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filterPrivacy="1" codeName="ThisWorkbook" defaultThemeVersion="166925"/>
  <xr:revisionPtr revIDLastSave="0" documentId="13_ncr:1_{DD9F2C8F-1356-4ECA-82D9-FC835E1F1274}" xr6:coauthVersionLast="47" xr6:coauthVersionMax="47" xr10:uidLastSave="{00000000-0000-0000-0000-000000000000}"/>
  <bookViews>
    <workbookView xWindow="-38510" yWindow="-9580" windowWidth="38620" windowHeight="21100" xr2:uid="{18851E6B-BBFA-46C9-A033-674B0CECB0B2}"/>
  </bookViews>
  <sheets>
    <sheet name="ArtificialTreatments" sheetId="7" r:id="rId1"/>
    <sheet name="General-Simple-Tests" sheetId="1" r:id="rId2"/>
    <sheet name="XLM-Wraps" sheetId="4" r:id="rId3"/>
    <sheet name="dMatrix-Inv-test" sheetId="2" r:id="rId4"/>
    <sheet name="DSMBases" sheetId="5" r:id="rId5"/>
    <sheet name="Roll Test" sheetId="6" r:id="rId6"/>
  </sheets>
  <definedNames>
    <definedName name="BaseOdds">DSMBases!$T$23:$CA$178</definedName>
    <definedName name="DelqDelta">DSMBases!$B$19:$M$30</definedName>
    <definedName name="Topology">DSMBases!$B$3:$M$14</definedName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22" i="6" l="1"/>
  <c r="C19" i="4" a="1"/>
  <c r="C7" i="4" a="1"/>
  <c r="AK34" i="1" a="1"/>
  <c r="C27" i="4" a="1"/>
  <c r="AF6" i="6" a="1"/>
  <c r="R20" i="7" a="1"/>
  <c r="R20" i="7" l="1"/>
  <c r="C27" i="4"/>
  <c r="AK34" i="1"/>
  <c r="C19" i="4"/>
  <c r="C7" i="4"/>
  <c r="AF6" i="6"/>
  <c r="B24" i="5"/>
  <c r="G20" i="5"/>
  <c r="G21" i="5"/>
  <c r="G22" i="5"/>
  <c r="G23" i="5"/>
  <c r="G24" i="5"/>
  <c r="G19" i="5"/>
  <c r="E3" i="7"/>
  <c r="C1" i="7" s="1" a="1"/>
  <c r="C1" i="7" s="1"/>
  <c r="S1" i="7" s="1"/>
  <c r="B21" i="7" a="1"/>
  <c r="B21" i="7" s="1"/>
  <c r="D19" i="7"/>
  <c r="Y7" i="7"/>
  <c r="X7" i="7"/>
  <c r="W7" i="7"/>
  <c r="V7" i="7"/>
  <c r="U7" i="7"/>
  <c r="T7" i="7"/>
  <c r="S7" i="7"/>
  <c r="R7" i="7"/>
  <c r="Y6" i="7"/>
  <c r="X6" i="7"/>
  <c r="W6" i="7"/>
  <c r="V6" i="7"/>
  <c r="U6" i="7"/>
  <c r="T6" i="7"/>
  <c r="S6" i="7"/>
  <c r="R6" i="7"/>
  <c r="Y5" i="7"/>
  <c r="X5" i="7"/>
  <c r="W5" i="7"/>
  <c r="V5" i="7"/>
  <c r="U5" i="7"/>
  <c r="T5" i="7"/>
  <c r="S5" i="7"/>
  <c r="R5" i="7"/>
  <c r="Y4" i="7"/>
  <c r="X4" i="7"/>
  <c r="W4" i="7"/>
  <c r="V4" i="7"/>
  <c r="U4" i="7"/>
  <c r="T4" i="7"/>
  <c r="S4" i="7"/>
  <c r="R4" i="7"/>
  <c r="AF5" i="6" a="1"/>
  <c r="C26" i="4" a="1"/>
  <c r="AF7" i="6" a="1"/>
  <c r="AF8" i="6" a="1"/>
  <c r="AF9" i="6" a="1"/>
  <c r="C26" i="4" l="1"/>
  <c r="G15" i="7"/>
  <c r="AF9" i="6"/>
  <c r="AF8" i="6"/>
  <c r="AF7" i="6"/>
  <c r="AF5" i="6"/>
  <c r="D241" i="7"/>
  <c r="E241" i="7" s="1"/>
  <c r="D231" i="7"/>
  <c r="E231" i="7" s="1"/>
  <c r="D223" i="7"/>
  <c r="E223" i="7" s="1"/>
  <c r="D215" i="7"/>
  <c r="E215" i="7" s="1"/>
  <c r="D207" i="7"/>
  <c r="E207" i="7" s="1"/>
  <c r="D199" i="7"/>
  <c r="E199" i="7" s="1"/>
  <c r="D191" i="7"/>
  <c r="E191" i="7" s="1"/>
  <c r="D183" i="7"/>
  <c r="E183" i="7" s="1"/>
  <c r="D175" i="7"/>
  <c r="E175" i="7" s="1"/>
  <c r="D167" i="7"/>
  <c r="E167" i="7" s="1"/>
  <c r="D159" i="7"/>
  <c r="E159" i="7" s="1"/>
  <c r="D240" i="7"/>
  <c r="E240" i="7" s="1"/>
  <c r="D236" i="7"/>
  <c r="E236" i="7" s="1"/>
  <c r="D228" i="7"/>
  <c r="E228" i="7" s="1"/>
  <c r="D220" i="7"/>
  <c r="E220" i="7" s="1"/>
  <c r="D212" i="7"/>
  <c r="E212" i="7" s="1"/>
  <c r="D204" i="7"/>
  <c r="E204" i="7" s="1"/>
  <c r="D196" i="7"/>
  <c r="E196" i="7" s="1"/>
  <c r="D188" i="7"/>
  <c r="E188" i="7" s="1"/>
  <c r="D180" i="7"/>
  <c r="E180" i="7" s="1"/>
  <c r="D172" i="7"/>
  <c r="E172" i="7" s="1"/>
  <c r="D164" i="7"/>
  <c r="E164" i="7" s="1"/>
  <c r="D233" i="7"/>
  <c r="E233" i="7" s="1"/>
  <c r="D225" i="7"/>
  <c r="E225" i="7" s="1"/>
  <c r="D217" i="7"/>
  <c r="E217" i="7" s="1"/>
  <c r="D209" i="7"/>
  <c r="E209" i="7" s="1"/>
  <c r="D201" i="7"/>
  <c r="E201" i="7" s="1"/>
  <c r="D193" i="7"/>
  <c r="E193" i="7" s="1"/>
  <c r="D185" i="7"/>
  <c r="E185" i="7" s="1"/>
  <c r="D177" i="7"/>
  <c r="E177" i="7" s="1"/>
  <c r="D169" i="7"/>
  <c r="E169" i="7" s="1"/>
  <c r="D161" i="7"/>
  <c r="E161" i="7" s="1"/>
  <c r="D239" i="7"/>
  <c r="E239" i="7" s="1"/>
  <c r="D230" i="7"/>
  <c r="E230" i="7" s="1"/>
  <c r="D222" i="7"/>
  <c r="E222" i="7" s="1"/>
  <c r="D214" i="7"/>
  <c r="E214" i="7" s="1"/>
  <c r="D206" i="7"/>
  <c r="E206" i="7" s="1"/>
  <c r="D198" i="7"/>
  <c r="E198" i="7" s="1"/>
  <c r="D190" i="7"/>
  <c r="E190" i="7" s="1"/>
  <c r="D182" i="7"/>
  <c r="E182" i="7" s="1"/>
  <c r="D174" i="7"/>
  <c r="E174" i="7" s="1"/>
  <c r="D166" i="7"/>
  <c r="E166" i="7" s="1"/>
  <c r="D158" i="7"/>
  <c r="E158" i="7" s="1"/>
  <c r="D235" i="7"/>
  <c r="E235" i="7" s="1"/>
  <c r="D227" i="7"/>
  <c r="E227" i="7" s="1"/>
  <c r="D219" i="7"/>
  <c r="E219" i="7" s="1"/>
  <c r="D211" i="7"/>
  <c r="E211" i="7" s="1"/>
  <c r="D203" i="7"/>
  <c r="E203" i="7" s="1"/>
  <c r="D195" i="7"/>
  <c r="E195" i="7" s="1"/>
  <c r="D187" i="7"/>
  <c r="E187" i="7" s="1"/>
  <c r="D179" i="7"/>
  <c r="E179" i="7" s="1"/>
  <c r="D171" i="7"/>
  <c r="E171" i="7" s="1"/>
  <c r="D163" i="7"/>
  <c r="E163" i="7" s="1"/>
  <c r="D238" i="7"/>
  <c r="E238" i="7" s="1"/>
  <c r="D232" i="7"/>
  <c r="E232" i="7" s="1"/>
  <c r="D224" i="7"/>
  <c r="E224" i="7" s="1"/>
  <c r="D216" i="7"/>
  <c r="E216" i="7" s="1"/>
  <c r="D208" i="7"/>
  <c r="E208" i="7" s="1"/>
  <c r="D200" i="7"/>
  <c r="E200" i="7" s="1"/>
  <c r="D192" i="7"/>
  <c r="E192" i="7" s="1"/>
  <c r="D184" i="7"/>
  <c r="E184" i="7" s="1"/>
  <c r="D176" i="7"/>
  <c r="E176" i="7" s="1"/>
  <c r="D168" i="7"/>
  <c r="E168" i="7" s="1"/>
  <c r="D160" i="7"/>
  <c r="E160" i="7" s="1"/>
  <c r="D229" i="7"/>
  <c r="E229" i="7" s="1"/>
  <c r="D221" i="7"/>
  <c r="E221" i="7" s="1"/>
  <c r="D213" i="7"/>
  <c r="E213" i="7" s="1"/>
  <c r="D205" i="7"/>
  <c r="E205" i="7" s="1"/>
  <c r="D197" i="7"/>
  <c r="E197" i="7" s="1"/>
  <c r="D189" i="7"/>
  <c r="E189" i="7" s="1"/>
  <c r="D181" i="7"/>
  <c r="E181" i="7" s="1"/>
  <c r="D173" i="7"/>
  <c r="E173" i="7" s="1"/>
  <c r="D165" i="7"/>
  <c r="E165" i="7" s="1"/>
  <c r="D157" i="7"/>
  <c r="E157" i="7" s="1"/>
  <c r="D156" i="7"/>
  <c r="E156" i="7" s="1"/>
  <c r="D155" i="7"/>
  <c r="E155" i="7" s="1"/>
  <c r="D154" i="7"/>
  <c r="E154" i="7" s="1"/>
  <c r="D153" i="7"/>
  <c r="E153" i="7" s="1"/>
  <c r="D152" i="7"/>
  <c r="E152" i="7" s="1"/>
  <c r="D151" i="7"/>
  <c r="E151" i="7" s="1"/>
  <c r="D150" i="7"/>
  <c r="E150" i="7" s="1"/>
  <c r="D149" i="7"/>
  <c r="E149" i="7" s="1"/>
  <c r="D148" i="7"/>
  <c r="E148" i="7" s="1"/>
  <c r="D147" i="7"/>
  <c r="E147" i="7" s="1"/>
  <c r="D146" i="7"/>
  <c r="E146" i="7" s="1"/>
  <c r="D145" i="7"/>
  <c r="E145" i="7" s="1"/>
  <c r="D144" i="7"/>
  <c r="E144" i="7" s="1"/>
  <c r="D143" i="7"/>
  <c r="E143" i="7" s="1"/>
  <c r="D142" i="7"/>
  <c r="E142" i="7" s="1"/>
  <c r="D141" i="7"/>
  <c r="E141" i="7" s="1"/>
  <c r="D140" i="7"/>
  <c r="E140" i="7" s="1"/>
  <c r="D139" i="7"/>
  <c r="E139" i="7" s="1"/>
  <c r="D237" i="7"/>
  <c r="E237" i="7" s="1"/>
  <c r="D194" i="7"/>
  <c r="E194" i="7" s="1"/>
  <c r="D137" i="7"/>
  <c r="E137" i="7" s="1"/>
  <c r="D102" i="7"/>
  <c r="E102" i="7" s="1"/>
  <c r="D101" i="7"/>
  <c r="E101" i="7" s="1"/>
  <c r="D100" i="7"/>
  <c r="E100" i="7" s="1"/>
  <c r="D99" i="7"/>
  <c r="E99" i="7" s="1"/>
  <c r="D98" i="7"/>
  <c r="E98" i="7" s="1"/>
  <c r="D97" i="7"/>
  <c r="E97" i="7" s="1"/>
  <c r="D96" i="7"/>
  <c r="E96" i="7" s="1"/>
  <c r="D95" i="7"/>
  <c r="E95" i="7" s="1"/>
  <c r="D94" i="7"/>
  <c r="E94" i="7" s="1"/>
  <c r="D93" i="7"/>
  <c r="E93" i="7" s="1"/>
  <c r="D92" i="7"/>
  <c r="E92" i="7" s="1"/>
  <c r="D91" i="7"/>
  <c r="E91" i="7" s="1"/>
  <c r="D90" i="7"/>
  <c r="E90" i="7" s="1"/>
  <c r="D89" i="7"/>
  <c r="E89" i="7" s="1"/>
  <c r="D88" i="7"/>
  <c r="E88" i="7" s="1"/>
  <c r="D87" i="7"/>
  <c r="E87" i="7" s="1"/>
  <c r="D86" i="7"/>
  <c r="E86" i="7" s="1"/>
  <c r="D85" i="7"/>
  <c r="E85" i="7" s="1"/>
  <c r="D84" i="7"/>
  <c r="E84" i="7" s="1"/>
  <c r="D83" i="7"/>
  <c r="E83" i="7" s="1"/>
  <c r="D82" i="7"/>
  <c r="E82" i="7" s="1"/>
  <c r="D81" i="7"/>
  <c r="E81" i="7" s="1"/>
  <c r="D80" i="7"/>
  <c r="E80" i="7" s="1"/>
  <c r="D79" i="7"/>
  <c r="E79" i="7" s="1"/>
  <c r="D78" i="7"/>
  <c r="E78" i="7" s="1"/>
  <c r="D77" i="7"/>
  <c r="D76" i="7"/>
  <c r="E76" i="7" s="1"/>
  <c r="D75" i="7"/>
  <c r="E75" i="7" s="1"/>
  <c r="D74" i="7"/>
  <c r="E74" i="7" s="1"/>
  <c r="D73" i="7"/>
  <c r="E73" i="7" s="1"/>
  <c r="D72" i="7"/>
  <c r="E72" i="7" s="1"/>
  <c r="D234" i="7"/>
  <c r="E234" i="7" s="1"/>
  <c r="D170" i="7"/>
  <c r="E170" i="7" s="1"/>
  <c r="D134" i="7"/>
  <c r="E134" i="7" s="1"/>
  <c r="D129" i="7"/>
  <c r="E129" i="7" s="1"/>
  <c r="D127" i="7"/>
  <c r="E127" i="7" s="1"/>
  <c r="D125" i="7"/>
  <c r="E125" i="7" s="1"/>
  <c r="D123" i="7"/>
  <c r="E123" i="7" s="1"/>
  <c r="D121" i="7"/>
  <c r="E121" i="7" s="1"/>
  <c r="D119" i="7"/>
  <c r="E119" i="7" s="1"/>
  <c r="D117" i="7"/>
  <c r="E117" i="7" s="1"/>
  <c r="D115" i="7"/>
  <c r="E115" i="7" s="1"/>
  <c r="D113" i="7"/>
  <c r="E113" i="7" s="1"/>
  <c r="D111" i="7"/>
  <c r="E111" i="7" s="1"/>
  <c r="D107" i="7"/>
  <c r="E107" i="7" s="1"/>
  <c r="D103" i="7"/>
  <c r="E103" i="7" s="1"/>
  <c r="D210" i="7"/>
  <c r="E210" i="7" s="1"/>
  <c r="D131" i="7"/>
  <c r="E131" i="7" s="1"/>
  <c r="D186" i="7"/>
  <c r="E186" i="7" s="1"/>
  <c r="D136" i="7"/>
  <c r="E136" i="7" s="1"/>
  <c r="D108" i="7"/>
  <c r="E108" i="7" s="1"/>
  <c r="D104" i="7"/>
  <c r="E104" i="7" s="1"/>
  <c r="D226" i="7"/>
  <c r="E226" i="7" s="1"/>
  <c r="D162" i="7"/>
  <c r="E162" i="7" s="1"/>
  <c r="D133" i="7"/>
  <c r="E133" i="7" s="1"/>
  <c r="D202" i="7"/>
  <c r="E202" i="7" s="1"/>
  <c r="D138" i="7"/>
  <c r="E138" i="7" s="1"/>
  <c r="D130" i="7"/>
  <c r="E130" i="7" s="1"/>
  <c r="D128" i="7"/>
  <c r="E128" i="7" s="1"/>
  <c r="D126" i="7"/>
  <c r="E126" i="7" s="1"/>
  <c r="D124" i="7"/>
  <c r="E124" i="7" s="1"/>
  <c r="D122" i="7"/>
  <c r="E122" i="7" s="1"/>
  <c r="D120" i="7"/>
  <c r="E120" i="7" s="1"/>
  <c r="D118" i="7"/>
  <c r="E118" i="7" s="1"/>
  <c r="D116" i="7"/>
  <c r="E116" i="7" s="1"/>
  <c r="D114" i="7"/>
  <c r="E114" i="7" s="1"/>
  <c r="D112" i="7"/>
  <c r="E112" i="7" s="1"/>
  <c r="D109" i="7"/>
  <c r="E109" i="7" s="1"/>
  <c r="D105" i="7"/>
  <c r="E105" i="7" s="1"/>
  <c r="D178" i="7"/>
  <c r="E178" i="7" s="1"/>
  <c r="D135" i="7"/>
  <c r="E135" i="7" s="1"/>
  <c r="D218" i="7"/>
  <c r="E218" i="7" s="1"/>
  <c r="D132" i="7"/>
  <c r="E132" i="7" s="1"/>
  <c r="E77" i="7"/>
  <c r="D70" i="7"/>
  <c r="E70" i="7" s="1"/>
  <c r="D62" i="7"/>
  <c r="E62" i="7" s="1"/>
  <c r="D54" i="7"/>
  <c r="E54" i="7" s="1"/>
  <c r="D46" i="7"/>
  <c r="E46" i="7" s="1"/>
  <c r="D65" i="7"/>
  <c r="E65" i="7" s="1"/>
  <c r="D57" i="7"/>
  <c r="E57" i="7" s="1"/>
  <c r="D49" i="7"/>
  <c r="E49" i="7" s="1"/>
  <c r="D68" i="7"/>
  <c r="E68" i="7" s="1"/>
  <c r="D60" i="7"/>
  <c r="E60" i="7" s="1"/>
  <c r="D52" i="7"/>
  <c r="E52" i="7" s="1"/>
  <c r="D44" i="7"/>
  <c r="E44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8" i="7"/>
  <c r="E48" i="7" s="1"/>
  <c r="D56" i="7"/>
  <c r="E56" i="7" s="1"/>
  <c r="D64" i="7"/>
  <c r="E64" i="7" s="1"/>
  <c r="D106" i="7"/>
  <c r="E106" i="7" s="1"/>
  <c r="D43" i="7"/>
  <c r="E43" i="7" s="1"/>
  <c r="D51" i="7"/>
  <c r="E51" i="7" s="1"/>
  <c r="D59" i="7"/>
  <c r="E59" i="7" s="1"/>
  <c r="D67" i="7"/>
  <c r="E67" i="7" s="1"/>
  <c r="D45" i="7"/>
  <c r="E45" i="7" s="1"/>
  <c r="D53" i="7"/>
  <c r="E53" i="7" s="1"/>
  <c r="D61" i="7"/>
  <c r="E61" i="7" s="1"/>
  <c r="D69" i="7"/>
  <c r="E69" i="7" s="1"/>
  <c r="D50" i="7"/>
  <c r="E50" i="7" s="1"/>
  <c r="D58" i="7"/>
  <c r="E58" i="7" s="1"/>
  <c r="D66" i="7"/>
  <c r="E66" i="7" s="1"/>
  <c r="D47" i="7"/>
  <c r="E47" i="7" s="1"/>
  <c r="D55" i="7"/>
  <c r="E55" i="7" s="1"/>
  <c r="D63" i="7"/>
  <c r="E63" i="7" s="1"/>
  <c r="D71" i="7"/>
  <c r="E71" i="7" s="1"/>
  <c r="D110" i="7"/>
  <c r="E110" i="7" s="1"/>
  <c r="R2" i="7" a="1"/>
  <c r="G16" i="7" a="1"/>
  <c r="F20" i="7" a="1"/>
  <c r="R2" i="7" l="1"/>
  <c r="F20" i="7"/>
  <c r="G16" i="7"/>
  <c r="AA20" i="7"/>
  <c r="Z20" i="7"/>
  <c r="Y20" i="7"/>
  <c r="X20" i="7"/>
  <c r="AB20" i="7"/>
  <c r="D21" i="7"/>
  <c r="E21" i="7" s="1"/>
  <c r="R21" i="7" a="1"/>
  <c r="F21" i="7" a="1"/>
  <c r="R21" i="7" l="1"/>
  <c r="F21" i="7"/>
  <c r="X21" i="7" s="1" a="1"/>
  <c r="X201" i="7" a="1"/>
  <c r="X206" i="7" a="1"/>
  <c r="X227" i="7" a="1"/>
  <c r="X232" i="7" a="1"/>
  <c r="X168" i="7" a="1"/>
  <c r="X189" i="7" a="1"/>
  <c r="X153" i="7" a="1"/>
  <c r="X145" i="7" a="1"/>
  <c r="X202" i="7" a="1"/>
  <c r="X223" i="7" a="1"/>
  <c r="X159" i="7" a="1"/>
  <c r="X188" i="7" a="1"/>
  <c r="X124" i="7" a="1"/>
  <c r="X105" i="7" a="1"/>
  <c r="X220" i="7" a="1"/>
  <c r="X97" i="7" a="1"/>
  <c r="X89" i="7" a="1"/>
  <c r="X81" i="7" a="1"/>
  <c r="X60" i="7" a="1"/>
  <c r="X55" i="7" a="1"/>
  <c r="X117" i="7" a="1"/>
  <c r="X64" i="7" a="1"/>
  <c r="X37" i="7" a="1"/>
  <c r="X29" i="7" a="1"/>
  <c r="X121" i="7" a="1"/>
  <c r="X65" i="7" a="1"/>
  <c r="X54" i="7" a="1"/>
  <c r="X193" i="7" a="1"/>
  <c r="X198" i="7" a="1"/>
  <c r="X219" i="7" a="1"/>
  <c r="X224" i="7" a="1"/>
  <c r="X160" i="7" a="1"/>
  <c r="X181" i="7" a="1"/>
  <c r="X152" i="7" a="1"/>
  <c r="X144" i="7" a="1"/>
  <c r="X194" i="7" a="1"/>
  <c r="X215" i="7" a="1"/>
  <c r="X172" i="7" a="1"/>
  <c r="X139" i="7" a="1"/>
  <c r="X122" i="7" a="1"/>
  <c r="X204" i="7" a="1"/>
  <c r="X141" i="7" a="1"/>
  <c r="X96" i="7" a="1"/>
  <c r="X88" i="7" a="1"/>
  <c r="X80" i="7" a="1"/>
  <c r="X52" i="7" a="1"/>
  <c r="X47" i="7" a="1"/>
  <c r="X125" i="7" a="1"/>
  <c r="X56" i="7" a="1"/>
  <c r="X36" i="7" a="1"/>
  <c r="X28" i="7" a="1"/>
  <c r="X107" i="7" a="1"/>
  <c r="X57" i="7" a="1"/>
  <c r="X46" i="7" a="1"/>
  <c r="X185" i="7" a="1"/>
  <c r="X190" i="7" a="1"/>
  <c r="X211" i="7" a="1"/>
  <c r="X216" i="7" a="1"/>
  <c r="X238" i="7" a="1"/>
  <c r="X173" i="7" a="1"/>
  <c r="X151" i="7" a="1"/>
  <c r="X143" i="7" a="1"/>
  <c r="X186" i="7" a="1"/>
  <c r="X207" i="7" a="1"/>
  <c r="X140" i="7" a="1"/>
  <c r="X136" i="7" a="1"/>
  <c r="X120" i="7" a="1"/>
  <c r="X138" i="7" a="1"/>
  <c r="X132" i="7" a="1"/>
  <c r="X95" i="7" a="1"/>
  <c r="X87" i="7" a="1"/>
  <c r="X79" i="7" a="1"/>
  <c r="X44" i="7" a="1"/>
  <c r="X127" i="7" a="1"/>
  <c r="X73" i="7" a="1"/>
  <c r="X48" i="7" a="1"/>
  <c r="X35" i="7" a="1"/>
  <c r="X27" i="7" a="1"/>
  <c r="X75" i="7" a="1"/>
  <c r="X49" i="7" a="1"/>
  <c r="X241" i="7" a="1"/>
  <c r="X177" i="7" a="1"/>
  <c r="X182" i="7" a="1"/>
  <c r="X195" i="7" a="1"/>
  <c r="X208" i="7" a="1"/>
  <c r="X229" i="7" a="1"/>
  <c r="X165" i="7" a="1"/>
  <c r="X150" i="7" a="1"/>
  <c r="X142" i="7" a="1"/>
  <c r="X178" i="7" a="1"/>
  <c r="X199" i="7" a="1"/>
  <c r="X134" i="7" a="1"/>
  <c r="X228" i="7" a="1"/>
  <c r="X118" i="7" a="1"/>
  <c r="X130" i="7" a="1"/>
  <c r="X102" i="7" a="1"/>
  <c r="X94" i="7" a="1"/>
  <c r="X86" i="7" a="1"/>
  <c r="X78" i="7" a="1"/>
  <c r="X196" i="7" a="1"/>
  <c r="X111" i="7" a="1"/>
  <c r="X69" i="7" a="1"/>
  <c r="X42" i="7" a="1"/>
  <c r="X34" i="7" a="1"/>
  <c r="X26" i="7" a="1"/>
  <c r="X67" i="7" a="1"/>
  <c r="X137" i="7" a="1"/>
  <c r="X240" i="7" a="1"/>
  <c r="X169" i="7" a="1"/>
  <c r="X166" i="7" a="1"/>
  <c r="X187" i="7" a="1"/>
  <c r="X200" i="7" a="1"/>
  <c r="X221" i="7" a="1"/>
  <c r="X157" i="7" a="1"/>
  <c r="X149" i="7" a="1"/>
  <c r="X234" i="7" a="1"/>
  <c r="X170" i="7" a="1"/>
  <c r="X191" i="7" a="1"/>
  <c r="X212" i="7" a="1"/>
  <c r="X164" i="7" a="1"/>
  <c r="X116" i="7" a="1"/>
  <c r="X180" i="7" a="1"/>
  <c r="X101" i="7" a="1"/>
  <c r="X93" i="7" a="1"/>
  <c r="X85" i="7" a="1"/>
  <c r="X115" i="7" a="1"/>
  <c r="X129" i="7" a="1"/>
  <c r="X76" i="7" a="1"/>
  <c r="X61" i="7" a="1"/>
  <c r="X41" i="7" a="1"/>
  <c r="X33" i="7" a="1"/>
  <c r="X25" i="7" a="1"/>
  <c r="X59" i="7" a="1"/>
  <c r="X119" i="7" a="1"/>
  <c r="X236" i="7" a="1"/>
  <c r="X230" i="7" a="1"/>
  <c r="X158" i="7" a="1"/>
  <c r="X179" i="7" a="1"/>
  <c r="X192" i="7" a="1"/>
  <c r="X213" i="7" a="1"/>
  <c r="X156" i="7" a="1"/>
  <c r="X148" i="7" a="1"/>
  <c r="X226" i="7" a="1"/>
  <c r="X162" i="7" a="1"/>
  <c r="X183" i="7" a="1"/>
  <c r="X131" i="7" a="1"/>
  <c r="X133" i="7" a="1"/>
  <c r="X114" i="7" a="1"/>
  <c r="X135" i="7" a="1"/>
  <c r="X100" i="7" a="1"/>
  <c r="X92" i="7" a="1"/>
  <c r="X84" i="7" a="1"/>
  <c r="X103" i="7" a="1"/>
  <c r="X113" i="7" a="1"/>
  <c r="X66" i="7" a="1"/>
  <c r="X53" i="7" a="1"/>
  <c r="X40" i="7" a="1"/>
  <c r="X32" i="7" a="1"/>
  <c r="X24" i="7" a="1"/>
  <c r="X51" i="7" a="1"/>
  <c r="X72" i="7" a="1"/>
  <c r="X217" i="7" a="1"/>
  <c r="X222" i="7" a="1"/>
  <c r="X239" i="7" a="1"/>
  <c r="X171" i="7" a="1"/>
  <c r="X184" i="7" a="1"/>
  <c r="X205" i="7" a="1"/>
  <c r="X155" i="7" a="1"/>
  <c r="X147" i="7" a="1"/>
  <c r="X218" i="7" a="1"/>
  <c r="X237" i="7" a="1"/>
  <c r="X175" i="7" a="1"/>
  <c r="X108" i="7" a="1"/>
  <c r="X128" i="7" a="1"/>
  <c r="X112" i="7" a="1"/>
  <c r="X110" i="7" a="1"/>
  <c r="X99" i="7" a="1"/>
  <c r="X91" i="7" a="1"/>
  <c r="X83" i="7" a="1"/>
  <c r="X74" i="7" a="1"/>
  <c r="X71" i="7" a="1"/>
  <c r="X58" i="7" a="1"/>
  <c r="X45" i="7" a="1"/>
  <c r="X39" i="7" a="1"/>
  <c r="X31" i="7" a="1"/>
  <c r="X23" i="7" a="1"/>
  <c r="X43" i="7" a="1"/>
  <c r="X70" i="7" a="1"/>
  <c r="X209" i="7" a="1"/>
  <c r="X214" i="7" a="1"/>
  <c r="X235" i="7" a="1"/>
  <c r="X163" i="7" a="1"/>
  <c r="X176" i="7" a="1"/>
  <c r="X197" i="7" a="1"/>
  <c r="X154" i="7" a="1"/>
  <c r="X146" i="7" a="1"/>
  <c r="X210" i="7" a="1"/>
  <c r="X231" i="7" a="1"/>
  <c r="X167" i="7" a="1"/>
  <c r="X104" i="7" a="1"/>
  <c r="X126" i="7" a="1"/>
  <c r="X109" i="7" a="1"/>
  <c r="X106" i="7" a="1"/>
  <c r="X98" i="7" a="1"/>
  <c r="X90" i="7" a="1"/>
  <c r="X82" i="7" a="1"/>
  <c r="X68" i="7" a="1"/>
  <c r="X63" i="7" a="1"/>
  <c r="X50" i="7" a="1"/>
  <c r="X123" i="7" a="1"/>
  <c r="X38" i="7" a="1"/>
  <c r="X30" i="7" a="1"/>
  <c r="X22" i="7" a="1"/>
  <c r="X77" i="7" a="1"/>
  <c r="X62" i="7" a="1"/>
  <c r="X225" i="7" a="1"/>
  <c r="X203" i="7" a="1"/>
  <c r="X174" i="7" a="1"/>
  <c r="X161" i="7" a="1"/>
  <c r="X233" i="7" a="1"/>
  <c r="AA174" i="7" l="1"/>
  <c r="AB174" i="7"/>
  <c r="X174" i="7"/>
  <c r="Z174" i="7"/>
  <c r="AB225" i="7"/>
  <c r="AA225" i="7"/>
  <c r="Z225" i="7"/>
  <c r="Y225" i="7"/>
  <c r="X225" i="7"/>
  <c r="Z63" i="7"/>
  <c r="X63" i="7"/>
  <c r="Y63" i="7"/>
  <c r="AB63" i="7"/>
  <c r="AA63" i="7"/>
  <c r="Y104" i="7"/>
  <c r="X104" i="7"/>
  <c r="Z104" i="7"/>
  <c r="AB104" i="7"/>
  <c r="AA104" i="7"/>
  <c r="X163" i="7"/>
  <c r="AB163" i="7"/>
  <c r="AA163" i="7"/>
  <c r="Z163" i="7"/>
  <c r="Y163" i="7"/>
  <c r="Z39" i="7"/>
  <c r="Y39" i="7"/>
  <c r="X39" i="7"/>
  <c r="AB39" i="7"/>
  <c r="AA39" i="7"/>
  <c r="Y110" i="7"/>
  <c r="X110" i="7"/>
  <c r="AB110" i="7"/>
  <c r="AA110" i="7"/>
  <c r="Z110" i="7"/>
  <c r="AA155" i="7"/>
  <c r="Z155" i="7"/>
  <c r="X155" i="7"/>
  <c r="Y155" i="7"/>
  <c r="AB155" i="7"/>
  <c r="X51" i="7"/>
  <c r="AB51" i="7"/>
  <c r="AA51" i="7"/>
  <c r="Z51" i="7"/>
  <c r="Y51" i="7"/>
  <c r="Y84" i="7"/>
  <c r="X84" i="7"/>
  <c r="AB84" i="7"/>
  <c r="AA84" i="7"/>
  <c r="Z84" i="7"/>
  <c r="Y162" i="7"/>
  <c r="X162" i="7"/>
  <c r="AB162" i="7"/>
  <c r="AA162" i="7"/>
  <c r="Z162" i="7"/>
  <c r="AB230" i="7"/>
  <c r="AA230" i="7"/>
  <c r="Z230" i="7"/>
  <c r="Y230" i="7"/>
  <c r="X230" i="7"/>
  <c r="Z76" i="7"/>
  <c r="Y76" i="7"/>
  <c r="X76" i="7"/>
  <c r="AB76" i="7"/>
  <c r="AA76" i="7"/>
  <c r="AB164" i="7"/>
  <c r="AA164" i="7"/>
  <c r="Z164" i="7"/>
  <c r="Y164" i="7"/>
  <c r="X164" i="7"/>
  <c r="AB200" i="7"/>
  <c r="AA200" i="7"/>
  <c r="Z200" i="7"/>
  <c r="Y200" i="7"/>
  <c r="X200" i="7"/>
  <c r="Z34" i="7"/>
  <c r="Y34" i="7"/>
  <c r="X34" i="7"/>
  <c r="AB34" i="7"/>
  <c r="AA34" i="7"/>
  <c r="X102" i="7"/>
  <c r="AB102" i="7"/>
  <c r="AA102" i="7"/>
  <c r="Z102" i="7"/>
  <c r="Y102" i="7"/>
  <c r="AA150" i="7"/>
  <c r="Z150" i="7"/>
  <c r="Y150" i="7"/>
  <c r="X150" i="7"/>
  <c r="AB150" i="7"/>
  <c r="X49" i="7"/>
  <c r="AA49" i="7"/>
  <c r="Z49" i="7"/>
  <c r="AB49" i="7"/>
  <c r="Y49" i="7"/>
  <c r="AB79" i="7"/>
  <c r="AA79" i="7"/>
  <c r="Z79" i="7"/>
  <c r="Y79" i="7"/>
  <c r="X79" i="7"/>
  <c r="AB207" i="7"/>
  <c r="AA207" i="7"/>
  <c r="Z207" i="7"/>
  <c r="X207" i="7"/>
  <c r="Y207" i="7"/>
  <c r="AB190" i="7"/>
  <c r="AA190" i="7"/>
  <c r="Z190" i="7"/>
  <c r="Y190" i="7"/>
  <c r="X190" i="7"/>
  <c r="AA125" i="7"/>
  <c r="Z125" i="7"/>
  <c r="Y125" i="7"/>
  <c r="X125" i="7"/>
  <c r="AB125" i="7"/>
  <c r="AA122" i="7"/>
  <c r="X122" i="7"/>
  <c r="AB122" i="7"/>
  <c r="Z122" i="7"/>
  <c r="Y122" i="7"/>
  <c r="AB160" i="7"/>
  <c r="AA160" i="7"/>
  <c r="Z160" i="7"/>
  <c r="Y160" i="7"/>
  <c r="X160" i="7"/>
  <c r="AB29" i="7"/>
  <c r="AA29" i="7"/>
  <c r="Z29" i="7"/>
  <c r="Y29" i="7"/>
  <c r="X29" i="7"/>
  <c r="AB97" i="7"/>
  <c r="AA97" i="7"/>
  <c r="Z97" i="7"/>
  <c r="Y97" i="7"/>
  <c r="X97" i="7"/>
  <c r="AA145" i="7"/>
  <c r="Z145" i="7"/>
  <c r="Y145" i="7"/>
  <c r="X145" i="7"/>
  <c r="AB145" i="7"/>
  <c r="X235" i="7"/>
  <c r="Z235" i="7"/>
  <c r="AB235" i="7"/>
  <c r="Y235" i="7"/>
  <c r="AA235" i="7"/>
  <c r="X45" i="7"/>
  <c r="AB45" i="7"/>
  <c r="AA45" i="7"/>
  <c r="Z45" i="7"/>
  <c r="Y45" i="7"/>
  <c r="X112" i="7"/>
  <c r="AB112" i="7"/>
  <c r="Z112" i="7"/>
  <c r="AA112" i="7"/>
  <c r="Y112" i="7"/>
  <c r="Y205" i="7"/>
  <c r="X205" i="7"/>
  <c r="AB205" i="7"/>
  <c r="AA205" i="7"/>
  <c r="Z205" i="7"/>
  <c r="AA24" i="7"/>
  <c r="Z24" i="7"/>
  <c r="Y24" i="7"/>
  <c r="X24" i="7"/>
  <c r="AB24" i="7"/>
  <c r="AB92" i="7"/>
  <c r="AA92" i="7"/>
  <c r="Z92" i="7"/>
  <c r="Y92" i="7"/>
  <c r="X92" i="7"/>
  <c r="AB226" i="7"/>
  <c r="AA226" i="7"/>
  <c r="Z226" i="7"/>
  <c r="Y226" i="7"/>
  <c r="X226" i="7"/>
  <c r="AB236" i="7"/>
  <c r="AA236" i="7"/>
  <c r="Z236" i="7"/>
  <c r="Y236" i="7"/>
  <c r="X236" i="7"/>
  <c r="AA129" i="7"/>
  <c r="Z129" i="7"/>
  <c r="Y129" i="7"/>
  <c r="X129" i="7"/>
  <c r="AB129" i="7"/>
  <c r="AA212" i="7"/>
  <c r="Z212" i="7"/>
  <c r="Y212" i="7"/>
  <c r="X212" i="7"/>
  <c r="AB212" i="7"/>
  <c r="AA187" i="7"/>
  <c r="Z187" i="7"/>
  <c r="Y187" i="7"/>
  <c r="X187" i="7"/>
  <c r="AB187" i="7"/>
  <c r="X42" i="7"/>
  <c r="AA42" i="7"/>
  <c r="AB42" i="7"/>
  <c r="Z42" i="7"/>
  <c r="Y42" i="7"/>
  <c r="Z130" i="7"/>
  <c r="Y130" i="7"/>
  <c r="X130" i="7"/>
  <c r="AB130" i="7"/>
  <c r="AA130" i="7"/>
  <c r="AA165" i="7"/>
  <c r="Z165" i="7"/>
  <c r="Y165" i="7"/>
  <c r="X165" i="7"/>
  <c r="AB165" i="7"/>
  <c r="AB75" i="7"/>
  <c r="AA75" i="7"/>
  <c r="Z75" i="7"/>
  <c r="Y75" i="7"/>
  <c r="X75" i="7"/>
  <c r="AA87" i="7"/>
  <c r="Z87" i="7"/>
  <c r="Y87" i="7"/>
  <c r="X87" i="7"/>
  <c r="AB87" i="7"/>
  <c r="AA186" i="7"/>
  <c r="Z186" i="7"/>
  <c r="Y186" i="7"/>
  <c r="X186" i="7"/>
  <c r="AB186" i="7"/>
  <c r="AB185" i="7"/>
  <c r="AA185" i="7"/>
  <c r="X185" i="7"/>
  <c r="Z185" i="7"/>
  <c r="Y185" i="7"/>
  <c r="AB47" i="7"/>
  <c r="AA47" i="7"/>
  <c r="Z47" i="7"/>
  <c r="X47" i="7"/>
  <c r="Y47" i="7"/>
  <c r="Y139" i="7"/>
  <c r="X139" i="7"/>
  <c r="AA139" i="7"/>
  <c r="Z139" i="7"/>
  <c r="AB139" i="7"/>
  <c r="Z224" i="7"/>
  <c r="AB224" i="7"/>
  <c r="AA224" i="7"/>
  <c r="Y224" i="7"/>
  <c r="X224" i="7"/>
  <c r="AA37" i="7"/>
  <c r="Z37" i="7"/>
  <c r="Y37" i="7"/>
  <c r="X37" i="7"/>
  <c r="AB37" i="7"/>
  <c r="AA220" i="7"/>
  <c r="Z220" i="7"/>
  <c r="Y220" i="7"/>
  <c r="X220" i="7"/>
  <c r="AB220" i="7"/>
  <c r="Z153" i="7"/>
  <c r="Y153" i="7"/>
  <c r="X153" i="7"/>
  <c r="AB153" i="7"/>
  <c r="AA153" i="7"/>
  <c r="AB77" i="7"/>
  <c r="AA77" i="7"/>
  <c r="Z77" i="7"/>
  <c r="Y77" i="7"/>
  <c r="X77" i="7"/>
  <c r="X82" i="7"/>
  <c r="Z82" i="7"/>
  <c r="AB82" i="7"/>
  <c r="AA82" i="7"/>
  <c r="Y82" i="7"/>
  <c r="X231" i="7"/>
  <c r="AA231" i="7"/>
  <c r="Z231" i="7"/>
  <c r="AB231" i="7"/>
  <c r="Y231" i="7"/>
  <c r="Y214" i="7"/>
  <c r="X214" i="7"/>
  <c r="AB214" i="7"/>
  <c r="AA214" i="7"/>
  <c r="Z214" i="7"/>
  <c r="Y58" i="7"/>
  <c r="X58" i="7"/>
  <c r="AB58" i="7"/>
  <c r="AA58" i="7"/>
  <c r="Z58" i="7"/>
  <c r="Z128" i="7"/>
  <c r="X128" i="7"/>
  <c r="AA128" i="7"/>
  <c r="Y128" i="7"/>
  <c r="AB128" i="7"/>
  <c r="Z184" i="7"/>
  <c r="Y184" i="7"/>
  <c r="AB184" i="7"/>
  <c r="AA184" i="7"/>
  <c r="X184" i="7"/>
  <c r="Y32" i="7"/>
  <c r="X32" i="7"/>
  <c r="AB32" i="7"/>
  <c r="AA32" i="7"/>
  <c r="Z32" i="7"/>
  <c r="AA100" i="7"/>
  <c r="Z100" i="7"/>
  <c r="Y100" i="7"/>
  <c r="X100" i="7"/>
  <c r="AB100" i="7"/>
  <c r="Z148" i="7"/>
  <c r="Y148" i="7"/>
  <c r="X148" i="7"/>
  <c r="AB148" i="7"/>
  <c r="AA148" i="7"/>
  <c r="X119" i="7"/>
  <c r="AA119" i="7"/>
  <c r="Z119" i="7"/>
  <c r="Y119" i="7"/>
  <c r="AB119" i="7"/>
  <c r="AB115" i="7"/>
  <c r="AA115" i="7"/>
  <c r="Z115" i="7"/>
  <c r="Y115" i="7"/>
  <c r="X115" i="7"/>
  <c r="X191" i="7"/>
  <c r="AB191" i="7"/>
  <c r="AA191" i="7"/>
  <c r="Z191" i="7"/>
  <c r="Y191" i="7"/>
  <c r="AB166" i="7"/>
  <c r="AA166" i="7"/>
  <c r="Z166" i="7"/>
  <c r="Y166" i="7"/>
  <c r="X166" i="7"/>
  <c r="AB69" i="7"/>
  <c r="AA69" i="7"/>
  <c r="Z69" i="7"/>
  <c r="Y69" i="7"/>
  <c r="X69" i="7"/>
  <c r="AB118" i="7"/>
  <c r="AA118" i="7"/>
  <c r="Z118" i="7"/>
  <c r="Y118" i="7"/>
  <c r="X118" i="7"/>
  <c r="X229" i="7"/>
  <c r="AB229" i="7"/>
  <c r="AA229" i="7"/>
  <c r="Z229" i="7"/>
  <c r="Y229" i="7"/>
  <c r="Y27" i="7"/>
  <c r="X27" i="7"/>
  <c r="AB27" i="7"/>
  <c r="AA27" i="7"/>
  <c r="Z27" i="7"/>
  <c r="X95" i="7"/>
  <c r="AB95" i="7"/>
  <c r="AA95" i="7"/>
  <c r="Z95" i="7"/>
  <c r="Y95" i="7"/>
  <c r="AB143" i="7"/>
  <c r="AA143" i="7"/>
  <c r="Y143" i="7"/>
  <c r="X143" i="7"/>
  <c r="Z143" i="7"/>
  <c r="AB46" i="7"/>
  <c r="AA46" i="7"/>
  <c r="Z46" i="7"/>
  <c r="Y46" i="7"/>
  <c r="X46" i="7"/>
  <c r="AB52" i="7"/>
  <c r="AA52" i="7"/>
  <c r="Z52" i="7"/>
  <c r="X52" i="7"/>
  <c r="Y52" i="7"/>
  <c r="AA172" i="7"/>
  <c r="AB172" i="7"/>
  <c r="Z172" i="7"/>
  <c r="Y172" i="7"/>
  <c r="X172" i="7"/>
  <c r="AB219" i="7"/>
  <c r="AA219" i="7"/>
  <c r="Z219" i="7"/>
  <c r="Y219" i="7"/>
  <c r="X219" i="7"/>
  <c r="Z64" i="7"/>
  <c r="Y64" i="7"/>
  <c r="X64" i="7"/>
  <c r="AB64" i="7"/>
  <c r="AA64" i="7"/>
  <c r="Z105" i="7"/>
  <c r="Y105" i="7"/>
  <c r="X105" i="7"/>
  <c r="AB105" i="7"/>
  <c r="AA105" i="7"/>
  <c r="X189" i="7"/>
  <c r="AB189" i="7"/>
  <c r="AA189" i="7"/>
  <c r="Z189" i="7"/>
  <c r="Y189" i="7"/>
  <c r="AA22" i="7"/>
  <c r="Z22" i="7"/>
  <c r="Y22" i="7"/>
  <c r="X22" i="7"/>
  <c r="AB22" i="7"/>
  <c r="X90" i="7"/>
  <c r="AB90" i="7"/>
  <c r="AA90" i="7"/>
  <c r="Z90" i="7"/>
  <c r="Y90" i="7"/>
  <c r="AB210" i="7"/>
  <c r="AA210" i="7"/>
  <c r="Z210" i="7"/>
  <c r="X210" i="7"/>
  <c r="Y210" i="7"/>
  <c r="Z209" i="7"/>
  <c r="Y209" i="7"/>
  <c r="X209" i="7"/>
  <c r="AB209" i="7"/>
  <c r="AA209" i="7"/>
  <c r="AB71" i="7"/>
  <c r="Y71" i="7"/>
  <c r="AA71" i="7"/>
  <c r="Z71" i="7"/>
  <c r="X71" i="7"/>
  <c r="X108" i="7"/>
  <c r="Z108" i="7"/>
  <c r="AA108" i="7"/>
  <c r="AB108" i="7"/>
  <c r="Y108" i="7"/>
  <c r="AA171" i="7"/>
  <c r="Z171" i="7"/>
  <c r="X171" i="7"/>
  <c r="Y171" i="7"/>
  <c r="AB171" i="7"/>
  <c r="AA40" i="7"/>
  <c r="Z40" i="7"/>
  <c r="Y40" i="7"/>
  <c r="X40" i="7"/>
  <c r="AB40" i="7"/>
  <c r="AB135" i="7"/>
  <c r="AA135" i="7"/>
  <c r="Z135" i="7"/>
  <c r="Y135" i="7"/>
  <c r="X135" i="7"/>
  <c r="AB156" i="7"/>
  <c r="AA156" i="7"/>
  <c r="Z156" i="7"/>
  <c r="Y156" i="7"/>
  <c r="X156" i="7"/>
  <c r="Z59" i="7"/>
  <c r="AB59" i="7"/>
  <c r="X59" i="7"/>
  <c r="AA59" i="7"/>
  <c r="Y59" i="7"/>
  <c r="AB85" i="7"/>
  <c r="AA85" i="7"/>
  <c r="Z85" i="7"/>
  <c r="Y85" i="7"/>
  <c r="X85" i="7"/>
  <c r="AB170" i="7"/>
  <c r="AA170" i="7"/>
  <c r="Z170" i="7"/>
  <c r="Y170" i="7"/>
  <c r="X170" i="7"/>
  <c r="Y169" i="7"/>
  <c r="X169" i="7"/>
  <c r="AB169" i="7"/>
  <c r="AA169" i="7"/>
  <c r="Z169" i="7"/>
  <c r="AA111" i="7"/>
  <c r="Z111" i="7"/>
  <c r="Y111" i="7"/>
  <c r="X111" i="7"/>
  <c r="AB111" i="7"/>
  <c r="AB228" i="7"/>
  <c r="AA228" i="7"/>
  <c r="Z228" i="7"/>
  <c r="Y228" i="7"/>
  <c r="X228" i="7"/>
  <c r="AB208" i="7"/>
  <c r="AA208" i="7"/>
  <c r="Z208" i="7"/>
  <c r="Y208" i="7"/>
  <c r="X208" i="7"/>
  <c r="AA35" i="7"/>
  <c r="Z35" i="7"/>
  <c r="Y35" i="7"/>
  <c r="X35" i="7"/>
  <c r="AB35" i="7"/>
  <c r="AA132" i="7"/>
  <c r="Z132" i="7"/>
  <c r="Y132" i="7"/>
  <c r="X132" i="7"/>
  <c r="AB132" i="7"/>
  <c r="AA151" i="7"/>
  <c r="Z151" i="7"/>
  <c r="Y151" i="7"/>
  <c r="X151" i="7"/>
  <c r="AB151" i="7"/>
  <c r="AB57" i="7"/>
  <c r="AA57" i="7"/>
  <c r="Z57" i="7"/>
  <c r="Y57" i="7"/>
  <c r="X57" i="7"/>
  <c r="AB80" i="7"/>
  <c r="AA80" i="7"/>
  <c r="Z80" i="7"/>
  <c r="Y80" i="7"/>
  <c r="X80" i="7"/>
  <c r="AB215" i="7"/>
  <c r="X215" i="7"/>
  <c r="AA215" i="7"/>
  <c r="Z215" i="7"/>
  <c r="Y215" i="7"/>
  <c r="X198" i="7"/>
  <c r="AA198" i="7"/>
  <c r="AB198" i="7"/>
  <c r="Z198" i="7"/>
  <c r="Y198" i="7"/>
  <c r="AA117" i="7"/>
  <c r="Z117" i="7"/>
  <c r="Y117" i="7"/>
  <c r="X117" i="7"/>
  <c r="AB117" i="7"/>
  <c r="AA124" i="7"/>
  <c r="Z124" i="7"/>
  <c r="Y124" i="7"/>
  <c r="X124" i="7"/>
  <c r="AB124" i="7"/>
  <c r="AB168" i="7"/>
  <c r="AA168" i="7"/>
  <c r="Z168" i="7"/>
  <c r="Y168" i="7"/>
  <c r="X168" i="7"/>
  <c r="Y174" i="7"/>
  <c r="AB233" i="7"/>
  <c r="AA233" i="7"/>
  <c r="Y233" i="7"/>
  <c r="X233" i="7"/>
  <c r="Z30" i="7"/>
  <c r="Y30" i="7"/>
  <c r="X30" i="7"/>
  <c r="AB30" i="7"/>
  <c r="AA30" i="7"/>
  <c r="Z98" i="7"/>
  <c r="AB98" i="7"/>
  <c r="Y98" i="7"/>
  <c r="X98" i="7"/>
  <c r="AA98" i="7"/>
  <c r="Y146" i="7"/>
  <c r="X146" i="7"/>
  <c r="AB146" i="7"/>
  <c r="AA146" i="7"/>
  <c r="Z146" i="7"/>
  <c r="AB70" i="7"/>
  <c r="AA70" i="7"/>
  <c r="Z70" i="7"/>
  <c r="Y70" i="7"/>
  <c r="X70" i="7"/>
  <c r="X74" i="7"/>
  <c r="AA74" i="7"/>
  <c r="Z74" i="7"/>
  <c r="AB74" i="7"/>
  <c r="Y74" i="7"/>
  <c r="X175" i="7"/>
  <c r="AA175" i="7"/>
  <c r="Z175" i="7"/>
  <c r="AB175" i="7"/>
  <c r="Y175" i="7"/>
  <c r="AB239" i="7"/>
  <c r="AA239" i="7"/>
  <c r="Z239" i="7"/>
  <c r="Y239" i="7"/>
  <c r="X239" i="7"/>
  <c r="AB53" i="7"/>
  <c r="AA53" i="7"/>
  <c r="Z53" i="7"/>
  <c r="Y53" i="7"/>
  <c r="X53" i="7"/>
  <c r="AA114" i="7"/>
  <c r="Z114" i="7"/>
  <c r="Y114" i="7"/>
  <c r="X114" i="7"/>
  <c r="AB114" i="7"/>
  <c r="AB213" i="7"/>
  <c r="AA213" i="7"/>
  <c r="Z213" i="7"/>
  <c r="Y213" i="7"/>
  <c r="X213" i="7"/>
  <c r="Y25" i="7"/>
  <c r="X25" i="7"/>
  <c r="AB25" i="7"/>
  <c r="AA25" i="7"/>
  <c r="Z25" i="7"/>
  <c r="Z93" i="7"/>
  <c r="Y93" i="7"/>
  <c r="X93" i="7"/>
  <c r="AB93" i="7"/>
  <c r="AA93" i="7"/>
  <c r="Z234" i="7"/>
  <c r="Y234" i="7"/>
  <c r="X234" i="7"/>
  <c r="AB234" i="7"/>
  <c r="AA234" i="7"/>
  <c r="Z240" i="7"/>
  <c r="Y240" i="7"/>
  <c r="X240" i="7"/>
  <c r="AB240" i="7"/>
  <c r="AA240" i="7"/>
  <c r="AA196" i="7"/>
  <c r="Z196" i="7"/>
  <c r="Y196" i="7"/>
  <c r="X196" i="7"/>
  <c r="AB196" i="7"/>
  <c r="Y134" i="7"/>
  <c r="X134" i="7"/>
  <c r="AB134" i="7"/>
  <c r="AA134" i="7"/>
  <c r="Z134" i="7"/>
  <c r="Z195" i="7"/>
  <c r="Y195" i="7"/>
  <c r="X195" i="7"/>
  <c r="AB195" i="7"/>
  <c r="AA195" i="7"/>
  <c r="AB48" i="7"/>
  <c r="AA48" i="7"/>
  <c r="Z48" i="7"/>
  <c r="Y48" i="7"/>
  <c r="X48" i="7"/>
  <c r="Y138" i="7"/>
  <c r="X138" i="7"/>
  <c r="AB138" i="7"/>
  <c r="AA138" i="7"/>
  <c r="Z138" i="7"/>
  <c r="Z173" i="7"/>
  <c r="Y173" i="7"/>
  <c r="X173" i="7"/>
  <c r="AB173" i="7"/>
  <c r="AA173" i="7"/>
  <c r="AA107" i="7"/>
  <c r="Z107" i="7"/>
  <c r="Y107" i="7"/>
  <c r="X107" i="7"/>
  <c r="AB107" i="7"/>
  <c r="Y88" i="7"/>
  <c r="X88" i="7"/>
  <c r="AB88" i="7"/>
  <c r="AA88" i="7"/>
  <c r="Z88" i="7"/>
  <c r="Y194" i="7"/>
  <c r="AB194" i="7"/>
  <c r="AA194" i="7"/>
  <c r="Z194" i="7"/>
  <c r="X194" i="7"/>
  <c r="Z193" i="7"/>
  <c r="Y193" i="7"/>
  <c r="X193" i="7"/>
  <c r="AB193" i="7"/>
  <c r="AA193" i="7"/>
  <c r="Z55" i="7"/>
  <c r="X55" i="7"/>
  <c r="Y55" i="7"/>
  <c r="AB55" i="7"/>
  <c r="AA55" i="7"/>
  <c r="Z188" i="7"/>
  <c r="Y188" i="7"/>
  <c r="X188" i="7"/>
  <c r="AB188" i="7"/>
  <c r="AA188" i="7"/>
  <c r="Z232" i="7"/>
  <c r="Y232" i="7"/>
  <c r="X232" i="7"/>
  <c r="AB232" i="7"/>
  <c r="AA232" i="7"/>
  <c r="AB62" i="7"/>
  <c r="AA62" i="7"/>
  <c r="Z62" i="7"/>
  <c r="Y62" i="7"/>
  <c r="X62" i="7"/>
  <c r="Z233" i="7"/>
  <c r="X161" i="7"/>
  <c r="AB161" i="7"/>
  <c r="AA161" i="7"/>
  <c r="Z161" i="7"/>
  <c r="Y161" i="7"/>
  <c r="AB38" i="7"/>
  <c r="AA38" i="7"/>
  <c r="Z38" i="7"/>
  <c r="Y38" i="7"/>
  <c r="X38" i="7"/>
  <c r="AB106" i="7"/>
  <c r="Y106" i="7"/>
  <c r="X106" i="7"/>
  <c r="AA106" i="7"/>
  <c r="Z106" i="7"/>
  <c r="Y154" i="7"/>
  <c r="AA154" i="7"/>
  <c r="Z154" i="7"/>
  <c r="X154" i="7"/>
  <c r="AB154" i="7"/>
  <c r="AB43" i="7"/>
  <c r="AA43" i="7"/>
  <c r="Z43" i="7"/>
  <c r="Y43" i="7"/>
  <c r="X43" i="7"/>
  <c r="AB83" i="7"/>
  <c r="Z83" i="7"/>
  <c r="AA83" i="7"/>
  <c r="Y83" i="7"/>
  <c r="X83" i="7"/>
  <c r="Z237" i="7"/>
  <c r="AB237" i="7"/>
  <c r="AA237" i="7"/>
  <c r="Y237" i="7"/>
  <c r="X237" i="7"/>
  <c r="AB222" i="7"/>
  <c r="AA222" i="7"/>
  <c r="Z222" i="7"/>
  <c r="Y222" i="7"/>
  <c r="X222" i="7"/>
  <c r="AA66" i="7"/>
  <c r="AB66" i="7"/>
  <c r="Z66" i="7"/>
  <c r="Y66" i="7"/>
  <c r="X66" i="7"/>
  <c r="Y133" i="7"/>
  <c r="X133" i="7"/>
  <c r="AB133" i="7"/>
  <c r="AA133" i="7"/>
  <c r="Z133" i="7"/>
  <c r="Z192" i="7"/>
  <c r="Y192" i="7"/>
  <c r="X192" i="7"/>
  <c r="AB192" i="7"/>
  <c r="AA192" i="7"/>
  <c r="X33" i="7"/>
  <c r="AA33" i="7"/>
  <c r="Y33" i="7"/>
  <c r="Z33" i="7"/>
  <c r="AB33" i="7"/>
  <c r="AB101" i="7"/>
  <c r="AA101" i="7"/>
  <c r="Z101" i="7"/>
  <c r="Y101" i="7"/>
  <c r="X101" i="7"/>
  <c r="AA149" i="7"/>
  <c r="Z149" i="7"/>
  <c r="Y149" i="7"/>
  <c r="X149" i="7"/>
  <c r="AB149" i="7"/>
  <c r="Z137" i="7"/>
  <c r="Y137" i="7"/>
  <c r="X137" i="7"/>
  <c r="AB137" i="7"/>
  <c r="AA137" i="7"/>
  <c r="AB78" i="7"/>
  <c r="AA78" i="7"/>
  <c r="Z78" i="7"/>
  <c r="Y78" i="7"/>
  <c r="X78" i="7"/>
  <c r="AB199" i="7"/>
  <c r="AA199" i="7"/>
  <c r="Z199" i="7"/>
  <c r="Y199" i="7"/>
  <c r="X199" i="7"/>
  <c r="AB182" i="7"/>
  <c r="AA182" i="7"/>
  <c r="Z182" i="7"/>
  <c r="Y182" i="7"/>
  <c r="X182" i="7"/>
  <c r="Y73" i="7"/>
  <c r="X73" i="7"/>
  <c r="AB73" i="7"/>
  <c r="AA73" i="7"/>
  <c r="Z73" i="7"/>
  <c r="AA120" i="7"/>
  <c r="Z120" i="7"/>
  <c r="Y120" i="7"/>
  <c r="X120" i="7"/>
  <c r="AB120" i="7"/>
  <c r="AB238" i="7"/>
  <c r="AA238" i="7"/>
  <c r="Z238" i="7"/>
  <c r="Y238" i="7"/>
  <c r="X238" i="7"/>
  <c r="AA28" i="7"/>
  <c r="Z28" i="7"/>
  <c r="Y28" i="7"/>
  <c r="X28" i="7"/>
  <c r="AB28" i="7"/>
  <c r="AB96" i="7"/>
  <c r="AA96" i="7"/>
  <c r="Z96" i="7"/>
  <c r="Y96" i="7"/>
  <c r="X96" i="7"/>
  <c r="Y144" i="7"/>
  <c r="Z144" i="7"/>
  <c r="X144" i="7"/>
  <c r="AB144" i="7"/>
  <c r="AA144" i="7"/>
  <c r="AA54" i="7"/>
  <c r="Z54" i="7"/>
  <c r="Y54" i="7"/>
  <c r="X54" i="7"/>
  <c r="AB54" i="7"/>
  <c r="AB60" i="7"/>
  <c r="AA60" i="7"/>
  <c r="Z60" i="7"/>
  <c r="X60" i="7"/>
  <c r="Y60" i="7"/>
  <c r="AB159" i="7"/>
  <c r="AA159" i="7"/>
  <c r="Z159" i="7"/>
  <c r="Y159" i="7"/>
  <c r="X159" i="7"/>
  <c r="AA227" i="7"/>
  <c r="Z227" i="7"/>
  <c r="Y227" i="7"/>
  <c r="X227" i="7"/>
  <c r="AB227" i="7"/>
  <c r="AA68" i="7"/>
  <c r="Z68" i="7"/>
  <c r="X68" i="7"/>
  <c r="Y68" i="7"/>
  <c r="AB68" i="7"/>
  <c r="AA123" i="7"/>
  <c r="Z123" i="7"/>
  <c r="Y123" i="7"/>
  <c r="X123" i="7"/>
  <c r="AB123" i="7"/>
  <c r="Y109" i="7"/>
  <c r="X109" i="7"/>
  <c r="AB109" i="7"/>
  <c r="AA109" i="7"/>
  <c r="Z109" i="7"/>
  <c r="AB197" i="7"/>
  <c r="AA197" i="7"/>
  <c r="Z197" i="7"/>
  <c r="Y197" i="7"/>
  <c r="X197" i="7"/>
  <c r="X23" i="7"/>
  <c r="AB23" i="7"/>
  <c r="AA23" i="7"/>
  <c r="Z23" i="7"/>
  <c r="Y23" i="7"/>
  <c r="Z91" i="7"/>
  <c r="Y91" i="7"/>
  <c r="X91" i="7"/>
  <c r="AB91" i="7"/>
  <c r="AA91" i="7"/>
  <c r="Z218" i="7"/>
  <c r="Y218" i="7"/>
  <c r="X218" i="7"/>
  <c r="AB218" i="7"/>
  <c r="AA218" i="7"/>
  <c r="Y217" i="7"/>
  <c r="X217" i="7"/>
  <c r="AB217" i="7"/>
  <c r="AA217" i="7"/>
  <c r="Z217" i="7"/>
  <c r="Z113" i="7"/>
  <c r="AB113" i="7"/>
  <c r="Y113" i="7"/>
  <c r="X113" i="7"/>
  <c r="AA113" i="7"/>
  <c r="AA131" i="7"/>
  <c r="Z131" i="7"/>
  <c r="Y131" i="7"/>
  <c r="X131" i="7"/>
  <c r="AB131" i="7"/>
  <c r="AB179" i="7"/>
  <c r="AA179" i="7"/>
  <c r="Z179" i="7"/>
  <c r="Y179" i="7"/>
  <c r="X179" i="7"/>
  <c r="AA41" i="7"/>
  <c r="Z41" i="7"/>
  <c r="X41" i="7"/>
  <c r="Y41" i="7"/>
  <c r="AB41" i="7"/>
  <c r="AB180" i="7"/>
  <c r="AA180" i="7"/>
  <c r="Z180" i="7"/>
  <c r="Y180" i="7"/>
  <c r="X180" i="7"/>
  <c r="AB157" i="7"/>
  <c r="AA157" i="7"/>
  <c r="Z157" i="7"/>
  <c r="Y157" i="7"/>
  <c r="X157" i="7"/>
  <c r="Y67" i="7"/>
  <c r="X67" i="7"/>
  <c r="AB67" i="7"/>
  <c r="AA67" i="7"/>
  <c r="Z67" i="7"/>
  <c r="AB86" i="7"/>
  <c r="AA86" i="7"/>
  <c r="Z86" i="7"/>
  <c r="Y86" i="7"/>
  <c r="X86" i="7"/>
  <c r="AB178" i="7"/>
  <c r="AA178" i="7"/>
  <c r="Z178" i="7"/>
  <c r="Y178" i="7"/>
  <c r="X178" i="7"/>
  <c r="Y177" i="7"/>
  <c r="X177" i="7"/>
  <c r="AB177" i="7"/>
  <c r="AA177" i="7"/>
  <c r="Z177" i="7"/>
  <c r="Y127" i="7"/>
  <c r="X127" i="7"/>
  <c r="AB127" i="7"/>
  <c r="AA127" i="7"/>
  <c r="Z127" i="7"/>
  <c r="AA136" i="7"/>
  <c r="Z136" i="7"/>
  <c r="Y136" i="7"/>
  <c r="X136" i="7"/>
  <c r="AB136" i="7"/>
  <c r="AB216" i="7"/>
  <c r="AA216" i="7"/>
  <c r="Z216" i="7"/>
  <c r="Y216" i="7"/>
  <c r="X216" i="7"/>
  <c r="Z36" i="7"/>
  <c r="Y36" i="7"/>
  <c r="X36" i="7"/>
  <c r="AB36" i="7"/>
  <c r="AA36" i="7"/>
  <c r="Z141" i="7"/>
  <c r="Y141" i="7"/>
  <c r="X141" i="7"/>
  <c r="AB141" i="7"/>
  <c r="AA141" i="7"/>
  <c r="Z152" i="7"/>
  <c r="AA152" i="7"/>
  <c r="Y152" i="7"/>
  <c r="X152" i="7"/>
  <c r="AB152" i="7"/>
  <c r="X65" i="7"/>
  <c r="AB65" i="7"/>
  <c r="AA65" i="7"/>
  <c r="Z65" i="7"/>
  <c r="Y65" i="7"/>
  <c r="AB81" i="7"/>
  <c r="AA81" i="7"/>
  <c r="Z81" i="7"/>
  <c r="Y81" i="7"/>
  <c r="X81" i="7"/>
  <c r="AB223" i="7"/>
  <c r="AA223" i="7"/>
  <c r="Z223" i="7"/>
  <c r="Y223" i="7"/>
  <c r="X223" i="7"/>
  <c r="AB206" i="7"/>
  <c r="Z206" i="7"/>
  <c r="X206" i="7"/>
  <c r="AA206" i="7"/>
  <c r="Y206" i="7"/>
  <c r="AA167" i="7"/>
  <c r="Z167" i="7"/>
  <c r="Y167" i="7"/>
  <c r="X167" i="7"/>
  <c r="AB167" i="7"/>
  <c r="Y203" i="7"/>
  <c r="X203" i="7"/>
  <c r="AB203" i="7"/>
  <c r="AA203" i="7"/>
  <c r="Z203" i="7"/>
  <c r="AB50" i="7"/>
  <c r="AA50" i="7"/>
  <c r="Z50" i="7"/>
  <c r="Y50" i="7"/>
  <c r="X50" i="7"/>
  <c r="X126" i="7"/>
  <c r="AB126" i="7"/>
  <c r="Z126" i="7"/>
  <c r="AA126" i="7"/>
  <c r="Y126" i="7"/>
  <c r="Y176" i="7"/>
  <c r="X176" i="7"/>
  <c r="AA176" i="7"/>
  <c r="AB176" i="7"/>
  <c r="Z176" i="7"/>
  <c r="AA31" i="7"/>
  <c r="Z31" i="7"/>
  <c r="Y31" i="7"/>
  <c r="X31" i="7"/>
  <c r="AB31" i="7"/>
  <c r="AB99" i="7"/>
  <c r="Z99" i="7"/>
  <c r="AA99" i="7"/>
  <c r="Y99" i="7"/>
  <c r="X99" i="7"/>
  <c r="AA147" i="7"/>
  <c r="X147" i="7"/>
  <c r="Y147" i="7"/>
  <c r="AB147" i="7"/>
  <c r="Z147" i="7"/>
  <c r="Y72" i="7"/>
  <c r="X72" i="7"/>
  <c r="Z72" i="7"/>
  <c r="AB72" i="7"/>
  <c r="AA72" i="7"/>
  <c r="Y103" i="7"/>
  <c r="X103" i="7"/>
  <c r="AB103" i="7"/>
  <c r="AA103" i="7"/>
  <c r="Z103" i="7"/>
  <c r="AB183" i="7"/>
  <c r="AA183" i="7"/>
  <c r="Z183" i="7"/>
  <c r="Y183" i="7"/>
  <c r="X183" i="7"/>
  <c r="X158" i="7"/>
  <c r="AB158" i="7"/>
  <c r="AA158" i="7"/>
  <c r="Z158" i="7"/>
  <c r="Y158" i="7"/>
  <c r="Y61" i="7"/>
  <c r="AA61" i="7"/>
  <c r="X61" i="7"/>
  <c r="AB61" i="7"/>
  <c r="Z61" i="7"/>
  <c r="X116" i="7"/>
  <c r="AB116" i="7"/>
  <c r="AA116" i="7"/>
  <c r="Z116" i="7"/>
  <c r="Y116" i="7"/>
  <c r="Y221" i="7"/>
  <c r="X221" i="7"/>
  <c r="AB221" i="7"/>
  <c r="AA221" i="7"/>
  <c r="Z221" i="7"/>
  <c r="AA26" i="7"/>
  <c r="Z26" i="7"/>
  <c r="Y26" i="7"/>
  <c r="X26" i="7"/>
  <c r="AB26" i="7"/>
  <c r="Y94" i="7"/>
  <c r="X94" i="7"/>
  <c r="AB94" i="7"/>
  <c r="AA94" i="7"/>
  <c r="Z94" i="7"/>
  <c r="X142" i="7"/>
  <c r="AB142" i="7"/>
  <c r="AA142" i="7"/>
  <c r="Z142" i="7"/>
  <c r="Y142" i="7"/>
  <c r="AA241" i="7"/>
  <c r="Y241" i="7"/>
  <c r="Z241" i="7"/>
  <c r="AB241" i="7"/>
  <c r="X241" i="7"/>
  <c r="X44" i="7"/>
  <c r="Y44" i="7"/>
  <c r="AB44" i="7"/>
  <c r="AA44" i="7"/>
  <c r="Z44" i="7"/>
  <c r="X140" i="7"/>
  <c r="AB140" i="7"/>
  <c r="AA140" i="7"/>
  <c r="Z140" i="7"/>
  <c r="Y140" i="7"/>
  <c r="X211" i="7"/>
  <c r="AB211" i="7"/>
  <c r="AA211" i="7"/>
  <c r="Z211" i="7"/>
  <c r="Y211" i="7"/>
  <c r="X56" i="7"/>
  <c r="AB56" i="7"/>
  <c r="AA56" i="7"/>
  <c r="Z56" i="7"/>
  <c r="Y56" i="7"/>
  <c r="X204" i="7"/>
  <c r="AB204" i="7"/>
  <c r="AA204" i="7"/>
  <c r="Z204" i="7"/>
  <c r="Y204" i="7"/>
  <c r="X181" i="7"/>
  <c r="AA181" i="7"/>
  <c r="Z181" i="7"/>
  <c r="Y181" i="7"/>
  <c r="AB181" i="7"/>
  <c r="Z121" i="7"/>
  <c r="Y121" i="7"/>
  <c r="X121" i="7"/>
  <c r="AB121" i="7"/>
  <c r="AA121" i="7"/>
  <c r="Y89" i="7"/>
  <c r="X89" i="7"/>
  <c r="AB89" i="7"/>
  <c r="AA89" i="7"/>
  <c r="Z89" i="7"/>
  <c r="Y202" i="7"/>
  <c r="X202" i="7"/>
  <c r="AB202" i="7"/>
  <c r="AA202" i="7"/>
  <c r="Z202" i="7"/>
  <c r="AB201" i="7"/>
  <c r="AA201" i="7"/>
  <c r="Z201" i="7"/>
  <c r="Y201" i="7"/>
  <c r="X201" i="7"/>
  <c r="AA21" i="7"/>
  <c r="Z21" i="7"/>
  <c r="Y21" i="7"/>
  <c r="X21" i="7"/>
  <c r="AB21" i="7"/>
  <c r="X18" i="7" l="1" a="1"/>
  <c r="X18" i="7" s="1"/>
  <c r="AD21" i="7" a="1"/>
  <c r="AD21" i="7" s="1"/>
  <c r="AB18" i="7" a="1"/>
  <c r="AB18" i="7" s="1"/>
  <c r="Y18" i="7" a="1"/>
  <c r="Y18" i="7" s="1"/>
  <c r="Z18" i="7" a="1"/>
  <c r="Z18" i="7" s="1"/>
  <c r="AA18" i="7" a="1"/>
  <c r="AA18" i="7" s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K9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K7" i="1"/>
  <c r="J7" i="1"/>
  <c r="H7" i="1"/>
  <c r="G7" i="1"/>
  <c r="F7" i="1"/>
  <c r="D7" i="1"/>
  <c r="C7" i="1"/>
  <c r="B7" i="1"/>
  <c r="J6" i="1"/>
  <c r="I6" i="1"/>
  <c r="H6" i="1"/>
  <c r="F6" i="1"/>
  <c r="E6" i="1"/>
  <c r="D6" i="1"/>
  <c r="C6" i="1"/>
  <c r="B6" i="1"/>
  <c r="J5" i="1"/>
  <c r="I5" i="1"/>
  <c r="H5" i="1"/>
  <c r="G5" i="1"/>
  <c r="F5" i="1"/>
  <c r="E5" i="1"/>
  <c r="D5" i="1"/>
  <c r="B5" i="1"/>
  <c r="K4" i="1"/>
  <c r="J4" i="1"/>
  <c r="I4" i="1"/>
  <c r="H4" i="1"/>
  <c r="G4" i="1"/>
  <c r="F4" i="1"/>
  <c r="E4" i="1"/>
  <c r="D4" i="1"/>
  <c r="C4" i="1"/>
  <c r="B4" i="1"/>
  <c r="K3" i="1"/>
  <c r="J3" i="1"/>
  <c r="I3" i="1"/>
  <c r="H3" i="1"/>
  <c r="G3" i="1"/>
  <c r="F3" i="1"/>
  <c r="E3" i="1"/>
  <c r="C3" i="1"/>
  <c r="B3" i="1"/>
  <c r="R28" i="4" a="1"/>
  <c r="R28" i="4" s="1"/>
  <c r="R29" i="4" a="1"/>
  <c r="R29" i="4" s="1"/>
  <c r="R30" i="4" a="1"/>
  <c r="R30" i="4" s="1"/>
  <c r="R31" i="4" a="1"/>
  <c r="R31" i="4" s="1"/>
  <c r="R32" i="4" a="1"/>
  <c r="R32" i="4" s="1"/>
  <c r="R33" i="4" a="1"/>
  <c r="R33" i="4" s="1"/>
  <c r="R34" i="4" a="1"/>
  <c r="R34" i="4" s="1"/>
  <c r="R35" i="4" a="1"/>
  <c r="R35" i="4" s="1"/>
  <c r="R36" i="4" a="1"/>
  <c r="R36" i="4" s="1"/>
  <c r="R37" i="4" a="1"/>
  <c r="R37" i="4" s="1"/>
  <c r="R38" i="4" a="1"/>
  <c r="R38" i="4" s="1"/>
  <c r="R39" i="4" a="1"/>
  <c r="R39" i="4" s="1"/>
  <c r="R40" i="4" a="1"/>
  <c r="R40" i="4" s="1"/>
  <c r="R41" i="4" a="1"/>
  <c r="R41" i="4" s="1"/>
  <c r="R42" i="4" a="1"/>
  <c r="R42" i="4" s="1"/>
  <c r="R43" i="4" a="1"/>
  <c r="R43" i="4" s="1"/>
  <c r="R44" i="4" a="1"/>
  <c r="R44" i="4" s="1"/>
  <c r="R45" i="4" a="1"/>
  <c r="R45" i="4" s="1"/>
  <c r="R46" i="4" a="1"/>
  <c r="R46" i="4" s="1"/>
  <c r="R47" i="4" a="1"/>
  <c r="R47" i="4" s="1"/>
  <c r="R48" i="4" a="1"/>
  <c r="R48" i="4" s="1"/>
  <c r="R49" i="4" a="1"/>
  <c r="R49" i="4" s="1"/>
  <c r="R50" i="4" a="1"/>
  <c r="R50" i="4" s="1"/>
  <c r="R51" i="4" a="1"/>
  <c r="R51" i="4"/>
  <c r="R52" i="4" a="1"/>
  <c r="R52" i="4" s="1"/>
  <c r="R53" i="4" a="1"/>
  <c r="R53" i="4" s="1"/>
  <c r="R54" i="4" a="1"/>
  <c r="R54" i="4" s="1"/>
  <c r="R55" i="4" a="1"/>
  <c r="R55" i="4" s="1"/>
  <c r="R56" i="4" a="1"/>
  <c r="R56" i="4" s="1"/>
  <c r="R57" i="4" a="1"/>
  <c r="R57" i="4" s="1"/>
  <c r="R58" i="4" a="1"/>
  <c r="R58" i="4" s="1"/>
  <c r="R59" i="4" a="1"/>
  <c r="R59" i="4" s="1"/>
  <c r="R60" i="4" a="1"/>
  <c r="R60" i="4" s="1"/>
  <c r="R61" i="4" a="1"/>
  <c r="R61" i="4" s="1"/>
  <c r="R62" i="4" a="1"/>
  <c r="R62" i="4" s="1"/>
  <c r="R63" i="4" a="1"/>
  <c r="R63" i="4" s="1"/>
  <c r="R64" i="4" a="1"/>
  <c r="R64" i="4" s="1"/>
  <c r="R65" i="4" a="1"/>
  <c r="R65" i="4" s="1"/>
  <c r="R66" i="4" a="1"/>
  <c r="R66" i="4" s="1"/>
  <c r="R67" i="4" a="1"/>
  <c r="R67" i="4" s="1"/>
  <c r="R68" i="4" a="1"/>
  <c r="R68" i="4" s="1"/>
  <c r="R69" i="4" a="1"/>
  <c r="R69" i="4" s="1"/>
  <c r="R70" i="4" a="1"/>
  <c r="R70" i="4" s="1"/>
  <c r="R71" i="4" a="1"/>
  <c r="R71" i="4" s="1"/>
  <c r="R72" i="4" a="1"/>
  <c r="R72" i="4" s="1"/>
  <c r="R73" i="4" a="1"/>
  <c r="R73" i="4" s="1"/>
  <c r="R74" i="4" a="1"/>
  <c r="R74" i="4" s="1"/>
  <c r="R75" i="4" a="1"/>
  <c r="R75" i="4" s="1"/>
  <c r="R76" i="4" a="1"/>
  <c r="R76" i="4" s="1"/>
  <c r="R77" i="4" a="1"/>
  <c r="R77" i="4" s="1"/>
  <c r="R78" i="4" a="1"/>
  <c r="R78" i="4" s="1"/>
  <c r="R79" i="4" a="1"/>
  <c r="R79" i="4" s="1"/>
  <c r="R80" i="4" a="1"/>
  <c r="R80" i="4" s="1"/>
  <c r="R81" i="4" a="1"/>
  <c r="R81" i="4" s="1"/>
  <c r="R82" i="4" a="1"/>
  <c r="R82" i="4" s="1"/>
  <c r="R83" i="4" a="1"/>
  <c r="R83" i="4" s="1"/>
  <c r="R84" i="4" a="1"/>
  <c r="R84" i="4" s="1"/>
  <c r="R85" i="4" a="1"/>
  <c r="R85" i="4" s="1"/>
  <c r="R86" i="4" a="1"/>
  <c r="R86" i="4" s="1"/>
  <c r="R87" i="4" a="1"/>
  <c r="R87" i="4" s="1"/>
  <c r="R27" i="4" a="1"/>
  <c r="R27" i="4" s="1"/>
  <c r="AE22" i="6"/>
  <c r="AF22" i="6"/>
  <c r="AG22" i="6"/>
  <c r="AH22" i="6"/>
  <c r="AI22" i="6"/>
  <c r="AJ22" i="6"/>
  <c r="AK22" i="6"/>
  <c r="AL22" i="6"/>
  <c r="AM22" i="6"/>
  <c r="AN22" i="6"/>
  <c r="AO22" i="6"/>
  <c r="AQ22" i="6"/>
  <c r="AR22" i="6"/>
  <c r="AS22" i="6"/>
  <c r="AT22" i="6"/>
  <c r="AU22" i="6"/>
  <c r="AV22" i="6"/>
  <c r="AW22" i="6"/>
  <c r="AX22" i="6"/>
  <c r="AY22" i="6"/>
  <c r="AZ22" i="6"/>
  <c r="AP18" i="6"/>
  <c r="AP22" i="6" s="1"/>
  <c r="Q3" i="1" a="1"/>
  <c r="D14" i="4" a="1"/>
  <c r="Q4" i="1" a="1"/>
  <c r="D15" i="4" a="1"/>
  <c r="L27" i="4" a="1"/>
  <c r="D16" i="4" a="1"/>
  <c r="C14" i="4" a="1"/>
  <c r="K27" i="4" a="1"/>
  <c r="J27" i="4" a="1"/>
  <c r="I27" i="4" a="1"/>
  <c r="CE22" i="6" a="1"/>
  <c r="U34" i="1" a="1"/>
  <c r="B32" i="1" a="1"/>
  <c r="M9" i="1" a="1"/>
  <c r="U3" i="1" a="1"/>
  <c r="Y3" i="1" a="1"/>
  <c r="CE22" i="6" l="1"/>
  <c r="C14" i="4"/>
  <c r="Q4" i="1"/>
  <c r="U34" i="1"/>
  <c r="M38" i="1"/>
  <c r="M37" i="1"/>
  <c r="M33" i="1"/>
  <c r="M36" i="1"/>
  <c r="M35" i="1"/>
  <c r="M34" i="1"/>
  <c r="B32" i="1"/>
  <c r="Y3" i="1"/>
  <c r="V13" i="1" a="1"/>
  <c r="V13" i="1" s="1"/>
  <c r="T5" i="1"/>
  <c r="T12" i="1"/>
  <c r="T4" i="1"/>
  <c r="W13" i="1" a="1"/>
  <c r="W13" i="1" s="1"/>
  <c r="T11" i="1"/>
  <c r="T10" i="1"/>
  <c r="T9" i="1"/>
  <c r="T8" i="1"/>
  <c r="X13" i="1" a="1"/>
  <c r="X13" i="1" s="1"/>
  <c r="T7" i="1"/>
  <c r="T6" i="1"/>
  <c r="U3" i="1"/>
  <c r="T3" i="1" s="1"/>
  <c r="Q3" i="1"/>
  <c r="M9" i="1"/>
  <c r="K27" i="4"/>
  <c r="J27" i="4"/>
  <c r="I27" i="4"/>
  <c r="L27" i="4"/>
  <c r="D14" i="4"/>
  <c r="D16" i="4"/>
  <c r="D15" i="4"/>
  <c r="H27" i="4" a="1"/>
  <c r="DL22" i="6" a="1"/>
  <c r="CM22" i="6" a="1"/>
  <c r="B41" i="1" a="1"/>
  <c r="B15" i="1" a="1"/>
  <c r="DL22" i="6" l="1"/>
  <c r="FL40" i="6"/>
  <c r="DR28" i="6"/>
  <c r="DP47" i="6"/>
  <c r="EG39" i="6"/>
  <c r="EX34" i="6"/>
  <c r="DV28" i="6"/>
  <c r="DT22" i="6"/>
  <c r="FD43" i="6"/>
  <c r="FM38" i="6"/>
  <c r="FD29" i="6"/>
  <c r="FH26" i="6"/>
  <c r="EZ23" i="6"/>
  <c r="EW47" i="6"/>
  <c r="FD44" i="6"/>
  <c r="DZ22" i="6"/>
  <c r="FE47" i="6"/>
  <c r="ER31" i="6"/>
  <c r="EM37" i="6"/>
  <c r="ER44" i="6"/>
  <c r="EB22" i="6"/>
  <c r="DW24" i="6"/>
  <c r="EC41" i="6"/>
  <c r="DT40" i="6"/>
  <c r="EC24" i="6"/>
  <c r="EJ30" i="6"/>
  <c r="DP27" i="6"/>
  <c r="EH23" i="6"/>
  <c r="EL40" i="6"/>
  <c r="EG41" i="6"/>
  <c r="DX42" i="6"/>
  <c r="EU42" i="6"/>
  <c r="FM45" i="6"/>
  <c r="EX22" i="6"/>
  <c r="EX26" i="6"/>
  <c r="FK30" i="6"/>
  <c r="EP34" i="6"/>
  <c r="DR31" i="6"/>
  <c r="EB35" i="6"/>
  <c r="EF27" i="6"/>
  <c r="DY38" i="6"/>
  <c r="FD46" i="6"/>
  <c r="FB46" i="6"/>
  <c r="DZ28" i="6"/>
  <c r="EY33" i="6"/>
  <c r="DO30" i="6"/>
  <c r="FL24" i="6"/>
  <c r="FJ43" i="6"/>
  <c r="DP31" i="6"/>
  <c r="FC22" i="6"/>
  <c r="FK42" i="6"/>
  <c r="FK37" i="6"/>
  <c r="EI31" i="6"/>
  <c r="FK24" i="6"/>
  <c r="EB47" i="6"/>
  <c r="EK42" i="6"/>
  <c r="ER33" i="6"/>
  <c r="ET30" i="6"/>
  <c r="EV27" i="6"/>
  <c r="ER24" i="6"/>
  <c r="EJ48" i="6"/>
  <c r="FC26" i="6"/>
  <c r="DV41" i="6"/>
  <c r="EK22" i="6"/>
  <c r="FK41" i="6"/>
  <c r="FK35" i="6"/>
  <c r="DL27" i="6"/>
  <c r="DZ46" i="6"/>
  <c r="DN36" i="6"/>
  <c r="EI44" i="6"/>
  <c r="DV47" i="6"/>
  <c r="FI34" i="6"/>
  <c r="FI47" i="6"/>
  <c r="EF46" i="6"/>
  <c r="EZ44" i="6"/>
  <c r="ET45" i="6"/>
  <c r="EN46" i="6"/>
  <c r="EW24" i="6"/>
  <c r="EO28" i="6"/>
  <c r="EQ32" i="6"/>
  <c r="DY36" i="6"/>
  <c r="FD39" i="6"/>
  <c r="EF43" i="6"/>
  <c r="EA48" i="6"/>
  <c r="EL48" i="6"/>
  <c r="EE36" i="6"/>
  <c r="ET23" i="6"/>
  <c r="EU40" i="6"/>
  <c r="DN37" i="6"/>
  <c r="DP30" i="6"/>
  <c r="DT44" i="6"/>
  <c r="DW44" i="6"/>
  <c r="EP25" i="6"/>
  <c r="EN44" i="6"/>
  <c r="EV31" i="6"/>
  <c r="EG23" i="6"/>
  <c r="EO43" i="6"/>
  <c r="ES38" i="6"/>
  <c r="DQ32" i="6"/>
  <c r="EW25" i="6"/>
  <c r="FL47" i="6"/>
  <c r="DT43" i="6"/>
  <c r="EC34" i="6"/>
  <c r="EE31" i="6"/>
  <c r="EG28" i="6"/>
  <c r="EE25" i="6"/>
  <c r="DY22" i="6"/>
  <c r="FB27" i="6"/>
  <c r="EG45" i="6"/>
  <c r="EK32" i="6"/>
  <c r="FA42" i="6"/>
  <c r="EA41" i="6"/>
  <c r="DY53" i="6" s="1"/>
  <c r="FF27" i="6"/>
  <c r="DW25" i="6"/>
  <c r="ED41" i="6"/>
  <c r="EE45" i="6"/>
  <c r="EE23" i="6"/>
  <c r="EZ35" i="6"/>
  <c r="DX24" i="6"/>
  <c r="EH24" i="6"/>
  <c r="ES45" i="6"/>
  <c r="EK46" i="6"/>
  <c r="ED47" i="6"/>
  <c r="ER26" i="6"/>
  <c r="EA30" i="6"/>
  <c r="EI34" i="6"/>
  <c r="FI37" i="6"/>
  <c r="EN41" i="6"/>
  <c r="FL44" i="6"/>
  <c r="ET25" i="6"/>
  <c r="FD25" i="6"/>
  <c r="EN28" i="6"/>
  <c r="FB23" i="6"/>
  <c r="EB46" i="6"/>
  <c r="DX35" i="6"/>
  <c r="EC29" i="6"/>
  <c r="EL25" i="6"/>
  <c r="EE48" i="6"/>
  <c r="FF43" i="6"/>
  <c r="ED40" i="6"/>
  <c r="EQ37" i="6"/>
  <c r="ED31" i="6"/>
  <c r="DS32" i="6"/>
  <c r="EF31" i="6"/>
  <c r="EV30" i="6"/>
  <c r="FL29" i="6"/>
  <c r="DW39" i="6"/>
  <c r="FC36" i="6"/>
  <c r="DY31" i="6"/>
  <c r="FF28" i="6"/>
  <c r="DU42" i="6"/>
  <c r="EV37" i="6"/>
  <c r="EF24" i="6"/>
  <c r="FH46" i="6"/>
  <c r="FD35" i="6"/>
  <c r="FI29" i="6"/>
  <c r="DV26" i="6"/>
  <c r="FM48" i="6"/>
  <c r="EM44" i="6"/>
  <c r="DN41" i="6"/>
  <c r="EB38" i="6"/>
  <c r="DR32" i="6"/>
  <c r="FH32" i="6"/>
  <c r="DT32" i="6"/>
  <c r="EG31" i="6"/>
  <c r="EW30" i="6"/>
  <c r="DQ40" i="6"/>
  <c r="EG40" i="6"/>
  <c r="DY32" i="6"/>
  <c r="DW33" i="6"/>
  <c r="DU23" i="6"/>
  <c r="DN42" i="6"/>
  <c r="EZ26" i="6"/>
  <c r="DP48" i="6"/>
  <c r="DL37" i="6"/>
  <c r="DQ31" i="6"/>
  <c r="EL27" i="6"/>
  <c r="FE22" i="6"/>
  <c r="FD45" i="6"/>
  <c r="EJ42" i="6"/>
  <c r="EE40" i="6"/>
  <c r="DO35" i="6"/>
  <c r="ED34" i="6"/>
  <c r="ET33" i="6"/>
  <c r="FJ32" i="6"/>
  <c r="DV32" i="6"/>
  <c r="FJ41" i="6"/>
  <c r="FK47" i="6"/>
  <c r="FJ33" i="6"/>
  <c r="DX41" i="6"/>
  <c r="DP25" i="6"/>
  <c r="EO31" i="6"/>
  <c r="ED27" i="6"/>
  <c r="EV48" i="6"/>
  <c r="ER37" i="6"/>
  <c r="EW31" i="6"/>
  <c r="DU28" i="6"/>
  <c r="EM23" i="6"/>
  <c r="EJ46" i="6"/>
  <c r="DS43" i="6"/>
  <c r="DO41" i="6"/>
  <c r="FB35" i="6"/>
  <c r="DP35" i="6"/>
  <c r="EE34" i="6"/>
  <c r="EU33" i="6"/>
  <c r="FK32" i="6"/>
  <c r="EY42" i="6"/>
  <c r="ED23" i="6"/>
  <c r="FF34" i="6"/>
  <c r="FJ47" i="6"/>
  <c r="FL25" i="6"/>
  <c r="DT34" i="6"/>
  <c r="EC22" i="6"/>
  <c r="DO47" i="6"/>
  <c r="DX47" i="6"/>
  <c r="EX48" i="6"/>
  <c r="FC48" i="6"/>
  <c r="DP36" i="6"/>
  <c r="ET39" i="6"/>
  <c r="FK43" i="6"/>
  <c r="EJ28" i="6"/>
  <c r="EK37" i="6"/>
  <c r="DN46" i="6"/>
  <c r="ET28" i="6"/>
  <c r="DM38" i="6"/>
  <c r="ES46" i="6"/>
  <c r="EM33" i="6"/>
  <c r="EW45" i="6"/>
  <c r="FM32" i="6"/>
  <c r="ES27" i="6"/>
  <c r="EI29" i="6"/>
  <c r="DN39" i="6"/>
  <c r="EH35" i="6"/>
  <c r="ES42" i="6"/>
  <c r="FJ27" i="6"/>
  <c r="DM22" i="6"/>
  <c r="DV38" i="6"/>
  <c r="EA32" i="6"/>
  <c r="FD28" i="6"/>
  <c r="DU24" i="6"/>
  <c r="DR47" i="6"/>
  <c r="EP44" i="6"/>
  <c r="FB41" i="6"/>
  <c r="EO36" i="6"/>
  <c r="FC35" i="6"/>
  <c r="DQ35" i="6"/>
  <c r="EF34" i="6"/>
  <c r="EV33" i="6"/>
  <c r="EQ43" i="6"/>
  <c r="EX30" i="6"/>
  <c r="EW35" i="6"/>
  <c r="EC23" i="6"/>
  <c r="EW28" i="6"/>
  <c r="EM38" i="6"/>
  <c r="DX23" i="6"/>
  <c r="DN26" i="6"/>
  <c r="EI23" i="6"/>
  <c r="EE22" i="6"/>
  <c r="ED24" i="6"/>
  <c r="FK36" i="6"/>
  <c r="EM40" i="6"/>
  <c r="FF44" i="6"/>
  <c r="DY30" i="6"/>
  <c r="DU39" i="6"/>
  <c r="ER47" i="6"/>
  <c r="FJ30" i="6"/>
  <c r="FE39" i="6"/>
  <c r="DV48" i="6"/>
  <c r="EY38" i="6"/>
  <c r="EO48" i="6"/>
  <c r="EV34" i="6"/>
  <c r="EM29" i="6"/>
  <c r="DV31" i="6"/>
  <c r="EJ47" i="6"/>
  <c r="ET24" i="6"/>
  <c r="DU44" i="6"/>
  <c r="DR29" i="6"/>
  <c r="DP32" i="6"/>
  <c r="EQ25" i="6"/>
  <c r="EZ41" i="6"/>
  <c r="FE35" i="6"/>
  <c r="EY32" i="6"/>
  <c r="FE28" i="6"/>
  <c r="DY24" i="6"/>
  <c r="FA22" i="6"/>
  <c r="EC47" i="6"/>
  <c r="FM40" i="6"/>
  <c r="DZ40" i="6"/>
  <c r="EP39" i="6"/>
  <c r="FF38" i="6"/>
  <c r="DR38" i="6"/>
  <c r="EQ48" i="6"/>
  <c r="EP38" i="6"/>
  <c r="ER43" i="6"/>
  <c r="EI32" i="6"/>
  <c r="FK33" i="6"/>
  <c r="FM34" i="6"/>
  <c r="EZ28" i="6"/>
  <c r="EZ48" i="6"/>
  <c r="DS24" i="6"/>
  <c r="DV40" i="6"/>
  <c r="FD48" i="6"/>
  <c r="DM43" i="6"/>
  <c r="DR48" i="6"/>
  <c r="EL24" i="6"/>
  <c r="FF40" i="6"/>
  <c r="EW22" i="6"/>
  <c r="ER32" i="6"/>
  <c r="EM41" i="6"/>
  <c r="DO23" i="6"/>
  <c r="EX46" i="6"/>
  <c r="DO37" i="6"/>
  <c r="ER34" i="6"/>
  <c r="DL33" i="6"/>
  <c r="FB31" i="6"/>
  <c r="ER22" i="6"/>
  <c r="FM24" i="6"/>
  <c r="EB45" i="6"/>
  <c r="EC45" i="6"/>
  <c r="EI46" i="6"/>
  <c r="DY58" i="6" s="1"/>
  <c r="FF22" i="6"/>
  <c r="EX25" i="6"/>
  <c r="DP22" i="6"/>
  <c r="DP26" i="6"/>
  <c r="FF35" i="6"/>
  <c r="EB40" i="6"/>
  <c r="FJ25" i="6"/>
  <c r="FL34" i="6"/>
  <c r="EG30" i="6"/>
  <c r="FH28" i="6"/>
  <c r="DS40" i="6"/>
  <c r="DZ25" i="6"/>
  <c r="FC42" i="6"/>
  <c r="EA25" i="6"/>
  <c r="EF45" i="6"/>
  <c r="EK45" i="6"/>
  <c r="ES39" i="6"/>
  <c r="FI48" i="6"/>
  <c r="DW28" i="6"/>
  <c r="ES26" i="6"/>
  <c r="EI41" i="6"/>
  <c r="FI30" i="6"/>
  <c r="DO48" i="6"/>
  <c r="ED36" i="6"/>
  <c r="DQ45" i="6"/>
  <c r="DQ23" i="6"/>
  <c r="DY48" i="6"/>
  <c r="EV40" i="6"/>
  <c r="DY37" i="6"/>
  <c r="FD31" i="6"/>
  <c r="EO26" i="6"/>
  <c r="DV23" i="6"/>
  <c r="DU26" i="6"/>
  <c r="FH45" i="6"/>
  <c r="EM46" i="6"/>
  <c r="DQ47" i="6"/>
  <c r="EZ22" i="6"/>
  <c r="EJ26" i="6"/>
  <c r="FK22" i="6"/>
  <c r="EU27" i="6"/>
  <c r="EQ36" i="6"/>
  <c r="DP41" i="6"/>
  <c r="EU28" i="6"/>
  <c r="DX40" i="6"/>
  <c r="DQ33" i="6"/>
  <c r="DL35" i="6"/>
  <c r="FL41" i="6"/>
  <c r="EZ29" i="6"/>
  <c r="ET43" i="6"/>
  <c r="DN28" i="6"/>
  <c r="DM28" i="6"/>
  <c r="EF41" i="6"/>
  <c r="EO22" i="6"/>
  <c r="DM29" i="6"/>
  <c r="EK28" i="6"/>
  <c r="DP43" i="6"/>
  <c r="ES32" i="6"/>
  <c r="DN23" i="6"/>
  <c r="DT38" i="6"/>
  <c r="EC48" i="6"/>
  <c r="EN25" i="6"/>
  <c r="EE29" i="6"/>
  <c r="DP44" i="6"/>
  <c r="DQ39" i="6"/>
  <c r="EZ40" i="6"/>
  <c r="FA27" i="6"/>
  <c r="DT26" i="6"/>
  <c r="DV22" i="6"/>
  <c r="EL46" i="6"/>
  <c r="EQ24" i="6"/>
  <c r="EY47" i="6"/>
  <c r="EO23" i="6"/>
  <c r="DS27" i="6"/>
  <c r="EX23" i="6"/>
  <c r="EF28" i="6"/>
  <c r="ED37" i="6"/>
  <c r="FE41" i="6"/>
  <c r="EO29" i="6"/>
  <c r="EI45" i="6"/>
  <c r="ET36" i="6"/>
  <c r="EX29" i="6"/>
  <c r="FB22" i="6"/>
  <c r="EV47" i="6"/>
  <c r="FM39" i="6"/>
  <c r="DS22" i="6"/>
  <c r="EI26" i="6"/>
  <c r="FD27" i="6"/>
  <c r="EM24" i="6"/>
  <c r="DQ29" i="6"/>
  <c r="DP38" i="6"/>
  <c r="ER42" i="6"/>
  <c r="EF30" i="6"/>
  <c r="FA48" i="6"/>
  <c r="EG38" i="6"/>
  <c r="DQ42" i="6"/>
  <c r="ES43" i="6"/>
  <c r="EZ37" i="6"/>
  <c r="DM47" i="6"/>
  <c r="DX34" i="6"/>
  <c r="FG47" i="6"/>
  <c r="FM35" i="6"/>
  <c r="FH43" i="6"/>
  <c r="EK24" i="6"/>
  <c r="FG30" i="6"/>
  <c r="DM32" i="6"/>
  <c r="DM46" i="6"/>
  <c r="FA39" i="6"/>
  <c r="FB26" i="6"/>
  <c r="ER41" i="6"/>
  <c r="DY42" i="6"/>
  <c r="DM31" i="6"/>
  <c r="DM40" i="6"/>
  <c r="FI23" i="6"/>
  <c r="ET42" i="6"/>
  <c r="FF31" i="6"/>
  <c r="EA28" i="6"/>
  <c r="EB30" i="6"/>
  <c r="EZ25" i="6"/>
  <c r="EO27" i="6"/>
  <c r="DM34" i="6"/>
  <c r="FL37" i="6"/>
  <c r="DY45" i="6"/>
  <c r="DY57" i="6" s="1"/>
  <c r="EA24" i="6"/>
  <c r="FE29" i="6"/>
  <c r="EQ42" i="6"/>
  <c r="ES24" i="6"/>
  <c r="DP46" i="6"/>
  <c r="DO36" i="6"/>
  <c r="FF42" i="6"/>
  <c r="FG34" i="6"/>
  <c r="ET44" i="6"/>
  <c r="FF47" i="6"/>
  <c r="DO28" i="6"/>
  <c r="EV43" i="6"/>
  <c r="EC33" i="6"/>
  <c r="FM28" i="6"/>
  <c r="FE37" i="6"/>
  <c r="DL32" i="6"/>
  <c r="EU26" i="6"/>
  <c r="DO46" i="6"/>
  <c r="FJ44" i="6"/>
  <c r="EG43" i="6"/>
  <c r="DW31" i="6"/>
  <c r="EV46" i="6"/>
  <c r="DT31" i="6"/>
  <c r="EE38" i="6"/>
  <c r="DM39" i="6"/>
  <c r="FH25" i="6"/>
  <c r="FH30" i="6"/>
  <c r="ED26" i="6"/>
  <c r="DS28" i="6"/>
  <c r="EE35" i="6"/>
  <c r="ET38" i="6"/>
  <c r="FK45" i="6"/>
  <c r="DM25" i="6"/>
  <c r="ES33" i="6"/>
  <c r="EB43" i="6"/>
  <c r="DY55" i="6" s="1"/>
  <c r="EF25" i="6"/>
  <c r="FG46" i="6"/>
  <c r="EK40" i="6"/>
  <c r="DS47" i="6"/>
  <c r="EX35" i="6"/>
  <c r="DL48" i="6"/>
  <c r="EW48" i="6"/>
  <c r="DY34" i="6"/>
  <c r="FH47" i="6"/>
  <c r="FJ36" i="6"/>
  <c r="FM29" i="6"/>
  <c r="EX38" i="6"/>
  <c r="FE33" i="6"/>
  <c r="EP28" i="6"/>
  <c r="ES47" i="6"/>
  <c r="EP46" i="6"/>
  <c r="FM44" i="6"/>
  <c r="ET40" i="6"/>
  <c r="DW48" i="6"/>
  <c r="EL36" i="6"/>
  <c r="DP40" i="6"/>
  <c r="EI47" i="6"/>
  <c r="EK35" i="6"/>
  <c r="EL31" i="6"/>
  <c r="FJ26" i="6"/>
  <c r="EY28" i="6"/>
  <c r="DL36" i="6"/>
  <c r="EA39" i="6"/>
  <c r="ET46" i="6"/>
  <c r="EY25" i="6"/>
  <c r="EP36" i="6"/>
  <c r="DN44" i="6"/>
  <c r="DS26" i="6"/>
  <c r="FC47" i="6"/>
  <c r="DL43" i="6"/>
  <c r="DX26" i="6"/>
  <c r="EW36" i="6"/>
  <c r="EA33" i="6"/>
  <c r="DV24" i="6"/>
  <c r="EM39" i="6"/>
  <c r="EA23" i="6"/>
  <c r="EE41" i="6"/>
  <c r="FE30" i="6"/>
  <c r="EW39" i="6"/>
  <c r="ER35" i="6"/>
  <c r="EC30" i="6"/>
  <c r="FH22" i="6"/>
  <c r="FH24" i="6"/>
  <c r="EO25" i="6"/>
  <c r="DZ42" i="6"/>
  <c r="DR23" i="6"/>
  <c r="FF41" i="6"/>
  <c r="FG41" i="6"/>
  <c r="DQ30" i="6"/>
  <c r="FI25" i="6"/>
  <c r="EV32" i="6"/>
  <c r="EN27" i="6"/>
  <c r="EM30" i="6"/>
  <c r="EU36" i="6"/>
  <c r="FJ39" i="6"/>
  <c r="ET48" i="6"/>
  <c r="EK26" i="6"/>
  <c r="EA37" i="6"/>
  <c r="FC44" i="6"/>
  <c r="FM26" i="6"/>
  <c r="DY39" i="6"/>
  <c r="DY51" i="6" s="1"/>
  <c r="EA22" i="6"/>
  <c r="FB36" i="6"/>
  <c r="EN37" i="6"/>
  <c r="EP45" i="6"/>
  <c r="ET29" i="6"/>
  <c r="ED22" i="6"/>
  <c r="EN31" i="6"/>
  <c r="EM22" i="6"/>
  <c r="EX31" i="6"/>
  <c r="EN40" i="6"/>
  <c r="EI37" i="6"/>
  <c r="DW32" i="6"/>
  <c r="FC24" i="6"/>
  <c r="DO29" i="6"/>
  <c r="DM45" i="6"/>
  <c r="DW45" i="6"/>
  <c r="EG27" i="6"/>
  <c r="FA46" i="6"/>
  <c r="EP43" i="6"/>
  <c r="DO39" i="6"/>
  <c r="EN35" i="6"/>
  <c r="DZ33" i="6"/>
  <c r="EX28" i="6"/>
  <c r="FG32" i="6"/>
  <c r="EB37" i="6"/>
  <c r="ES40" i="6"/>
  <c r="DN22" i="6"/>
  <c r="EB25" i="6"/>
  <c r="DO38" i="6"/>
  <c r="EN45" i="6"/>
  <c r="EX27" i="6"/>
  <c r="DS25" i="6"/>
  <c r="DT23" i="6"/>
  <c r="DT27" i="6"/>
  <c r="EH38" i="6"/>
  <c r="EB26" i="6"/>
  <c r="FA35" i="6"/>
  <c r="DY23" i="6"/>
  <c r="FK34" i="6"/>
  <c r="EJ23" i="6"/>
  <c r="EN32" i="6"/>
  <c r="EH41" i="6"/>
  <c r="DS39" i="6"/>
  <c r="EH34" i="6"/>
  <c r="ES28" i="6"/>
  <c r="FL30" i="6"/>
  <c r="ER25" i="6"/>
  <c r="FA31" i="6"/>
  <c r="EA29" i="6"/>
  <c r="EQ27" i="6"/>
  <c r="DS45" i="6"/>
  <c r="EP48" i="6"/>
  <c r="EY45" i="6"/>
  <c r="DY27" i="6"/>
  <c r="EF36" i="6"/>
  <c r="EX40" i="6"/>
  <c r="DX36" i="6"/>
  <c r="DP29" i="6"/>
  <c r="FE27" i="6"/>
  <c r="DW40" i="6"/>
  <c r="FL36" i="6"/>
  <c r="EE43" i="6"/>
  <c r="FF23" i="6"/>
  <c r="FF33" i="6"/>
  <c r="EB29" i="6"/>
  <c r="EK33" i="6"/>
  <c r="DZ39" i="6"/>
  <c r="DZ41" i="6"/>
  <c r="EP23" i="6"/>
  <c r="DO26" i="6"/>
  <c r="FD38" i="6"/>
  <c r="DX46" i="6"/>
  <c r="EI28" i="6"/>
  <c r="FB28" i="6"/>
  <c r="DP24" i="6"/>
  <c r="EP30" i="6"/>
  <c r="FB42" i="6"/>
  <c r="DW27" i="6"/>
  <c r="DM42" i="6"/>
  <c r="DR25" i="6"/>
  <c r="EE39" i="6"/>
  <c r="EI24" i="6"/>
  <c r="EI33" i="6"/>
  <c r="DO43" i="6"/>
  <c r="EV42" i="6"/>
  <c r="DS36" i="6"/>
  <c r="EL34" i="6"/>
  <c r="FA32" i="6"/>
  <c r="EG36" i="6"/>
  <c r="EC35" i="6"/>
  <c r="DN31" i="6"/>
  <c r="EA35" i="6"/>
  <c r="ED48" i="6"/>
  <c r="DT30" i="6"/>
  <c r="EM26" i="6"/>
  <c r="EJ34" i="6"/>
  <c r="FH29" i="6"/>
  <c r="DO34" i="6"/>
  <c r="FI39" i="6"/>
  <c r="FI41" i="6"/>
  <c r="DZ24" i="6"/>
  <c r="FG26" i="6"/>
  <c r="EO39" i="6"/>
  <c r="FL46" i="6"/>
  <c r="DU29" i="6"/>
  <c r="DU33" i="6"/>
  <c r="DO25" i="6"/>
  <c r="EC46" i="6"/>
  <c r="EH44" i="6"/>
  <c r="ES31" i="6"/>
  <c r="FK27" i="6"/>
  <c r="DL26" i="6"/>
  <c r="EW43" i="6"/>
  <c r="EH25" i="6"/>
  <c r="EA34" i="6"/>
  <c r="EU45" i="6"/>
  <c r="EB44" i="6"/>
  <c r="FF37" i="6"/>
  <c r="EL41" i="6"/>
  <c r="EO34" i="6"/>
  <c r="EU41" i="6"/>
  <c r="FH38" i="6"/>
  <c r="FL32" i="6"/>
  <c r="EO40" i="6"/>
  <c r="FE23" i="6"/>
  <c r="FG48" i="6"/>
  <c r="EZ45" i="6"/>
  <c r="EU34" i="6"/>
  <c r="EV44" i="6"/>
  <c r="DN27" i="6"/>
  <c r="FL27" i="6"/>
  <c r="EF26" i="6"/>
  <c r="DW35" i="6"/>
  <c r="DS48" i="6"/>
  <c r="FJ45" i="6"/>
  <c r="DU43" i="6"/>
  <c r="EB36" i="6"/>
  <c r="ES25" i="6"/>
  <c r="EA42" i="6"/>
  <c r="ES34" i="6"/>
  <c r="FC43" i="6"/>
  <c r="EK48" i="6"/>
  <c r="DU30" i="6"/>
  <c r="EN26" i="6"/>
  <c r="ET35" i="6"/>
  <c r="DZ32" i="6"/>
  <c r="DY35" i="6"/>
  <c r="DY41" i="6"/>
  <c r="DW43" i="6"/>
  <c r="EM28" i="6"/>
  <c r="EE28" i="6"/>
  <c r="FC41" i="6"/>
  <c r="DX22" i="6"/>
  <c r="EG34" i="6"/>
  <c r="EY48" i="6"/>
  <c r="FD26" i="6"/>
  <c r="EO38" i="6"/>
  <c r="DR46" i="6"/>
  <c r="FE48" i="6"/>
  <c r="FA36" i="6"/>
  <c r="FH27" i="6"/>
  <c r="EG32" i="6"/>
  <c r="DQ36" i="6"/>
  <c r="FJ48" i="6"/>
  <c r="EN47" i="6"/>
  <c r="EE44" i="6"/>
  <c r="FH44" i="6"/>
  <c r="EO41" i="6"/>
  <c r="FE46" i="6"/>
  <c r="FC46" i="6"/>
  <c r="DS37" i="6"/>
  <c r="EI36" i="6"/>
  <c r="FH41" i="6"/>
  <c r="DU45" i="6"/>
  <c r="DW29" i="6"/>
  <c r="EN42" i="6"/>
  <c r="DL23" i="6"/>
  <c r="DS35" i="6"/>
  <c r="EF22" i="6"/>
  <c r="ED46" i="6"/>
  <c r="DL47" i="6"/>
  <c r="EL22" i="6"/>
  <c r="FA28" i="6"/>
  <c r="FJ35" i="6"/>
  <c r="DP28" i="6"/>
  <c r="EP22" i="6"/>
  <c r="EU22" i="6"/>
  <c r="EQ47" i="6"/>
  <c r="EW34" i="6"/>
  <c r="FE25" i="6"/>
  <c r="DX38" i="6"/>
  <c r="EU24" i="6"/>
  <c r="FK48" i="6"/>
  <c r="DN35" i="6"/>
  <c r="EL30" i="6"/>
  <c r="ER40" i="6"/>
  <c r="EP42" i="6"/>
  <c r="DL25" i="6"/>
  <c r="ET27" i="6"/>
  <c r="DL41" i="6"/>
  <c r="EI48" i="6"/>
  <c r="EJ31" i="6"/>
  <c r="EZ36" i="6"/>
  <c r="FK25" i="6"/>
  <c r="DZ26" i="6"/>
  <c r="ED45" i="6"/>
  <c r="EF32" i="6"/>
  <c r="EX39" i="6"/>
  <c r="EI27" i="6"/>
  <c r="FG23" i="6"/>
  <c r="FF32" i="6"/>
  <c r="DL38" i="6"/>
  <c r="ET34" i="6"/>
  <c r="DW38" i="6"/>
  <c r="FE43" i="6"/>
  <c r="DR27" i="6"/>
  <c r="EB31" i="6"/>
  <c r="DZ37" i="6"/>
  <c r="FB44" i="6"/>
  <c r="FL26" i="6"/>
  <c r="EF37" i="6"/>
  <c r="DW41" i="6"/>
  <c r="DX39" i="6"/>
  <c r="DW34" i="6"/>
  <c r="EK38" i="6"/>
  <c r="DR24" i="6"/>
  <c r="EO30" i="6"/>
  <c r="ED32" i="6"/>
  <c r="EA46" i="6"/>
  <c r="FD30" i="6"/>
  <c r="DW42" i="6"/>
  <c r="EL26" i="6"/>
  <c r="FG33" i="6"/>
  <c r="EQ28" i="6"/>
  <c r="FF24" i="6"/>
  <c r="DT48" i="6"/>
  <c r="DO45" i="6"/>
  <c r="ED35" i="6"/>
  <c r="EI43" i="6"/>
  <c r="FL43" i="6"/>
  <c r="DW30" i="6"/>
  <c r="FL48" i="6"/>
  <c r="EG47" i="6"/>
  <c r="ER38" i="6"/>
  <c r="EH36" i="6"/>
  <c r="FC38" i="6"/>
  <c r="EL44" i="6"/>
  <c r="FC27" i="6"/>
  <c r="FM31" i="6"/>
  <c r="DN38" i="6"/>
  <c r="EM45" i="6"/>
  <c r="EW27" i="6"/>
  <c r="FG38" i="6"/>
  <c r="DV39" i="6"/>
  <c r="FB38" i="6"/>
  <c r="EQ40" i="6"/>
  <c r="DT45" i="6"/>
  <c r="EL28" i="6"/>
  <c r="EW32" i="6"/>
  <c r="FA38" i="6"/>
  <c r="DW46" i="6"/>
  <c r="EH28" i="6"/>
  <c r="ER39" i="6"/>
  <c r="EG22" i="6"/>
  <c r="FJ40" i="6"/>
  <c r="FA43" i="6"/>
  <c r="DU46" i="6"/>
  <c r="FM25" i="6"/>
  <c r="EX43" i="6"/>
  <c r="FM33" i="6"/>
  <c r="EP31" i="6"/>
  <c r="EM32" i="6"/>
  <c r="FI43" i="6"/>
  <c r="DM30" i="6"/>
  <c r="EJ37" i="6"/>
  <c r="DT36" i="6"/>
  <c r="ET32" i="6"/>
  <c r="EC27" i="6"/>
  <c r="EF29" i="6"/>
  <c r="EB42" i="6"/>
  <c r="DY54" i="6" s="1"/>
  <c r="DX48" i="6"/>
  <c r="DP37" i="6"/>
  <c r="FC33" i="6"/>
  <c r="FB40" i="6"/>
  <c r="DL39" i="6"/>
  <c r="DT42" i="6"/>
  <c r="FK26" i="6"/>
  <c r="EG33" i="6"/>
  <c r="DV36" i="6"/>
  <c r="EA43" i="6"/>
  <c r="EO45" i="6"/>
  <c r="EY43" i="6"/>
  <c r="EL38" i="6"/>
  <c r="EN38" i="6"/>
  <c r="DX25" i="6"/>
  <c r="DO27" i="6"/>
  <c r="EV38" i="6"/>
  <c r="FM36" i="6"/>
  <c r="DN32" i="6"/>
  <c r="EY26" i="6"/>
  <c r="EE27" i="6"/>
  <c r="EZ27" i="6"/>
  <c r="EB48" i="6"/>
  <c r="ER45" i="6"/>
  <c r="FK38" i="6"/>
  <c r="EZ42" i="6"/>
  <c r="DM37" i="6"/>
  <c r="DP34" i="6"/>
  <c r="FH36" i="6"/>
  <c r="DM44" i="6"/>
  <c r="DY46" i="6"/>
  <c r="FE36" i="6"/>
  <c r="EJ22" i="6"/>
  <c r="DP42" i="6"/>
  <c r="EW29" i="6"/>
  <c r="FI27" i="6"/>
  <c r="DV42" i="6"/>
  <c r="ER23" i="6"/>
  <c r="FH33" i="6"/>
  <c r="EM34" i="6"/>
  <c r="DY29" i="6"/>
  <c r="DN30" i="6"/>
  <c r="EV23" i="6"/>
  <c r="EY27" i="6"/>
  <c r="EB28" i="6"/>
  <c r="ED43" i="6"/>
  <c r="ES37" i="6"/>
  <c r="EY34" i="6"/>
  <c r="EV39" i="6"/>
  <c r="FK46" i="6"/>
  <c r="FM46" i="6"/>
  <c r="FI42" i="6"/>
  <c r="FI28" i="6"/>
  <c r="ES44" i="6"/>
  <c r="DU34" i="6"/>
  <c r="EM31" i="6"/>
  <c r="EH46" i="6"/>
  <c r="EK25" i="6"/>
  <c r="EU35" i="6"/>
  <c r="DZ36" i="6"/>
  <c r="DL31" i="6"/>
  <c r="EQ33" i="6"/>
  <c r="EN33" i="6"/>
  <c r="DX28" i="6"/>
  <c r="EH47" i="6"/>
  <c r="DR45" i="6"/>
  <c r="DU41" i="6"/>
  <c r="EF35" i="6"/>
  <c r="FG43" i="6"/>
  <c r="EU47" i="6"/>
  <c r="EX47" i="6"/>
  <c r="EA26" i="6"/>
  <c r="EK39" i="6"/>
  <c r="FB48" i="6"/>
  <c r="EI39" i="6"/>
  <c r="DL34" i="6"/>
  <c r="DZ47" i="6"/>
  <c r="EB27" i="6"/>
  <c r="FH40" i="6"/>
  <c r="FJ37" i="6"/>
  <c r="FC32" i="6"/>
  <c r="EG35" i="6"/>
  <c r="EZ38" i="6"/>
  <c r="DV37" i="6"/>
  <c r="DP39" i="6"/>
  <c r="EX45" i="6"/>
  <c r="FA41" i="6"/>
  <c r="DM36" i="6"/>
  <c r="EQ44" i="6"/>
  <c r="EH48" i="6"/>
  <c r="DM23" i="6"/>
  <c r="DV27" i="6"/>
  <c r="DM48" i="6"/>
  <c r="DY25" i="6"/>
  <c r="EJ45" i="6"/>
  <c r="EU37" i="6"/>
  <c r="DQ48" i="6"/>
  <c r="EZ31" i="6"/>
  <c r="EX42" i="6"/>
  <c r="FC39" i="6"/>
  <c r="EQ34" i="6"/>
  <c r="FJ38" i="6"/>
  <c r="EO33" i="6"/>
  <c r="FF45" i="6"/>
  <c r="FA40" i="6"/>
  <c r="EL47" i="6"/>
  <c r="EE42" i="6"/>
  <c r="EV36" i="6"/>
  <c r="DZ45" i="6"/>
  <c r="DU22" i="6"/>
  <c r="FD23" i="6"/>
  <c r="DM35" i="6"/>
  <c r="EE24" i="6"/>
  <c r="DU27" i="6"/>
  <c r="EY29" i="6"/>
  <c r="EH39" i="6"/>
  <c r="FH48" i="6"/>
  <c r="EP32" i="6"/>
  <c r="ED44" i="6"/>
  <c r="DX43" i="6"/>
  <c r="FG39" i="6"/>
  <c r="EW40" i="6"/>
  <c r="FM43" i="6"/>
  <c r="DY28" i="6"/>
  <c r="EL42" i="6"/>
  <c r="ES22" i="6"/>
  <c r="DS44" i="6"/>
  <c r="EC37" i="6"/>
  <c r="FL45" i="6"/>
  <c r="FM22" i="6"/>
  <c r="FH35" i="6"/>
  <c r="FL42" i="6"/>
  <c r="FA29" i="6"/>
  <c r="EQ31" i="6"/>
  <c r="DV34" i="6"/>
  <c r="DO42" i="6"/>
  <c r="EK23" i="6"/>
  <c r="EQ22" i="6"/>
  <c r="DL46" i="6"/>
  <c r="FI44" i="6"/>
  <c r="DZ38" i="6"/>
  <c r="DQ44" i="6"/>
  <c r="EM48" i="6"/>
  <c r="DW37" i="6"/>
  <c r="DM24" i="6"/>
  <c r="DW23" i="6"/>
  <c r="EY44" i="6"/>
  <c r="EZ47" i="6"/>
  <c r="EU46" i="6"/>
  <c r="EO24" i="6"/>
  <c r="ES36" i="6"/>
  <c r="EE46" i="6"/>
  <c r="DT35" i="6"/>
  <c r="FL35" i="6"/>
  <c r="EJ39" i="6"/>
  <c r="EH22" i="6"/>
  <c r="EN22" i="6"/>
  <c r="EV24" i="6"/>
  <c r="EP47" i="6"/>
  <c r="EO46" i="6"/>
  <c r="EV41" i="6"/>
  <c r="DZ29" i="6"/>
  <c r="FH23" i="6"/>
  <c r="EE47" i="6"/>
  <c r="DT37" i="6"/>
  <c r="FC23" i="6"/>
  <c r="DR22" i="6"/>
  <c r="EF48" i="6"/>
  <c r="FM47" i="6"/>
  <c r="ED25" i="6"/>
  <c r="EC40" i="6"/>
  <c r="EL39" i="6"/>
  <c r="EQ38" i="6"/>
  <c r="FL23" i="6"/>
  <c r="DT24" i="6"/>
  <c r="ER30" i="6"/>
  <c r="FG22" i="6"/>
  <c r="DS29" i="6"/>
  <c r="DO24" i="6"/>
  <c r="FK28" i="6"/>
  <c r="EC26" i="6"/>
  <c r="DQ25" i="6"/>
  <c r="DR42" i="6"/>
  <c r="EI22" i="6"/>
  <c r="DZ27" i="6"/>
  <c r="FK31" i="6"/>
  <c r="ED30" i="6"/>
  <c r="FA26" i="6"/>
  <c r="EC38" i="6"/>
  <c r="ES41" i="6"/>
  <c r="DR37" i="6"/>
  <c r="EY40" i="6"/>
  <c r="DV44" i="6"/>
  <c r="EP24" i="6"/>
  <c r="FD24" i="6"/>
  <c r="EA31" i="6"/>
  <c r="EQ23" i="6"/>
  <c r="FF29" i="6"/>
  <c r="DN25" i="6"/>
  <c r="EG24" i="6"/>
  <c r="FC45" i="6"/>
  <c r="DO22" i="6"/>
  <c r="DU32" i="6"/>
  <c r="EL32" i="6"/>
  <c r="EE32" i="6"/>
  <c r="EW37" i="6"/>
  <c r="EI40" i="6"/>
  <c r="EY31" i="6"/>
  <c r="FG37" i="6"/>
  <c r="DX29" i="6"/>
  <c r="EN48" i="6"/>
  <c r="EP27" i="6"/>
  <c r="FB33" i="6"/>
  <c r="EF23" i="6"/>
  <c r="FE24" i="6"/>
  <c r="EQ30" i="6"/>
  <c r="DR35" i="6"/>
  <c r="EV28" i="6"/>
  <c r="FE42" i="6"/>
  <c r="EZ43" i="6"/>
  <c r="EU44" i="6"/>
  <c r="EO32" i="6"/>
  <c r="EY39" i="6"/>
  <c r="FM30" i="6"/>
  <c r="FF25" i="6"/>
  <c r="EH29" i="6"/>
  <c r="DN24" i="6"/>
  <c r="DT25" i="6"/>
  <c r="EM25" i="6"/>
  <c r="FE32" i="6"/>
  <c r="FG35" i="6"/>
  <c r="EP29" i="6"/>
  <c r="EU29" i="6"/>
  <c r="EY30" i="6"/>
  <c r="FJ28" i="6"/>
  <c r="EL33" i="6"/>
  <c r="EJ41" i="6"/>
  <c r="FB32" i="6"/>
  <c r="FD32" i="6"/>
  <c r="DU31" i="6"/>
  <c r="EI35" i="6"/>
  <c r="EJ33" i="6"/>
  <c r="DW26" i="6"/>
  <c r="EN39" i="6"/>
  <c r="ER36" i="6"/>
  <c r="DR40" i="6"/>
  <c r="DQ34" i="6"/>
  <c r="FF36" i="6"/>
  <c r="EB33" i="6"/>
  <c r="EB34" i="6"/>
  <c r="DQ43" i="6"/>
  <c r="EC36" i="6"/>
  <c r="DU38" i="6"/>
  <c r="DO33" i="6"/>
  <c r="FG25" i="6"/>
  <c r="DN34" i="6"/>
  <c r="FF26" i="6"/>
  <c r="DY40" i="6"/>
  <c r="DY52" i="6" s="1"/>
  <c r="EE37" i="6"/>
  <c r="EG44" i="6"/>
  <c r="DQ27" i="6"/>
  <c r="DW47" i="6"/>
  <c r="FA37" i="6"/>
  <c r="DZ35" i="6"/>
  <c r="EW44" i="6"/>
  <c r="DS38" i="6"/>
  <c r="FH39" i="6"/>
  <c r="FB34" i="6"/>
  <c r="DX44" i="6"/>
  <c r="EF39" i="6"/>
  <c r="EM27" i="6"/>
  <c r="EX41" i="6"/>
  <c r="DQ38" i="6"/>
  <c r="EA45" i="6"/>
  <c r="FG42" i="6"/>
  <c r="EZ30" i="6"/>
  <c r="DS42" i="6"/>
  <c r="DR36" i="6"/>
  <c r="EY22" i="6"/>
  <c r="FF39" i="6"/>
  <c r="EH43" i="6"/>
  <c r="EM36" i="6"/>
  <c r="FA45" i="6"/>
  <c r="FL39" i="6"/>
  <c r="EL29" i="6"/>
  <c r="EM42" i="6"/>
  <c r="EQ39" i="6"/>
  <c r="DQ46" i="6"/>
  <c r="DT47" i="6"/>
  <c r="FI36" i="6"/>
  <c r="DX27" i="6"/>
  <c r="EQ26" i="6"/>
  <c r="FB24" i="6"/>
  <c r="EQ41" i="6"/>
  <c r="DL45" i="6"/>
  <c r="EP26" i="6"/>
  <c r="FE45" i="6"/>
  <c r="EP40" i="6"/>
  <c r="DS30" i="6"/>
  <c r="DZ43" i="6"/>
  <c r="EC43" i="6"/>
  <c r="FI46" i="6"/>
  <c r="DY26" i="6"/>
  <c r="EJ40" i="6"/>
  <c r="FB29" i="6"/>
  <c r="ED28" i="6"/>
  <c r="EW26" i="6"/>
  <c r="ER46" i="6"/>
  <c r="FK39" i="6"/>
  <c r="EC28" i="6"/>
  <c r="EX33" i="6"/>
  <c r="DT41" i="6"/>
  <c r="FB30" i="6"/>
  <c r="DL44" i="6"/>
  <c r="DO44" i="6"/>
  <c r="FD47" i="6"/>
  <c r="FM27" i="6"/>
  <c r="FB43" i="6"/>
  <c r="FL28" i="6"/>
  <c r="DX30" i="6"/>
  <c r="ER28" i="6"/>
  <c r="DU48" i="6"/>
  <c r="ET41" i="6"/>
  <c r="FJ31" i="6"/>
  <c r="EI42" i="6"/>
  <c r="ED42" i="6"/>
  <c r="EZ32" i="6"/>
  <c r="FA44" i="6"/>
  <c r="DQ41" i="6"/>
  <c r="ER48" i="6"/>
  <c r="EH32" i="6"/>
  <c r="ES29" i="6"/>
  <c r="FC29" i="6"/>
  <c r="FD33" i="6"/>
  <c r="EE30" i="6"/>
  <c r="DP23" i="6"/>
  <c r="EW46" i="6"/>
  <c r="EP35" i="6"/>
  <c r="FJ23" i="6"/>
  <c r="FJ42" i="6"/>
  <c r="DV29" i="6"/>
  <c r="EL45" i="6"/>
  <c r="DS23" i="6"/>
  <c r="FK40" i="6"/>
  <c r="EH40" i="6"/>
  <c r="EK31" i="6"/>
  <c r="EU31" i="6"/>
  <c r="EQ35" i="6"/>
  <c r="EK34" i="6"/>
  <c r="FJ24" i="6"/>
  <c r="ES23" i="6"/>
  <c r="FD40" i="6"/>
  <c r="EJ35" i="6"/>
  <c r="EJ27" i="6"/>
  <c r="DZ44" i="6"/>
  <c r="DY44" i="6"/>
  <c r="DY56" i="6" s="1"/>
  <c r="DR44" i="6"/>
  <c r="FL31" i="6"/>
  <c r="FJ46" i="6"/>
  <c r="DX32" i="6"/>
  <c r="DZ23" i="6"/>
  <c r="FB37" i="6"/>
  <c r="EY36" i="6"/>
  <c r="DZ34" i="6"/>
  <c r="DR39" i="6"/>
  <c r="FH37" i="6"/>
  <c r="DM33" i="6"/>
  <c r="ED29" i="6"/>
  <c r="FG45" i="6"/>
  <c r="EO35" i="6"/>
  <c r="EX44" i="6"/>
  <c r="ET47" i="6"/>
  <c r="DP33" i="6"/>
  <c r="EK30" i="6"/>
  <c r="DM27" i="6"/>
  <c r="DV35" i="6"/>
  <c r="FE40" i="6"/>
  <c r="EZ34" i="6"/>
  <c r="DO31" i="6"/>
  <c r="FB45" i="6"/>
  <c r="EE33" i="6"/>
  <c r="EK41" i="6"/>
  <c r="EK27" i="6"/>
  <c r="FF48" i="6"/>
  <c r="DQ22" i="6"/>
  <c r="ED39" i="6"/>
  <c r="ER29" i="6"/>
  <c r="EJ24" i="6"/>
  <c r="FI45" i="6"/>
  <c r="EL43" i="6"/>
  <c r="EJ43" i="6"/>
  <c r="DW22" i="6"/>
  <c r="EV35" i="6"/>
  <c r="EI30" i="6"/>
  <c r="EI25" i="6"/>
  <c r="EM47" i="6"/>
  <c r="EZ46" i="6"/>
  <c r="DN45" i="6"/>
  <c r="FM23" i="6"/>
  <c r="EN36" i="6"/>
  <c r="EC31" i="6"/>
  <c r="EG26" i="6"/>
  <c r="EG46" i="6"/>
  <c r="EJ36" i="6"/>
  <c r="EF47" i="6"/>
  <c r="DU25" i="6"/>
  <c r="EL37" i="6"/>
  <c r="FC28" i="6"/>
  <c r="EC32" i="6"/>
  <c r="DL42" i="6"/>
  <c r="DQ28" i="6"/>
  <c r="FA47" i="6"/>
  <c r="EG29" i="6"/>
  <c r="EK43" i="6"/>
  <c r="FA25" i="6"/>
  <c r="EF38" i="6"/>
  <c r="DV33" i="6"/>
  <c r="DS33" i="6"/>
  <c r="FD42" i="6"/>
  <c r="DZ30" i="6"/>
  <c r="DN33" i="6"/>
  <c r="FE31" i="6"/>
  <c r="EE26" i="6"/>
  <c r="FI40" i="6"/>
  <c r="FL33" i="6"/>
  <c r="EW38" i="6"/>
  <c r="FB47" i="6"/>
  <c r="EU23" i="6"/>
  <c r="FD22" i="6"/>
  <c r="DN48" i="6"/>
  <c r="DN43" i="6"/>
  <c r="FJ22" i="6"/>
  <c r="FC40" i="6"/>
  <c r="FL38" i="6"/>
  <c r="DX45" i="6"/>
  <c r="EY35" i="6"/>
  <c r="DT46" i="6"/>
  <c r="FG40" i="6"/>
  <c r="FG24" i="6"/>
  <c r="FH31" i="6"/>
  <c r="FE26" i="6"/>
  <c r="EN30" i="6"/>
  <c r="EX36" i="6"/>
  <c r="EA47" i="6"/>
  <c r="DN29" i="6"/>
  <c r="EY41" i="6"/>
  <c r="EU38" i="6"/>
  <c r="EX37" i="6"/>
  <c r="EC44" i="6"/>
  <c r="FB25" i="6"/>
  <c r="DR30" i="6"/>
  <c r="EH45" i="6"/>
  <c r="FH42" i="6"/>
  <c r="EO47" i="6"/>
  <c r="DQ37" i="6"/>
  <c r="ES30" i="6"/>
  <c r="EV29" i="6"/>
  <c r="EB39" i="6"/>
  <c r="DU47" i="6"/>
  <c r="EV22" i="6"/>
  <c r="FC25" i="6"/>
  <c r="EW33" i="6"/>
  <c r="EH31" i="6"/>
  <c r="FM37" i="6"/>
  <c r="DO32" i="6"/>
  <c r="DS34" i="6"/>
  <c r="FA23" i="6"/>
  <c r="DZ31" i="6"/>
  <c r="FM41" i="6"/>
  <c r="DY33" i="6"/>
  <c r="ET26" i="6"/>
  <c r="DY43" i="6"/>
  <c r="EN29" i="6"/>
  <c r="FK23" i="6"/>
  <c r="FB39" i="6"/>
  <c r="FD34" i="6"/>
  <c r="DR26" i="6"/>
  <c r="EB32" i="6"/>
  <c r="DS46" i="6"/>
  <c r="DL29" i="6"/>
  <c r="EZ24" i="6"/>
  <c r="EP33" i="6"/>
  <c r="DY47" i="6"/>
  <c r="DY59" i="6" s="1"/>
  <c r="EO42" i="6"/>
  <c r="DT29" i="6"/>
  <c r="EQ45" i="6"/>
  <c r="DR33" i="6"/>
  <c r="EO44" i="6"/>
  <c r="EB41" i="6"/>
  <c r="DL30" i="6"/>
  <c r="FA24" i="6"/>
  <c r="FI38" i="6"/>
  <c r="EW23" i="6"/>
  <c r="DL24" i="6"/>
  <c r="EP41" i="6"/>
  <c r="FK29" i="6"/>
  <c r="EG25" i="6"/>
  <c r="DM26" i="6"/>
  <c r="EB23" i="6"/>
  <c r="EJ32" i="6"/>
  <c r="FF30" i="6"/>
  <c r="EV45" i="6"/>
  <c r="EV25" i="6"/>
  <c r="FA33" i="6"/>
  <c r="EN43" i="6"/>
  <c r="FG29" i="6"/>
  <c r="DV46" i="6"/>
  <c r="DX31" i="6"/>
  <c r="ES48" i="6"/>
  <c r="FC30" i="6"/>
  <c r="DT33" i="6"/>
  <c r="ED33" i="6"/>
  <c r="EG37" i="6"/>
  <c r="DW36" i="6"/>
  <c r="EH27" i="6"/>
  <c r="EU32" i="6"/>
  <c r="ET37" i="6"/>
  <c r="EZ39" i="6"/>
  <c r="EK47" i="6"/>
  <c r="DZ48" i="6"/>
  <c r="DY60" i="6" s="1"/>
  <c r="EG48" i="6"/>
  <c r="FI33" i="6"/>
  <c r="FJ34" i="6"/>
  <c r="FG27" i="6"/>
  <c r="EJ38" i="6"/>
  <c r="FC37" i="6"/>
  <c r="EA44" i="6"/>
  <c r="DN40" i="6"/>
  <c r="DL40" i="6"/>
  <c r="DU37" i="6"/>
  <c r="DR34" i="6"/>
  <c r="FE34" i="6"/>
  <c r="EC39" i="6"/>
  <c r="DR43" i="6"/>
  <c r="ER27" i="6"/>
  <c r="FC34" i="6"/>
  <c r="FL22" i="6"/>
  <c r="EK44" i="6"/>
  <c r="DU40" i="6"/>
  <c r="FG44" i="6"/>
  <c r="DX37" i="6"/>
  <c r="EL35" i="6"/>
  <c r="EY23" i="6"/>
  <c r="DV25" i="6"/>
  <c r="DS41" i="6"/>
  <c r="ET22" i="6"/>
  <c r="EU25" i="6"/>
  <c r="DU36" i="6"/>
  <c r="EX24" i="6"/>
  <c r="EC25" i="6"/>
  <c r="FI22" i="6"/>
  <c r="DQ26" i="6"/>
  <c r="FA34" i="6"/>
  <c r="FI26" i="6"/>
  <c r="DS31" i="6"/>
  <c r="EU30" i="6"/>
  <c r="EK36" i="6"/>
  <c r="FI32" i="6"/>
  <c r="EW41" i="6"/>
  <c r="FE38" i="6"/>
  <c r="DP45" i="6"/>
  <c r="EA40" i="6"/>
  <c r="DV45" i="6"/>
  <c r="DM41" i="6"/>
  <c r="EA36" i="6"/>
  <c r="EH33" i="6"/>
  <c r="EA27" i="6"/>
  <c r="FC31" i="6"/>
  <c r="EH37" i="6"/>
  <c r="FG28" i="6"/>
  <c r="DT28" i="6"/>
  <c r="EC42" i="6"/>
  <c r="EF33" i="6"/>
  <c r="DX33" i="6"/>
  <c r="EY37" i="6"/>
  <c r="FK44" i="6"/>
  <c r="EZ33" i="6"/>
  <c r="EM35" i="6"/>
  <c r="EQ46" i="6"/>
  <c r="DV43" i="6"/>
  <c r="EV26" i="6"/>
  <c r="EN24" i="6"/>
  <c r="DV30" i="6"/>
  <c r="FG36" i="6"/>
  <c r="FD37" i="6"/>
  <c r="EY46" i="6"/>
  <c r="EP37" i="6"/>
  <c r="FM42" i="6"/>
  <c r="EU43" i="6"/>
  <c r="ES35" i="6"/>
  <c r="FG31" i="6"/>
  <c r="EA38" i="6"/>
  <c r="EF44" i="6"/>
  <c r="FH34" i="6"/>
  <c r="EJ44" i="6"/>
  <c r="DT39" i="6"/>
  <c r="ED38" i="6"/>
  <c r="EL23" i="6"/>
  <c r="ET31" i="6"/>
  <c r="FE44" i="6"/>
  <c r="DO40" i="6"/>
  <c r="EU39" i="6"/>
  <c r="DU35" i="6"/>
  <c r="DN47" i="6"/>
  <c r="EW42" i="6"/>
  <c r="EM43" i="6"/>
  <c r="EF42" i="6"/>
  <c r="EK29" i="6"/>
  <c r="FI35" i="6"/>
  <c r="EO37" i="6"/>
  <c r="EN23" i="6"/>
  <c r="EX32" i="6"/>
  <c r="FI31" i="6"/>
  <c r="FJ29" i="6"/>
  <c r="DQ24" i="6"/>
  <c r="EI38" i="6"/>
  <c r="EJ25" i="6"/>
  <c r="EN34" i="6"/>
  <c r="EG42" i="6"/>
  <c r="FA30" i="6"/>
  <c r="EQ29" i="6"/>
  <c r="EH26" i="6"/>
  <c r="FF46" i="6"/>
  <c r="FD36" i="6"/>
  <c r="FD41" i="6"/>
  <c r="EB24" i="6"/>
  <c r="EH30" i="6"/>
  <c r="DR41" i="6"/>
  <c r="DL28" i="6"/>
  <c r="EY24" i="6"/>
  <c r="EJ29" i="6"/>
  <c r="EH42" i="6"/>
  <c r="EF40" i="6"/>
  <c r="EU48" i="6"/>
  <c r="FI24" i="6"/>
  <c r="H27" i="4"/>
  <c r="B41" i="1"/>
  <c r="M32" i="1"/>
  <c r="B15" i="1"/>
  <c r="G29" i="1"/>
  <c r="J27" i="1"/>
  <c r="K23" i="1"/>
  <c r="C23" i="1"/>
  <c r="O17" i="1"/>
  <c r="F29" i="1"/>
  <c r="I27" i="1"/>
  <c r="J23" i="1"/>
  <c r="O21" i="1"/>
  <c r="T16" i="1"/>
  <c r="E29" i="1"/>
  <c r="H27" i="1"/>
  <c r="I23" i="1"/>
  <c r="O20" i="1"/>
  <c r="O16" i="1"/>
  <c r="D29" i="1"/>
  <c r="G27" i="1"/>
  <c r="H23" i="1"/>
  <c r="T19" i="1"/>
  <c r="C29" i="1"/>
  <c r="F27" i="1"/>
  <c r="G23" i="1"/>
  <c r="O19" i="1"/>
  <c r="M27" i="1"/>
  <c r="E27" i="1"/>
  <c r="F23" i="1"/>
  <c r="T18" i="1"/>
  <c r="L27" i="1"/>
  <c r="D27" i="1"/>
  <c r="E23" i="1"/>
  <c r="O18" i="1"/>
  <c r="H29" i="1"/>
  <c r="K27" i="1"/>
  <c r="C27" i="1"/>
  <c r="D23" i="1"/>
  <c r="T17" i="1"/>
  <c r="CM22" i="6"/>
  <c r="DY75" i="6"/>
  <c r="EB60" i="6"/>
  <c r="DM84" i="6"/>
  <c r="DM83" i="6"/>
  <c r="DM82" i="6"/>
  <c r="DM81" i="6"/>
  <c r="DM80" i="6"/>
  <c r="DM79" i="6"/>
  <c r="DM78" i="6"/>
  <c r="DM77" i="6"/>
  <c r="DM76" i="6"/>
  <c r="DM75" i="6"/>
  <c r="DY76" i="6"/>
  <c r="DY77" i="6"/>
  <c r="DY78" i="6"/>
  <c r="DY79" i="6"/>
  <c r="DY80" i="6"/>
  <c r="DY81" i="6"/>
  <c r="DY82" i="6"/>
  <c r="DY83" i="6"/>
  <c r="DY84" i="6"/>
  <c r="E5" i="2" a="1"/>
  <c r="H5" i="2" s="1"/>
  <c r="Z5" i="2"/>
  <c r="L6" i="2"/>
  <c r="AB6" i="2"/>
  <c r="N7" i="2"/>
  <c r="AD7" i="2"/>
  <c r="P8" i="2"/>
  <c r="AF8" i="2"/>
  <c r="R9" i="2"/>
  <c r="AH9" i="2"/>
  <c r="T10" i="2"/>
  <c r="AH10" i="2"/>
  <c r="P11" i="2"/>
  <c r="AD11" i="2"/>
  <c r="M12" i="2"/>
  <c r="Y12" i="2"/>
  <c r="H13" i="2"/>
  <c r="T13" i="2"/>
  <c r="AH13" i="2"/>
  <c r="N14" i="2"/>
  <c r="Y14" i="2"/>
  <c r="F15" i="2"/>
  <c r="P15" i="2"/>
  <c r="AA15" i="2"/>
  <c r="H16" i="2"/>
  <c r="R16" i="2"/>
  <c r="AC16" i="2"/>
  <c r="H17" i="2"/>
  <c r="J17" i="2"/>
  <c r="P17" i="2"/>
  <c r="S17" i="2"/>
  <c r="T17" i="2"/>
  <c r="AA17" i="2"/>
  <c r="AD17" i="2"/>
  <c r="AE17" i="2"/>
  <c r="H18" i="2"/>
  <c r="J18" i="2"/>
  <c r="L18" i="2"/>
  <c r="R18" i="2"/>
  <c r="T18" i="2"/>
  <c r="U18" i="2"/>
  <c r="V18" i="2"/>
  <c r="AC18" i="2"/>
  <c r="AD18" i="2"/>
  <c r="AF18" i="2"/>
  <c r="AG18" i="2"/>
  <c r="J19" i="2"/>
  <c r="K19" i="2"/>
  <c r="L19" i="2"/>
  <c r="N19" i="2"/>
  <c r="T19" i="2"/>
  <c r="V19" i="2"/>
  <c r="W19" i="2"/>
  <c r="X19" i="2"/>
  <c r="AE19" i="2"/>
  <c r="AF19" i="2"/>
  <c r="AH19" i="2"/>
  <c r="E20" i="2"/>
  <c r="L20" i="2"/>
  <c r="M20" i="2"/>
  <c r="N20" i="2"/>
  <c r="P20" i="2"/>
  <c r="V20" i="2"/>
  <c r="X20" i="2"/>
  <c r="Y20" i="2"/>
  <c r="Z20" i="2"/>
  <c r="AG20" i="2"/>
  <c r="AH20" i="2"/>
  <c r="F21" i="2"/>
  <c r="G21" i="2"/>
  <c r="N21" i="2"/>
  <c r="O21" i="2"/>
  <c r="P21" i="2"/>
  <c r="R21" i="2"/>
  <c r="X21" i="2"/>
  <c r="Z21" i="2"/>
  <c r="AA21" i="2"/>
  <c r="AB21" i="2"/>
  <c r="E22" i="2"/>
  <c r="F22" i="2"/>
  <c r="H22" i="2"/>
  <c r="I22" i="2"/>
  <c r="P22" i="2"/>
  <c r="Q22" i="2"/>
  <c r="R22" i="2"/>
  <c r="T22" i="2"/>
  <c r="Z22" i="2"/>
  <c r="AB22" i="2"/>
  <c r="AC22" i="2"/>
  <c r="AD22" i="2"/>
  <c r="G23" i="2"/>
  <c r="H23" i="2"/>
  <c r="J23" i="2"/>
  <c r="K23" i="2"/>
  <c r="R23" i="2"/>
  <c r="S23" i="2"/>
  <c r="T23" i="2"/>
  <c r="V23" i="2"/>
  <c r="AB23" i="2"/>
  <c r="AD23" i="2"/>
  <c r="AE23" i="2"/>
  <c r="AF23" i="2"/>
  <c r="I24" i="2"/>
  <c r="J24" i="2"/>
  <c r="L24" i="2"/>
  <c r="M24" i="2"/>
  <c r="T24" i="2"/>
  <c r="U24" i="2"/>
  <c r="V24" i="2"/>
  <c r="X24" i="2"/>
  <c r="AD24" i="2"/>
  <c r="AF24" i="2"/>
  <c r="AG24" i="2"/>
  <c r="AH24" i="2"/>
  <c r="K25" i="2"/>
  <c r="L25" i="2"/>
  <c r="N25" i="2"/>
  <c r="O25" i="2"/>
  <c r="V25" i="2"/>
  <c r="W25" i="2"/>
  <c r="X25" i="2"/>
  <c r="Z25" i="2"/>
  <c r="AF25" i="2"/>
  <c r="AH25" i="2"/>
  <c r="E26" i="2"/>
  <c r="F26" i="2"/>
  <c r="M26" i="2"/>
  <c r="N26" i="2"/>
  <c r="P26" i="2"/>
  <c r="Q26" i="2"/>
  <c r="X26" i="2"/>
  <c r="Y26" i="2"/>
  <c r="Z26" i="2"/>
  <c r="AB26" i="2"/>
  <c r="AG26" i="2"/>
  <c r="AH26" i="2"/>
  <c r="F27" i="2"/>
  <c r="G27" i="2"/>
  <c r="H27" i="2"/>
  <c r="N27" i="2"/>
  <c r="O27" i="2"/>
  <c r="P27" i="2"/>
  <c r="R27" i="2"/>
  <c r="S27" i="2"/>
  <c r="X27" i="2"/>
  <c r="Y27" i="2"/>
  <c r="Z27" i="2"/>
  <c r="AA27" i="2"/>
  <c r="AB27" i="2"/>
  <c r="AF27" i="2"/>
  <c r="AG27" i="2"/>
  <c r="AH27" i="2"/>
  <c r="E28" i="2"/>
  <c r="F28" i="2"/>
  <c r="J28" i="2"/>
  <c r="K28" i="2"/>
  <c r="L28" i="2"/>
  <c r="M28" i="2"/>
  <c r="N28" i="2"/>
  <c r="R28" i="2"/>
  <c r="S28" i="2"/>
  <c r="T28" i="2"/>
  <c r="U28" i="2"/>
  <c r="V28" i="2"/>
  <c r="Z28" i="2"/>
  <c r="AA28" i="2"/>
  <c r="AB28" i="2"/>
  <c r="AC28" i="2"/>
  <c r="AD28" i="2"/>
  <c r="AE28" i="2"/>
  <c r="AH28" i="2"/>
  <c r="E29" i="2"/>
  <c r="F29" i="2"/>
  <c r="G29" i="2"/>
  <c r="H29" i="2"/>
  <c r="I29" i="2"/>
  <c r="K29" i="2"/>
  <c r="L29" i="2"/>
  <c r="M29" i="2"/>
  <c r="N29" i="2"/>
  <c r="O29" i="2"/>
  <c r="P29" i="2"/>
  <c r="Q29" i="2"/>
  <c r="S29" i="2"/>
  <c r="T29" i="2"/>
  <c r="U29" i="2"/>
  <c r="V29" i="2"/>
  <c r="W29" i="2"/>
  <c r="X29" i="2"/>
  <c r="Y29" i="2"/>
  <c r="AA29" i="2"/>
  <c r="AB29" i="2"/>
  <c r="AC29" i="2"/>
  <c r="AD29" i="2"/>
  <c r="AE29" i="2"/>
  <c r="AF29" i="2"/>
  <c r="AG29" i="2"/>
  <c r="AH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B16" i="4"/>
  <c r="N27" i="4" a="1"/>
  <c r="B26" i="1" a="1"/>
  <c r="B28" i="1" a="1"/>
  <c r="V15" i="1" a="1"/>
  <c r="Q15" i="1" a="1"/>
  <c r="B24" i="1" a="1"/>
  <c r="N27" i="4" l="1"/>
  <c r="V15" i="1"/>
  <c r="Q15" i="1"/>
  <c r="B28" i="1"/>
  <c r="B26" i="1"/>
  <c r="B24" i="1"/>
  <c r="O15" i="1"/>
  <c r="B27" i="1"/>
  <c r="B23" i="1"/>
  <c r="EB18" i="6"/>
  <c r="AB16" i="2"/>
  <c r="Q16" i="2"/>
  <c r="F16" i="2"/>
  <c r="Z15" i="2"/>
  <c r="O15" i="2"/>
  <c r="AH14" i="2"/>
  <c r="X14" i="2"/>
  <c r="M14" i="2"/>
  <c r="AF13" i="2"/>
  <c r="S13" i="2"/>
  <c r="G13" i="2"/>
  <c r="X12" i="2"/>
  <c r="J12" i="2"/>
  <c r="AB11" i="2"/>
  <c r="O11" i="2"/>
  <c r="AG10" i="2"/>
  <c r="R10" i="2"/>
  <c r="AF9" i="2"/>
  <c r="P9" i="2"/>
  <c r="AD8" i="2"/>
  <c r="N8" i="2"/>
  <c r="AB7" i="2"/>
  <c r="L7" i="2"/>
  <c r="Z6" i="2"/>
  <c r="J6" i="2"/>
  <c r="X5" i="2"/>
  <c r="I18" i="2"/>
  <c r="AB17" i="2"/>
  <c r="R17" i="2"/>
  <c r="G17" i="2"/>
  <c r="Z16" i="2"/>
  <c r="P16" i="2"/>
  <c r="E16" i="2"/>
  <c r="X15" i="2"/>
  <c r="N15" i="2"/>
  <c r="AG14" i="2"/>
  <c r="V14" i="2"/>
  <c r="L14" i="2"/>
  <c r="AE13" i="2"/>
  <c r="R13" i="2"/>
  <c r="AH12" i="2"/>
  <c r="V12" i="2"/>
  <c r="I12" i="2"/>
  <c r="AA11" i="2"/>
  <c r="N11" i="2"/>
  <c r="AD10" i="2"/>
  <c r="N10" i="2"/>
  <c r="AB9" i="2"/>
  <c r="L9" i="2"/>
  <c r="Z8" i="2"/>
  <c r="J8" i="2"/>
  <c r="X7" i="2"/>
  <c r="H7" i="2"/>
  <c r="V6" i="2"/>
  <c r="F6" i="2"/>
  <c r="T5" i="2"/>
  <c r="F17" i="2"/>
  <c r="Y16" i="2"/>
  <c r="N16" i="2"/>
  <c r="AH15" i="2"/>
  <c r="W15" i="2"/>
  <c r="L15" i="2"/>
  <c r="AF14" i="2"/>
  <c r="U14" i="2"/>
  <c r="J14" i="2"/>
  <c r="AB13" i="2"/>
  <c r="P13" i="2"/>
  <c r="AG12" i="2"/>
  <c r="U12" i="2"/>
  <c r="H12" i="2"/>
  <c r="X11" i="2"/>
  <c r="L11" i="2"/>
  <c r="AC10" i="2"/>
  <c r="M10" i="2"/>
  <c r="AA9" i="2"/>
  <c r="K9" i="2"/>
  <c r="Y8" i="2"/>
  <c r="I8" i="2"/>
  <c r="W7" i="2"/>
  <c r="G7" i="2"/>
  <c r="U6" i="2"/>
  <c r="E6" i="2"/>
  <c r="S5" i="2"/>
  <c r="V26" i="2"/>
  <c r="L26" i="2"/>
  <c r="AE25" i="2"/>
  <c r="T25" i="2"/>
  <c r="J25" i="2"/>
  <c r="AC24" i="2"/>
  <c r="R24" i="2"/>
  <c r="H24" i="2"/>
  <c r="AA23" i="2"/>
  <c r="P23" i="2"/>
  <c r="F23" i="2"/>
  <c r="Y22" i="2"/>
  <c r="N22" i="2"/>
  <c r="AH21" i="2"/>
  <c r="W21" i="2"/>
  <c r="L21" i="2"/>
  <c r="AF20" i="2"/>
  <c r="U20" i="2"/>
  <c r="J20" i="2"/>
  <c r="AD19" i="2"/>
  <c r="S19" i="2"/>
  <c r="H19" i="2"/>
  <c r="AB18" i="2"/>
  <c r="Q18" i="2"/>
  <c r="F18" i="2"/>
  <c r="Z17" i="2"/>
  <c r="O17" i="2"/>
  <c r="AH16" i="2"/>
  <c r="X16" i="2"/>
  <c r="M16" i="2"/>
  <c r="AF15" i="2"/>
  <c r="V15" i="2"/>
  <c r="K15" i="2"/>
  <c r="AD14" i="2"/>
  <c r="T14" i="2"/>
  <c r="I14" i="2"/>
  <c r="AA13" i="2"/>
  <c r="O13" i="2"/>
  <c r="AF12" i="2"/>
  <c r="R12" i="2"/>
  <c r="F12" i="2"/>
  <c r="W11" i="2"/>
  <c r="K11" i="2"/>
  <c r="AB10" i="2"/>
  <c r="L10" i="2"/>
  <c r="Z9" i="2"/>
  <c r="J9" i="2"/>
  <c r="X8" i="2"/>
  <c r="H8" i="2"/>
  <c r="V7" i="2"/>
  <c r="F7" i="2"/>
  <c r="T6" i="2"/>
  <c r="AH5" i="2"/>
  <c r="R5" i="2"/>
  <c r="AG28" i="2"/>
  <c r="Y28" i="2"/>
  <c r="Q28" i="2"/>
  <c r="I28" i="2"/>
  <c r="AE27" i="2"/>
  <c r="W27" i="2"/>
  <c r="L27" i="2"/>
  <c r="AF26" i="2"/>
  <c r="U26" i="2"/>
  <c r="J26" i="2"/>
  <c r="AD25" i="2"/>
  <c r="S25" i="2"/>
  <c r="H25" i="2"/>
  <c r="AB24" i="2"/>
  <c r="Q24" i="2"/>
  <c r="F24" i="2"/>
  <c r="Z23" i="2"/>
  <c r="O23" i="2"/>
  <c r="AH22" i="2"/>
  <c r="X22" i="2"/>
  <c r="M22" i="2"/>
  <c r="AF21" i="2"/>
  <c r="V21" i="2"/>
  <c r="K21" i="2"/>
  <c r="AD20" i="2"/>
  <c r="T20" i="2"/>
  <c r="I20" i="2"/>
  <c r="AB19" i="2"/>
  <c r="R19" i="2"/>
  <c r="G19" i="2"/>
  <c r="Z18" i="2"/>
  <c r="P18" i="2"/>
  <c r="E18" i="2"/>
  <c r="X17" i="2"/>
  <c r="N17" i="2"/>
  <c r="AG16" i="2"/>
  <c r="V16" i="2"/>
  <c r="L16" i="2"/>
  <c r="AE15" i="2"/>
  <c r="T15" i="2"/>
  <c r="J15" i="2"/>
  <c r="AC14" i="2"/>
  <c r="R14" i="2"/>
  <c r="H14" i="2"/>
  <c r="Z13" i="2"/>
  <c r="L13" i="2"/>
  <c r="AD12" i="2"/>
  <c r="Q12" i="2"/>
  <c r="E12" i="2"/>
  <c r="V11" i="2"/>
  <c r="H11" i="2"/>
  <c r="Z10" i="2"/>
  <c r="J10" i="2"/>
  <c r="X9" i="2"/>
  <c r="H9" i="2"/>
  <c r="V8" i="2"/>
  <c r="F8" i="2"/>
  <c r="T7" i="2"/>
  <c r="AH6" i="2"/>
  <c r="R6" i="2"/>
  <c r="AF5" i="2"/>
  <c r="P5" i="2"/>
  <c r="Z29" i="2"/>
  <c r="R29" i="2"/>
  <c r="J29" i="2"/>
  <c r="AF28" i="2"/>
  <c r="X28" i="2"/>
  <c r="P28" i="2"/>
  <c r="H28" i="2"/>
  <c r="AD27" i="2"/>
  <c r="V27" i="2"/>
  <c r="K27" i="2"/>
  <c r="AD26" i="2"/>
  <c r="T26" i="2"/>
  <c r="I26" i="2"/>
  <c r="AB25" i="2"/>
  <c r="R25" i="2"/>
  <c r="G25" i="2"/>
  <c r="Z24" i="2"/>
  <c r="P24" i="2"/>
  <c r="E24" i="2"/>
  <c r="X23" i="2"/>
  <c r="N23" i="2"/>
  <c r="AG22" i="2"/>
  <c r="V22" i="2"/>
  <c r="L22" i="2"/>
  <c r="AE21" i="2"/>
  <c r="T21" i="2"/>
  <c r="J21" i="2"/>
  <c r="AC20" i="2"/>
  <c r="R20" i="2"/>
  <c r="H20" i="2"/>
  <c r="AA19" i="2"/>
  <c r="P19" i="2"/>
  <c r="F19" i="2"/>
  <c r="Y18" i="2"/>
  <c r="N18" i="2"/>
  <c r="AH17" i="2"/>
  <c r="W17" i="2"/>
  <c r="L17" i="2"/>
  <c r="AF16" i="2"/>
  <c r="U16" i="2"/>
  <c r="J16" i="2"/>
  <c r="AD15" i="2"/>
  <c r="S15" i="2"/>
  <c r="H15" i="2"/>
  <c r="AB14" i="2"/>
  <c r="Q14" i="2"/>
  <c r="F14" i="2"/>
  <c r="X13" i="2"/>
  <c r="K13" i="2"/>
  <c r="AC12" i="2"/>
  <c r="P12" i="2"/>
  <c r="AF11" i="2"/>
  <c r="T11" i="2"/>
  <c r="G11" i="2"/>
  <c r="V10" i="2"/>
  <c r="F10" i="2"/>
  <c r="T9" i="2"/>
  <c r="AH8" i="2"/>
  <c r="R8" i="2"/>
  <c r="AF7" i="2"/>
  <c r="P7" i="2"/>
  <c r="AD6" i="2"/>
  <c r="N6" i="2"/>
  <c r="AB5" i="2"/>
  <c r="L5" i="2"/>
  <c r="W28" i="2"/>
  <c r="O28" i="2"/>
  <c r="G28" i="2"/>
  <c r="AC27" i="2"/>
  <c r="T27" i="2"/>
  <c r="J27" i="2"/>
  <c r="AC26" i="2"/>
  <c r="R26" i="2"/>
  <c r="H26" i="2"/>
  <c r="AA25" i="2"/>
  <c r="P25" i="2"/>
  <c r="F25" i="2"/>
  <c r="Y24" i="2"/>
  <c r="N24" i="2"/>
  <c r="AH23" i="2"/>
  <c r="W23" i="2"/>
  <c r="L23" i="2"/>
  <c r="AF22" i="2"/>
  <c r="U22" i="2"/>
  <c r="J22" i="2"/>
  <c r="AD21" i="2"/>
  <c r="S21" i="2"/>
  <c r="H21" i="2"/>
  <c r="AB20" i="2"/>
  <c r="Q20" i="2"/>
  <c r="F20" i="2"/>
  <c r="Z19" i="2"/>
  <c r="O19" i="2"/>
  <c r="AH18" i="2"/>
  <c r="X18" i="2"/>
  <c r="M18" i="2"/>
  <c r="AF17" i="2"/>
  <c r="V17" i="2"/>
  <c r="K17" i="2"/>
  <c r="AD16" i="2"/>
  <c r="T16" i="2"/>
  <c r="I16" i="2"/>
  <c r="AB15" i="2"/>
  <c r="R15" i="2"/>
  <c r="G15" i="2"/>
  <c r="Z14" i="2"/>
  <c r="P14" i="2"/>
  <c r="E14" i="2"/>
  <c r="W13" i="2"/>
  <c r="J13" i="2"/>
  <c r="Z12" i="2"/>
  <c r="N12" i="2"/>
  <c r="AE11" i="2"/>
  <c r="S11" i="2"/>
  <c r="F11" i="2"/>
  <c r="U10" i="2"/>
  <c r="E10" i="2"/>
  <c r="S9" i="2"/>
  <c r="AG8" i="2"/>
  <c r="Q8" i="2"/>
  <c r="AE7" i="2"/>
  <c r="O7" i="2"/>
  <c r="AC6" i="2"/>
  <c r="M6" i="2"/>
  <c r="AA5" i="2"/>
  <c r="E5" i="2"/>
  <c r="M5" i="2"/>
  <c r="U5" i="2"/>
  <c r="AC5" i="2"/>
  <c r="G6" i="2"/>
  <c r="O6" i="2"/>
  <c r="W6" i="2"/>
  <c r="AE6" i="2"/>
  <c r="I7" i="2"/>
  <c r="Q7" i="2"/>
  <c r="Y7" i="2"/>
  <c r="AG7" i="2"/>
  <c r="K8" i="2"/>
  <c r="S8" i="2"/>
  <c r="AA8" i="2"/>
  <c r="E9" i="2"/>
  <c r="M9" i="2"/>
  <c r="U9" i="2"/>
  <c r="AC9" i="2"/>
  <c r="G10" i="2"/>
  <c r="O10" i="2"/>
  <c r="W10" i="2"/>
  <c r="AE10" i="2"/>
  <c r="I11" i="2"/>
  <c r="Q11" i="2"/>
  <c r="Y11" i="2"/>
  <c r="AG11" i="2"/>
  <c r="K12" i="2"/>
  <c r="S12" i="2"/>
  <c r="AA12" i="2"/>
  <c r="E13" i="2"/>
  <c r="M13" i="2"/>
  <c r="U13" i="2"/>
  <c r="AC13" i="2"/>
  <c r="G14" i="2"/>
  <c r="O14" i="2"/>
  <c r="W14" i="2"/>
  <c r="AE14" i="2"/>
  <c r="I15" i="2"/>
  <c r="Q15" i="2"/>
  <c r="Y15" i="2"/>
  <c r="AG15" i="2"/>
  <c r="K16" i="2"/>
  <c r="S16" i="2"/>
  <c r="AA16" i="2"/>
  <c r="E17" i="2"/>
  <c r="M17" i="2"/>
  <c r="U17" i="2"/>
  <c r="AC17" i="2"/>
  <c r="G18" i="2"/>
  <c r="O18" i="2"/>
  <c r="W18" i="2"/>
  <c r="AE18" i="2"/>
  <c r="I19" i="2"/>
  <c r="Q19" i="2"/>
  <c r="Y19" i="2"/>
  <c r="AG19" i="2"/>
  <c r="K20" i="2"/>
  <c r="S20" i="2"/>
  <c r="AA20" i="2"/>
  <c r="E21" i="2"/>
  <c r="M21" i="2"/>
  <c r="U21" i="2"/>
  <c r="AC21" i="2"/>
  <c r="G22" i="2"/>
  <c r="O22" i="2"/>
  <c r="W22" i="2"/>
  <c r="AE22" i="2"/>
  <c r="I23" i="2"/>
  <c r="Q23" i="2"/>
  <c r="Y23" i="2"/>
  <c r="AG23" i="2"/>
  <c r="K24" i="2"/>
  <c r="S24" i="2"/>
  <c r="AA24" i="2"/>
  <c r="E25" i="2"/>
  <c r="M25" i="2"/>
  <c r="U25" i="2"/>
  <c r="AC25" i="2"/>
  <c r="G26" i="2"/>
  <c r="O26" i="2"/>
  <c r="W26" i="2"/>
  <c r="AE26" i="2"/>
  <c r="I27" i="2"/>
  <c r="Q27" i="2"/>
  <c r="F5" i="2"/>
  <c r="N5" i="2"/>
  <c r="V5" i="2"/>
  <c r="AD5" i="2"/>
  <c r="H6" i="2"/>
  <c r="P6" i="2"/>
  <c r="X6" i="2"/>
  <c r="AF6" i="2"/>
  <c r="J7" i="2"/>
  <c r="R7" i="2"/>
  <c r="Z7" i="2"/>
  <c r="AH7" i="2"/>
  <c r="L8" i="2"/>
  <c r="T8" i="2"/>
  <c r="AB8" i="2"/>
  <c r="F9" i="2"/>
  <c r="N9" i="2"/>
  <c r="V9" i="2"/>
  <c r="AD9" i="2"/>
  <c r="H10" i="2"/>
  <c r="P10" i="2"/>
  <c r="X10" i="2"/>
  <c r="AF10" i="2"/>
  <c r="J11" i="2"/>
  <c r="R11" i="2"/>
  <c r="Z11" i="2"/>
  <c r="AH11" i="2"/>
  <c r="L12" i="2"/>
  <c r="T12" i="2"/>
  <c r="AB12" i="2"/>
  <c r="F13" i="2"/>
  <c r="N13" i="2"/>
  <c r="V13" i="2"/>
  <c r="AD13" i="2"/>
  <c r="G5" i="2"/>
  <c r="O5" i="2"/>
  <c r="W5" i="2"/>
  <c r="AE5" i="2"/>
  <c r="I6" i="2"/>
  <c r="Q6" i="2"/>
  <c r="Y6" i="2"/>
  <c r="AG6" i="2"/>
  <c r="K7" i="2"/>
  <c r="S7" i="2"/>
  <c r="AA7" i="2"/>
  <c r="E8" i="2"/>
  <c r="M8" i="2"/>
  <c r="U8" i="2"/>
  <c r="AC8" i="2"/>
  <c r="G9" i="2"/>
  <c r="O9" i="2"/>
  <c r="W9" i="2"/>
  <c r="AE9" i="2"/>
  <c r="I10" i="2"/>
  <c r="Q10" i="2"/>
  <c r="Y10" i="2"/>
  <c r="I5" i="2"/>
  <c r="Q5" i="2"/>
  <c r="Y5" i="2"/>
  <c r="AG5" i="2"/>
  <c r="K6" i="2"/>
  <c r="S6" i="2"/>
  <c r="AA6" i="2"/>
  <c r="E7" i="2"/>
  <c r="M7" i="2"/>
  <c r="U7" i="2"/>
  <c r="AC7" i="2"/>
  <c r="G8" i="2"/>
  <c r="O8" i="2"/>
  <c r="W8" i="2"/>
  <c r="AE8" i="2"/>
  <c r="I9" i="2"/>
  <c r="Q9" i="2"/>
  <c r="Y9" i="2"/>
  <c r="AG9" i="2"/>
  <c r="K10" i="2"/>
  <c r="S10" i="2"/>
  <c r="AA10" i="2"/>
  <c r="E11" i="2"/>
  <c r="M11" i="2"/>
  <c r="U11" i="2"/>
  <c r="AC11" i="2"/>
  <c r="G12" i="2"/>
  <c r="O12" i="2"/>
  <c r="W12" i="2"/>
  <c r="AE12" i="2"/>
  <c r="I13" i="2"/>
  <c r="Q13" i="2"/>
  <c r="Y13" i="2"/>
  <c r="AG13" i="2"/>
  <c r="K14" i="2"/>
  <c r="S14" i="2"/>
  <c r="AA14" i="2"/>
  <c r="E15" i="2"/>
  <c r="M15" i="2"/>
  <c r="U15" i="2"/>
  <c r="AC15" i="2"/>
  <c r="G16" i="2"/>
  <c r="O16" i="2"/>
  <c r="W16" i="2"/>
  <c r="AE16" i="2"/>
  <c r="I17" i="2"/>
  <c r="Q17" i="2"/>
  <c r="Y17" i="2"/>
  <c r="AG17" i="2"/>
  <c r="K18" i="2"/>
  <c r="S18" i="2"/>
  <c r="AA18" i="2"/>
  <c r="E19" i="2"/>
  <c r="M19" i="2"/>
  <c r="U19" i="2"/>
  <c r="AC19" i="2"/>
  <c r="G20" i="2"/>
  <c r="O20" i="2"/>
  <c r="W20" i="2"/>
  <c r="AE20" i="2"/>
  <c r="I21" i="2"/>
  <c r="Q21" i="2"/>
  <c r="Y21" i="2"/>
  <c r="AG21" i="2"/>
  <c r="K22" i="2"/>
  <c r="S22" i="2"/>
  <c r="AA22" i="2"/>
  <c r="E23" i="2"/>
  <c r="M23" i="2"/>
  <c r="U23" i="2"/>
  <c r="AC23" i="2"/>
  <c r="G24" i="2"/>
  <c r="O24" i="2"/>
  <c r="W24" i="2"/>
  <c r="AE24" i="2"/>
  <c r="I25" i="2"/>
  <c r="Q25" i="2"/>
  <c r="Y25" i="2"/>
  <c r="AG25" i="2"/>
  <c r="K26" i="2"/>
  <c r="S26" i="2"/>
  <c r="AA26" i="2"/>
  <c r="E27" i="2"/>
  <c r="M27" i="2"/>
  <c r="U27" i="2"/>
  <c r="J5" i="2"/>
  <c r="K5" i="2"/>
  <c r="A15" i="4"/>
  <c r="A8" i="4"/>
  <c r="E38" i="2" a="1"/>
  <c r="E38" i="2" l="1"/>
  <c r="AJ5" i="2" s="1" a="1"/>
  <c r="AJ5" i="2" s="1"/>
  <c r="Q73" i="4" a="1"/>
  <c r="Q73" i="4" s="1"/>
  <c r="Q42" i="4" a="1"/>
  <c r="Q42" i="4" s="1"/>
  <c r="Q37" i="4" a="1"/>
  <c r="Q37" i="4" s="1"/>
  <c r="Q71" i="4" a="1"/>
  <c r="Q71" i="4" s="1"/>
  <c r="Q70" i="4" a="1"/>
  <c r="Q70" i="4" s="1"/>
  <c r="Q58" i="4" a="1"/>
  <c r="Q58" i="4" s="1"/>
  <c r="Q47" i="4" a="1"/>
  <c r="Q47" i="4" s="1"/>
  <c r="Q40" i="4" a="1"/>
  <c r="Q40" i="4" s="1"/>
  <c r="Q86" i="4" a="1"/>
  <c r="Q86" i="4" s="1"/>
  <c r="Q48" i="4" a="1"/>
  <c r="Q48" i="4" s="1"/>
  <c r="Q50" i="4" a="1"/>
  <c r="Q50" i="4" s="1"/>
  <c r="Q46" i="4" a="1"/>
  <c r="Q46" i="4" s="1"/>
  <c r="Q83" i="4" a="1"/>
  <c r="Q83" i="4" s="1"/>
  <c r="Q64" i="4" a="1"/>
  <c r="Q64" i="4" s="1"/>
  <c r="Q53" i="4" a="1"/>
  <c r="Q53" i="4" s="1"/>
  <c r="Q29" i="4" a="1"/>
  <c r="Q29" i="4" s="1"/>
  <c r="Q28" i="4" a="1"/>
  <c r="Q28" i="4" s="1"/>
  <c r="Q74" i="4" a="1"/>
  <c r="Q74" i="4" s="1"/>
  <c r="Q55" i="4" a="1"/>
  <c r="Q55" i="4" s="1"/>
  <c r="Q56" i="4" a="1"/>
  <c r="Q56" i="4" s="1"/>
  <c r="Q65" i="4" a="1"/>
  <c r="Q65" i="4" s="1"/>
  <c r="Q59" i="4" a="1"/>
  <c r="Q59" i="4" s="1"/>
  <c r="Q77" i="4" a="1"/>
  <c r="Q77" i="4" s="1"/>
  <c r="Q66" i="4" a="1"/>
  <c r="Q66" i="4" s="1"/>
  <c r="Q31" i="4" a="1"/>
  <c r="Q31" i="4" s="1"/>
  <c r="Q45" i="4" a="1"/>
  <c r="Q45" i="4" s="1"/>
  <c r="Q35" i="4" a="1"/>
  <c r="Q35" i="4" s="1"/>
  <c r="Q87" i="4" a="1"/>
  <c r="Q87" i="4" s="1"/>
  <c r="Q61" i="4" a="1"/>
  <c r="Q61" i="4" s="1"/>
  <c r="Q63" i="4" a="1"/>
  <c r="Q63" i="4" s="1"/>
  <c r="Q75" i="4" a="1"/>
  <c r="Q75" i="4" s="1"/>
  <c r="Q78" i="4" a="1"/>
  <c r="Q78" i="4" s="1"/>
  <c r="Q52" i="4" a="1"/>
  <c r="Q52" i="4" s="1"/>
  <c r="Q72" i="4" a="1"/>
  <c r="Q72" i="4" s="1"/>
  <c r="Q41" i="4" a="1"/>
  <c r="Q41" i="4" s="1"/>
  <c r="Q36" i="4" a="1"/>
  <c r="Q36" i="4" s="1"/>
  <c r="Q80" i="4" a="1"/>
  <c r="Q80" i="4" s="1"/>
  <c r="Q69" i="4" a="1"/>
  <c r="Q69" i="4" s="1"/>
  <c r="Q38" i="4" a="1"/>
  <c r="Q38" i="4" s="1"/>
  <c r="Q81" i="4" a="1"/>
  <c r="Q81" i="4" s="1"/>
  <c r="Q33" i="4" a="1"/>
  <c r="Q33" i="4" s="1"/>
  <c r="Q79" i="4" a="1"/>
  <c r="Q79" i="4" s="1"/>
  <c r="Q54" i="4" a="1"/>
  <c r="Q54" i="4" s="1"/>
  <c r="Q43" i="4" a="1"/>
  <c r="Q43" i="4" s="1"/>
  <c r="Q30" i="4" a="1"/>
  <c r="Q30" i="4" s="1"/>
  <c r="Q82" i="4" a="1"/>
  <c r="Q82" i="4" s="1"/>
  <c r="Q44" i="4" a="1"/>
  <c r="Q44" i="4" s="1"/>
  <c r="Q32" i="4" a="1"/>
  <c r="Q32" i="4" s="1"/>
  <c r="Q84" i="4" a="1"/>
  <c r="Q84" i="4" s="1"/>
  <c r="Q85" i="4" a="1"/>
  <c r="Q85" i="4" s="1"/>
  <c r="Q67" i="4" a="1"/>
  <c r="Q67" i="4" s="1"/>
  <c r="Q60" i="4" a="1"/>
  <c r="Q60" i="4" s="1"/>
  <c r="Q62" i="4" a="1"/>
  <c r="Q62" i="4" s="1"/>
  <c r="Q49" i="4" a="1"/>
  <c r="Q49" i="4" s="1"/>
  <c r="Q27" i="4" a="1"/>
  <c r="Q27" i="4" s="1"/>
  <c r="Q51" i="4" a="1"/>
  <c r="Q51" i="4" s="1"/>
  <c r="Q39" i="4" a="1"/>
  <c r="Q39" i="4" s="1"/>
  <c r="Q34" i="4" a="1"/>
  <c r="Q34" i="4" s="1"/>
  <c r="Q68" i="4" a="1"/>
  <c r="Q68" i="4" s="1"/>
  <c r="Q76" i="4" a="1"/>
  <c r="Q76" i="4" s="1"/>
  <c r="Q57" i="4" a="1"/>
  <c r="Q57" i="4" s="1"/>
  <c r="A9" i="4"/>
  <c r="A16" i="4"/>
  <c r="DX77" i="6"/>
  <c r="DX75" i="6"/>
  <c r="DL81" i="6"/>
  <c r="DL77" i="6"/>
  <c r="DX78" i="6"/>
  <c r="DX79" i="6"/>
  <c r="DL84" i="6"/>
  <c r="DL80" i="6"/>
  <c r="DL76" i="6"/>
  <c r="DX80" i="6"/>
  <c r="DX81" i="6"/>
  <c r="DL83" i="6"/>
  <c r="DL79" i="6"/>
  <c r="DX82" i="6"/>
  <c r="DX83" i="6"/>
  <c r="DL82" i="6"/>
  <c r="DL78" i="6"/>
  <c r="DX76" i="6"/>
  <c r="DX84" i="6"/>
  <c r="DL75" i="6"/>
  <c r="C9" i="4" a="1"/>
  <c r="C16" i="4" a="1"/>
  <c r="C16" i="4" l="1"/>
  <c r="C9" i="4"/>
  <c r="B15" i="4"/>
  <c r="B8" i="4"/>
  <c r="C15" i="4" a="1"/>
  <c r="C8" i="4" a="1"/>
  <c r="C15" i="4" l="1"/>
  <c r="C8" i="4"/>
  <c r="E74" i="2" a="1"/>
  <c r="E74" i="2" s="1"/>
  <c r="C72" i="2" s="1"/>
  <c r="C70" i="2" l="1"/>
  <c r="C7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<sst xmlns="http://schemas.openxmlformats.org/spreadsheetml/2006/main" count="5510" uniqueCount="476">
  <si>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</si>
  <si>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</si>
  <si>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</si>
  <si>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</si>
  <si>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</si>
  <si>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</si>
  <si>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</si>
  <si>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</si>
  <si>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</si>
  <si>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</si>
  <si>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</si>
  <si>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</si>
  <si>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</si>
  <si>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</si>
  <si>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</si>
  <si>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</si>
  <si>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</si>
  <si>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</si>
  <si>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</si>
  <si>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</si>
  <si>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</si>
  <si>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</si>
  <si>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</si>
  <si>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Row Sum</t>
  </si>
  <si>
    <t>See inverse and test-product below</t>
  </si>
  <si>
    <t>bs</t>
  </si>
  <si>
    <t>Hats</t>
  </si>
  <si>
    <t>A</t>
  </si>
  <si>
    <t>B</t>
  </si>
  <si>
    <t>C</t>
  </si>
  <si>
    <t>D</t>
  </si>
  <si>
    <t>M</t>
  </si>
  <si>
    <t>N</t>
  </si>
  <si>
    <t>Categorical</t>
  </si>
  <si>
    <t>E</t>
  </si>
  <si>
    <t>Panel</t>
  </si>
  <si>
    <t>YYYYMM_</t>
  </si>
  <si>
    <t>MonthID_</t>
  </si>
  <si>
    <t>LoanAgeMos_</t>
  </si>
  <si>
    <t>WAPmtAmt_</t>
  </si>
  <si>
    <t>WAC_</t>
  </si>
  <si>
    <t>WAMO_</t>
  </si>
  <si>
    <t>WAM_</t>
  </si>
  <si>
    <t>General Topology</t>
  </si>
  <si>
    <t>PrinBal</t>
  </si>
  <si>
    <t>aState</t>
  </si>
  <si>
    <t>aInit</t>
  </si>
  <si>
    <t>d000_030</t>
  </si>
  <si>
    <t>d031_060</t>
  </si>
  <si>
    <t>d061_090</t>
  </si>
  <si>
    <t>d091_120</t>
  </si>
  <si>
    <t>eEXT</t>
  </si>
  <si>
    <t>tCNX</t>
  </si>
  <si>
    <t>tDef</t>
  </si>
  <si>
    <t>tPIF</t>
  </si>
  <si>
    <t>xCNX</t>
  </si>
  <si>
    <t>xDef</t>
  </si>
  <si>
    <t>xPIF</t>
  </si>
  <si>
    <t>aState_Lag1</t>
  </si>
  <si>
    <t>Values</t>
  </si>
  <si>
    <t>Sum of _Nraw</t>
  </si>
  <si>
    <t>Sum of _PrinBal_Est_Lag1</t>
  </si>
  <si>
    <t>PrinBal_Est</t>
  </si>
  <si>
    <t>PmtPrinAmt</t>
  </si>
  <si>
    <t>PmtIntAmt</t>
  </si>
  <si>
    <t>CDR</t>
  </si>
  <si>
    <t>CPR</t>
  </si>
  <si>
    <t>WAC</t>
  </si>
  <si>
    <t>WAMO</t>
  </si>
  <si>
    <t>WAM</t>
  </si>
  <si>
    <t>WALA</t>
  </si>
  <si>
    <t>WACS</t>
  </si>
  <si>
    <t>AvgPurchPrice</t>
  </si>
  <si>
    <t>WADownPmtRate</t>
  </si>
  <si>
    <t>N_aInit</t>
  </si>
  <si>
    <t>N_d000_030</t>
  </si>
  <si>
    <t>N_d031_060</t>
  </si>
  <si>
    <t>N_d061_090</t>
  </si>
  <si>
    <t>N_d091_120</t>
  </si>
  <si>
    <t>N_eEXT</t>
  </si>
  <si>
    <t>N_tCNX</t>
  </si>
  <si>
    <t>N_tDef</t>
  </si>
  <si>
    <t>N_tPIF</t>
  </si>
  <si>
    <t>N_xCNX</t>
  </si>
  <si>
    <t>N_xDef</t>
  </si>
  <si>
    <t>N_xPIF</t>
  </si>
  <si>
    <t>PrinBal_Est_aInit</t>
  </si>
  <si>
    <t>PrinBal_Est_d000_030</t>
  </si>
  <si>
    <t>PrinBal_Est_d031_060</t>
  </si>
  <si>
    <t>PrinBal_Est_d061_090</t>
  </si>
  <si>
    <t>PrinBal_Est_d091_120</t>
  </si>
  <si>
    <t>PrinBal_Est_eEXT</t>
  </si>
  <si>
    <t>PrinBal_Est_tCNX</t>
  </si>
  <si>
    <t>PrinBal_Est_tDef</t>
  </si>
  <si>
    <t>PrinBal_Est_tPIF</t>
  </si>
  <si>
    <t>PrinBal_Est_xCNX</t>
  </si>
  <si>
    <t>LoanAgeMosB</t>
  </si>
  <si>
    <t>eExt</t>
  </si>
  <si>
    <t>b _ &lt;= 0</t>
  </si>
  <si>
    <t>c 0 &lt; _ &lt;= 1</t>
  </si>
  <si>
    <t>d 1 &lt; _ &lt;= 2</t>
  </si>
  <si>
    <t>e 2 &lt; _ &lt;= 3</t>
  </si>
  <si>
    <t>f 3 &lt; _ &lt;= 4</t>
  </si>
  <si>
    <t>g 4 &lt; _ &lt;= 5</t>
  </si>
  <si>
    <t>h 5 &lt; _ &lt;= 6</t>
  </si>
  <si>
    <t>i 6 &lt; _ &lt;= 9</t>
  </si>
  <si>
    <t>j 9 &lt; _ &lt;= 12</t>
  </si>
  <si>
    <t>k 12 &lt; _ &lt;= 18</t>
  </si>
  <si>
    <t>l 18 &lt; _ &lt;= 24</t>
  </si>
  <si>
    <t>m 24 &lt; _ &lt;= 36</t>
  </si>
  <si>
    <t>n _ &gt; 36</t>
  </si>
  <si>
    <t>Stressor</t>
  </si>
  <si>
    <t>Roll</t>
  </si>
  <si>
    <t xml:space="preserve"> -   </t>
  </si>
  <si>
    <t>MM</t>
  </si>
  <si>
    <t>CreditScore_Avg</t>
  </si>
  <si>
    <t>IntRatePct</t>
  </si>
  <si>
    <t>DownPmtRate</t>
  </si>
  <si>
    <t>Calendar Month</t>
  </si>
  <si>
    <t>MTM</t>
  </si>
  <si>
    <t>Intercept</t>
  </si>
  <si>
    <t>Delq</t>
  </si>
  <si>
    <t xml:space="preserve"> </t>
  </si>
  <si>
    <t>First MonthID</t>
  </si>
  <si>
    <t>PIF</t>
  </si>
  <si>
    <t>Raw Row Count</t>
  </si>
  <si>
    <t>MaxRows</t>
  </si>
  <si>
    <t>SS Data Block</t>
  </si>
  <si>
    <t>Variables</t>
  </si>
  <si>
    <t>Scores</t>
  </si>
  <si>
    <t>Grand Total</t>
  </si>
  <si>
    <t>i/j</t>
  </si>
  <si>
    <t>PrinBal_Est_xPIF</t>
  </si>
  <si>
    <t>Interest Payments</t>
  </si>
  <si>
    <t>MinCount</t>
  </si>
  <si>
    <t>YYYYMM</t>
  </si>
  <si>
    <t>MonthID</t>
  </si>
  <si>
    <t>WAPmtAmt</t>
  </si>
  <si>
    <t>Principle Payments</t>
  </si>
  <si>
    <t>RFScheduled</t>
  </si>
  <si>
    <t xml:space="preserve"> Act </t>
  </si>
  <si>
    <t xml:space="preserve"> Model </t>
  </si>
  <si>
    <t>PrinBal_Est_xDef</t>
  </si>
  <si>
    <t xml:space="preserve"> Unit </t>
  </si>
  <si>
    <t xml:space="preserve"> PrinBal </t>
  </si>
  <si>
    <t>VintageMonth</t>
  </si>
  <si>
    <t>RemTermMosAt255</t>
  </si>
  <si>
    <t>RemTermMos</t>
  </si>
  <si>
    <t>C53</t>
  </si>
  <si>
    <t>C54</t>
  </si>
  <si>
    <t>C55</t>
  </si>
  <si>
    <t>C56</t>
  </si>
  <si>
    <t>C57</t>
  </si>
  <si>
    <t>BlockKey</t>
  </si>
  <si>
    <t>WACS_</t>
  </si>
  <si>
    <t>LoanAgeMosB_</t>
  </si>
  <si>
    <t>WADownPmtRate_</t>
  </si>
  <si>
    <t>Month</t>
  </si>
  <si>
    <t>Graph X Labels</t>
  </si>
  <si>
    <t>N_aInit_</t>
  </si>
  <si>
    <t>PrinBal_aInit_</t>
  </si>
  <si>
    <t>C75</t>
  </si>
  <si>
    <t>C76</t>
  </si>
  <si>
    <t>RF Panel Ind</t>
  </si>
  <si>
    <t>PmtAmt</t>
  </si>
  <si>
    <t xml:space="preserve"> Surv </t>
  </si>
  <si>
    <t xml:space="preserve"> PrinBal_Est </t>
  </si>
  <si>
    <t xml:space="preserve"> Avg PrinBal_Est </t>
  </si>
  <si>
    <t xml:space="preserve"> ActPmtAmt </t>
  </si>
  <si>
    <t xml:space="preserve"> ModPmtAmt </t>
  </si>
  <si>
    <t xml:space="preserve"> ActPmtPrinAmt </t>
  </si>
  <si>
    <t xml:space="preserve"> ModPmtPrinAmt </t>
  </si>
  <si>
    <t xml:space="preserve"> ActPmtIntAmt </t>
  </si>
  <si>
    <t xml:space="preserve"> ModPmtIntAmt </t>
  </si>
  <si>
    <t>C106</t>
  </si>
  <si>
    <t>ModN_aInit</t>
  </si>
  <si>
    <t>ModN_d000_030</t>
  </si>
  <si>
    <t>ModN_d031_060</t>
  </si>
  <si>
    <t>ModN_d061_090</t>
  </si>
  <si>
    <t>ModN_d091_120</t>
  </si>
  <si>
    <t>ModN_eEXT</t>
  </si>
  <si>
    <t>ModN_tCNX</t>
  </si>
  <si>
    <t>ModN_tDef</t>
  </si>
  <si>
    <t>ModN_tPIF</t>
  </si>
  <si>
    <t>ModN_xCNX</t>
  </si>
  <si>
    <t>ModN_xDef</t>
  </si>
  <si>
    <t>ModN_xPIF</t>
  </si>
  <si>
    <t>ModPrinBal_Est_aInit</t>
  </si>
  <si>
    <t>ModPrinBal_Est_d000_030</t>
  </si>
  <si>
    <t>ModPrinBal_Est_d031_060</t>
  </si>
  <si>
    <t>ModPrinBal_Est_d061_090</t>
  </si>
  <si>
    <t>ModPrinBal_Est_d091_120</t>
  </si>
  <si>
    <t>ModPrinBal_Est_eEXT</t>
  </si>
  <si>
    <t>ModPrinBal_Est_tCNX</t>
  </si>
  <si>
    <t>ModPrinBal_Est_tDef</t>
  </si>
  <si>
    <t>ModPrinBal_Est_tPIF</t>
  </si>
  <si>
    <t>ModPrinBal_Est_xCNX</t>
  </si>
  <si>
    <t>ModPrinBal_Est_xDef</t>
  </si>
  <si>
    <t>ModPrinBal_Est_xPIF</t>
  </si>
  <si>
    <t>ModPmtPrinAmt_aInit</t>
  </si>
  <si>
    <t>ModPmtPrinAmt_d000_030</t>
  </si>
  <si>
    <t>ModPmtPrinAmt_d031_060</t>
  </si>
  <si>
    <t>ModPmtPrinAmt_d061_090</t>
  </si>
  <si>
    <t>ModPmtPrinAmt_d091_120</t>
  </si>
  <si>
    <t>ModPmtPrinAmt_eEXT</t>
  </si>
  <si>
    <t>ModPmtPrinAmt_tCNX</t>
  </si>
  <si>
    <t>ModPmtPrinAmt_tDef</t>
  </si>
  <si>
    <t>ModPmtPrinAmt_tPIF</t>
  </si>
  <si>
    <t>ModPmtPrinAmt_xCNX</t>
  </si>
  <si>
    <t>ModPmtPrinAmt_xDef</t>
  </si>
  <si>
    <t>ModPmtPrinAmt_xPIF</t>
  </si>
  <si>
    <t>ModPmtIntAmt_aInit</t>
  </si>
  <si>
    <t>ModPmtIntAmt_d000_030</t>
  </si>
  <si>
    <t>ModPmtIntAmt_d031_060</t>
  </si>
  <si>
    <t>ModPmtIntAmt_d061_090</t>
  </si>
  <si>
    <t>ModPmtIntAmt_d091_120</t>
  </si>
  <si>
    <t>ModPmtIntAmt_eEXT</t>
  </si>
  <si>
    <t>ModPmtIntAmt_tCNX</t>
  </si>
  <si>
    <t>ModPmtIntAmt_tDef</t>
  </si>
  <si>
    <t>ModPmtIntAmt_tPIF</t>
  </si>
  <si>
    <t>ModPmtIntAmt_xCNX</t>
  </si>
  <si>
    <t>ModPmtIntAmt_xDef</t>
  </si>
  <si>
    <t>ModPmtIntAmt_xPIF</t>
  </si>
  <si>
    <t xml:space="preserve"> ModUnitSurv </t>
  </si>
  <si>
    <t xml:space="preserve"> ModUnitMatFlag </t>
  </si>
  <si>
    <t xml:space="preserve"> ModUnitMatPostFlag </t>
  </si>
  <si>
    <t xml:space="preserve"> ModPrinBalSurv </t>
  </si>
  <si>
    <t xml:space="preserve"> ModPrinBalMatFlag </t>
  </si>
  <si>
    <t xml:space="preserve"> ModPrinBalPostMatFlag </t>
  </si>
  <si>
    <t>Pool</t>
  </si>
  <si>
    <t>CS1</t>
  </si>
  <si>
    <t>CS3</t>
  </si>
  <si>
    <t>DPR3xCS1</t>
  </si>
  <si>
    <t>IR1xDPR2xCS1</t>
  </si>
  <si>
    <t>IR1</t>
  </si>
  <si>
    <t>DPR1</t>
  </si>
  <si>
    <t>M1</t>
  </si>
  <si>
    <t>M2</t>
  </si>
  <si>
    <t>MTM1</t>
  </si>
  <si>
    <t>MTM2</t>
  </si>
  <si>
    <t>PoolID1</t>
  </si>
  <si>
    <t>Age</t>
  </si>
  <si>
    <t>CS0</t>
  </si>
  <si>
    <t>CS2</t>
  </si>
  <si>
    <t>IR0</t>
  </si>
  <si>
    <t>IR2</t>
  </si>
  <si>
    <t>DPR0</t>
  </si>
  <si>
    <t>DPR2</t>
  </si>
  <si>
    <t>DPR3</t>
  </si>
  <si>
    <t>U</t>
  </si>
  <si>
    <t>MTM0</t>
  </si>
  <si>
    <t>MTM3</t>
  </si>
  <si>
    <t>V201303</t>
  </si>
  <si>
    <t>V20130324</t>
  </si>
  <si>
    <t>V201304</t>
  </si>
  <si>
    <t>V20130427</t>
  </si>
  <si>
    <t>V201406</t>
  </si>
  <si>
    <t>V2014063</t>
  </si>
  <si>
    <t>V201504</t>
  </si>
  <si>
    <t>V20150449</t>
  </si>
  <si>
    <t>V201506</t>
  </si>
  <si>
    <t>V20150651</t>
  </si>
  <si>
    <t>V201610</t>
  </si>
  <si>
    <t>V20161067</t>
  </si>
  <si>
    <t>V202103</t>
  </si>
  <si>
    <t>V202103120</t>
  </si>
  <si>
    <t>Limit</t>
  </si>
  <si>
    <t>DbgDirective</t>
  </si>
  <si>
    <t>Dbg</t>
  </si>
  <si>
    <t>DbgOption</t>
  </si>
  <si>
    <t>DbgIndex</t>
  </si>
  <si>
    <t>Get.XLL_Name</t>
  </si>
  <si>
    <t>fnAnova1</t>
  </si>
  <si>
    <t>fnAnova2</t>
  </si>
  <si>
    <t>fnAnova3</t>
  </si>
  <si>
    <t>fnFourier</t>
  </si>
  <si>
    <t>fnFtestV</t>
  </si>
  <si>
    <t>fnMCovar</t>
  </si>
  <si>
    <t>fnMoveAvg</t>
  </si>
  <si>
    <t>fnTtestM</t>
  </si>
  <si>
    <t>fnTtestUeq</t>
  </si>
  <si>
    <t>fnTtestEq</t>
  </si>
  <si>
    <t>fnZtestM</t>
  </si>
  <si>
    <t>fnAnova1Q</t>
  </si>
  <si>
    <t>fnFourierQ</t>
  </si>
  <si>
    <t>fnFtestVQ</t>
  </si>
  <si>
    <t>fnHistogramQ</t>
  </si>
  <si>
    <t>fnMCorrelQ</t>
  </si>
  <si>
    <t>fnMCovarQ</t>
  </si>
  <si>
    <t>fnMoveAvgQ</t>
  </si>
  <si>
    <t>fnTtestMQ</t>
  </si>
  <si>
    <t>fnTtestUeqQ</t>
  </si>
  <si>
    <t>fnTtestEqQ</t>
  </si>
  <si>
    <t>fnZtestMQ</t>
  </si>
  <si>
    <t>fnRandom</t>
  </si>
  <si>
    <t>fnRankPerc</t>
  </si>
  <si>
    <t>fnRegress</t>
  </si>
  <si>
    <t>fnSample</t>
  </si>
  <si>
    <t>fnRandomQ</t>
  </si>
  <si>
    <t>fnRankPercQ</t>
  </si>
  <si>
    <t>fnRegressQ</t>
  </si>
  <si>
    <t>fnSampleQ</t>
  </si>
  <si>
    <t>fDialog</t>
  </si>
  <si>
    <t>WDS_ModelSpec_CleanTreatment</t>
  </si>
  <si>
    <t>WDS_ModelSpec_Artificials</t>
  </si>
  <si>
    <t>WDS_Comp_zzzInternal_SubMatrix</t>
  </si>
  <si>
    <t>WDS_Comp_Matrix_SubMatrix</t>
  </si>
  <si>
    <t>WDS_Comp_Matrix_Rows</t>
  </si>
  <si>
    <t>WDS_Comp_Matrix_Columns</t>
  </si>
  <si>
    <t>WDS_Comp_Matrix_ColumnSet</t>
  </si>
  <si>
    <t>WDS_Comp_zzzInternal_SumAcross</t>
  </si>
  <si>
    <t>WDS_Comp_Matrix_SumAcross</t>
  </si>
  <si>
    <t>WDS_Comp_Matrix_SumAcrossColumns</t>
  </si>
  <si>
    <t>WDS_Comp_Matrix_RowNormed</t>
  </si>
  <si>
    <t>WDS_Comp_Matrix_NormedBaseOdds</t>
  </si>
  <si>
    <t>WDS_Comp_Matrix_ScoredAndNormedBaseOdds</t>
  </si>
  <si>
    <t>WDS_Comp_Matrix_Mult</t>
  </si>
  <si>
    <t>WDS_Comp_RFScheduled</t>
  </si>
  <si>
    <t>WDS_Comp_RollIt</t>
  </si>
  <si>
    <t>WDS_Test_Matrix_Inv</t>
  </si>
  <si>
    <t>WDS_Test_Type</t>
  </si>
  <si>
    <t>WDS_XLM_GET_WORKSPACE</t>
  </si>
  <si>
    <t>WDS_XLM_GET_XLL_NAME</t>
  </si>
  <si>
    <t>WDS_XLM_GET_WORKBOOK</t>
  </si>
  <si>
    <t>WDS_XLM_GET_DOCUMENT</t>
  </si>
  <si>
    <t>fnDescr</t>
  </si>
  <si>
    <t>fnHistogram</t>
  </si>
  <si>
    <t>Title</t>
  </si>
  <si>
    <t># of Scores To Use</t>
  </si>
  <si>
    <t>Treatment</t>
  </si>
  <si>
    <t>CoefficientValues</t>
  </si>
  <si>
    <t>CriticalValues</t>
  </si>
  <si>
    <t>CleanLimits</t>
  </si>
  <si>
    <t>For Categorical Example</t>
  </si>
  <si>
    <t>Critical Values</t>
  </si>
  <si>
    <t>X</t>
  </si>
  <si>
    <t>Y</t>
  </si>
  <si>
    <t>Z</t>
  </si>
  <si>
    <t>Input</t>
  </si>
  <si>
    <t>Start</t>
  </si>
  <si>
    <t># Critical Values</t>
  </si>
  <si>
    <t>Stop</t>
  </si>
  <si>
    <t># Artificials</t>
  </si>
  <si>
    <t>Step</t>
  </si>
  <si>
    <t>Variable Base Name</t>
  </si>
  <si>
    <t>Check if not 0</t>
  </si>
  <si>
    <t>Override Formula</t>
  </si>
  <si>
    <t>Functional Output</t>
  </si>
  <si>
    <t>Matrix Multiplication Output</t>
  </si>
  <si>
    <t>Row</t>
  </si>
  <si>
    <t>Raw Input</t>
  </si>
  <si>
    <t>Tag As Missing</t>
  </si>
  <si>
    <t>Override</t>
  </si>
  <si>
    <t>BZ1</t>
  </si>
  <si>
    <t>Buckets</t>
  </si>
  <si>
    <t>BZ0</t>
  </si>
  <si>
    <t>EXAMPLE.XLSM</t>
  </si>
  <si>
    <t>https://xlladdins.github.io/Excel4Macros/get.document.html</t>
  </si>
  <si>
    <t>See page below for type_num codes:</t>
  </si>
  <si>
    <t>https://xlladdins.github.io/Excel4Macros/get.workspace.html</t>
  </si>
  <si>
    <t>Factor for testing</t>
  </si>
  <si>
    <t>-1000 is used to code no-scheduled-principal-payment</t>
  </si>
  <si>
    <t>Test example for eExt State</t>
  </si>
  <si>
    <t>Initial</t>
  </si>
  <si>
    <t>Less than 31 days delinquent (effectively current)</t>
  </si>
  <si>
    <t>31-60</t>
  </si>
  <si>
    <t>61-90</t>
  </si>
  <si>
    <t>91-120</t>
  </si>
  <si>
    <t>Extention</t>
  </si>
  <si>
    <t>Cancelation</t>
  </si>
  <si>
    <t>Default</t>
  </si>
  <si>
    <t>Paid-In-Full</t>
  </si>
  <si>
    <t>Post-Cancellation</t>
  </si>
  <si>
    <t>Post-Default</t>
  </si>
  <si>
    <t>Post-Paid-In-Full</t>
  </si>
  <si>
    <t>xlCompRisk_RollOut</t>
  </si>
  <si>
    <t>xlCompRisk_RollOutFinal</t>
  </si>
  <si>
    <t>xlXLLIsLoaded</t>
  </si>
  <si>
    <t>xlcAlt</t>
  </si>
  <si>
    <t>xlcPivotRowLabelFill</t>
  </si>
  <si>
    <t>xlcSimpleFirsts</t>
  </si>
  <si>
    <t>xlcSimpleSort</t>
  </si>
  <si>
    <t>xlcTrim</t>
  </si>
  <si>
    <t>xlcTumblers</t>
  </si>
  <si>
    <t>xlcTumblers_WithUsualLeaders</t>
  </si>
  <si>
    <t>xlcVHLookUp</t>
  </si>
  <si>
    <t>xlcVLookUp</t>
  </si>
  <si>
    <t>xlcVLookUp_WTrim</t>
  </si>
  <si>
    <t>xlcVRefIndex</t>
  </si>
  <si>
    <t>xlchi2stat</t>
  </si>
  <si>
    <t>xldArtificials</t>
  </si>
  <si>
    <t>xldArtificials2</t>
  </si>
  <si>
    <t>xldArtificialsScored</t>
  </si>
  <si>
    <t>xldArtificialsScored2</t>
  </si>
  <si>
    <t>xldCWgtdSumXmY2</t>
  </si>
  <si>
    <t>xldCellColumn2Matrix</t>
  </si>
  <si>
    <t>xldCholeskyDecomp</t>
  </si>
  <si>
    <t>xldCholeskyDecompInv</t>
  </si>
  <si>
    <t>xldCholeskyDecompThinned</t>
  </si>
  <si>
    <t>xldCleanValue</t>
  </si>
  <si>
    <t>xldColumn2Matrix</t>
  </si>
  <si>
    <t>xldCorrAutoMat</t>
  </si>
  <si>
    <t>xldCorrMat</t>
  </si>
  <si>
    <t>xldCorrMatCholeskyDecomp</t>
  </si>
  <si>
    <t>xldCorrMatCholeskyDecompInv</t>
  </si>
  <si>
    <t>xldCorrMatWgtd</t>
  </si>
  <si>
    <t>xldCovAutoMat</t>
  </si>
  <si>
    <t>xldCovMat</t>
  </si>
  <si>
    <t>xldCovMatCholeskyDecomp</t>
  </si>
  <si>
    <t>xldCovMatCholeskyDecompInv</t>
  </si>
  <si>
    <t>xldCovMatWgtd</t>
  </si>
  <si>
    <t>xldDiag</t>
  </si>
  <si>
    <t>xldDiagWgtdSum2</t>
  </si>
  <si>
    <t>xldGroupedLag</t>
  </si>
  <si>
    <t>xldGroupedLagCells</t>
  </si>
  <si>
    <t>xldI</t>
  </si>
  <si>
    <t>xldIndexedSum</t>
  </si>
  <si>
    <t>xldLowerTriangularInv</t>
  </si>
  <si>
    <t>xldMatXtXWgtd</t>
  </si>
  <si>
    <t>xldMatXtXWgtd_WTrim</t>
  </si>
  <si>
    <t>xldMatrix2Column</t>
  </si>
  <si>
    <t>xldMeansAndVarsWgtd</t>
  </si>
  <si>
    <t>xldN</t>
  </si>
  <si>
    <t>xldNComp</t>
  </si>
  <si>
    <t>xldNElse</t>
  </si>
  <si>
    <t>xldOffsetByLookup1D</t>
  </si>
  <si>
    <t>xldPMT</t>
  </si>
  <si>
    <t>xldReplace</t>
  </si>
  <si>
    <t>xldRiskFreeScheduled</t>
  </si>
  <si>
    <t>xldRiskFreeScheduledExt</t>
  </si>
  <si>
    <t>xldStartsAndStops</t>
  </si>
  <si>
    <t>xldSumAcross</t>
  </si>
  <si>
    <t>xldSumAcrossColumns</t>
  </si>
  <si>
    <t>xldSumAcrossRows</t>
  </si>
  <si>
    <t>xldTestFunc</t>
  </si>
  <si>
    <t>xldTrim</t>
  </si>
  <si>
    <t>xldVHLookUp</t>
  </si>
  <si>
    <t>xldVLookUp</t>
  </si>
  <si>
    <t>xldVariOffset</t>
  </si>
  <si>
    <t>xldWgtdChi2Stat</t>
  </si>
  <si>
    <t>xldWgtdSumX2</t>
  </si>
  <si>
    <t>xldWgtdSumXmY2</t>
  </si>
  <si>
    <t>xlddCleanValue</t>
  </si>
  <si>
    <t>xlflip_sumproduct</t>
  </si>
  <si>
    <t>xllevenshtein_distance</t>
  </si>
  <si>
    <t>xllevenshtein_distance_single</t>
  </si>
  <si>
    <t>xlmCoupledMatrixModelRollOut</t>
  </si>
  <si>
    <t>xlmCoupledMatrixModelRollOutWSplit</t>
  </si>
  <si>
    <t>xlmMatrixModelRollOut</t>
  </si>
  <si>
    <t>xlmMatrixModelRollOutA</t>
  </si>
  <si>
    <t>xlmMatrixModelRollOutWPostInj</t>
  </si>
  <si>
    <t>xlmMatrixModelRollOutWPreRollInj</t>
  </si>
  <si>
    <t>xlmMatrixModelRollOutWRandInput</t>
  </si>
  <si>
    <t>xlmat_add</t>
  </si>
  <si>
    <t>xlmat_add_loc</t>
  </si>
  <si>
    <t>xlmat_column_scale_cells</t>
  </si>
  <si>
    <t>xlmat_elementwise_mult</t>
  </si>
  <si>
    <t>xlmat_mult</t>
  </si>
  <si>
    <t>xlmat_mult_cells</t>
  </si>
  <si>
    <t>xlmat_pwr</t>
  </si>
  <si>
    <t>xlmat_steps_cells</t>
  </si>
  <si>
    <t>xlmat_steps_winc_cells</t>
  </si>
  <si>
    <t>xlnorm_matrix</t>
  </si>
  <si>
    <t>xlnorm_odds_matrix</t>
  </si>
  <si>
    <t>xlscore_and_norm_odds_matrix</t>
  </si>
  <si>
    <t>xlscore_and_norm_odds_matrix_pwr</t>
  </si>
  <si>
    <t>xlscore_and_norm_odds_matrix_wpost</t>
  </si>
  <si>
    <t>xlscore_and_norm_odds_matrix_wpost_pwr</t>
  </si>
  <si>
    <t>xlscore_and_norm_odds_mix</t>
  </si>
  <si>
    <t>xlscore_and_norm_odds_mix_pwr</t>
  </si>
  <si>
    <t>xlscore_and_norm_odds_mix_wpost</t>
  </si>
  <si>
    <t>xlscore_and_norm_odds_mix_wpost_pwr</t>
  </si>
  <si>
    <t>xlscored_hazard_rollout</t>
  </si>
  <si>
    <t>xlsimple_add</t>
  </si>
  <si>
    <t>xlsimple_convolve</t>
  </si>
  <si>
    <t>xlsimple_convolve_partial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</si>
</sst>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"/>
    <numFmt numFmtId="165" formatCode="#,###"/>
    <numFmt numFmtId="166" formatCode="#,###,"/>
    <numFmt numFmtId="167" formatCode="0.0%"/>
    <numFmt numFmtId="168" formatCode="0.0"/>
    <numFmt numFmtId="169" formatCode="#,###.0000"/>
    <numFmt numFmtId="170" formatCode="_(* #,##0.00000_);_(* \(#,##0.00000\);_(* &quot;-&quot;??_);_(@_)"/>
    <numFmt numFmtId="171" formatCode="_(* #,##0.0000_);_(* \(#,##0.0000\);_(* &quot;-&quot;??_);_(@_)"/>
    <numFmt numFmtId="172" formatCode="0.0000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 New"/>
      <family val="3"/>
    </font>
    <font>
      <b/>
      <sz val="10"/>
      <name val="Courier New"/>
      <family val="3"/>
    </font>
    <font>
      <sz val="10"/>
      <name val="Times New Roman"/>
      <family val="1"/>
    </font>
    <font>
      <sz val="10"/>
      <color theme="1"/>
      <name val="Times New Roman"/>
      <family val="2"/>
    </font>
    <font>
      <sz val="8"/>
      <name val="Arial Unicode MS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0"/>
      <color rgb="FF006100"/>
      <name val="Times New Roman"/>
      <family val="2"/>
    </font>
    <font>
      <sz val="10"/>
      <color rgb="FF9C0006"/>
      <name val="Times New Roman"/>
      <family val="2"/>
    </font>
    <font>
      <sz val="10"/>
      <color rgb="FF9C6500"/>
      <name val="Times New Roman"/>
      <family val="2"/>
    </font>
    <font>
      <sz val="10"/>
      <color rgb="FF3F3F76"/>
      <name val="Times New Roman"/>
      <family val="2"/>
    </font>
    <font>
      <b/>
      <sz val="10"/>
      <color rgb="FF3F3F3F"/>
      <name val="Times New Roman"/>
      <family val="2"/>
    </font>
    <font>
      <b/>
      <sz val="10"/>
      <color rgb="FFFA7D00"/>
      <name val="Times New Roman"/>
      <family val="2"/>
    </font>
    <font>
      <sz val="10"/>
      <color rgb="FFFA7D00"/>
      <name val="Times New Roman"/>
      <family val="2"/>
    </font>
    <font>
      <b/>
      <sz val="10"/>
      <color theme="0"/>
      <name val="Times New Roman"/>
      <family val="2"/>
    </font>
    <font>
      <sz val="10"/>
      <color rgb="FFFF0000"/>
      <name val="Times New Roman"/>
      <family val="2"/>
    </font>
    <font>
      <i/>
      <sz val="10"/>
      <color rgb="FF7F7F7F"/>
      <name val="Times New Roman"/>
      <family val="2"/>
    </font>
    <font>
      <b/>
      <sz val="10"/>
      <color theme="1"/>
      <name val="Times New Roman"/>
      <family val="2"/>
    </font>
    <font>
      <sz val="10"/>
      <color theme="0"/>
      <name val="Times New Roman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0"/>
      <color rgb="FF9C5700"/>
      <name val="Times New Roman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275">
    <xf numFmtId="0" fontId="0" fillId="0" borderId="0"/>
    <xf numFmtId="43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0" fontId="22" fillId="0" borderId="0"/>
    <xf numFmtId="0" fontId="22" fillId="13" borderId="8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0" fillId="0" borderId="0"/>
    <xf numFmtId="0" fontId="6" fillId="0" borderId="2" applyNumberFormat="0" applyFill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3" fillId="0" borderId="0" applyFont="0" applyFill="0" applyBorder="0" applyAlignment="0" applyProtection="0"/>
    <xf numFmtId="0" fontId="7" fillId="0" borderId="3" applyNumberFormat="0" applyFill="0" applyAlignment="0" applyProtection="0"/>
    <xf numFmtId="0" fontId="41" fillId="9" borderId="0" applyNumberFormat="0" applyBorder="0" applyAlignment="0" applyProtection="0"/>
    <xf numFmtId="43" fontId="22" fillId="0" borderId="0" applyFont="0" applyFill="0" applyBorder="0" applyAlignment="0" applyProtection="0"/>
    <xf numFmtId="0" fontId="11" fillId="10" borderId="4" applyNumberFormat="0" applyAlignment="0" applyProtection="0"/>
    <xf numFmtId="0" fontId="12" fillId="11" borderId="5" applyNumberFormat="0" applyAlignment="0" applyProtection="0"/>
    <xf numFmtId="0" fontId="13" fillId="11" borderId="4" applyNumberFormat="0" applyAlignment="0" applyProtection="0"/>
    <xf numFmtId="0" fontId="14" fillId="0" borderId="6" applyNumberFormat="0" applyFill="0" applyAlignment="0" applyProtection="0"/>
    <xf numFmtId="0" fontId="15" fillId="12" borderId="7" applyNumberFormat="0" applyAlignment="0" applyProtection="0"/>
    <xf numFmtId="0" fontId="16" fillId="0" borderId="0" applyNumberFormat="0" applyFill="0" applyBorder="0" applyAlignment="0" applyProtection="0"/>
    <xf numFmtId="0" fontId="3" fillId="13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18" fillId="37" borderId="0" applyNumberFormat="0" applyBorder="0" applyAlignment="0" applyProtection="0"/>
    <xf numFmtId="0" fontId="22" fillId="0" borderId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43" fontId="3" fillId="0" borderId="0" applyFont="0" applyFill="0" applyBorder="0" applyAlignment="0" applyProtection="0"/>
    <xf numFmtId="0" fontId="42" fillId="9" borderId="0" applyNumberFormat="0" applyBorder="0" applyAlignment="0" applyProtection="0"/>
    <xf numFmtId="0" fontId="3" fillId="0" borderId="0"/>
    <xf numFmtId="0" fontId="3" fillId="31" borderId="0" applyNumberFormat="0" applyBorder="0" applyAlignment="0" applyProtection="0"/>
    <xf numFmtId="0" fontId="3" fillId="20" borderId="0" applyNumberFormat="0" applyBorder="0" applyAlignment="0" applyProtection="0"/>
    <xf numFmtId="0" fontId="10" fillId="9" borderId="0" applyNumberFormat="0" applyBorder="0" applyAlignment="0" applyProtection="0"/>
    <xf numFmtId="0" fontId="3" fillId="13" borderId="8" applyNumberFormat="0" applyFont="0" applyAlignment="0" applyProtection="0"/>
    <xf numFmtId="0" fontId="3" fillId="25" borderId="0" applyNumberFormat="0" applyBorder="0" applyAlignment="0" applyProtection="0"/>
    <xf numFmtId="0" fontId="22" fillId="17" borderId="0" applyNumberFormat="0" applyBorder="0" applyAlignment="0" applyProtection="0"/>
    <xf numFmtId="0" fontId="3" fillId="15" borderId="0" applyNumberFormat="0" applyBorder="0" applyAlignment="0" applyProtection="0"/>
    <xf numFmtId="0" fontId="3" fillId="27" borderId="0" applyNumberFormat="0" applyBorder="0" applyAlignment="0" applyProtection="0"/>
    <xf numFmtId="0" fontId="22" fillId="21" borderId="0" applyNumberFormat="0" applyBorder="0" applyAlignment="0" applyProtection="0"/>
    <xf numFmtId="0" fontId="3" fillId="28" borderId="0" applyNumberFormat="0" applyBorder="0" applyAlignment="0" applyProtection="0"/>
    <xf numFmtId="0" fontId="3" fillId="16" borderId="0" applyNumberFormat="0" applyBorder="0" applyAlignment="0" applyProtection="0"/>
    <xf numFmtId="0" fontId="3" fillId="37" borderId="0" applyNumberFormat="0" applyBorder="0" applyAlignment="0" applyProtection="0"/>
    <xf numFmtId="0" fontId="22" fillId="25" borderId="0" applyNumberFormat="0" applyBorder="0" applyAlignment="0" applyProtection="0"/>
    <xf numFmtId="0" fontId="3" fillId="17" borderId="0" applyNumberFormat="0" applyBorder="0" applyAlignment="0" applyProtection="0"/>
    <xf numFmtId="0" fontId="22" fillId="29" borderId="0" applyNumberFormat="0" applyBorder="0" applyAlignment="0" applyProtection="0"/>
    <xf numFmtId="0" fontId="3" fillId="19" borderId="0" applyNumberFormat="0" applyBorder="0" applyAlignment="0" applyProtection="0"/>
    <xf numFmtId="0" fontId="3" fillId="36" borderId="0" applyNumberFormat="0" applyBorder="0" applyAlignment="0" applyProtection="0"/>
    <xf numFmtId="0" fontId="22" fillId="33" borderId="0" applyNumberFormat="0" applyBorder="0" applyAlignment="0" applyProtection="0"/>
    <xf numFmtId="0" fontId="3" fillId="23" borderId="0" applyNumberFormat="0" applyBorder="0" applyAlignment="0" applyProtection="0"/>
    <xf numFmtId="0" fontId="3" fillId="35" borderId="0" applyNumberFormat="0" applyBorder="0" applyAlignment="0" applyProtection="0"/>
    <xf numFmtId="0" fontId="22" fillId="37" borderId="0" applyNumberFormat="0" applyBorder="0" applyAlignment="0" applyProtection="0"/>
    <xf numFmtId="0" fontId="3" fillId="21" borderId="0" applyNumberFormat="0" applyBorder="0" applyAlignment="0" applyProtection="0"/>
    <xf numFmtId="43" fontId="22" fillId="0" borderId="0" applyFont="0" applyFill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24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3" fillId="0" borderId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10" fillId="9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4" fillId="0" borderId="0" applyNumberForma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164" fontId="0" fillId="0" borderId="0" xfId="0" applyNumberFormat="1"/>
    <xf numFmtId="43" fontId="0" fillId="0" borderId="0" xfId="1" applyFont="1"/>
    <xf numFmtId="4" fontId="0" fillId="0" borderId="0" xfId="0" applyNumberFormat="1"/>
    <xf numFmtId="11" fontId="0" fillId="0" borderId="0" xfId="0" applyNumberFormat="1"/>
    <xf numFmtId="0" fontId="19" fillId="0" borderId="0" xfId="0" pivotButton="1" applyFont="1"/>
    <xf numFmtId="0" fontId="19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167" fontId="19" fillId="0" borderId="0" xfId="0" applyNumberFormat="1" applyFont="1"/>
    <xf numFmtId="168" fontId="19" fillId="0" borderId="0" xfId="0" applyNumberFormat="1" applyFont="1"/>
    <xf numFmtId="0" fontId="20" fillId="38" borderId="10" xfId="0" applyFont="1" applyFill="1" applyBorder="1"/>
    <xf numFmtId="0" fontId="20" fillId="38" borderId="0" xfId="0" applyFont="1" applyFill="1"/>
    <xf numFmtId="165" fontId="19" fillId="6" borderId="0" xfId="0" applyNumberFormat="1" applyFont="1" applyFill="1"/>
    <xf numFmtId="169" fontId="19" fillId="6" borderId="0" xfId="0" applyNumberFormat="1" applyFont="1" applyFill="1"/>
    <xf numFmtId="169" fontId="19" fillId="0" borderId="0" xfId="0" applyNumberFormat="1" applyFont="1"/>
    <xf numFmtId="43" fontId="19" fillId="0" borderId="0" xfId="0" applyNumberFormat="1" applyFont="1"/>
    <xf numFmtId="9" fontId="0" fillId="0" borderId="0" xfId="0" applyNumberFormat="1"/>
    <xf numFmtId="10" fontId="0" fillId="0" borderId="0" xfId="0" applyNumberFormat="1"/>
    <xf numFmtId="43" fontId="0" fillId="0" borderId="0" xfId="0" applyNumberFormat="1"/>
    <xf numFmtId="170" fontId="0" fillId="0" borderId="0" xfId="1" applyNumberFormat="1" applyFont="1"/>
    <xf numFmtId="171" fontId="0" fillId="0" borderId="0" xfId="1" applyNumberFormat="1" applyFont="1"/>
    <xf numFmtId="172" fontId="0" fillId="0" borderId="0" xfId="0" applyNumberFormat="1"/>
    <xf numFmtId="0" fontId="0" fillId="0" borderId="0" xfId="0" quotePrefix="1"/>
    <xf numFmtId="8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2" fillId="0" borderId="0" xfId="0" applyFont="1"/>
    <xf numFmtId="0" fontId="44" fillId="0" borderId="0" xfId="274"/>
    <xf numFmtId="0" fontId="0" fillId="0" borderId="0" xfId="0" applyAlignment="1">
      <alignment wrapText="1"/>
    </xf>
  </cellXfs>
  <cellStyles count="275">
    <cellStyle name="20% - Accent1 2" xfId="131" xr:uid="{68756299-A98E-4040-8DD2-465CECA5480F}"/>
    <cellStyle name="20% - Accent1 3" xfId="91" xr:uid="{7662F26B-F157-4A47-BB84-DDCDEB20A570}"/>
    <cellStyle name="20% - Accent1 4" xfId="163" xr:uid="{6E29DFA2-1737-4AC3-99F6-66BF2427CC46}"/>
    <cellStyle name="20% - Accent1 5" xfId="189" xr:uid="{5C1CDD52-E7FD-4B5A-B5D9-F14B6A42ECF5}"/>
    <cellStyle name="20% - Accent1 6" xfId="210" xr:uid="{15B3F394-21D9-4319-B894-7FCEAE00A4F0}"/>
    <cellStyle name="20% - Accent1 7" xfId="231" xr:uid="{97CDE9B0-4EF4-4E52-B061-1CA1211A2EF6}"/>
    <cellStyle name="20% - Accent1 8" xfId="246" xr:uid="{F5837E48-CF58-4541-BCE5-F32C316B7C64}"/>
    <cellStyle name="20% - Accent1 9" xfId="42" xr:uid="{711BB19C-2038-4716-9776-EEFFD3225DD0}"/>
    <cellStyle name="20% - Accent2 2" xfId="135" xr:uid="{7445EC97-8599-45AA-8E17-9DCC20557A82}"/>
    <cellStyle name="20% - Accent2 3" xfId="95" xr:uid="{14256334-92E8-4D1E-9059-F20E183E7449}"/>
    <cellStyle name="20% - Accent2 4" xfId="172" xr:uid="{A1E9DBCA-DE6A-4F56-A473-8A45D0A9D051}"/>
    <cellStyle name="20% - Accent2 5" xfId="192" xr:uid="{9999DBE8-4F0D-4F25-8BC7-EBF6965E6692}"/>
    <cellStyle name="20% - Accent2 6" xfId="213" xr:uid="{78FA54BB-1086-46B7-8166-84069CC48D72}"/>
    <cellStyle name="20% - Accent2 7" xfId="233" xr:uid="{18E3DAC0-3345-4D9C-9741-7B92C4AFF168}"/>
    <cellStyle name="20% - Accent2 8" xfId="249" xr:uid="{E8EC52F7-B0FF-4EF5-9BF7-5A5BEEB8ABB6}"/>
    <cellStyle name="20% - Accent2 9" xfId="46" xr:uid="{0CFC1EF3-55CB-4CA4-9D28-E6410ED0348C}"/>
    <cellStyle name="20% - Accent3 2" xfId="139" xr:uid="{55E78E57-CCFD-43D7-8B3C-C8C009566F20}"/>
    <cellStyle name="20% - Accent3 3" xfId="99" xr:uid="{EB22A497-6D8E-44F3-9087-37FCCB0A40A1}"/>
    <cellStyle name="20% - Accent3 4" xfId="175" xr:uid="{67BA29C2-5C46-4996-A1D8-F48AA6CBA923}"/>
    <cellStyle name="20% - Accent3 5" xfId="195" xr:uid="{EBBE31D6-F5AF-4E56-8EDF-DB7FB1594101}"/>
    <cellStyle name="20% - Accent3 6" xfId="216" xr:uid="{58163F4E-967E-476D-BF43-9E3C2BE5943F}"/>
    <cellStyle name="20% - Accent3 7" xfId="235" xr:uid="{5852A6DA-C0B7-4D3F-B702-FC31F35B7C2B}"/>
    <cellStyle name="20% - Accent3 8" xfId="252" xr:uid="{B905A4E7-F9ED-49A6-B447-ED1324886986}"/>
    <cellStyle name="20% - Accent3 9" xfId="50" xr:uid="{2C72F639-C42E-4AEE-93C1-EAEC8797E277}"/>
    <cellStyle name="20% - Accent4 2" xfId="143" xr:uid="{3ED360C9-8282-4BA7-AC08-E2EF954AA618}"/>
    <cellStyle name="20% - Accent4 3" xfId="103" xr:uid="{3FD32F4F-392B-469E-9F2D-C7B4044FA289}"/>
    <cellStyle name="20% - Accent4 4" xfId="164" xr:uid="{0CC24D74-B552-46F8-830B-12FCC59FA727}"/>
    <cellStyle name="20% - Accent4 5" xfId="198" xr:uid="{31A1ECFF-C074-4CBC-B4BB-BA044934CAD9}"/>
    <cellStyle name="20% - Accent4 6" xfId="219" xr:uid="{202FC2E2-2C7A-4FB9-A066-7095E393C08D}"/>
    <cellStyle name="20% - Accent4 7" xfId="237" xr:uid="{F5BD2D19-62EF-4E4E-8B3A-83A22E744820}"/>
    <cellStyle name="20% - Accent4 8" xfId="255" xr:uid="{F7229376-A466-4937-B5C2-C7AA0421D6DC}"/>
    <cellStyle name="20% - Accent4 9" xfId="54" xr:uid="{673F65C0-C55C-4004-BF60-C37E4B6A37C6}"/>
    <cellStyle name="20% - Accent5 2" xfId="147" xr:uid="{F4A19C2B-22D6-4C25-A8C1-965F46AD0034}"/>
    <cellStyle name="20% - Accent5 3" xfId="107" xr:uid="{C33CE50C-5584-4E87-8209-0E6BC1C2B591}"/>
    <cellStyle name="20% - Accent5 4" xfId="157" xr:uid="{250F2665-7437-4A3F-91AB-3C78B6E3B50B}"/>
    <cellStyle name="20% - Accent5 5" xfId="201" xr:uid="{AA65A38D-BF8F-4590-9A2E-DE102FE28A8A}"/>
    <cellStyle name="20% - Accent5 6" xfId="222" xr:uid="{7DBF5E4F-234C-4D3A-99B7-46D934286DFE}"/>
    <cellStyle name="20% - Accent5 7" xfId="239" xr:uid="{95356AEC-EF11-441B-AD7D-2C6FC3E7DE4C}"/>
    <cellStyle name="20% - Accent5 8" xfId="258" xr:uid="{8114C038-0CD1-4C9D-9F5E-D62AD5BF37B3}"/>
    <cellStyle name="20% - Accent5 9" xfId="58" xr:uid="{9FF6C6B6-6AE1-48CE-B704-A6C585ACE32F}"/>
    <cellStyle name="20% - Accent6 2" xfId="151" xr:uid="{481EE8D3-CC99-422F-B437-1EDDCCC8C364}"/>
    <cellStyle name="20% - Accent6 3" xfId="111" xr:uid="{12040144-84FC-4768-B9B7-992722B1B27D}"/>
    <cellStyle name="20% - Accent6 4" xfId="176" xr:uid="{EBBAE945-DDFD-4A75-81C0-39DE48C65E21}"/>
    <cellStyle name="20% - Accent6 5" xfId="204" xr:uid="{2F012167-817B-415A-8BE7-193011889895}"/>
    <cellStyle name="20% - Accent6 6" xfId="225" xr:uid="{35F9E2FB-05FD-421C-A69D-63883058ADE1}"/>
    <cellStyle name="20% - Accent6 7" xfId="241" xr:uid="{A068B2DE-FCE3-46E3-AC35-7C5E8E45D549}"/>
    <cellStyle name="20% - Accent6 8" xfId="261" xr:uid="{BE255A96-8C02-4A16-9DDE-BAF69D411C69}"/>
    <cellStyle name="20% - Accent6 9" xfId="62" xr:uid="{1A763C86-B594-4E3B-AE4E-58737424987E}"/>
    <cellStyle name="40% - Accent1 2" xfId="132" xr:uid="{8DA3E980-90D9-4070-99F9-CA6148B14245}"/>
    <cellStyle name="40% - Accent1 3" xfId="92" xr:uid="{4399AC0D-F98E-41DB-912B-DA364CD068B2}"/>
    <cellStyle name="40% - Accent1 4" xfId="167" xr:uid="{8645337E-22F6-45AB-A5A2-FAA12AB7181E}"/>
    <cellStyle name="40% - Accent1 5" xfId="190" xr:uid="{A6D05077-C25D-47C3-B04C-F92A7B027C6D}"/>
    <cellStyle name="40% - Accent1 6" xfId="211" xr:uid="{FC652C1E-F41D-4E12-ADCC-88295CD0A9B5}"/>
    <cellStyle name="40% - Accent1 7" xfId="232" xr:uid="{3AE70249-7A5C-45B1-BFE2-0BF2B13736D6}"/>
    <cellStyle name="40% - Accent1 8" xfId="247" xr:uid="{F0B4F72A-2B6E-4D06-A9E8-FB5B6DCCAAEC}"/>
    <cellStyle name="40% - Accent1 9" xfId="43" xr:uid="{9EA69D4C-A62F-4629-AECA-7FC99D8F222E}"/>
    <cellStyle name="40% - Accent2 2" xfId="136" xr:uid="{7629A9BD-5AFF-4075-A3A9-96F66CA0BC25}"/>
    <cellStyle name="40% - Accent2 3" xfId="96" xr:uid="{1907FAB6-8888-4B73-8DB1-23228D0E3462}"/>
    <cellStyle name="40% - Accent2 4" xfId="158" xr:uid="{E269001F-55E3-4985-B7AB-F92D39FF3CDC}"/>
    <cellStyle name="40% - Accent2 5" xfId="193" xr:uid="{3AA05671-815C-4180-A959-D715049AE1C0}"/>
    <cellStyle name="40% - Accent2 6" xfId="214" xr:uid="{CCDA2B29-AEF9-4906-87FA-B2F649A46C85}"/>
    <cellStyle name="40% - Accent2 7" xfId="234" xr:uid="{4FFABDAC-66EE-4CC3-B89F-B68FE665D57F}"/>
    <cellStyle name="40% - Accent2 8" xfId="250" xr:uid="{AC2967B8-4F43-454E-8483-8F9124CCFEFD}"/>
    <cellStyle name="40% - Accent2 9" xfId="47" xr:uid="{B519FAA6-F354-49EE-B6FB-090D154C6A84}"/>
    <cellStyle name="40% - Accent3 2" xfId="140" xr:uid="{C37266C8-CE18-47C4-A4E1-0735055D7F5E}"/>
    <cellStyle name="40% - Accent3 3" xfId="100" xr:uid="{4B405A2F-7D1E-47A1-B792-32FDEF0D2686}"/>
    <cellStyle name="40% - Accent3 4" xfId="183" xr:uid="{250D53B1-CB9D-43F4-BD1C-EE8CA570CFB8}"/>
    <cellStyle name="40% - Accent3 5" xfId="196" xr:uid="{D7A96CB2-29DF-4B2A-AB4B-57B94442DF93}"/>
    <cellStyle name="40% - Accent3 6" xfId="217" xr:uid="{9366B12D-FE68-4C18-BA3F-D4BE1E7850B2}"/>
    <cellStyle name="40% - Accent3 7" xfId="236" xr:uid="{056BA932-3542-4382-AE1A-3F0718D4D335}"/>
    <cellStyle name="40% - Accent3 8" xfId="253" xr:uid="{AF8F4A1C-533E-4E30-B443-773414626ECC}"/>
    <cellStyle name="40% - Accent3 9" xfId="51" xr:uid="{77038FC6-599D-43F4-9B7E-88E48C0FF8FC}"/>
    <cellStyle name="40% - Accent4 2" xfId="144" xr:uid="{3DEC1819-A054-4594-97F3-3AFA77814652}"/>
    <cellStyle name="40% - Accent4 3" xfId="104" xr:uid="{1D3A50CE-4A0E-4C47-9320-3C227AA252D1}"/>
    <cellStyle name="40% - Accent4 4" xfId="166" xr:uid="{A5741D89-EF23-4F8D-955C-E34350944A34}"/>
    <cellStyle name="40% - Accent4 5" xfId="199" xr:uid="{62612714-3B96-4C4C-B993-1D01AE2490A8}"/>
    <cellStyle name="40% - Accent4 6" xfId="220" xr:uid="{4E7EABF2-943A-46D4-B066-B1D6D50253AB}"/>
    <cellStyle name="40% - Accent4 7" xfId="238" xr:uid="{11D3A10B-3D25-4C58-9A5F-4E8F099EE01F}"/>
    <cellStyle name="40% - Accent4 8" xfId="256" xr:uid="{A19B2C80-168B-4FDF-A3B2-0D4BF55E5697}"/>
    <cellStyle name="40% - Accent4 9" xfId="55" xr:uid="{5C46FDB9-5D08-487E-BA2F-A65E0B9269B6}"/>
    <cellStyle name="40% - Accent5 2" xfId="148" xr:uid="{DE301E6B-AC41-4ABA-9D77-4F75EE59DA7F}"/>
    <cellStyle name="40% - Accent5 3" xfId="108" xr:uid="{C2FFE36B-6F71-479D-8893-42039B208F73}"/>
    <cellStyle name="40% - Accent5 4" xfId="181" xr:uid="{986F10F0-07E3-4346-AE62-31FA769255DE}"/>
    <cellStyle name="40% - Accent5 5" xfId="202" xr:uid="{A619CF84-2508-4764-9D4E-FF4147073846}"/>
    <cellStyle name="40% - Accent5 6" xfId="223" xr:uid="{C6D98F20-6C0E-4ADB-BE04-BB4D663BAA15}"/>
    <cellStyle name="40% - Accent5 7" xfId="240" xr:uid="{7DE693B5-CA84-4701-90FE-08D5A842979C}"/>
    <cellStyle name="40% - Accent5 8" xfId="259" xr:uid="{A4F6B020-B842-4EF7-A8EC-273B03B81707}"/>
    <cellStyle name="40% - Accent5 9" xfId="59" xr:uid="{CEBA23B9-D922-454A-ADB0-4FF4BFE53678}"/>
    <cellStyle name="40% - Accent6 2" xfId="152" xr:uid="{DB854122-A10F-4A6A-8928-CFAB8B114B6C}"/>
    <cellStyle name="40% - Accent6 3" xfId="112" xr:uid="{CF4A2500-4B40-4153-B6DE-C1F7013DB1E5}"/>
    <cellStyle name="40% - Accent6 4" xfId="173" xr:uid="{6BF7BB9C-DE0C-42FF-96A9-0F9AF6C23BFB}"/>
    <cellStyle name="40% - Accent6 5" xfId="205" xr:uid="{6DBF9E89-AA2A-465E-9279-237EE8B55A06}"/>
    <cellStyle name="40% - Accent6 6" xfId="226" xr:uid="{AA98A5C3-D8EF-4516-82B8-E7B12C7CB728}"/>
    <cellStyle name="40% - Accent6 7" xfId="242" xr:uid="{CE0B4AFC-2760-453C-97E3-B7046D858397}"/>
    <cellStyle name="40% - Accent6 8" xfId="262" xr:uid="{6E4A4A5D-3903-4B91-9727-D4601C3CF09B}"/>
    <cellStyle name="40% - Accent6 9" xfId="63" xr:uid="{2E43FD66-A4FF-44AF-8BC3-3A10B6507822}"/>
    <cellStyle name="60% - Accent1 2" xfId="133" xr:uid="{14DD8651-B42F-4726-A6F8-58AB4F5B9869}"/>
    <cellStyle name="60% - Accent1 3" xfId="93" xr:uid="{BFC460A9-215F-43FB-A1D8-8DA3C77F2825}"/>
    <cellStyle name="60% - Accent1 3 2" xfId="265" xr:uid="{8C0A0E6F-0AFB-4C8E-AAF3-EAE10E9827C2}"/>
    <cellStyle name="60% - Accent1 4" xfId="162" xr:uid="{75F41093-50E5-4D42-8F21-5823F4F0A9C2}"/>
    <cellStyle name="60% - Accent1 5" xfId="170" xr:uid="{EF56D397-F194-427A-B46A-9E18C3F0D543}"/>
    <cellStyle name="60% - Accent1 6" xfId="191" xr:uid="{C92E08B5-FE29-441C-973A-0FA88F0E8D9C}"/>
    <cellStyle name="60% - Accent1 7" xfId="212" xr:uid="{CBB98823-A4DA-4CBA-A84F-ACBF8A1C8C7B}"/>
    <cellStyle name="60% - Accent1 8" xfId="248" xr:uid="{2CC29DB6-9269-4079-BE07-45314DD4627A}"/>
    <cellStyle name="60% - Accent1 9" xfId="44" xr:uid="{7795E1EF-9173-4591-BCA8-9EC71A92AD0C}"/>
    <cellStyle name="60% - Accent2 2" xfId="137" xr:uid="{BEE7DF30-3C3E-493E-8FD2-67793509EAFB}"/>
    <cellStyle name="60% - Accent2 3" xfId="97" xr:uid="{73F14D10-F61C-4003-A7CF-28A52D1FE159}"/>
    <cellStyle name="60% - Accent2 3 2" xfId="266" xr:uid="{62F224A7-F396-4C95-B86F-ABA8C99357C8}"/>
    <cellStyle name="60% - Accent2 4" xfId="165" xr:uid="{F8843487-2193-4D7A-BF07-685D961A1C87}"/>
    <cellStyle name="60% - Accent2 5" xfId="178" xr:uid="{7C959377-D408-4046-B672-7D31A4AA7E7E}"/>
    <cellStyle name="60% - Accent2 6" xfId="194" xr:uid="{E554A7E8-A99E-489A-8E61-A88D9612B437}"/>
    <cellStyle name="60% - Accent2 7" xfId="215" xr:uid="{57DCAC5E-D070-4DEC-BA31-974FDEAD5431}"/>
    <cellStyle name="60% - Accent2 8" xfId="251" xr:uid="{4FC1D519-A1BF-4F0F-A2B7-AD16C0C11261}"/>
    <cellStyle name="60% - Accent2 9" xfId="48" xr:uid="{30B6DC7F-F904-4F0C-93AD-50FA033C57F4}"/>
    <cellStyle name="60% - Accent3 2" xfId="141" xr:uid="{A0E017C1-420B-41BF-8931-A918DE679214}"/>
    <cellStyle name="60% - Accent3 3" xfId="101" xr:uid="{19556A76-C0F8-4332-A0CB-D46EB424E3C4}"/>
    <cellStyle name="60% - Accent3 3 2" xfId="267" xr:uid="{B730596D-10F7-48D2-9DA3-C7139C72E25B}"/>
    <cellStyle name="60% - Accent3 4" xfId="169" xr:uid="{F302087C-D594-442F-9BE0-5B937C1DA482}"/>
    <cellStyle name="60% - Accent3 5" xfId="161" xr:uid="{D4F98C14-9315-4BA5-837F-2DA3AE2E2FEF}"/>
    <cellStyle name="60% - Accent3 6" xfId="197" xr:uid="{176640ED-5F34-4578-83B3-2113DDC4AFC8}"/>
    <cellStyle name="60% - Accent3 7" xfId="218" xr:uid="{7F830A72-769A-4F55-B80B-94AAFE1C588B}"/>
    <cellStyle name="60% - Accent3 8" xfId="254" xr:uid="{3F4349D1-F554-41CC-A91B-29E58F82FF04}"/>
    <cellStyle name="60% - Accent3 9" xfId="52" xr:uid="{1B66CACE-E0CE-491B-B6A2-29A981449201}"/>
    <cellStyle name="60% - Accent4 2" xfId="145" xr:uid="{468D6BAE-DC61-4C03-B1B7-3A1D375AEDE2}"/>
    <cellStyle name="60% - Accent4 3" xfId="105" xr:uid="{72247815-4654-47A7-9281-87D804BCA013}"/>
    <cellStyle name="60% - Accent4 3 2" xfId="268" xr:uid="{B3F379BF-81D3-4B74-9A87-1EF2D5C1DE5A}"/>
    <cellStyle name="60% - Accent4 4" xfId="171" xr:uid="{BCEC89D0-73EA-4096-B530-D7D13B034DF5}"/>
    <cellStyle name="60% - Accent4 5" xfId="180" xr:uid="{B0400D22-CD9C-4602-BD42-30580A8002BD}"/>
    <cellStyle name="60% - Accent4 6" xfId="200" xr:uid="{7280365C-38FF-4591-B044-7D7963895FB7}"/>
    <cellStyle name="60% - Accent4 7" xfId="221" xr:uid="{7F4ACDB8-F8DA-4D1E-8BC9-1D80FB2C4245}"/>
    <cellStyle name="60% - Accent4 8" xfId="257" xr:uid="{B4F9B8AB-5C0C-4F2B-9F26-C82216EDD3D2}"/>
    <cellStyle name="60% - Accent4 9" xfId="56" xr:uid="{C6D6558C-CF42-4536-8532-9B5AD8BD747D}"/>
    <cellStyle name="60% - Accent5 2" xfId="149" xr:uid="{39A01436-CF08-4E08-8E65-5C5D9CE14686}"/>
    <cellStyle name="60% - Accent5 3" xfId="109" xr:uid="{6D7701B9-B2D7-478D-9991-7B12611C51F1}"/>
    <cellStyle name="60% - Accent5 3 2" xfId="269" xr:uid="{ECD074AE-2FCD-49BD-ABAF-8ABED4882C27}"/>
    <cellStyle name="60% - Accent5 4" xfId="174" xr:uid="{5FAC7D1A-69B9-48DD-8BF4-D1BD6A85CE5D}"/>
    <cellStyle name="60% - Accent5 5" xfId="182" xr:uid="{7F9FF860-6670-4628-8DF6-5FF8AB931263}"/>
    <cellStyle name="60% - Accent5 6" xfId="203" xr:uid="{33B6585D-3842-4685-B768-67D490AFCCD9}"/>
    <cellStyle name="60% - Accent5 7" xfId="224" xr:uid="{E37D63AE-D93C-4CDB-A51A-947E12C7503C}"/>
    <cellStyle name="60% - Accent5 8" xfId="260" xr:uid="{A4DF1DA6-0DF6-45CF-9B8C-44A01C979275}"/>
    <cellStyle name="60% - Accent5 9" xfId="60" xr:uid="{968827AB-0AE3-4DC6-9DC7-3B5A0552BF43}"/>
    <cellStyle name="60% - Accent6 2" xfId="153" xr:uid="{48EB274B-AC8C-4D2D-BF50-8D4DEA80366C}"/>
    <cellStyle name="60% - Accent6 3" xfId="113" xr:uid="{DE8AB92C-5E18-4047-BEBB-5367F47F7C70}"/>
    <cellStyle name="60% - Accent6 3 2" xfId="270" xr:uid="{65597251-300A-4CFF-BD36-42EF77B20256}"/>
    <cellStyle name="60% - Accent6 4" xfId="177" xr:uid="{1859B5A4-8EE8-418E-8E04-3A7F081E13D5}"/>
    <cellStyle name="60% - Accent6 5" xfId="168" xr:uid="{3FC2CB47-9A2C-4AB3-B4B3-F2B716AB4E42}"/>
    <cellStyle name="60% - Accent6 6" xfId="206" xr:uid="{F598FEEB-12E6-4E38-8299-9BD9E75D3C59}"/>
    <cellStyle name="60% - Accent6 7" xfId="227" xr:uid="{BDADFFA1-41E5-468B-A2D0-CFA0BD34D68D}"/>
    <cellStyle name="60% - Accent6 8" xfId="263" xr:uid="{1078788F-D365-472A-81BD-97D467F7B84B}"/>
    <cellStyle name="60% - Accent6 9" xfId="64" xr:uid="{2A0A35D5-1944-4647-9CDF-72A4C5673D25}"/>
    <cellStyle name="Accent1 2" xfId="130" xr:uid="{A9B156F1-3D60-411E-B064-1FFA10E26BB6}"/>
    <cellStyle name="Accent1 3" xfId="90" xr:uid="{B9FD9D55-C31B-41C5-9025-A9FB51DC893E}"/>
    <cellStyle name="Accent1 4" xfId="41" xr:uid="{987A4BEB-8093-41D0-B5BD-00A09A7586DD}"/>
    <cellStyle name="Accent2 2" xfId="134" xr:uid="{1C979C10-D220-4E8B-9060-DF9DAC86246E}"/>
    <cellStyle name="Accent2 3" xfId="94" xr:uid="{BED5A825-EF12-405A-AE3B-B561BE1AD637}"/>
    <cellStyle name="Accent2 4" xfId="45" xr:uid="{F4DC0EB3-9172-4A3B-9B91-644CA74571A1}"/>
    <cellStyle name="Accent3 2" xfId="138" xr:uid="{19A118DF-B6B1-4D3F-92C9-598DAAEF36D3}"/>
    <cellStyle name="Accent3 3" xfId="98" xr:uid="{8C494502-BCD5-4DB8-919E-C6D72D6A2D3A}"/>
    <cellStyle name="Accent3 4" xfId="49" xr:uid="{760250A8-5E47-4080-88FA-33125AD1FC90}"/>
    <cellStyle name="Accent4 2" xfId="142" xr:uid="{BA6C5BD2-14C7-4C7B-B92A-837C9F1F630E}"/>
    <cellStyle name="Accent4 3" xfId="102" xr:uid="{2F1A3829-A053-44C9-8DCB-24DBFC95F8EC}"/>
    <cellStyle name="Accent4 4" xfId="53" xr:uid="{CE2CDAA2-190A-4B9F-A9E4-7ABD7F0A9BA5}"/>
    <cellStyle name="Accent5 2" xfId="146" xr:uid="{C6108ACF-536E-4908-89C8-76FC80BC776E}"/>
    <cellStyle name="Accent5 3" xfId="106" xr:uid="{629DA020-BC4D-4B75-B87A-9AD4CFCAE8DC}"/>
    <cellStyle name="Accent5 4" xfId="57" xr:uid="{B90799E3-9772-42A8-9E59-071064BCC96C}"/>
    <cellStyle name="Accent6 2" xfId="150" xr:uid="{0960D80C-D2E2-4D4F-91BE-86955A12B655}"/>
    <cellStyle name="Accent6 3" xfId="110" xr:uid="{E03F5FB8-9C40-4C96-952A-D95C73A844E0}"/>
    <cellStyle name="Accent6 4" xfId="61" xr:uid="{7C5F3F8C-2B9B-4EB7-8508-B32FB19DCA3E}"/>
    <cellStyle name="Bad 2" xfId="120" xr:uid="{EFE26B8D-E0E7-4ACF-872D-721813277F2A}"/>
    <cellStyle name="Bad 3" xfId="76" xr:uid="{2F474F61-CCD6-404D-B966-649DC11F181B}"/>
    <cellStyle name="Bad 4" xfId="31" xr:uid="{4AAE324D-6228-41C1-96BF-7367F6A64FC9}"/>
    <cellStyle name="Calculation 2" xfId="124" xr:uid="{8F9FBCB4-60D7-4816-B504-EA6F7961E0C6}"/>
    <cellStyle name="Calculation 3" xfId="83" xr:uid="{18347BB2-E16A-4FB4-A341-6E612CD73DF8}"/>
    <cellStyle name="Calculation 4" xfId="35" xr:uid="{30132B8D-F361-4B3D-8266-89FCA9AA48E7}"/>
    <cellStyle name="Check Cell 2" xfId="126" xr:uid="{4654DA6A-3EB3-481C-ADB0-253CC8D01A46}"/>
    <cellStyle name="Check Cell 3" xfId="85" xr:uid="{603BB3B2-869A-4AAD-9A9D-4BFE93BA4AC5}"/>
    <cellStyle name="Check Cell 4" xfId="37" xr:uid="{17FB6501-E067-43A5-8041-AF345E2B86EE}"/>
    <cellStyle name="Comma" xfId="1" builtinId="3"/>
    <cellStyle name="Comma 10" xfId="22" xr:uid="{1F3AC287-5FB8-4571-B4E9-1CE7A349CE0D}"/>
    <cellStyle name="Comma 11" xfId="24" xr:uid="{51C612BA-EBCC-4B1C-93E1-B0F95F5CD710}"/>
    <cellStyle name="Comma 12" xfId="68" xr:uid="{780BC556-9A99-49C5-809E-C52B8DB7C9EB}"/>
    <cellStyle name="Comma 13" xfId="80" xr:uid="{FBEEF51A-FE70-45A6-BD18-3A61C6829088}"/>
    <cellStyle name="Comma 14" xfId="77" xr:uid="{13560E99-D91A-41E6-86B7-0E0BCE2A2CE6}"/>
    <cellStyle name="Comma 15" xfId="154" xr:uid="{24BB9387-A75C-4881-88A1-711E5D2088FE}"/>
    <cellStyle name="Comma 16" xfId="185" xr:uid="{A21A7646-E9DD-45DB-ACAC-188B886F818D}"/>
    <cellStyle name="Comma 17" xfId="208" xr:uid="{C3EB85D6-F431-4F96-B983-F292F7AA72B2}"/>
    <cellStyle name="Comma 18" xfId="229" xr:uid="{6FCB4228-0BF2-416F-90B1-B7252293C8BE}"/>
    <cellStyle name="Comma 19" xfId="244" xr:uid="{E77861F1-F3AD-4205-90D2-B4D8A23131F1}"/>
    <cellStyle name="Comma 2" xfId="5" xr:uid="{0B6ED6FD-5AF5-4321-867E-142FE71B58B0}"/>
    <cellStyle name="Comma 2 2" xfId="179" xr:uid="{CC8879B9-A12E-48CC-9AD6-5B04F29F4747}"/>
    <cellStyle name="Comma 20" xfId="272" xr:uid="{D220D2AE-1637-4B3C-B6ED-9939F32414E0}"/>
    <cellStyle name="Comma 21" xfId="3" xr:uid="{6BE87A88-D7E4-44E2-93D4-1935620EB2E3}"/>
    <cellStyle name="Comma 3" xfId="8" xr:uid="{93DD107B-23E7-4703-8670-C0E5CD221B47}"/>
    <cellStyle name="Comma 4" xfId="10" xr:uid="{8C44EDCA-B79B-4C3F-AF98-6529CE06F754}"/>
    <cellStyle name="Comma 5" xfId="12" xr:uid="{FB31F7B0-938E-4B28-9199-4CA1A6FB21BA}"/>
    <cellStyle name="Comma 6" xfId="14" xr:uid="{428F93ED-8305-4EBF-AC3B-68700B67229E}"/>
    <cellStyle name="Comma 7" xfId="16" xr:uid="{A7A8283C-9F4F-4E91-AEF2-74E31326CD89}"/>
    <cellStyle name="Comma 8" xfId="18" xr:uid="{F3126D5E-9835-4CB7-AABA-21A47ED00A09}"/>
    <cellStyle name="Comma 9" xfId="20" xr:uid="{10DC1F1C-4229-4680-979B-E1C73AE3DE50}"/>
    <cellStyle name="Currency 2" xfId="4" xr:uid="{1724F131-05DA-4891-A407-5EFAAB1F7615}"/>
    <cellStyle name="Explanatory Text 2" xfId="128" xr:uid="{E1D1F21D-2299-44C9-90CB-1473302C1C37}"/>
    <cellStyle name="Explanatory Text 3" xfId="88" xr:uid="{6C165ACB-68A4-43D3-9184-23CBB1FD1A39}"/>
    <cellStyle name="Explanatory Text 4" xfId="39" xr:uid="{D6556AA4-6D58-4CE9-9BF3-79E52C3F7BB4}"/>
    <cellStyle name="Good 2" xfId="119" xr:uid="{9FAF23C2-02D5-49CB-90D1-FF724547B6EB}"/>
    <cellStyle name="Good 3" xfId="75" xr:uid="{594A99AA-D86B-4C61-9C34-E2952AD96B53}"/>
    <cellStyle name="Good 4" xfId="30" xr:uid="{FFE41AAD-18EC-4A5D-B5F1-2F4C7C83913B}"/>
    <cellStyle name="Heading 1 2" xfId="115" xr:uid="{FD31CD3A-375A-45DF-B101-B86DA85D6DE0}"/>
    <cellStyle name="Heading 1 3" xfId="72" xr:uid="{F08C2B1E-E028-4590-A195-2D8252584071}"/>
    <cellStyle name="Heading 1 4" xfId="26" xr:uid="{3B7EEB0F-7C3C-4FB3-932D-1CED471FCEFB}"/>
    <cellStyle name="Heading 2 2" xfId="116" xr:uid="{5E3A6ABF-23D9-4390-BA53-A06D91C79C3B}"/>
    <cellStyle name="Heading 2 3" xfId="71" xr:uid="{D1FC5BFE-A628-4B98-BB78-DF01E0D56649}"/>
    <cellStyle name="Heading 2 4" xfId="27" xr:uid="{E46645BD-7473-4D74-BC1E-ED6C1A3306AD}"/>
    <cellStyle name="Heading 3 2" xfId="117" xr:uid="{FC7AF196-D3C5-466F-8552-FBBB8004515C}"/>
    <cellStyle name="Heading 3 3" xfId="78" xr:uid="{FFAB3568-A2EB-4B53-B447-2B898C66D2EE}"/>
    <cellStyle name="Heading 3 4" xfId="28" xr:uid="{11BC2C14-7E21-4746-92DD-7D981FBE3FDF}"/>
    <cellStyle name="Heading 4 2" xfId="118" xr:uid="{9FC4E118-D882-4342-9637-14D0429F1EF9}"/>
    <cellStyle name="Heading 4 3" xfId="73" xr:uid="{6318300F-BC4D-4C1B-B71F-68E83DBC5B7E}"/>
    <cellStyle name="Heading 4 4" xfId="29" xr:uid="{474CCF2B-24F3-40A4-B7D1-DB003A2926FB}"/>
    <cellStyle name="Hyperlink" xfId="274" builtinId="8"/>
    <cellStyle name="Input 2" xfId="122" xr:uid="{835C0BF6-F5DD-4335-9D08-2C34C6CAFEE8}"/>
    <cellStyle name="Input 3" xfId="81" xr:uid="{82E4E2B8-218B-4745-AC10-85390EF8CD12}"/>
    <cellStyle name="Input 4" xfId="33" xr:uid="{4250F8AA-B8D8-4EBA-9E73-58C14BEA9DF1}"/>
    <cellStyle name="Linked Cell 2" xfId="125" xr:uid="{3D03EC0A-7549-4E43-AA38-EE6A0AC38322}"/>
    <cellStyle name="Linked Cell 3" xfId="84" xr:uid="{A86F2145-36BE-44C3-9C08-7BEA4FFE7B57}"/>
    <cellStyle name="Linked Cell 4" xfId="36" xr:uid="{E072A54C-F881-4836-9761-FFB6791FC52A}"/>
    <cellStyle name="Neutral 2" xfId="121" xr:uid="{6298D576-49BA-4BBF-B0F4-C1A4596E5BB8}"/>
    <cellStyle name="Neutral 3" xfId="79" xr:uid="{48FFD686-8951-4D74-B4CA-7F0CD3AE017D}"/>
    <cellStyle name="Neutral 3 2" xfId="264" xr:uid="{6FC27E4D-C389-4594-B5A3-A7B4FE19EED5}"/>
    <cellStyle name="Neutral 4" xfId="155" xr:uid="{57815FED-6C73-43D0-B963-199FE11CD64E}"/>
    <cellStyle name="Neutral 5" xfId="159" xr:uid="{6225436D-3EDE-490E-9AB3-895BBEE04DF9}"/>
    <cellStyle name="Neutral 6" xfId="32" xr:uid="{6E7D95C1-F83C-4F98-BC26-EE3254DB2822}"/>
    <cellStyle name="Normal" xfId="0" builtinId="0"/>
    <cellStyle name="Normal 10" xfId="21" xr:uid="{09368713-E2A5-401D-BF9F-F06BB14F4DF0}"/>
    <cellStyle name="Normal 11" xfId="23" xr:uid="{F3F99FC5-38CD-4338-9747-5DB622594D91}"/>
    <cellStyle name="Normal 12" xfId="65" xr:uid="{9C5973BB-B92D-4711-861A-CAFF711C2CB4}"/>
    <cellStyle name="Normal 13" xfId="70" xr:uid="{24CA9070-38E7-40B6-9B7D-4382BADB988A}"/>
    <cellStyle name="Normal 14" xfId="74" xr:uid="{2E62B62E-13C2-4D2F-9743-41D049650E6A}"/>
    <cellStyle name="Normal 15" xfId="156" xr:uid="{92060F73-0211-4697-B9D3-FFB0B8CB2F4A}"/>
    <cellStyle name="Normal 16" xfId="184" xr:uid="{13992882-1F9A-4A9B-86C5-1F79F53D6982}"/>
    <cellStyle name="Normal 17" xfId="207" xr:uid="{EA465340-632F-4595-86CB-7BEA700703F7}"/>
    <cellStyle name="Normal 18" xfId="228" xr:uid="{BE66BE71-CDA0-4D7B-BD2B-2833313FF8CC}"/>
    <cellStyle name="Normal 19" xfId="243" xr:uid="{4D236E94-C5FF-4C90-84D4-C058D8117218}"/>
    <cellStyle name="Normal 2" xfId="6" xr:uid="{FD74EB55-4A23-4488-ACBD-559504E93C6C}"/>
    <cellStyle name="Normal 2 2" xfId="114" xr:uid="{92A77503-C3B2-4C12-B136-A44E6FE8B6E7}"/>
    <cellStyle name="Normal 20" xfId="271" xr:uid="{EDF38803-7E62-445F-8970-846EA731962D}"/>
    <cellStyle name="Normal 21" xfId="2" xr:uid="{37E7A2D0-6F95-4EDF-A19B-B61FFB2B10EE}"/>
    <cellStyle name="Normal 3" xfId="7" xr:uid="{5DFC2DC0-BA00-4302-8CE6-F61F6F2B46B4}"/>
    <cellStyle name="Normal 3 2" xfId="67" xr:uid="{920C6F38-8342-4E7F-BBDD-4E47B8B53836}"/>
    <cellStyle name="Normal 3 3" xfId="186" xr:uid="{E3727925-78B5-4736-A8B7-694F5F5B30AE}"/>
    <cellStyle name="Normal 3 4" xfId="273" xr:uid="{B496CDE2-928F-4A83-89D8-BAA580EE3C9C}"/>
    <cellStyle name="Normal 4" xfId="9" xr:uid="{DC456904-AA49-40BC-9430-5E6EB787DF18}"/>
    <cellStyle name="Normal 5" xfId="11" xr:uid="{0B56A8CB-2156-465B-B22C-D0C12CB9B9DD}"/>
    <cellStyle name="Normal 6" xfId="13" xr:uid="{0CE9B92E-939E-4B1E-A551-C21C737FE4A0}"/>
    <cellStyle name="Normal 7" xfId="15" xr:uid="{69E5C920-205A-468E-B42D-D4CBCE34CEA5}"/>
    <cellStyle name="Normal 7 2" xfId="187" xr:uid="{572BEE5B-BE4F-4954-A29A-2ABA5E421275}"/>
    <cellStyle name="Normal 8" xfId="17" xr:uid="{73AF65B6-21D1-4723-9C4F-9C0B88A4DA94}"/>
    <cellStyle name="Normal 9" xfId="19" xr:uid="{D21664FE-C521-41FE-B8D7-6B4ED2FBE0DF}"/>
    <cellStyle name="Note 2" xfId="66" xr:uid="{5DAB5366-13DF-45BA-B94C-DF6FE0AC9007}"/>
    <cellStyle name="Note 3" xfId="87" xr:uid="{DDB3295F-B9CC-4468-9174-40E5CA55C0E5}"/>
    <cellStyle name="Note 4" xfId="160" xr:uid="{39990A00-6929-4CAB-88F9-57D4F4B099A4}"/>
    <cellStyle name="Note 5" xfId="188" xr:uid="{48F14902-2227-4821-8412-3B11FACAF522}"/>
    <cellStyle name="Note 6" xfId="209" xr:uid="{3D01BA43-FFCE-48B7-AD15-5933130B973F}"/>
    <cellStyle name="Note 7" xfId="230" xr:uid="{617D34ED-8590-488A-8C2E-B4EC56900B71}"/>
    <cellStyle name="Note 8" xfId="245" xr:uid="{058D476E-D1BB-4F27-BAAA-28C1831C092F}"/>
    <cellStyle name="Output 2" xfId="123" xr:uid="{94F838F5-B2D6-400F-A20E-EC71EA797EE6}"/>
    <cellStyle name="Output 3" xfId="82" xr:uid="{4A4DAAD4-766C-4529-9433-E68DEE613390}"/>
    <cellStyle name="Output 4" xfId="34" xr:uid="{C6AC2965-2880-4E03-AB71-FC3C43948DB8}"/>
    <cellStyle name="Title 2" xfId="69" xr:uid="{4A7FA7C1-49F2-4427-9642-9C3EFD7ED420}"/>
    <cellStyle name="Title 3" xfId="25" xr:uid="{EE97FF52-AAF6-4BCD-AA1D-D6ACC2FE7112}"/>
    <cellStyle name="Total 2" xfId="129" xr:uid="{39A7D5C4-184B-4662-B2D7-13A0DE66B6BB}"/>
    <cellStyle name="Total 3" xfId="89" xr:uid="{6A8ADFA0-3C49-4547-9212-AA891F8A3A21}"/>
    <cellStyle name="Total 4" xfId="40" xr:uid="{9E5FB231-80ED-42D5-BB68-D5BA79BE2618}"/>
    <cellStyle name="Warning Text 2" xfId="127" xr:uid="{C71EE7B2-5ADF-4200-B3C2-1FD98B6E8157}"/>
    <cellStyle name="Warning Text 3" xfId="86" xr:uid="{2BF36B02-21EF-4753-AE1F-0AB4D90C93AB}"/>
    <cellStyle name="Warning Text 4" xfId="38" xr:uid="{205091D8-5EFF-4CD6-B3C4-2E412B6C80E9}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ArtificialTreatments!$C$1</c:f>
          <c:strCache>
            <c:ptCount val="1"/>
            <c:pt idx="0">
              <c:v>Hats Test, CVs={-6,-1,1,6,8,9,},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ArtificialTreatments!$F$20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ArtificialTreatments!$F$21:$F$241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6-4D9E-95A7-EB26A14AE9AD}"/>
            </c:ext>
          </c:extLst>
        </c:ser>
        <c:ser>
          <c:idx val="1"/>
          <c:order val="1"/>
          <c:tx>
            <c:strRef>
              <c:f>ArtificialTreatments!$G$20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ArtificialTreatments!$G$21:$G$241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6-4D9E-95A7-EB26A14AE9AD}"/>
            </c:ext>
          </c:extLst>
        </c:ser>
        <c:ser>
          <c:idx val="2"/>
          <c:order val="2"/>
          <c:tx>
            <c:strRef>
              <c:f>ArtificialTreatments!$H$20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ArtificialTreatments!$H$21:$H$241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6-4D9E-95A7-EB26A14AE9AD}"/>
            </c:ext>
          </c:extLst>
        </c:ser>
        <c:ser>
          <c:idx val="3"/>
          <c:order val="3"/>
          <c:tx>
            <c:strRef>
              <c:f>ArtificialTreatments!$I$20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ArtificialTreatments!$I$21:$I$241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6-4D9E-95A7-EB26A14AE9AD}"/>
            </c:ext>
          </c:extLst>
        </c:ser>
        <c:ser>
          <c:idx val="4"/>
          <c:order val="4"/>
          <c:tx>
            <c:strRef>
              <c:f>ArtificialTreatments!$J$20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ArtificialTreatments!$J$21:$J$241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6-4D9E-95A7-EB26A14AE9AD}"/>
            </c:ext>
          </c:extLst>
        </c:ser>
        <c:ser>
          <c:idx val="5"/>
          <c:order val="5"/>
          <c:tx>
            <c:strRef>
              <c:f>ArtificialTreatments!$K$20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ArtificialTreatments!$K$21:$K$241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6-4D9E-95A7-EB26A14AE9AD}"/>
            </c:ext>
          </c:extLst>
        </c:ser>
        <c:ser>
          <c:idx val="6"/>
          <c:order val="6"/>
          <c:tx>
            <c:strRef>
              <c:f>ArtificialTreatments!$L$20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ArtificialTreatments!$E$21:$E$241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#N/A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ArtificialTreatments!$L$21:$L$241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6-4D9E-95A7-EB26A14AE9AD}"/>
            </c:ext>
          </c:extLst>
        </c:ser>
        <c:ser>
          <c:idx val="7"/>
          <c:order val="7"/>
          <c:tx>
            <c:strRef>
              <c:f>ArtificialTreatments!$M$20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ArtificialTreatments!$M$21:$M$241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6-4D9E-95A7-EB26A14AE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ArtificialTreatments!$S$1</c:f>
          <c:strCache>
            <c:ptCount val="1"/>
            <c:pt idx="0">
              <c:v>Scored Hats Test, CVs={-6,-1,1,6,8,9,},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ArtificialTreatments!$R$20</c:f>
              <c:strCache>
                <c:ptCount val="1"/>
                <c:pt idx="0">
                  <c:v>Score_1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ArtificialTreatments!$R$21:$R$241</c:f>
              <c:numCache>
                <c:formatCode>General</c:formatCode>
                <c:ptCount val="22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6-4122-AB72-D2F86822C8FA}"/>
            </c:ext>
          </c:extLst>
        </c:ser>
        <c:ser>
          <c:idx val="1"/>
          <c:order val="1"/>
          <c:tx>
            <c:strRef>
              <c:f>ArtificialTreatments!$S$20</c:f>
              <c:strCache>
                <c:ptCount val="1"/>
                <c:pt idx="0">
                  <c:v>Score_2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ArtificialTreatments!$S$21:$S$241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36-4122-AB72-D2F86822C8FA}"/>
            </c:ext>
          </c:extLst>
        </c:ser>
        <c:ser>
          <c:idx val="2"/>
          <c:order val="2"/>
          <c:tx>
            <c:strRef>
              <c:f>ArtificialTreatments!$T$20</c:f>
              <c:strCache>
                <c:ptCount val="1"/>
                <c:pt idx="0">
                  <c:v>Score_3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ArtificialTreatments!$T$21:$T$241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36-4122-AB72-D2F86822C8FA}"/>
            </c:ext>
          </c:extLst>
        </c:ser>
        <c:ser>
          <c:idx val="3"/>
          <c:order val="3"/>
          <c:tx>
            <c:strRef>
              <c:f>ArtificialTreatments!$U$20</c:f>
              <c:strCache>
                <c:ptCount val="1"/>
                <c:pt idx="0">
                  <c:v>Score_4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ArtificialTreatments!$U$21:$U$241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36-4122-AB72-D2F86822C8FA}"/>
            </c:ext>
          </c:extLst>
        </c:ser>
        <c:ser>
          <c:idx val="4"/>
          <c:order val="4"/>
          <c:tx>
            <c:strRef>
              <c:f>ArtificialTreatments!$V$20</c:f>
              <c:strCache>
                <c:ptCount val="1"/>
                <c:pt idx="0">
                  <c:v>Score_5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ArtificialTreatments!$V$21:$V$241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36-4122-AB72-D2F86822C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952995</xdr:colOff>
      <xdr:row>21</xdr:row>
      <xdr:rowOff>138050</xdr:rowOff>
    </xdr:from>
    <xdr:to>
      <xdr:col>13</xdr:col>
      <xdr:colOff>250868</xdr:colOff>
      <xdr:row>36</xdr:row>
      <xdr:rowOff>105393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0E79AC-7E9F-4E6D-8EEA-D39A90217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81643</xdr:colOff>
      <xdr:row>22</xdr:row>
      <xdr:rowOff>136071</xdr:rowOff>
    </xdr:from>
    <xdr:to>
      <xdr:col>22</xdr:col>
      <xdr:colOff>130629</xdr:colOff>
      <xdr:row>37</xdr:row>
      <xdr:rowOff>103414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DEF4E4-9F60-4291-B640-9E979B8F2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xlladdins.github.io/Excel4Macros/get.workspace.html" TargetMode="External"/><Relationship Id="rId1" Type="http://schemas.openxmlformats.org/officeDocument/2006/relationships/hyperlink" Target="https://xlladdins.github.io/Excel4Macros/get.document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EE4B-4274-4D5D-88FE-E7443C7C4B12}">
  <sheetPr codeName="Sheet8"/>
  <dimension ref="A1:AH241"/>
  <sheetViews>
    <sheetView tabSelected="1" zoomScale="85" zoomScaleNormal="85" workbookViewId="0">
      <selection activeCell="R3" sqref="R3"/>
    </sheetView>
  </sheetViews>
  <sheetFormatPr defaultColWidth="8.734375" defaultRowHeight="14.4"/>
  <cols>
    <col min="2" max="2" width="12.47265625" bestFit="1" customWidth="1"/>
    <col min="3" max="3" width="12.734375" bestFit="1" customWidth="1"/>
    <col min="4" max="4" width="12.47265625" bestFit="1" customWidth="1"/>
    <col min="5" max="13" width="15.62890625" customWidth="1"/>
    <col min="17" max="17" width="15.89453125" bestFit="1" customWidth="1"/>
    <col min="18" max="18" width="30.3671875" customWidth="1"/>
  </cols>
  <sheetData>
    <row r="1" spans="2:25">
      <c r="B1" t="s">
        <v>327</v>
      </c>
      <c r="C1" s="31" t="str" cm="1">
        <f t="array" aca="1" ref="C1" ca="1">C2&amp;" Test, CVs={"&amp;_xlfn.CONCAT(C3:H3&amp;",")&amp;"}, CLs={"&amp;_xlfn.CONCAT(C4:D4&amp;",")&amp;"}"</f>
        <v>Hats Test, CVs={-6,-1,1,6,8,9,}, CLs={-8,10.5,}</v>
      </c>
      <c r="D1" s="31"/>
      <c r="E1" s="31"/>
      <c r="F1" s="31"/>
      <c r="G1" s="31"/>
      <c r="H1" s="31"/>
      <c r="Q1" t="s">
        <v>328</v>
      </c>
      <c r="R1">
        <v>5</v>
      </c>
      <c r="S1" s="32" t="str">
        <f ca="1">"Scored "&amp;C1</f>
        <v>Scored Hats Test, CVs={-6,-1,1,6,8,9,}, CLs={-8,10.5,}</v>
      </c>
      <c r="T1" s="32"/>
      <c r="U1" s="32"/>
      <c r="V1" s="32"/>
      <c r="W1" s="32"/>
      <c r="X1" s="32"/>
      <c r="Y1" s="32"/>
    </row>
    <row r="2" spans="2:25">
      <c r="B2" t="s">
        <v>329</v>
      </c>
      <c r="C2" s="2" t="s">
        <v>26</v>
      </c>
      <c r="Q2" t="s">
        <v>330</v>
      </c>
      <c r="R2" t="e" cm="1">
        <f t="array" aca="1" ref="R2" ca="1">_xll.WDS.ModelSpec.ArtificialLabels(G15,C2,"X")</f>
        <v>#N/A</v>
      </c>
    </row>
    <row r="3" spans="2:25">
      <c r="B3" t="s">
        <v>331</v>
      </c>
      <c r="C3" s="2">
        <v>-6</v>
      </c>
      <c r="D3" s="2">
        <v>-1</v>
      </c>
      <c r="E3" s="2">
        <f ca="1">INT(RAND()*6)</f>
        <v>1</v>
      </c>
      <c r="F3" s="2">
        <v>6</v>
      </c>
      <c r="G3" s="2">
        <v>8</v>
      </c>
      <c r="H3" s="2">
        <v>9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</row>
    <row r="4" spans="2:25">
      <c r="B4" t="s">
        <v>332</v>
      </c>
      <c r="C4" s="2">
        <v>-8</v>
      </c>
      <c r="D4" s="2">
        <v>10.5</v>
      </c>
      <c r="R4">
        <f ca="1">2-RAND()*4</f>
        <v>-0.2369525409043054</v>
      </c>
      <c r="S4">
        <f t="shared" ref="S4:Y4" ca="1" si="0">2-RAND()*4</f>
        <v>-0.6407061476441136</v>
      </c>
      <c r="T4">
        <f t="shared" ca="1" si="0"/>
        <v>1.3994810925081751</v>
      </c>
      <c r="U4">
        <f t="shared" ca="1" si="0"/>
        <v>-1.9328983405823514</v>
      </c>
      <c r="V4">
        <f t="shared" ca="1" si="0"/>
        <v>1.3742684947287067</v>
      </c>
      <c r="W4">
        <f t="shared" ca="1" si="0"/>
        <v>-1.151854886518235</v>
      </c>
      <c r="X4">
        <f t="shared" ca="1" si="0"/>
        <v>1.0218246053450852</v>
      </c>
      <c r="Y4">
        <f t="shared" ca="1" si="0"/>
        <v>0.77963453253969517</v>
      </c>
    </row>
    <row r="5" spans="2:25">
      <c r="R5">
        <f t="shared" ref="R5:Y7" ca="1" si="1">2-RAND()*4</f>
        <v>-0.21405502928558695</v>
      </c>
      <c r="S5">
        <f t="shared" ca="1" si="1"/>
        <v>-1.6633069593319205</v>
      </c>
      <c r="T5">
        <f t="shared" ca="1" si="1"/>
        <v>1.5182922156144176</v>
      </c>
      <c r="U5">
        <f t="shared" ca="1" si="1"/>
        <v>-0.28521313349088118</v>
      </c>
      <c r="V5">
        <f t="shared" ca="1" si="1"/>
        <v>0.39560506590978672</v>
      </c>
      <c r="W5">
        <f t="shared" ca="1" si="1"/>
        <v>0.97501592175122109</v>
      </c>
      <c r="X5">
        <f t="shared" ca="1" si="1"/>
        <v>-2.7115927573300613E-2</v>
      </c>
      <c r="Y5">
        <f t="shared" ca="1" si="1"/>
        <v>-1.8544911971374081</v>
      </c>
    </row>
    <row r="6" spans="2:25">
      <c r="B6" t="s">
        <v>333</v>
      </c>
      <c r="R6">
        <f t="shared" ca="1" si="1"/>
        <v>1.1111086291171639</v>
      </c>
      <c r="S6">
        <f t="shared" ca="1" si="1"/>
        <v>-1.1152243415240792</v>
      </c>
      <c r="T6">
        <f t="shared" ca="1" si="1"/>
        <v>0.11407636488610784</v>
      </c>
      <c r="U6">
        <f t="shared" ca="1" si="1"/>
        <v>-1.6108366035592807</v>
      </c>
      <c r="V6">
        <f t="shared" ca="1" si="1"/>
        <v>-0.77441428353783381</v>
      </c>
      <c r="W6">
        <f t="shared" ca="1" si="1"/>
        <v>0.25102939085353837</v>
      </c>
      <c r="X6">
        <f t="shared" ca="1" si="1"/>
        <v>-0.78457428558146836</v>
      </c>
      <c r="Y6">
        <f t="shared" ca="1" si="1"/>
        <v>-0.88122751578158631</v>
      </c>
    </row>
    <row r="7" spans="2:25">
      <c r="B7" t="s">
        <v>334</v>
      </c>
      <c r="C7" s="2" t="s">
        <v>27</v>
      </c>
      <c r="D7" s="2" t="s">
        <v>30</v>
      </c>
      <c r="E7" s="2" t="s">
        <v>335</v>
      </c>
      <c r="F7" s="2" t="s">
        <v>31</v>
      </c>
      <c r="G7" s="2"/>
      <c r="H7" s="2"/>
      <c r="I7" s="2"/>
      <c r="R7">
        <f t="shared" ca="1" si="1"/>
        <v>1.2176362818550395</v>
      </c>
      <c r="S7">
        <f t="shared" ca="1" si="1"/>
        <v>0.42259174098341434</v>
      </c>
      <c r="T7">
        <f t="shared" ca="1" si="1"/>
        <v>-1.5380177684499001</v>
      </c>
      <c r="U7">
        <f t="shared" ca="1" si="1"/>
        <v>0.35128006808640277</v>
      </c>
      <c r="V7">
        <f t="shared" ca="1" si="1"/>
        <v>-0.89558484236418678</v>
      </c>
      <c r="W7">
        <f t="shared" ca="1" si="1"/>
        <v>-1.7693405644343021</v>
      </c>
      <c r="X7">
        <f t="shared" ca="1" si="1"/>
        <v>0.90573539865235375</v>
      </c>
      <c r="Y7">
        <f t="shared" ca="1" si="1"/>
        <v>1.2106933273889635</v>
      </c>
    </row>
    <row r="8" spans="2:25">
      <c r="C8" s="2" t="s">
        <v>28</v>
      </c>
      <c r="D8" s="2" t="s">
        <v>34</v>
      </c>
      <c r="E8" s="2" t="s">
        <v>336</v>
      </c>
      <c r="F8" s="2"/>
      <c r="G8" s="2"/>
      <c r="H8" s="2"/>
      <c r="I8" s="2"/>
    </row>
    <row r="9" spans="2:25">
      <c r="C9" s="2" t="s">
        <v>29</v>
      </c>
      <c r="D9" s="2"/>
      <c r="E9" s="2" t="s">
        <v>337</v>
      </c>
      <c r="F9" s="2"/>
      <c r="G9" s="2"/>
      <c r="H9" s="2"/>
      <c r="I9" s="2"/>
    </row>
    <row r="10" spans="2:25">
      <c r="C10" s="2"/>
      <c r="D10" s="2"/>
      <c r="E10" s="2"/>
      <c r="F10" s="2"/>
      <c r="G10" s="2"/>
      <c r="H10" s="2"/>
      <c r="I10" s="2"/>
    </row>
    <row r="11" spans="2:25">
      <c r="C11" s="2"/>
      <c r="D11" s="2"/>
      <c r="E11" s="2"/>
      <c r="F11" s="2"/>
      <c r="G11" s="2"/>
      <c r="H11" s="2"/>
      <c r="I11" s="2"/>
    </row>
    <row r="14" spans="2:25">
      <c r="B14" t="s">
        <v>338</v>
      </c>
    </row>
    <row r="15" spans="2:25">
      <c r="B15" t="s">
        <v>339</v>
      </c>
      <c r="C15" s="2">
        <v>-10</v>
      </c>
      <c r="F15" t="s">
        <v>340</v>
      </c>
      <c r="G15">
        <f ca="1">IF(C2="Categorical",COUNTA(C7:O7),COUNT(C3:O3))</f>
        <v>6</v>
      </c>
    </row>
    <row r="16" spans="2:25">
      <c r="B16" t="s">
        <v>341</v>
      </c>
      <c r="C16" s="2">
        <v>10</v>
      </c>
      <c r="F16" t="s">
        <v>342</v>
      </c>
      <c r="G16" cm="1">
        <f t="array" aca="1" ref="G16" ca="1">_xll.WDS.ModelSpec.nArtificialCount(IF(C2="Categorical",COUNTA(C7:I7),COUNTA(C3:H3)),C2)</f>
        <v>0</v>
      </c>
    </row>
    <row r="17" spans="1:34">
      <c r="B17" t="s">
        <v>343</v>
      </c>
      <c r="C17" s="2">
        <v>0.1</v>
      </c>
      <c r="F17" t="s">
        <v>344</v>
      </c>
      <c r="G17" t="s">
        <v>335</v>
      </c>
      <c r="X17" s="32" t="s">
        <v>345</v>
      </c>
      <c r="Y17" s="32"/>
      <c r="Z17" s="32"/>
      <c r="AA17" s="32"/>
      <c r="AB17" s="32"/>
    </row>
    <row r="18" spans="1:34">
      <c r="D18" t="s">
        <v>346</v>
      </c>
      <c r="X18" t="e">
        <f t="array" aca="1" ref="X18" ca="1">SUM(1*(ABS(R21:R241-X21:X241)&gt;0.00000001))</f>
        <v>#VALUE!</v>
      </c>
      <c r="Y18" t="e">
        <f t="array" aca="1" ref="Y18" ca="1">SUM(1*(ABS(S21:S241-Y21:Y241)&gt;0.00000001))</f>
        <v>#VALUE!</v>
      </c>
      <c r="Z18" t="e">
        <f t="array" aca="1" ref="Z18" ca="1">SUM(1*(ABS(T21:T241-Z21:Z241)&gt;0.00000001))</f>
        <v>#VALUE!</v>
      </c>
      <c r="AA18" t="e">
        <f t="array" aca="1" ref="AA18" ca="1">SUM(1*(ABS(U21:U241-AA21:AA241)&gt;0.00000001))</f>
        <v>#VALUE!</v>
      </c>
      <c r="AB18" t="e">
        <f t="array" aca="1" ref="AB18" ca="1">SUM(1*(ABS(V21:V241-AB21:AB241)&gt;0.00000001))</f>
        <v>#VALUE!</v>
      </c>
    </row>
    <row r="19" spans="1:34">
      <c r="D19">
        <f ca="1">IF($C$2="Categorical",IF(A19&lt;=26,CHAR(64+A19),CHAR(RANDBETWEEN(65,90))),B19)</f>
        <v>0</v>
      </c>
      <c r="R19" s="32" t="s">
        <v>347</v>
      </c>
      <c r="S19" s="32"/>
      <c r="T19" s="32"/>
      <c r="U19" s="32"/>
      <c r="V19" s="32"/>
      <c r="X19" s="32" t="s">
        <v>348</v>
      </c>
      <c r="Y19" s="32"/>
      <c r="Z19" s="32"/>
      <c r="AA19" s="32"/>
      <c r="AB19" s="32"/>
    </row>
    <row r="20" spans="1:34">
      <c r="A20" t="s">
        <v>349</v>
      </c>
      <c r="B20" t="s">
        <v>350</v>
      </c>
      <c r="C20" t="s">
        <v>351</v>
      </c>
      <c r="D20" t="s">
        <v>352</v>
      </c>
      <c r="E20" t="s">
        <v>335</v>
      </c>
      <c r="F20" t="e" cm="1">
        <f t="array" aca="1" ref="F20" ca="1">_xll.WDS.ModelSpec.ArtificialLabels(IF(C2="Categorical",COUNTA(C7:I7),COUNTA(C3:I3)),C2,G17)</f>
        <v>#N/A</v>
      </c>
      <c r="R20" t="str" cm="1">
        <f t="array" ref="R20:V20">_xll.WDS.ModelSpec.ScoreLabels(R1,"Score","_")</f>
        <v>Score_1</v>
      </c>
      <c r="S20" t="str">
        <v>Score_2</v>
      </c>
      <c r="T20" t="str">
        <v>Score_3</v>
      </c>
      <c r="U20" t="str">
        <v>Score_4</v>
      </c>
      <c r="V20" t="str">
        <v>Score_5</v>
      </c>
      <c r="X20" t="str">
        <f>R20</f>
        <v>Score_1</v>
      </c>
      <c r="Y20" t="str">
        <f>S20</f>
        <v>Score_2</v>
      </c>
      <c r="Z20" t="str">
        <f>T20</f>
        <v>Score_3</v>
      </c>
      <c r="AA20" t="str">
        <f>U20</f>
        <v>Score_4</v>
      </c>
      <c r="AB20" t="str">
        <f>V20</f>
        <v>Score_5</v>
      </c>
    </row>
    <row r="21" spans="1:34" ht="409.5">
      <c r="A21">
        <v>1</v>
      </c>
      <c r="B21" cm="1">
        <f t="array" ref="B21:B241">C15+(A21:A241-1)*C17</f>
        <v>-10</v>
      </c>
      <c r="D21">
        <f ca="1">IF($C$2="Categorical",IF(A21&lt;=26,CHAR(64+A21),CHAR(RANDBETWEEN(65,90))),B21)</f>
        <v>-10</v>
      </c>
      <c r="E21">
        <f ca="1">IF(ISBLANK(B21),NA(),IF(C21,NA(),D21))</f>
        <v>-10</v>
      </c>
      <c r="F21" cm="1">
        <f t="array" aca="1" ref="F21:F241" ca="1">IF(C2="Categorical",_xll.WDS.ModelSpec.Artificials(E21:E241,C2,C7:INDEX(C7:O11,5,G15)),_xll.WDS.ModelSpec.Artificials(B21:B241,C2,C3:INDEX(C3:O3,G15),C4:D4))</f>
        <v>-10</v>
      </c>
      <c r="R21" s="35" t="str" cm="1">
        <f t="array" aca="1" ref="R21" ca="1">_xll.WDS.ModelSpec.ArtificialsScored(IF(C2="Categorical",E21:E241,B21:B241),C2,IF($C$2="Categorical",C7:INDEX(C7:I11,5,G15),C3:INDEX(C3:I3,G15)),C4:D4,R3:INDEX(R3:Y7,R1,G16))</f>
        <v>Error, in ArtificialsScored: file: C:\WDS\dev\lib\github\WDataSci\WDS-ModelSpec\master\WDS-Cpp\WDS\XLL\ModelUtil\src\WrappedArtificials.cpp
line: 568
function: WDS_ModelSpec_ArtificialsScored
ensure: "Treatment != e_Unknown" failed</v>
      </c>
      <c r="X21" t="e">
        <f t="array" aca="1" ref="X21:AB21" ca="1">MMULT(F21:INDEX(F21:P21,$G$16),TRANSPOSE($R$3:INDEX($R$3:$Y$7,$R$1,$G$16)))</f>
        <v>#VALUE!</v>
      </c>
      <c r="Y21" t="e">
        <f ca="1"/>
        <v>#VALUE!</v>
      </c>
      <c r="Z21" t="e">
        <f ca="1"/>
        <v>#VALUE!</v>
      </c>
      <c r="AA21" t="e">
        <f ca="1"/>
        <v>#VALUE!</v>
      </c>
      <c r="AB21" t="e">
        <f ca="1"/>
        <v>#VALUE!</v>
      </c>
      <c r="AD21" t="e" cm="1">
        <f t="array" aca="1" ref="AD21:AH241" ca="1">_xlfn.ANCHORARRAY(R21)-X21:AB241</f>
        <v>#VALUE!</v>
      </c>
      <c r="AE21" t="e">
        <f ca="1"/>
        <v>#VALUE!</v>
      </c>
      <c r="AF21" t="e">
        <f ca="1"/>
        <v>#VALUE!</v>
      </c>
      <c r="AG21" t="e">
        <f ca="1"/>
        <v>#VALUE!</v>
      </c>
      <c r="AH21" t="e">
        <f ca="1"/>
        <v>#VALUE!</v>
      </c>
    </row>
    <row r="22" spans="1:34">
      <c r="A22">
        <v>2</v>
      </c>
      <c r="B22">
        <v>-9.9</v>
      </c>
      <c r="D22">
        <f t="shared" ref="D22:D85" ca="1" si="2">IF($C$2="Categorical",IF(A22&lt;=26,CHAR(64+A22),CHAR(RANDBETWEEN(65,90))),B22)</f>
        <v>-9.9</v>
      </c>
      <c r="E22">
        <f t="shared" ref="E22:E85" ca="1" si="3">IF(ISBLANK(B22),NA(),IF(C22,NA(),D22))</f>
        <v>-9.9</v>
      </c>
      <c r="F22">
        <f ca="1"/>
        <v>-9.9</v>
      </c>
      <c r="X22" t="e">
        <f t="array" aca="1" ref="X22:AB22" ca="1">MMULT(F22:INDEX(F22:P22,$G$16),TRANSPOSE($R$3:INDEX($R$3:$Y$7,$R$1,$G$16)))</f>
        <v>#VALUE!</v>
      </c>
      <c r="Y22" t="e">
        <f ca="1"/>
        <v>#VALUE!</v>
      </c>
      <c r="Z22" t="e">
        <f ca="1"/>
        <v>#VALUE!</v>
      </c>
      <c r="AA22" t="e">
        <f ca="1"/>
        <v>#VALUE!</v>
      </c>
      <c r="AB22" t="e">
        <f ca="1"/>
        <v>#VALUE!</v>
      </c>
      <c r="AD22" t="e">
        <f ca="1"/>
        <v>#VALUE!</v>
      </c>
      <c r="AE22" t="e">
        <f ca="1"/>
        <v>#VALUE!</v>
      </c>
      <c r="AF22" t="e">
        <f ca="1"/>
        <v>#VALUE!</v>
      </c>
      <c r="AG22" t="e">
        <f ca="1"/>
        <v>#VALUE!</v>
      </c>
      <c r="AH22" t="e">
        <f ca="1"/>
        <v>#VALUE!</v>
      </c>
    </row>
    <row r="23" spans="1:34">
      <c r="A23">
        <v>3</v>
      </c>
      <c r="B23">
        <v>-9.8000000000000007</v>
      </c>
      <c r="D23">
        <f t="shared" ca="1" si="2"/>
        <v>-9.8000000000000007</v>
      </c>
      <c r="E23">
        <f t="shared" ca="1" si="3"/>
        <v>-9.8000000000000007</v>
      </c>
      <c r="F23">
        <f ca="1"/>
        <v>-9.8000000000000007</v>
      </c>
      <c r="X23" t="e">
        <f t="array" aca="1" ref="X23:AB23" ca="1">MMULT(F23:INDEX(F23:P23,$G$16),TRANSPOSE($R$3:INDEX($R$3:$Y$7,$R$1,$G$16)))</f>
        <v>#VALUE!</v>
      </c>
      <c r="Y23" t="e">
        <f ca="1"/>
        <v>#VALUE!</v>
      </c>
      <c r="Z23" t="e">
        <f ca="1"/>
        <v>#VALUE!</v>
      </c>
      <c r="AA23" t="e">
        <f ca="1"/>
        <v>#VALUE!</v>
      </c>
      <c r="AB23" t="e">
        <f ca="1"/>
        <v>#VALUE!</v>
      </c>
      <c r="AD23" t="e">
        <f ca="1"/>
        <v>#VALUE!</v>
      </c>
      <c r="AE23" t="e">
        <f ca="1"/>
        <v>#VALUE!</v>
      </c>
      <c r="AF23" t="e">
        <f ca="1"/>
        <v>#VALUE!</v>
      </c>
      <c r="AG23" t="e">
        <f ca="1"/>
        <v>#VALUE!</v>
      </c>
      <c r="AH23" t="e">
        <f ca="1"/>
        <v>#VALUE!</v>
      </c>
    </row>
    <row r="24" spans="1:34">
      <c r="A24">
        <v>4</v>
      </c>
      <c r="B24">
        <v>-9.6999999999999993</v>
      </c>
      <c r="D24">
        <f t="shared" ca="1" si="2"/>
        <v>-9.6999999999999993</v>
      </c>
      <c r="E24">
        <f t="shared" ca="1" si="3"/>
        <v>-9.6999999999999993</v>
      </c>
      <c r="F24">
        <f ca="1"/>
        <v>-9.6999999999999993</v>
      </c>
      <c r="X24" t="e">
        <f t="array" aca="1" ref="X24:AB24" ca="1">MMULT(F24:INDEX(F24:P24,$G$16),TRANSPOSE($R$3:INDEX($R$3:$Y$7,$R$1,$G$16)))</f>
        <v>#VALUE!</v>
      </c>
      <c r="Y24" t="e">
        <f ca="1"/>
        <v>#VALUE!</v>
      </c>
      <c r="Z24" t="e">
        <f ca="1"/>
        <v>#VALUE!</v>
      </c>
      <c r="AA24" t="e">
        <f ca="1"/>
        <v>#VALUE!</v>
      </c>
      <c r="AB24" t="e">
        <f ca="1"/>
        <v>#VALUE!</v>
      </c>
      <c r="AD24" t="e">
        <f ca="1"/>
        <v>#VALUE!</v>
      </c>
      <c r="AE24" t="e">
        <f ca="1"/>
        <v>#VALUE!</v>
      </c>
      <c r="AF24" t="e">
        <f ca="1"/>
        <v>#VALUE!</v>
      </c>
      <c r="AG24" t="e">
        <f ca="1"/>
        <v>#VALUE!</v>
      </c>
      <c r="AH24" t="e">
        <f ca="1"/>
        <v>#VALUE!</v>
      </c>
    </row>
    <row r="25" spans="1:34">
      <c r="A25">
        <v>5</v>
      </c>
      <c r="B25">
        <v>-9.6</v>
      </c>
      <c r="D25">
        <f t="shared" ca="1" si="2"/>
        <v>-9.6</v>
      </c>
      <c r="E25">
        <f t="shared" ca="1" si="3"/>
        <v>-9.6</v>
      </c>
      <c r="F25">
        <f ca="1"/>
        <v>-9.6</v>
      </c>
      <c r="X25" t="e">
        <f t="array" aca="1" ref="X25:AB25" ca="1">MMULT(F25:INDEX(F25:P25,$G$16),TRANSPOSE($R$3:INDEX($R$3:$Y$7,$R$1,$G$16)))</f>
        <v>#VALUE!</v>
      </c>
      <c r="Y25" t="e">
        <f ca="1"/>
        <v>#VALUE!</v>
      </c>
      <c r="Z25" t="e">
        <f ca="1"/>
        <v>#VALUE!</v>
      </c>
      <c r="AA25" t="e">
        <f ca="1"/>
        <v>#VALUE!</v>
      </c>
      <c r="AB25" t="e">
        <f ca="1"/>
        <v>#VALUE!</v>
      </c>
      <c r="AD25" t="e">
        <f ca="1"/>
        <v>#VALUE!</v>
      </c>
      <c r="AE25" t="e">
        <f ca="1"/>
        <v>#VALUE!</v>
      </c>
      <c r="AF25" t="e">
        <f ca="1"/>
        <v>#VALUE!</v>
      </c>
      <c r="AG25" t="e">
        <f ca="1"/>
        <v>#VALUE!</v>
      </c>
      <c r="AH25" t="e">
        <f ca="1"/>
        <v>#VALUE!</v>
      </c>
    </row>
    <row r="26" spans="1:34">
      <c r="A26">
        <v>6</v>
      </c>
      <c r="B26">
        <v>-9.5</v>
      </c>
      <c r="D26">
        <f t="shared" ca="1" si="2"/>
        <v>-9.5</v>
      </c>
      <c r="E26">
        <f t="shared" ca="1" si="3"/>
        <v>-9.5</v>
      </c>
      <c r="F26">
        <f ca="1"/>
        <v>-9.5</v>
      </c>
      <c r="X26" t="e">
        <f t="array" aca="1" ref="X26:AB26" ca="1">MMULT(F26:INDEX(F26:P26,$G$16),TRANSPOSE($R$3:INDEX($R$3:$Y$7,$R$1,$G$16)))</f>
        <v>#VALUE!</v>
      </c>
      <c r="Y26" t="e">
        <f ca="1"/>
        <v>#VALUE!</v>
      </c>
      <c r="Z26" t="e">
        <f ca="1"/>
        <v>#VALUE!</v>
      </c>
      <c r="AA26" t="e">
        <f ca="1"/>
        <v>#VALUE!</v>
      </c>
      <c r="AB26" t="e">
        <f ca="1"/>
        <v>#VALUE!</v>
      </c>
      <c r="AD26" t="e">
        <f ca="1"/>
        <v>#VALUE!</v>
      </c>
      <c r="AE26" t="e">
        <f ca="1"/>
        <v>#VALUE!</v>
      </c>
      <c r="AF26" t="e">
        <f ca="1"/>
        <v>#VALUE!</v>
      </c>
      <c r="AG26" t="e">
        <f ca="1"/>
        <v>#VALUE!</v>
      </c>
      <c r="AH26" t="e">
        <f ca="1"/>
        <v>#VALUE!</v>
      </c>
    </row>
    <row r="27" spans="1:34">
      <c r="A27">
        <v>7</v>
      </c>
      <c r="B27">
        <v>-9.4</v>
      </c>
      <c r="D27">
        <f t="shared" ca="1" si="2"/>
        <v>-9.4</v>
      </c>
      <c r="E27">
        <f t="shared" ca="1" si="3"/>
        <v>-9.4</v>
      </c>
      <c r="F27">
        <f ca="1"/>
        <v>-9.4</v>
      </c>
      <c r="X27" t="e">
        <f t="array" aca="1" ref="X27:AB27" ca="1">MMULT(F27:INDEX(F27:P27,$G$16),TRANSPOSE($R$3:INDEX($R$3:$Y$7,$R$1,$G$16)))</f>
        <v>#VALUE!</v>
      </c>
      <c r="Y27" t="e">
        <f ca="1"/>
        <v>#VALUE!</v>
      </c>
      <c r="Z27" t="e">
        <f ca="1"/>
        <v>#VALUE!</v>
      </c>
      <c r="AA27" t="e">
        <f ca="1"/>
        <v>#VALUE!</v>
      </c>
      <c r="AB27" t="e">
        <f ca="1"/>
        <v>#VALUE!</v>
      </c>
      <c r="AD27" t="e">
        <f ca="1"/>
        <v>#VALUE!</v>
      </c>
      <c r="AE27" t="e">
        <f ca="1"/>
        <v>#VALUE!</v>
      </c>
      <c r="AF27" t="e">
        <f ca="1"/>
        <v>#VALUE!</v>
      </c>
      <c r="AG27" t="e">
        <f ca="1"/>
        <v>#VALUE!</v>
      </c>
      <c r="AH27" t="e">
        <f ca="1"/>
        <v>#VALUE!</v>
      </c>
    </row>
    <row r="28" spans="1:34">
      <c r="A28">
        <v>8</v>
      </c>
      <c r="B28">
        <v>-9.3000000000000007</v>
      </c>
      <c r="D28">
        <f t="shared" ca="1" si="2"/>
        <v>-9.3000000000000007</v>
      </c>
      <c r="E28">
        <f t="shared" ca="1" si="3"/>
        <v>-9.3000000000000007</v>
      </c>
      <c r="F28">
        <f ca="1"/>
        <v>-9.3000000000000007</v>
      </c>
      <c r="X28" t="e">
        <f t="array" aca="1" ref="X28:AB28" ca="1">MMULT(F28:INDEX(F28:P28,$G$16),TRANSPOSE($R$3:INDEX($R$3:$Y$7,$R$1,$G$16)))</f>
        <v>#VALUE!</v>
      </c>
      <c r="Y28" t="e">
        <f ca="1"/>
        <v>#VALUE!</v>
      </c>
      <c r="Z28" t="e">
        <f ca="1"/>
        <v>#VALUE!</v>
      </c>
      <c r="AA28" t="e">
        <f ca="1"/>
        <v>#VALUE!</v>
      </c>
      <c r="AB28" t="e">
        <f ca="1"/>
        <v>#VALUE!</v>
      </c>
      <c r="AD28" t="e">
        <f ca="1"/>
        <v>#VALUE!</v>
      </c>
      <c r="AE28" t="e">
        <f ca="1"/>
        <v>#VALUE!</v>
      </c>
      <c r="AF28" t="e">
        <f ca="1"/>
        <v>#VALUE!</v>
      </c>
      <c r="AG28" t="e">
        <f ca="1"/>
        <v>#VALUE!</v>
      </c>
      <c r="AH28" t="e">
        <f ca="1"/>
        <v>#VALUE!</v>
      </c>
    </row>
    <row r="29" spans="1:34">
      <c r="A29">
        <v>9</v>
      </c>
      <c r="B29">
        <v>-9.1999999999999993</v>
      </c>
      <c r="D29">
        <f t="shared" ca="1" si="2"/>
        <v>-9.1999999999999993</v>
      </c>
      <c r="E29">
        <f t="shared" ca="1" si="3"/>
        <v>-9.1999999999999993</v>
      </c>
      <c r="F29">
        <f ca="1"/>
        <v>-9.1999999999999993</v>
      </c>
      <c r="X29" t="e">
        <f t="array" aca="1" ref="X29:AB29" ca="1">MMULT(F29:INDEX(F29:P29,$G$16),TRANSPOSE($R$3:INDEX($R$3:$Y$7,$R$1,$G$16)))</f>
        <v>#VALUE!</v>
      </c>
      <c r="Y29" t="e">
        <f ca="1"/>
        <v>#VALUE!</v>
      </c>
      <c r="Z29" t="e">
        <f ca="1"/>
        <v>#VALUE!</v>
      </c>
      <c r="AA29" t="e">
        <f ca="1"/>
        <v>#VALUE!</v>
      </c>
      <c r="AB29" t="e">
        <f ca="1"/>
        <v>#VALUE!</v>
      </c>
      <c r="AD29" t="e">
        <f ca="1"/>
        <v>#VALUE!</v>
      </c>
      <c r="AE29" t="e">
        <f ca="1"/>
        <v>#VALUE!</v>
      </c>
      <c r="AF29" t="e">
        <f ca="1"/>
        <v>#VALUE!</v>
      </c>
      <c r="AG29" t="e">
        <f ca="1"/>
        <v>#VALUE!</v>
      </c>
      <c r="AH29" t="e">
        <f ca="1"/>
        <v>#VALUE!</v>
      </c>
    </row>
    <row r="30" spans="1:34">
      <c r="A30">
        <v>10</v>
      </c>
      <c r="B30">
        <v>-9.1</v>
      </c>
      <c r="D30">
        <f t="shared" ca="1" si="2"/>
        <v>-9.1</v>
      </c>
      <c r="E30">
        <f t="shared" ca="1" si="3"/>
        <v>-9.1</v>
      </c>
      <c r="F30">
        <f ca="1"/>
        <v>-9.1</v>
      </c>
      <c r="X30" t="e">
        <f t="array" aca="1" ref="X30:AB30" ca="1">MMULT(F30:INDEX(F30:P30,$G$16),TRANSPOSE($R$3:INDEX($R$3:$Y$7,$R$1,$G$16)))</f>
        <v>#VALUE!</v>
      </c>
      <c r="Y30" t="e">
        <f ca="1"/>
        <v>#VALUE!</v>
      </c>
      <c r="Z30" t="e">
        <f ca="1"/>
        <v>#VALUE!</v>
      </c>
      <c r="AA30" t="e">
        <f ca="1"/>
        <v>#VALUE!</v>
      </c>
      <c r="AB30" t="e">
        <f ca="1"/>
        <v>#VALUE!</v>
      </c>
      <c r="AD30" t="e">
        <f ca="1"/>
        <v>#VALUE!</v>
      </c>
      <c r="AE30" t="e">
        <f ca="1"/>
        <v>#VALUE!</v>
      </c>
      <c r="AF30" t="e">
        <f ca="1"/>
        <v>#VALUE!</v>
      </c>
      <c r="AG30" t="e">
        <f ca="1"/>
        <v>#VALUE!</v>
      </c>
      <c r="AH30" t="e">
        <f ca="1"/>
        <v>#VALUE!</v>
      </c>
    </row>
    <row r="31" spans="1:34">
      <c r="A31">
        <v>11</v>
      </c>
      <c r="B31">
        <v>-9</v>
      </c>
      <c r="D31">
        <f t="shared" ca="1" si="2"/>
        <v>-9</v>
      </c>
      <c r="E31">
        <f t="shared" ca="1" si="3"/>
        <v>-9</v>
      </c>
      <c r="F31">
        <f ca="1"/>
        <v>-9</v>
      </c>
      <c r="X31" t="e">
        <f t="array" aca="1" ref="X31:AB31" ca="1">MMULT(F31:INDEX(F31:P31,$G$16),TRANSPOSE($R$3:INDEX($R$3:$Y$7,$R$1,$G$16)))</f>
        <v>#VALUE!</v>
      </c>
      <c r="Y31" t="e">
        <f ca="1"/>
        <v>#VALUE!</v>
      </c>
      <c r="Z31" t="e">
        <f ca="1"/>
        <v>#VALUE!</v>
      </c>
      <c r="AA31" t="e">
        <f ca="1"/>
        <v>#VALUE!</v>
      </c>
      <c r="AB31" t="e">
        <f ca="1"/>
        <v>#VALUE!</v>
      </c>
      <c r="AD31" t="e">
        <f ca="1"/>
        <v>#VALUE!</v>
      </c>
      <c r="AE31" t="e">
        <f ca="1"/>
        <v>#VALUE!</v>
      </c>
      <c r="AF31" t="e">
        <f ca="1"/>
        <v>#VALUE!</v>
      </c>
      <c r="AG31" t="e">
        <f ca="1"/>
        <v>#VALUE!</v>
      </c>
      <c r="AH31" t="e">
        <f ca="1"/>
        <v>#VALUE!</v>
      </c>
    </row>
    <row r="32" spans="1:34">
      <c r="A32">
        <v>12</v>
      </c>
      <c r="B32">
        <v>-8.9</v>
      </c>
      <c r="D32">
        <f t="shared" ca="1" si="2"/>
        <v>-8.9</v>
      </c>
      <c r="E32">
        <f t="shared" ca="1" si="3"/>
        <v>-8.9</v>
      </c>
      <c r="F32">
        <f ca="1"/>
        <v>-8.9</v>
      </c>
      <c r="X32" t="e">
        <f t="array" aca="1" ref="X32:AB32" ca="1">MMULT(F32:INDEX(F32:P32,$G$16),TRANSPOSE($R$3:INDEX($R$3:$Y$7,$R$1,$G$16)))</f>
        <v>#VALUE!</v>
      </c>
      <c r="Y32" t="e">
        <f ca="1"/>
        <v>#VALUE!</v>
      </c>
      <c r="Z32" t="e">
        <f ca="1"/>
        <v>#VALUE!</v>
      </c>
      <c r="AA32" t="e">
        <f ca="1"/>
        <v>#VALUE!</v>
      </c>
      <c r="AB32" t="e">
        <f ca="1"/>
        <v>#VALUE!</v>
      </c>
      <c r="AD32" t="e">
        <f ca="1"/>
        <v>#VALUE!</v>
      </c>
      <c r="AE32" t="e">
        <f ca="1"/>
        <v>#VALUE!</v>
      </c>
      <c r="AF32" t="e">
        <f ca="1"/>
        <v>#VALUE!</v>
      </c>
      <c r="AG32" t="e">
        <f ca="1"/>
        <v>#VALUE!</v>
      </c>
      <c r="AH32" t="e">
        <f ca="1"/>
        <v>#VALUE!</v>
      </c>
    </row>
    <row r="33" spans="1:34">
      <c r="A33">
        <v>13</v>
      </c>
      <c r="B33">
        <v>-8.8000000000000007</v>
      </c>
      <c r="D33">
        <f t="shared" ca="1" si="2"/>
        <v>-8.8000000000000007</v>
      </c>
      <c r="E33">
        <f t="shared" ca="1" si="3"/>
        <v>-8.8000000000000007</v>
      </c>
      <c r="F33">
        <f ca="1"/>
        <v>-8.8000000000000007</v>
      </c>
      <c r="X33" t="e">
        <f t="array" aca="1" ref="X33:AB33" ca="1">MMULT(F33:INDEX(F33:P33,$G$16),TRANSPOSE($R$3:INDEX($R$3:$Y$7,$R$1,$G$16)))</f>
        <v>#VALUE!</v>
      </c>
      <c r="Y33" t="e">
        <f ca="1"/>
        <v>#VALUE!</v>
      </c>
      <c r="Z33" t="e">
        <f ca="1"/>
        <v>#VALUE!</v>
      </c>
      <c r="AA33" t="e">
        <f ca="1"/>
        <v>#VALUE!</v>
      </c>
      <c r="AB33" t="e">
        <f ca="1"/>
        <v>#VALUE!</v>
      </c>
      <c r="AD33" t="e">
        <f ca="1"/>
        <v>#VALUE!</v>
      </c>
      <c r="AE33" t="e">
        <f ca="1"/>
        <v>#VALUE!</v>
      </c>
      <c r="AF33" t="e">
        <f ca="1"/>
        <v>#VALUE!</v>
      </c>
      <c r="AG33" t="e">
        <f ca="1"/>
        <v>#VALUE!</v>
      </c>
      <c r="AH33" t="e">
        <f ca="1"/>
        <v>#VALUE!</v>
      </c>
    </row>
    <row r="34" spans="1:34">
      <c r="A34">
        <v>14</v>
      </c>
      <c r="B34">
        <v>-8.6999999999999993</v>
      </c>
      <c r="D34">
        <f t="shared" ca="1" si="2"/>
        <v>-8.6999999999999993</v>
      </c>
      <c r="E34">
        <f t="shared" ca="1" si="3"/>
        <v>-8.6999999999999993</v>
      </c>
      <c r="F34">
        <f ca="1"/>
        <v>-8.6999999999999993</v>
      </c>
      <c r="X34" t="e">
        <f t="array" aca="1" ref="X34:AB34" ca="1">MMULT(F34:INDEX(F34:P34,$G$16),TRANSPOSE($R$3:INDEX($R$3:$Y$7,$R$1,$G$16)))</f>
        <v>#VALUE!</v>
      </c>
      <c r="Y34" t="e">
        <f ca="1"/>
        <v>#VALUE!</v>
      </c>
      <c r="Z34" t="e">
        <f ca="1"/>
        <v>#VALUE!</v>
      </c>
      <c r="AA34" t="e">
        <f ca="1"/>
        <v>#VALUE!</v>
      </c>
      <c r="AB34" t="e">
        <f ca="1"/>
        <v>#VALUE!</v>
      </c>
      <c r="AD34" t="e">
        <f ca="1"/>
        <v>#VALUE!</v>
      </c>
      <c r="AE34" t="e">
        <f ca="1"/>
        <v>#VALUE!</v>
      </c>
      <c r="AF34" t="e">
        <f ca="1"/>
        <v>#VALUE!</v>
      </c>
      <c r="AG34" t="e">
        <f ca="1"/>
        <v>#VALUE!</v>
      </c>
      <c r="AH34" t="e">
        <f ca="1"/>
        <v>#VALUE!</v>
      </c>
    </row>
    <row r="35" spans="1:34">
      <c r="A35">
        <v>15</v>
      </c>
      <c r="B35">
        <v>-8.6</v>
      </c>
      <c r="D35">
        <f t="shared" ca="1" si="2"/>
        <v>-8.6</v>
      </c>
      <c r="E35">
        <f t="shared" ca="1" si="3"/>
        <v>-8.6</v>
      </c>
      <c r="F35">
        <f ca="1"/>
        <v>-8.6</v>
      </c>
      <c r="X35" t="e">
        <f t="array" aca="1" ref="X35:AB35" ca="1">MMULT(F35:INDEX(F35:P35,$G$16),TRANSPOSE($R$3:INDEX($R$3:$Y$7,$R$1,$G$16)))</f>
        <v>#VALUE!</v>
      </c>
      <c r="Y35" t="e">
        <f ca="1"/>
        <v>#VALUE!</v>
      </c>
      <c r="Z35" t="e">
        <f ca="1"/>
        <v>#VALUE!</v>
      </c>
      <c r="AA35" t="e">
        <f ca="1"/>
        <v>#VALUE!</v>
      </c>
      <c r="AB35" t="e">
        <f ca="1"/>
        <v>#VALUE!</v>
      </c>
      <c r="AD35" t="e">
        <f ca="1"/>
        <v>#VALUE!</v>
      </c>
      <c r="AE35" t="e">
        <f ca="1"/>
        <v>#VALUE!</v>
      </c>
      <c r="AF35" t="e">
        <f ca="1"/>
        <v>#VALUE!</v>
      </c>
      <c r="AG35" t="e">
        <f ca="1"/>
        <v>#VALUE!</v>
      </c>
      <c r="AH35" t="e">
        <f ca="1"/>
        <v>#VALUE!</v>
      </c>
    </row>
    <row r="36" spans="1:34">
      <c r="A36">
        <v>16</v>
      </c>
      <c r="B36">
        <v>-8.5</v>
      </c>
      <c r="D36">
        <f t="shared" ca="1" si="2"/>
        <v>-8.5</v>
      </c>
      <c r="E36">
        <f t="shared" ca="1" si="3"/>
        <v>-8.5</v>
      </c>
      <c r="F36">
        <f ca="1"/>
        <v>-8.5</v>
      </c>
      <c r="X36" t="e">
        <f t="array" aca="1" ref="X36:AB36" ca="1">MMULT(F36:INDEX(F36:P36,$G$16),TRANSPOSE($R$3:INDEX($R$3:$Y$7,$R$1,$G$16)))</f>
        <v>#VALUE!</v>
      </c>
      <c r="Y36" t="e">
        <f ca="1"/>
        <v>#VALUE!</v>
      </c>
      <c r="Z36" t="e">
        <f ca="1"/>
        <v>#VALUE!</v>
      </c>
      <c r="AA36" t="e">
        <f ca="1"/>
        <v>#VALUE!</v>
      </c>
      <c r="AB36" t="e">
        <f ca="1"/>
        <v>#VALUE!</v>
      </c>
      <c r="AD36" t="e">
        <f ca="1"/>
        <v>#VALUE!</v>
      </c>
      <c r="AE36" t="e">
        <f ca="1"/>
        <v>#VALUE!</v>
      </c>
      <c r="AF36" t="e">
        <f ca="1"/>
        <v>#VALUE!</v>
      </c>
      <c r="AG36" t="e">
        <f ca="1"/>
        <v>#VALUE!</v>
      </c>
      <c r="AH36" t="e">
        <f ca="1"/>
        <v>#VALUE!</v>
      </c>
    </row>
    <row r="37" spans="1:34">
      <c r="A37">
        <v>17</v>
      </c>
      <c r="B37">
        <v>-8.4</v>
      </c>
      <c r="D37">
        <f t="shared" ca="1" si="2"/>
        <v>-8.4</v>
      </c>
      <c r="E37">
        <f t="shared" ca="1" si="3"/>
        <v>-8.4</v>
      </c>
      <c r="F37">
        <f ca="1"/>
        <v>-8.4</v>
      </c>
      <c r="X37" t="e">
        <f t="array" aca="1" ref="X37:AB37" ca="1">MMULT(F37:INDEX(F37:P37,$G$16),TRANSPOSE($R$3:INDEX($R$3:$Y$7,$R$1,$G$16)))</f>
        <v>#VALUE!</v>
      </c>
      <c r="Y37" t="e">
        <f ca="1"/>
        <v>#VALUE!</v>
      </c>
      <c r="Z37" t="e">
        <f ca="1"/>
        <v>#VALUE!</v>
      </c>
      <c r="AA37" t="e">
        <f ca="1"/>
        <v>#VALUE!</v>
      </c>
      <c r="AB37" t="e">
        <f ca="1"/>
        <v>#VALUE!</v>
      </c>
      <c r="AD37" t="e">
        <f ca="1"/>
        <v>#VALUE!</v>
      </c>
      <c r="AE37" t="e">
        <f ca="1"/>
        <v>#VALUE!</v>
      </c>
      <c r="AF37" t="e">
        <f ca="1"/>
        <v>#VALUE!</v>
      </c>
      <c r="AG37" t="e">
        <f ca="1"/>
        <v>#VALUE!</v>
      </c>
      <c r="AH37" t="e">
        <f ca="1"/>
        <v>#VALUE!</v>
      </c>
    </row>
    <row r="38" spans="1:34">
      <c r="A38">
        <v>18</v>
      </c>
      <c r="B38">
        <v>-8.3000000000000007</v>
      </c>
      <c r="D38">
        <f t="shared" ca="1" si="2"/>
        <v>-8.3000000000000007</v>
      </c>
      <c r="E38">
        <f t="shared" ca="1" si="3"/>
        <v>-8.3000000000000007</v>
      </c>
      <c r="F38">
        <f ca="1"/>
        <v>-8.3000000000000007</v>
      </c>
      <c r="X38" t="e">
        <f t="array" aca="1" ref="X38:AB38" ca="1">MMULT(F38:INDEX(F38:P38,$G$16),TRANSPOSE($R$3:INDEX($R$3:$Y$7,$R$1,$G$16)))</f>
        <v>#VALUE!</v>
      </c>
      <c r="Y38" t="e">
        <f ca="1"/>
        <v>#VALUE!</v>
      </c>
      <c r="Z38" t="e">
        <f ca="1"/>
        <v>#VALUE!</v>
      </c>
      <c r="AA38" t="e">
        <f ca="1"/>
        <v>#VALUE!</v>
      </c>
      <c r="AB38" t="e">
        <f ca="1"/>
        <v>#VALUE!</v>
      </c>
      <c r="AD38" t="e">
        <f ca="1"/>
        <v>#VALUE!</v>
      </c>
      <c r="AE38" t="e">
        <f ca="1"/>
        <v>#VALUE!</v>
      </c>
      <c r="AF38" t="e">
        <f ca="1"/>
        <v>#VALUE!</v>
      </c>
      <c r="AG38" t="e">
        <f ca="1"/>
        <v>#VALUE!</v>
      </c>
      <c r="AH38" t="e">
        <f ca="1"/>
        <v>#VALUE!</v>
      </c>
    </row>
    <row r="39" spans="1:34">
      <c r="A39">
        <v>19</v>
      </c>
      <c r="B39">
        <v>-8.1999999999999993</v>
      </c>
      <c r="D39">
        <f t="shared" ca="1" si="2"/>
        <v>-8.1999999999999993</v>
      </c>
      <c r="E39">
        <f t="shared" ca="1" si="3"/>
        <v>-8.1999999999999993</v>
      </c>
      <c r="F39">
        <f ca="1"/>
        <v>-8.1999999999999993</v>
      </c>
      <c r="X39" t="e">
        <f t="array" aca="1" ref="X39:AB39" ca="1">MMULT(F39:INDEX(F39:P39,$G$16),TRANSPOSE($R$3:INDEX($R$3:$Y$7,$R$1,$G$16)))</f>
        <v>#VALUE!</v>
      </c>
      <c r="Y39" t="e">
        <f ca="1"/>
        <v>#VALUE!</v>
      </c>
      <c r="Z39" t="e">
        <f ca="1"/>
        <v>#VALUE!</v>
      </c>
      <c r="AA39" t="e">
        <f ca="1"/>
        <v>#VALUE!</v>
      </c>
      <c r="AB39" t="e">
        <f ca="1"/>
        <v>#VALUE!</v>
      </c>
      <c r="AD39" t="e">
        <f ca="1"/>
        <v>#VALUE!</v>
      </c>
      <c r="AE39" t="e">
        <f ca="1"/>
        <v>#VALUE!</v>
      </c>
      <c r="AF39" t="e">
        <f ca="1"/>
        <v>#VALUE!</v>
      </c>
      <c r="AG39" t="e">
        <f ca="1"/>
        <v>#VALUE!</v>
      </c>
      <c r="AH39" t="e">
        <f ca="1"/>
        <v>#VALUE!</v>
      </c>
    </row>
    <row r="40" spans="1:34">
      <c r="A40">
        <v>20</v>
      </c>
      <c r="B40">
        <v>-8.1</v>
      </c>
      <c r="D40">
        <f t="shared" ca="1" si="2"/>
        <v>-8.1</v>
      </c>
      <c r="E40">
        <f t="shared" ca="1" si="3"/>
        <v>-8.1</v>
      </c>
      <c r="F40">
        <f ca="1"/>
        <v>-8.1</v>
      </c>
      <c r="X40" t="e">
        <f t="array" aca="1" ref="X40:AB40" ca="1">MMULT(F40:INDEX(F40:P40,$G$16),TRANSPOSE($R$3:INDEX($R$3:$Y$7,$R$1,$G$16)))</f>
        <v>#VALUE!</v>
      </c>
      <c r="Y40" t="e">
        <f ca="1"/>
        <v>#VALUE!</v>
      </c>
      <c r="Z40" t="e">
        <f ca="1"/>
        <v>#VALUE!</v>
      </c>
      <c r="AA40" t="e">
        <f ca="1"/>
        <v>#VALUE!</v>
      </c>
      <c r="AB40" t="e">
        <f ca="1"/>
        <v>#VALUE!</v>
      </c>
      <c r="AD40" t="e">
        <f ca="1"/>
        <v>#VALUE!</v>
      </c>
      <c r="AE40" t="e">
        <f ca="1"/>
        <v>#VALUE!</v>
      </c>
      <c r="AF40" t="e">
        <f ca="1"/>
        <v>#VALUE!</v>
      </c>
      <c r="AG40" t="e">
        <f ca="1"/>
        <v>#VALUE!</v>
      </c>
      <c r="AH40" t="e">
        <f ca="1"/>
        <v>#VALUE!</v>
      </c>
    </row>
    <row r="41" spans="1:34">
      <c r="A41">
        <v>21</v>
      </c>
      <c r="B41">
        <v>-8</v>
      </c>
      <c r="D41">
        <f t="shared" ca="1" si="2"/>
        <v>-8</v>
      </c>
      <c r="E41">
        <f t="shared" ca="1" si="3"/>
        <v>-8</v>
      </c>
      <c r="F41">
        <f ca="1"/>
        <v>-8</v>
      </c>
      <c r="X41" t="e">
        <f t="array" aca="1" ref="X41:AB41" ca="1">MMULT(F41:INDEX(F41:P41,$G$16),TRANSPOSE($R$3:INDEX($R$3:$Y$7,$R$1,$G$16)))</f>
        <v>#VALUE!</v>
      </c>
      <c r="Y41" t="e">
        <f ca="1"/>
        <v>#VALUE!</v>
      </c>
      <c r="Z41" t="e">
        <f ca="1"/>
        <v>#VALUE!</v>
      </c>
      <c r="AA41" t="e">
        <f ca="1"/>
        <v>#VALUE!</v>
      </c>
      <c r="AB41" t="e">
        <f ca="1"/>
        <v>#VALUE!</v>
      </c>
      <c r="AD41" t="e">
        <f ca="1"/>
        <v>#VALUE!</v>
      </c>
      <c r="AE41" t="e">
        <f ca="1"/>
        <v>#VALUE!</v>
      </c>
      <c r="AF41" t="e">
        <f ca="1"/>
        <v>#VALUE!</v>
      </c>
      <c r="AG41" t="e">
        <f ca="1"/>
        <v>#VALUE!</v>
      </c>
      <c r="AH41" t="e">
        <f ca="1"/>
        <v>#VALUE!</v>
      </c>
    </row>
    <row r="42" spans="1:34">
      <c r="A42">
        <v>22</v>
      </c>
      <c r="B42">
        <v>-7.9</v>
      </c>
      <c r="D42">
        <f t="shared" ca="1" si="2"/>
        <v>-7.9</v>
      </c>
      <c r="E42">
        <f t="shared" ca="1" si="3"/>
        <v>-7.9</v>
      </c>
      <c r="F42">
        <f ca="1"/>
        <v>-7.9</v>
      </c>
      <c r="X42" t="e">
        <f t="array" aca="1" ref="X42:AB42" ca="1">MMULT(F42:INDEX(F42:P42,$G$16),TRANSPOSE($R$3:INDEX($R$3:$Y$7,$R$1,$G$16)))</f>
        <v>#VALUE!</v>
      </c>
      <c r="Y42" t="e">
        <f ca="1"/>
        <v>#VALUE!</v>
      </c>
      <c r="Z42" t="e">
        <f ca="1"/>
        <v>#VALUE!</v>
      </c>
      <c r="AA42" t="e">
        <f ca="1"/>
        <v>#VALUE!</v>
      </c>
      <c r="AB42" t="e">
        <f ca="1"/>
        <v>#VALUE!</v>
      </c>
      <c r="AD42" t="e">
        <f ca="1"/>
        <v>#VALUE!</v>
      </c>
      <c r="AE42" t="e">
        <f ca="1"/>
        <v>#VALUE!</v>
      </c>
      <c r="AF42" t="e">
        <f ca="1"/>
        <v>#VALUE!</v>
      </c>
      <c r="AG42" t="e">
        <f ca="1"/>
        <v>#VALUE!</v>
      </c>
      <c r="AH42" t="e">
        <f ca="1"/>
        <v>#VALUE!</v>
      </c>
    </row>
    <row r="43" spans="1:34">
      <c r="A43">
        <v>23</v>
      </c>
      <c r="B43">
        <v>-7.8</v>
      </c>
      <c r="D43">
        <f t="shared" ca="1" si="2"/>
        <v>-7.8</v>
      </c>
      <c r="E43">
        <f t="shared" ca="1" si="3"/>
        <v>-7.8</v>
      </c>
      <c r="F43">
        <f ca="1"/>
        <v>-7.8</v>
      </c>
      <c r="X43" t="e">
        <f t="array" aca="1" ref="X43:AB43" ca="1">MMULT(F43:INDEX(F43:P43,$G$16),TRANSPOSE($R$3:INDEX($R$3:$Y$7,$R$1,$G$16)))</f>
        <v>#VALUE!</v>
      </c>
      <c r="Y43" t="e">
        <f ca="1"/>
        <v>#VALUE!</v>
      </c>
      <c r="Z43" t="e">
        <f ca="1"/>
        <v>#VALUE!</v>
      </c>
      <c r="AA43" t="e">
        <f ca="1"/>
        <v>#VALUE!</v>
      </c>
      <c r="AB43" t="e">
        <f ca="1"/>
        <v>#VALUE!</v>
      </c>
      <c r="AD43" t="e">
        <f ca="1"/>
        <v>#VALUE!</v>
      </c>
      <c r="AE43" t="e">
        <f ca="1"/>
        <v>#VALUE!</v>
      </c>
      <c r="AF43" t="e">
        <f ca="1"/>
        <v>#VALUE!</v>
      </c>
      <c r="AG43" t="e">
        <f ca="1"/>
        <v>#VALUE!</v>
      </c>
      <c r="AH43" t="e">
        <f ca="1"/>
        <v>#VALUE!</v>
      </c>
    </row>
    <row r="44" spans="1:34">
      <c r="A44">
        <v>24</v>
      </c>
      <c r="B44">
        <v>-7.6999999999999993</v>
      </c>
      <c r="D44">
        <f t="shared" ca="1" si="2"/>
        <v>-7.6999999999999993</v>
      </c>
      <c r="E44">
        <f t="shared" ca="1" si="3"/>
        <v>-7.6999999999999993</v>
      </c>
      <c r="F44">
        <f ca="1"/>
        <v>-7.6999999999999993</v>
      </c>
      <c r="X44" t="e">
        <f t="array" aca="1" ref="X44:AB44" ca="1">MMULT(F44:INDEX(F44:P44,$G$16),TRANSPOSE($R$3:INDEX($R$3:$Y$7,$R$1,$G$16)))</f>
        <v>#VALUE!</v>
      </c>
      <c r="Y44" t="e">
        <f ca="1"/>
        <v>#VALUE!</v>
      </c>
      <c r="Z44" t="e">
        <f ca="1"/>
        <v>#VALUE!</v>
      </c>
      <c r="AA44" t="e">
        <f ca="1"/>
        <v>#VALUE!</v>
      </c>
      <c r="AB44" t="e">
        <f ca="1"/>
        <v>#VALUE!</v>
      </c>
      <c r="AD44" t="e">
        <f ca="1"/>
        <v>#VALUE!</v>
      </c>
      <c r="AE44" t="e">
        <f ca="1"/>
        <v>#VALUE!</v>
      </c>
      <c r="AF44" t="e">
        <f ca="1"/>
        <v>#VALUE!</v>
      </c>
      <c r="AG44" t="e">
        <f ca="1"/>
        <v>#VALUE!</v>
      </c>
      <c r="AH44" t="e">
        <f ca="1"/>
        <v>#VALUE!</v>
      </c>
    </row>
    <row r="45" spans="1:34">
      <c r="A45">
        <v>25</v>
      </c>
      <c r="B45">
        <v>-7.6</v>
      </c>
      <c r="D45">
        <f t="shared" ca="1" si="2"/>
        <v>-7.6</v>
      </c>
      <c r="E45">
        <f t="shared" ca="1" si="3"/>
        <v>-7.6</v>
      </c>
      <c r="F45">
        <f ca="1"/>
        <v>-7.6</v>
      </c>
      <c r="X45" t="e">
        <f t="array" aca="1" ref="X45:AB45" ca="1">MMULT(F45:INDEX(F45:P45,$G$16),TRANSPOSE($R$3:INDEX($R$3:$Y$7,$R$1,$G$16)))</f>
        <v>#VALUE!</v>
      </c>
      <c r="Y45" t="e">
        <f ca="1"/>
        <v>#VALUE!</v>
      </c>
      <c r="Z45" t="e">
        <f ca="1"/>
        <v>#VALUE!</v>
      </c>
      <c r="AA45" t="e">
        <f ca="1"/>
        <v>#VALUE!</v>
      </c>
      <c r="AB45" t="e">
        <f ca="1"/>
        <v>#VALUE!</v>
      </c>
      <c r="AD45" t="e">
        <f ca="1"/>
        <v>#VALUE!</v>
      </c>
      <c r="AE45" t="e">
        <f ca="1"/>
        <v>#VALUE!</v>
      </c>
      <c r="AF45" t="e">
        <f ca="1"/>
        <v>#VALUE!</v>
      </c>
      <c r="AG45" t="e">
        <f ca="1"/>
        <v>#VALUE!</v>
      </c>
      <c r="AH45" t="e">
        <f ca="1"/>
        <v>#VALUE!</v>
      </c>
    </row>
    <row r="46" spans="1:34">
      <c r="A46">
        <v>26</v>
      </c>
      <c r="B46">
        <v>-7.5</v>
      </c>
      <c r="D46">
        <f t="shared" ca="1" si="2"/>
        <v>-7.5</v>
      </c>
      <c r="E46">
        <f t="shared" ca="1" si="3"/>
        <v>-7.5</v>
      </c>
      <c r="F46">
        <f ca="1"/>
        <v>-7.5</v>
      </c>
      <c r="X46" t="e">
        <f t="array" aca="1" ref="X46:AB46" ca="1">MMULT(F46:INDEX(F46:P46,$G$16),TRANSPOSE($R$3:INDEX($R$3:$Y$7,$R$1,$G$16)))</f>
        <v>#VALUE!</v>
      </c>
      <c r="Y46" t="e">
        <f ca="1"/>
        <v>#VALUE!</v>
      </c>
      <c r="Z46" t="e">
        <f ca="1"/>
        <v>#VALUE!</v>
      </c>
      <c r="AA46" t="e">
        <f ca="1"/>
        <v>#VALUE!</v>
      </c>
      <c r="AB46" t="e">
        <f ca="1"/>
        <v>#VALUE!</v>
      </c>
      <c r="AD46" t="e">
        <f ca="1"/>
        <v>#VALUE!</v>
      </c>
      <c r="AE46" t="e">
        <f ca="1"/>
        <v>#VALUE!</v>
      </c>
      <c r="AF46" t="e">
        <f ca="1"/>
        <v>#VALUE!</v>
      </c>
      <c r="AG46" t="e">
        <f ca="1"/>
        <v>#VALUE!</v>
      </c>
      <c r="AH46" t="e">
        <f ca="1"/>
        <v>#VALUE!</v>
      </c>
    </row>
    <row r="47" spans="1:34">
      <c r="A47">
        <v>27</v>
      </c>
      <c r="B47">
        <v>-7.4</v>
      </c>
      <c r="D47">
        <f t="shared" ca="1" si="2"/>
        <v>-7.4</v>
      </c>
      <c r="E47">
        <f t="shared" ca="1" si="3"/>
        <v>-7.4</v>
      </c>
      <c r="F47">
        <f ca="1"/>
        <v>-7.4</v>
      </c>
      <c r="X47" t="e">
        <f t="array" aca="1" ref="X47:AB47" ca="1">MMULT(F47:INDEX(F47:P47,$G$16),TRANSPOSE($R$3:INDEX($R$3:$Y$7,$R$1,$G$16)))</f>
        <v>#VALUE!</v>
      </c>
      <c r="Y47" t="e">
        <f ca="1"/>
        <v>#VALUE!</v>
      </c>
      <c r="Z47" t="e">
        <f ca="1"/>
        <v>#VALUE!</v>
      </c>
      <c r="AA47" t="e">
        <f ca="1"/>
        <v>#VALUE!</v>
      </c>
      <c r="AB47" t="e">
        <f ca="1"/>
        <v>#VALUE!</v>
      </c>
      <c r="AD47" t="e">
        <f ca="1"/>
        <v>#VALUE!</v>
      </c>
      <c r="AE47" t="e">
        <f ca="1"/>
        <v>#VALUE!</v>
      </c>
      <c r="AF47" t="e">
        <f ca="1"/>
        <v>#VALUE!</v>
      </c>
      <c r="AG47" t="e">
        <f ca="1"/>
        <v>#VALUE!</v>
      </c>
      <c r="AH47" t="e">
        <f ca="1"/>
        <v>#VALUE!</v>
      </c>
    </row>
    <row r="48" spans="1:34">
      <c r="A48">
        <v>28</v>
      </c>
      <c r="B48">
        <v>-7.3</v>
      </c>
      <c r="D48">
        <f t="shared" ca="1" si="2"/>
        <v>-7.3</v>
      </c>
      <c r="E48">
        <f t="shared" ca="1" si="3"/>
        <v>-7.3</v>
      </c>
      <c r="F48">
        <f ca="1"/>
        <v>-7.3</v>
      </c>
      <c r="X48" t="e">
        <f t="array" aca="1" ref="X48:AB48" ca="1">MMULT(F48:INDEX(F48:P48,$G$16),TRANSPOSE($R$3:INDEX($R$3:$Y$7,$R$1,$G$16)))</f>
        <v>#VALUE!</v>
      </c>
      <c r="Y48" t="e">
        <f ca="1"/>
        <v>#VALUE!</v>
      </c>
      <c r="Z48" t="e">
        <f ca="1"/>
        <v>#VALUE!</v>
      </c>
      <c r="AA48" t="e">
        <f ca="1"/>
        <v>#VALUE!</v>
      </c>
      <c r="AB48" t="e">
        <f ca="1"/>
        <v>#VALUE!</v>
      </c>
      <c r="AD48" t="e">
        <f ca="1"/>
        <v>#VALUE!</v>
      </c>
      <c r="AE48" t="e">
        <f ca="1"/>
        <v>#VALUE!</v>
      </c>
      <c r="AF48" t="e">
        <f ca="1"/>
        <v>#VALUE!</v>
      </c>
      <c r="AG48" t="e">
        <f ca="1"/>
        <v>#VALUE!</v>
      </c>
      <c r="AH48" t="e">
        <f ca="1"/>
        <v>#VALUE!</v>
      </c>
    </row>
    <row r="49" spans="1:34">
      <c r="A49">
        <v>29</v>
      </c>
      <c r="B49">
        <v>-7.1999999999999993</v>
      </c>
      <c r="D49">
        <f t="shared" ca="1" si="2"/>
        <v>-7.1999999999999993</v>
      </c>
      <c r="E49">
        <f t="shared" ca="1" si="3"/>
        <v>-7.1999999999999993</v>
      </c>
      <c r="F49">
        <f ca="1"/>
        <v>-7.1999999999999993</v>
      </c>
      <c r="X49" t="e">
        <f t="array" aca="1" ref="X49:AB49" ca="1">MMULT(F49:INDEX(F49:P49,$G$16),TRANSPOSE($R$3:INDEX($R$3:$Y$7,$R$1,$G$16)))</f>
        <v>#VALUE!</v>
      </c>
      <c r="Y49" t="e">
        <f ca="1"/>
        <v>#VALUE!</v>
      </c>
      <c r="Z49" t="e">
        <f ca="1"/>
        <v>#VALUE!</v>
      </c>
      <c r="AA49" t="e">
        <f ca="1"/>
        <v>#VALUE!</v>
      </c>
      <c r="AB49" t="e">
        <f ca="1"/>
        <v>#VALUE!</v>
      </c>
      <c r="AD49" t="e">
        <f ca="1"/>
        <v>#VALUE!</v>
      </c>
      <c r="AE49" t="e">
        <f ca="1"/>
        <v>#VALUE!</v>
      </c>
      <c r="AF49" t="e">
        <f ca="1"/>
        <v>#VALUE!</v>
      </c>
      <c r="AG49" t="e">
        <f ca="1"/>
        <v>#VALUE!</v>
      </c>
      <c r="AH49" t="e">
        <f ca="1"/>
        <v>#VALUE!</v>
      </c>
    </row>
    <row r="50" spans="1:34">
      <c r="A50">
        <v>30</v>
      </c>
      <c r="B50">
        <v>-7.1</v>
      </c>
      <c r="D50">
        <f t="shared" ca="1" si="2"/>
        <v>-7.1</v>
      </c>
      <c r="E50">
        <f t="shared" ca="1" si="3"/>
        <v>-7.1</v>
      </c>
      <c r="F50">
        <f ca="1"/>
        <v>-7.1</v>
      </c>
      <c r="X50" t="e">
        <f t="array" aca="1" ref="X50:AB50" ca="1">MMULT(F50:INDEX(F50:P50,$G$16),TRANSPOSE($R$3:INDEX($R$3:$Y$7,$R$1,$G$16)))</f>
        <v>#VALUE!</v>
      </c>
      <c r="Y50" t="e">
        <f ca="1"/>
        <v>#VALUE!</v>
      </c>
      <c r="Z50" t="e">
        <f ca="1"/>
        <v>#VALUE!</v>
      </c>
      <c r="AA50" t="e">
        <f ca="1"/>
        <v>#VALUE!</v>
      </c>
      <c r="AB50" t="e">
        <f ca="1"/>
        <v>#VALUE!</v>
      </c>
      <c r="AD50" t="e">
        <f ca="1"/>
        <v>#VALUE!</v>
      </c>
      <c r="AE50" t="e">
        <f ca="1"/>
        <v>#VALUE!</v>
      </c>
      <c r="AF50" t="e">
        <f ca="1"/>
        <v>#VALUE!</v>
      </c>
      <c r="AG50" t="e">
        <f ca="1"/>
        <v>#VALUE!</v>
      </c>
      <c r="AH50" t="e">
        <f ca="1"/>
        <v>#VALUE!</v>
      </c>
    </row>
    <row r="51" spans="1:34">
      <c r="A51">
        <v>31</v>
      </c>
      <c r="B51">
        <v>-7</v>
      </c>
      <c r="D51">
        <f t="shared" ca="1" si="2"/>
        <v>-7</v>
      </c>
      <c r="E51">
        <f t="shared" ca="1" si="3"/>
        <v>-7</v>
      </c>
      <c r="F51">
        <f ca="1"/>
        <v>-7</v>
      </c>
      <c r="X51" t="e">
        <f t="array" aca="1" ref="X51:AB51" ca="1">MMULT(F51:INDEX(F51:P51,$G$16),TRANSPOSE($R$3:INDEX($R$3:$Y$7,$R$1,$G$16)))</f>
        <v>#VALUE!</v>
      </c>
      <c r="Y51" t="e">
        <f ca="1"/>
        <v>#VALUE!</v>
      </c>
      <c r="Z51" t="e">
        <f ca="1"/>
        <v>#VALUE!</v>
      </c>
      <c r="AA51" t="e">
        <f ca="1"/>
        <v>#VALUE!</v>
      </c>
      <c r="AB51" t="e">
        <f ca="1"/>
        <v>#VALUE!</v>
      </c>
      <c r="AD51" t="e">
        <f ca="1"/>
        <v>#VALUE!</v>
      </c>
      <c r="AE51" t="e">
        <f ca="1"/>
        <v>#VALUE!</v>
      </c>
      <c r="AF51" t="e">
        <f ca="1"/>
        <v>#VALUE!</v>
      </c>
      <c r="AG51" t="e">
        <f ca="1"/>
        <v>#VALUE!</v>
      </c>
      <c r="AH51" t="e">
        <f ca="1"/>
        <v>#VALUE!</v>
      </c>
    </row>
    <row r="52" spans="1:34">
      <c r="A52">
        <v>32</v>
      </c>
      <c r="B52">
        <v>-6.9</v>
      </c>
      <c r="D52">
        <f t="shared" ca="1" si="2"/>
        <v>-6.9</v>
      </c>
      <c r="E52">
        <f t="shared" ca="1" si="3"/>
        <v>-6.9</v>
      </c>
      <c r="F52">
        <f ca="1"/>
        <v>-6.9</v>
      </c>
      <c r="X52" t="e">
        <f t="array" aca="1" ref="X52:AB52" ca="1">MMULT(F52:INDEX(F52:P52,$G$16),TRANSPOSE($R$3:INDEX($R$3:$Y$7,$R$1,$G$16)))</f>
        <v>#VALUE!</v>
      </c>
      <c r="Y52" t="e">
        <f ca="1"/>
        <v>#VALUE!</v>
      </c>
      <c r="Z52" t="e">
        <f ca="1"/>
        <v>#VALUE!</v>
      </c>
      <c r="AA52" t="e">
        <f ca="1"/>
        <v>#VALUE!</v>
      </c>
      <c r="AB52" t="e">
        <f ca="1"/>
        <v>#VALUE!</v>
      </c>
      <c r="AD52" t="e">
        <f ca="1"/>
        <v>#VALUE!</v>
      </c>
      <c r="AE52" t="e">
        <f ca="1"/>
        <v>#VALUE!</v>
      </c>
      <c r="AF52" t="e">
        <f ca="1"/>
        <v>#VALUE!</v>
      </c>
      <c r="AG52" t="e">
        <f ca="1"/>
        <v>#VALUE!</v>
      </c>
      <c r="AH52" t="e">
        <f ca="1"/>
        <v>#VALUE!</v>
      </c>
    </row>
    <row r="53" spans="1:34">
      <c r="A53">
        <v>33</v>
      </c>
      <c r="B53">
        <v>-6.8</v>
      </c>
      <c r="D53">
        <f t="shared" ca="1" si="2"/>
        <v>-6.8</v>
      </c>
      <c r="E53">
        <f t="shared" ca="1" si="3"/>
        <v>-6.8</v>
      </c>
      <c r="F53">
        <f ca="1"/>
        <v>-6.8</v>
      </c>
      <c r="X53" t="e">
        <f t="array" aca="1" ref="X53:AB53" ca="1">MMULT(F53:INDEX(F53:P53,$G$16),TRANSPOSE($R$3:INDEX($R$3:$Y$7,$R$1,$G$16)))</f>
        <v>#VALUE!</v>
      </c>
      <c r="Y53" t="e">
        <f ca="1"/>
        <v>#VALUE!</v>
      </c>
      <c r="Z53" t="e">
        <f ca="1"/>
        <v>#VALUE!</v>
      </c>
      <c r="AA53" t="e">
        <f ca="1"/>
        <v>#VALUE!</v>
      </c>
      <c r="AB53" t="e">
        <f ca="1"/>
        <v>#VALUE!</v>
      </c>
      <c r="AD53" t="e">
        <f ca="1"/>
        <v>#VALUE!</v>
      </c>
      <c r="AE53" t="e">
        <f ca="1"/>
        <v>#VALUE!</v>
      </c>
      <c r="AF53" t="e">
        <f ca="1"/>
        <v>#VALUE!</v>
      </c>
      <c r="AG53" t="e">
        <f ca="1"/>
        <v>#VALUE!</v>
      </c>
      <c r="AH53" t="e">
        <f ca="1"/>
        <v>#VALUE!</v>
      </c>
    </row>
    <row r="54" spans="1:34">
      <c r="A54">
        <v>34</v>
      </c>
      <c r="B54">
        <v>-6.6999999999999993</v>
      </c>
      <c r="D54">
        <f t="shared" ca="1" si="2"/>
        <v>-6.6999999999999993</v>
      </c>
      <c r="E54">
        <f t="shared" ca="1" si="3"/>
        <v>-6.6999999999999993</v>
      </c>
      <c r="F54">
        <f ca="1"/>
        <v>-6.6999999999999993</v>
      </c>
      <c r="X54" t="e">
        <f t="array" aca="1" ref="X54:AB54" ca="1">MMULT(F54:INDEX(F54:P54,$G$16),TRANSPOSE($R$3:INDEX($R$3:$Y$7,$R$1,$G$16)))</f>
        <v>#VALUE!</v>
      </c>
      <c r="Y54" t="e">
        <f ca="1"/>
        <v>#VALUE!</v>
      </c>
      <c r="Z54" t="e">
        <f ca="1"/>
        <v>#VALUE!</v>
      </c>
      <c r="AA54" t="e">
        <f ca="1"/>
        <v>#VALUE!</v>
      </c>
      <c r="AB54" t="e">
        <f ca="1"/>
        <v>#VALUE!</v>
      </c>
      <c r="AD54" t="e">
        <f ca="1"/>
        <v>#VALUE!</v>
      </c>
      <c r="AE54" t="e">
        <f ca="1"/>
        <v>#VALUE!</v>
      </c>
      <c r="AF54" t="e">
        <f ca="1"/>
        <v>#VALUE!</v>
      </c>
      <c r="AG54" t="e">
        <f ca="1"/>
        <v>#VALUE!</v>
      </c>
      <c r="AH54" t="e">
        <f ca="1"/>
        <v>#VALUE!</v>
      </c>
    </row>
    <row r="55" spans="1:34">
      <c r="A55">
        <v>35</v>
      </c>
      <c r="B55">
        <v>-6.6</v>
      </c>
      <c r="D55">
        <f t="shared" ca="1" si="2"/>
        <v>-6.6</v>
      </c>
      <c r="E55">
        <f t="shared" ca="1" si="3"/>
        <v>-6.6</v>
      </c>
      <c r="F55">
        <f ca="1"/>
        <v>-6.6</v>
      </c>
      <c r="X55" t="e">
        <f t="array" aca="1" ref="X55:AB55" ca="1">MMULT(F55:INDEX(F55:P55,$G$16),TRANSPOSE($R$3:INDEX($R$3:$Y$7,$R$1,$G$16)))</f>
        <v>#VALUE!</v>
      </c>
      <c r="Y55" t="e">
        <f ca="1"/>
        <v>#VALUE!</v>
      </c>
      <c r="Z55" t="e">
        <f ca="1"/>
        <v>#VALUE!</v>
      </c>
      <c r="AA55" t="e">
        <f ca="1"/>
        <v>#VALUE!</v>
      </c>
      <c r="AB55" t="e">
        <f ca="1"/>
        <v>#VALUE!</v>
      </c>
      <c r="AD55" t="e">
        <f ca="1"/>
        <v>#VALUE!</v>
      </c>
      <c r="AE55" t="e">
        <f ca="1"/>
        <v>#VALUE!</v>
      </c>
      <c r="AF55" t="e">
        <f ca="1"/>
        <v>#VALUE!</v>
      </c>
      <c r="AG55" t="e">
        <f ca="1"/>
        <v>#VALUE!</v>
      </c>
      <c r="AH55" t="e">
        <f ca="1"/>
        <v>#VALUE!</v>
      </c>
    </row>
    <row r="56" spans="1:34">
      <c r="A56">
        <v>36</v>
      </c>
      <c r="B56">
        <v>-6.5</v>
      </c>
      <c r="D56">
        <f t="shared" ca="1" si="2"/>
        <v>-6.5</v>
      </c>
      <c r="E56">
        <f t="shared" ca="1" si="3"/>
        <v>-6.5</v>
      </c>
      <c r="F56">
        <f ca="1"/>
        <v>-6.5</v>
      </c>
      <c r="X56" t="e">
        <f t="array" aca="1" ref="X56:AB56" ca="1">MMULT(F56:INDEX(F56:P56,$G$16),TRANSPOSE($R$3:INDEX($R$3:$Y$7,$R$1,$G$16)))</f>
        <v>#VALUE!</v>
      </c>
      <c r="Y56" t="e">
        <f ca="1"/>
        <v>#VALUE!</v>
      </c>
      <c r="Z56" t="e">
        <f ca="1"/>
        <v>#VALUE!</v>
      </c>
      <c r="AA56" t="e">
        <f ca="1"/>
        <v>#VALUE!</v>
      </c>
      <c r="AB56" t="e">
        <f ca="1"/>
        <v>#VALUE!</v>
      </c>
      <c r="AD56" t="e">
        <f ca="1"/>
        <v>#VALUE!</v>
      </c>
      <c r="AE56" t="e">
        <f ca="1"/>
        <v>#VALUE!</v>
      </c>
      <c r="AF56" t="e">
        <f ca="1"/>
        <v>#VALUE!</v>
      </c>
      <c r="AG56" t="e">
        <f ca="1"/>
        <v>#VALUE!</v>
      </c>
      <c r="AH56" t="e">
        <f ca="1"/>
        <v>#VALUE!</v>
      </c>
    </row>
    <row r="57" spans="1:34">
      <c r="A57">
        <v>37</v>
      </c>
      <c r="B57">
        <v>-6.4</v>
      </c>
      <c r="D57">
        <f t="shared" ca="1" si="2"/>
        <v>-6.4</v>
      </c>
      <c r="E57">
        <f t="shared" ca="1" si="3"/>
        <v>-6.4</v>
      </c>
      <c r="F57">
        <f ca="1"/>
        <v>-6.4</v>
      </c>
      <c r="X57" t="e">
        <f t="array" aca="1" ref="X57:AB57" ca="1">MMULT(F57:INDEX(F57:P57,$G$16),TRANSPOSE($R$3:INDEX($R$3:$Y$7,$R$1,$G$16)))</f>
        <v>#VALUE!</v>
      </c>
      <c r="Y57" t="e">
        <f ca="1"/>
        <v>#VALUE!</v>
      </c>
      <c r="Z57" t="e">
        <f ca="1"/>
        <v>#VALUE!</v>
      </c>
      <c r="AA57" t="e">
        <f ca="1"/>
        <v>#VALUE!</v>
      </c>
      <c r="AB57" t="e">
        <f ca="1"/>
        <v>#VALUE!</v>
      </c>
      <c r="AD57" t="e">
        <f ca="1"/>
        <v>#VALUE!</v>
      </c>
      <c r="AE57" t="e">
        <f ca="1"/>
        <v>#VALUE!</v>
      </c>
      <c r="AF57" t="e">
        <f ca="1"/>
        <v>#VALUE!</v>
      </c>
      <c r="AG57" t="e">
        <f ca="1"/>
        <v>#VALUE!</v>
      </c>
      <c r="AH57" t="e">
        <f ca="1"/>
        <v>#VALUE!</v>
      </c>
    </row>
    <row r="58" spans="1:34">
      <c r="A58">
        <v>38</v>
      </c>
      <c r="B58">
        <v>-6.3</v>
      </c>
      <c r="D58">
        <f t="shared" ca="1" si="2"/>
        <v>-6.3</v>
      </c>
      <c r="E58">
        <f t="shared" ca="1" si="3"/>
        <v>-6.3</v>
      </c>
      <c r="F58">
        <f ca="1"/>
        <v>-6.3</v>
      </c>
      <c r="X58" t="e">
        <f t="array" aca="1" ref="X58:AB58" ca="1">MMULT(F58:INDEX(F58:P58,$G$16),TRANSPOSE($R$3:INDEX($R$3:$Y$7,$R$1,$G$16)))</f>
        <v>#VALUE!</v>
      </c>
      <c r="Y58" t="e">
        <f ca="1"/>
        <v>#VALUE!</v>
      </c>
      <c r="Z58" t="e">
        <f ca="1"/>
        <v>#VALUE!</v>
      </c>
      <c r="AA58" t="e">
        <f ca="1"/>
        <v>#VALUE!</v>
      </c>
      <c r="AB58" t="e">
        <f ca="1"/>
        <v>#VALUE!</v>
      </c>
      <c r="AD58" t="e">
        <f ca="1"/>
        <v>#VALUE!</v>
      </c>
      <c r="AE58" t="e">
        <f ca="1"/>
        <v>#VALUE!</v>
      </c>
      <c r="AF58" t="e">
        <f ca="1"/>
        <v>#VALUE!</v>
      </c>
      <c r="AG58" t="e">
        <f ca="1"/>
        <v>#VALUE!</v>
      </c>
      <c r="AH58" t="e">
        <f ca="1"/>
        <v>#VALUE!</v>
      </c>
    </row>
    <row r="59" spans="1:34">
      <c r="A59">
        <v>39</v>
      </c>
      <c r="B59">
        <v>-6.1999999999999993</v>
      </c>
      <c r="D59">
        <f t="shared" ca="1" si="2"/>
        <v>-6.1999999999999993</v>
      </c>
      <c r="E59">
        <f t="shared" ca="1" si="3"/>
        <v>-6.1999999999999993</v>
      </c>
      <c r="F59">
        <f ca="1"/>
        <v>-6.1999999999999993</v>
      </c>
      <c r="X59" t="e">
        <f t="array" aca="1" ref="X59:AB59" ca="1">MMULT(F59:INDEX(F59:P59,$G$16),TRANSPOSE($R$3:INDEX($R$3:$Y$7,$R$1,$G$16)))</f>
        <v>#VALUE!</v>
      </c>
      <c r="Y59" t="e">
        <f ca="1"/>
        <v>#VALUE!</v>
      </c>
      <c r="Z59" t="e">
        <f ca="1"/>
        <v>#VALUE!</v>
      </c>
      <c r="AA59" t="e">
        <f ca="1"/>
        <v>#VALUE!</v>
      </c>
      <c r="AB59" t="e">
        <f ca="1"/>
        <v>#VALUE!</v>
      </c>
      <c r="AD59" t="e">
        <f ca="1"/>
        <v>#VALUE!</v>
      </c>
      <c r="AE59" t="e">
        <f ca="1"/>
        <v>#VALUE!</v>
      </c>
      <c r="AF59" t="e">
        <f ca="1"/>
        <v>#VALUE!</v>
      </c>
      <c r="AG59" t="e">
        <f ca="1"/>
        <v>#VALUE!</v>
      </c>
      <c r="AH59" t="e">
        <f ca="1"/>
        <v>#VALUE!</v>
      </c>
    </row>
    <row r="60" spans="1:34">
      <c r="A60">
        <v>40</v>
      </c>
      <c r="B60">
        <v>-6.1</v>
      </c>
      <c r="D60">
        <f t="shared" ca="1" si="2"/>
        <v>-6.1</v>
      </c>
      <c r="E60">
        <f t="shared" ca="1" si="3"/>
        <v>-6.1</v>
      </c>
      <c r="F60">
        <f ca="1"/>
        <v>-6.1</v>
      </c>
      <c r="X60" t="e">
        <f t="array" aca="1" ref="X60:AB60" ca="1">MMULT(F60:INDEX(F60:P60,$G$16),TRANSPOSE($R$3:INDEX($R$3:$Y$7,$R$1,$G$16)))</f>
        <v>#VALUE!</v>
      </c>
      <c r="Y60" t="e">
        <f ca="1"/>
        <v>#VALUE!</v>
      </c>
      <c r="Z60" t="e">
        <f ca="1"/>
        <v>#VALUE!</v>
      </c>
      <c r="AA60" t="e">
        <f ca="1"/>
        <v>#VALUE!</v>
      </c>
      <c r="AB60" t="e">
        <f ca="1"/>
        <v>#VALUE!</v>
      </c>
      <c r="AD60" t="e">
        <f ca="1"/>
        <v>#VALUE!</v>
      </c>
      <c r="AE60" t="e">
        <f ca="1"/>
        <v>#VALUE!</v>
      </c>
      <c r="AF60" t="e">
        <f ca="1"/>
        <v>#VALUE!</v>
      </c>
      <c r="AG60" t="e">
        <f ca="1"/>
        <v>#VALUE!</v>
      </c>
      <c r="AH60" t="e">
        <f ca="1"/>
        <v>#VALUE!</v>
      </c>
    </row>
    <row r="61" spans="1:34">
      <c r="A61">
        <v>41</v>
      </c>
      <c r="B61">
        <v>-6</v>
      </c>
      <c r="D61">
        <f t="shared" ca="1" si="2"/>
        <v>-6</v>
      </c>
      <c r="E61">
        <f t="shared" ca="1" si="3"/>
        <v>-6</v>
      </c>
      <c r="F61">
        <f ca="1"/>
        <v>-6</v>
      </c>
      <c r="X61" t="e">
        <f t="array" aca="1" ref="X61:AB61" ca="1">MMULT(F61:INDEX(F61:P61,$G$16),TRANSPOSE($R$3:INDEX($R$3:$Y$7,$R$1,$G$16)))</f>
        <v>#VALUE!</v>
      </c>
      <c r="Y61" t="e">
        <f ca="1"/>
        <v>#VALUE!</v>
      </c>
      <c r="Z61" t="e">
        <f ca="1"/>
        <v>#VALUE!</v>
      </c>
      <c r="AA61" t="e">
        <f ca="1"/>
        <v>#VALUE!</v>
      </c>
      <c r="AB61" t="e">
        <f ca="1"/>
        <v>#VALUE!</v>
      </c>
      <c r="AD61" t="e">
        <f ca="1"/>
        <v>#VALUE!</v>
      </c>
      <c r="AE61" t="e">
        <f ca="1"/>
        <v>#VALUE!</v>
      </c>
      <c r="AF61" t="e">
        <f ca="1"/>
        <v>#VALUE!</v>
      </c>
      <c r="AG61" t="e">
        <f ca="1"/>
        <v>#VALUE!</v>
      </c>
      <c r="AH61" t="e">
        <f ca="1"/>
        <v>#VALUE!</v>
      </c>
    </row>
    <row r="62" spans="1:34">
      <c r="A62">
        <v>42</v>
      </c>
      <c r="B62">
        <v>-5.8999999999999995</v>
      </c>
      <c r="D62">
        <f t="shared" ca="1" si="2"/>
        <v>-5.8999999999999995</v>
      </c>
      <c r="E62">
        <f t="shared" ca="1" si="3"/>
        <v>-5.8999999999999995</v>
      </c>
      <c r="F62">
        <f ca="1"/>
        <v>-5.8999999999999995</v>
      </c>
      <c r="X62" t="e">
        <f t="array" aca="1" ref="X62:AB62" ca="1">MMULT(F62:INDEX(F62:P62,$G$16),TRANSPOSE($R$3:INDEX($R$3:$Y$7,$R$1,$G$16)))</f>
        <v>#VALUE!</v>
      </c>
      <c r="Y62" t="e">
        <f ca="1"/>
        <v>#VALUE!</v>
      </c>
      <c r="Z62" t="e">
        <f ca="1"/>
        <v>#VALUE!</v>
      </c>
      <c r="AA62" t="e">
        <f ca="1"/>
        <v>#VALUE!</v>
      </c>
      <c r="AB62" t="e">
        <f ca="1"/>
        <v>#VALUE!</v>
      </c>
      <c r="AD62" t="e">
        <f ca="1"/>
        <v>#VALUE!</v>
      </c>
      <c r="AE62" t="e">
        <f ca="1"/>
        <v>#VALUE!</v>
      </c>
      <c r="AF62" t="e">
        <f ca="1"/>
        <v>#VALUE!</v>
      </c>
      <c r="AG62" t="e">
        <f ca="1"/>
        <v>#VALUE!</v>
      </c>
      <c r="AH62" t="e">
        <f ca="1"/>
        <v>#VALUE!</v>
      </c>
    </row>
    <row r="63" spans="1:34">
      <c r="A63">
        <v>43</v>
      </c>
      <c r="B63">
        <v>-5.8</v>
      </c>
      <c r="D63">
        <f t="shared" ca="1" si="2"/>
        <v>-5.8</v>
      </c>
      <c r="E63">
        <f t="shared" ca="1" si="3"/>
        <v>-5.8</v>
      </c>
      <c r="F63">
        <f ca="1"/>
        <v>-5.8</v>
      </c>
      <c r="X63" t="e">
        <f t="array" aca="1" ref="X63:AB63" ca="1">MMULT(F63:INDEX(F63:P63,$G$16),TRANSPOSE($R$3:INDEX($R$3:$Y$7,$R$1,$G$16)))</f>
        <v>#VALUE!</v>
      </c>
      <c r="Y63" t="e">
        <f ca="1"/>
        <v>#VALUE!</v>
      </c>
      <c r="Z63" t="e">
        <f ca="1"/>
        <v>#VALUE!</v>
      </c>
      <c r="AA63" t="e">
        <f ca="1"/>
        <v>#VALUE!</v>
      </c>
      <c r="AB63" t="e">
        <f ca="1"/>
        <v>#VALUE!</v>
      </c>
      <c r="AD63" t="e">
        <f ca="1"/>
        <v>#VALUE!</v>
      </c>
      <c r="AE63" t="e">
        <f ca="1"/>
        <v>#VALUE!</v>
      </c>
      <c r="AF63" t="e">
        <f ca="1"/>
        <v>#VALUE!</v>
      </c>
      <c r="AG63" t="e">
        <f ca="1"/>
        <v>#VALUE!</v>
      </c>
      <c r="AH63" t="e">
        <f ca="1"/>
        <v>#VALUE!</v>
      </c>
    </row>
    <row r="64" spans="1:34">
      <c r="A64">
        <v>44</v>
      </c>
      <c r="B64">
        <v>-5.7</v>
      </c>
      <c r="D64">
        <f t="shared" ca="1" si="2"/>
        <v>-5.7</v>
      </c>
      <c r="E64">
        <f t="shared" ca="1" si="3"/>
        <v>-5.7</v>
      </c>
      <c r="F64">
        <f ca="1"/>
        <v>-5.7</v>
      </c>
      <c r="X64" t="e">
        <f t="array" aca="1" ref="X64:AB64" ca="1">MMULT(F64:INDEX(F64:P64,$G$16),TRANSPOSE($R$3:INDEX($R$3:$Y$7,$R$1,$G$16)))</f>
        <v>#VALUE!</v>
      </c>
      <c r="Y64" t="e">
        <f ca="1"/>
        <v>#VALUE!</v>
      </c>
      <c r="Z64" t="e">
        <f ca="1"/>
        <v>#VALUE!</v>
      </c>
      <c r="AA64" t="e">
        <f ca="1"/>
        <v>#VALUE!</v>
      </c>
      <c r="AB64" t="e">
        <f ca="1"/>
        <v>#VALUE!</v>
      </c>
      <c r="AD64" t="e">
        <f ca="1"/>
        <v>#VALUE!</v>
      </c>
      <c r="AE64" t="e">
        <f ca="1"/>
        <v>#VALUE!</v>
      </c>
      <c r="AF64" t="e">
        <f ca="1"/>
        <v>#VALUE!</v>
      </c>
      <c r="AG64" t="e">
        <f ca="1"/>
        <v>#VALUE!</v>
      </c>
      <c r="AH64" t="e">
        <f ca="1"/>
        <v>#VALUE!</v>
      </c>
    </row>
    <row r="65" spans="1:34">
      <c r="A65">
        <v>45</v>
      </c>
      <c r="B65">
        <v>-5.6</v>
      </c>
      <c r="D65">
        <f t="shared" ca="1" si="2"/>
        <v>-5.6</v>
      </c>
      <c r="E65">
        <f t="shared" ca="1" si="3"/>
        <v>-5.6</v>
      </c>
      <c r="F65">
        <f ca="1"/>
        <v>-5.6</v>
      </c>
      <c r="X65" t="e">
        <f t="array" aca="1" ref="X65:AB65" ca="1">MMULT(F65:INDEX(F65:P65,$G$16),TRANSPOSE($R$3:INDEX($R$3:$Y$7,$R$1,$G$16)))</f>
        <v>#VALUE!</v>
      </c>
      <c r="Y65" t="e">
        <f ca="1"/>
        <v>#VALUE!</v>
      </c>
      <c r="Z65" t="e">
        <f ca="1"/>
        <v>#VALUE!</v>
      </c>
      <c r="AA65" t="e">
        <f ca="1"/>
        <v>#VALUE!</v>
      </c>
      <c r="AB65" t="e">
        <f ca="1"/>
        <v>#VALUE!</v>
      </c>
      <c r="AD65" t="e">
        <f ca="1"/>
        <v>#VALUE!</v>
      </c>
      <c r="AE65" t="e">
        <f ca="1"/>
        <v>#VALUE!</v>
      </c>
      <c r="AF65" t="e">
        <f ca="1"/>
        <v>#VALUE!</v>
      </c>
      <c r="AG65" t="e">
        <f ca="1"/>
        <v>#VALUE!</v>
      </c>
      <c r="AH65" t="e">
        <f ca="1"/>
        <v>#VALUE!</v>
      </c>
    </row>
    <row r="66" spans="1:34">
      <c r="A66">
        <v>46</v>
      </c>
      <c r="B66">
        <v>-5.5</v>
      </c>
      <c r="D66">
        <f t="shared" ca="1" si="2"/>
        <v>-5.5</v>
      </c>
      <c r="E66">
        <f t="shared" ca="1" si="3"/>
        <v>-5.5</v>
      </c>
      <c r="F66">
        <f ca="1"/>
        <v>-5.5</v>
      </c>
      <c r="X66" t="e">
        <f t="array" aca="1" ref="X66:AB66" ca="1">MMULT(F66:INDEX(F66:P66,$G$16),TRANSPOSE($R$3:INDEX($R$3:$Y$7,$R$1,$G$16)))</f>
        <v>#VALUE!</v>
      </c>
      <c r="Y66" t="e">
        <f ca="1"/>
        <v>#VALUE!</v>
      </c>
      <c r="Z66" t="e">
        <f ca="1"/>
        <v>#VALUE!</v>
      </c>
      <c r="AA66" t="e">
        <f ca="1"/>
        <v>#VALUE!</v>
      </c>
      <c r="AB66" t="e">
        <f ca="1"/>
        <v>#VALUE!</v>
      </c>
      <c r="AD66" t="e">
        <f ca="1"/>
        <v>#VALUE!</v>
      </c>
      <c r="AE66" t="e">
        <f ca="1"/>
        <v>#VALUE!</v>
      </c>
      <c r="AF66" t="e">
        <f ca="1"/>
        <v>#VALUE!</v>
      </c>
      <c r="AG66" t="e">
        <f ca="1"/>
        <v>#VALUE!</v>
      </c>
      <c r="AH66" t="e">
        <f ca="1"/>
        <v>#VALUE!</v>
      </c>
    </row>
    <row r="67" spans="1:34">
      <c r="A67">
        <v>47</v>
      </c>
      <c r="B67">
        <v>-5.3999999999999995</v>
      </c>
      <c r="D67">
        <f t="shared" ca="1" si="2"/>
        <v>-5.3999999999999995</v>
      </c>
      <c r="E67">
        <f t="shared" ca="1" si="3"/>
        <v>-5.3999999999999995</v>
      </c>
      <c r="F67">
        <f ca="1"/>
        <v>-5.3999999999999995</v>
      </c>
      <c r="X67" t="e">
        <f t="array" aca="1" ref="X67:AB67" ca="1">MMULT(F67:INDEX(F67:P67,$G$16),TRANSPOSE($R$3:INDEX($R$3:$Y$7,$R$1,$G$16)))</f>
        <v>#VALUE!</v>
      </c>
      <c r="Y67" t="e">
        <f ca="1"/>
        <v>#VALUE!</v>
      </c>
      <c r="Z67" t="e">
        <f ca="1"/>
        <v>#VALUE!</v>
      </c>
      <c r="AA67" t="e">
        <f ca="1"/>
        <v>#VALUE!</v>
      </c>
      <c r="AB67" t="e">
        <f ca="1"/>
        <v>#VALUE!</v>
      </c>
      <c r="AD67" t="e">
        <f ca="1"/>
        <v>#VALUE!</v>
      </c>
      <c r="AE67" t="e">
        <f ca="1"/>
        <v>#VALUE!</v>
      </c>
      <c r="AF67" t="e">
        <f ca="1"/>
        <v>#VALUE!</v>
      </c>
      <c r="AG67" t="e">
        <f ca="1"/>
        <v>#VALUE!</v>
      </c>
      <c r="AH67" t="e">
        <f ca="1"/>
        <v>#VALUE!</v>
      </c>
    </row>
    <row r="68" spans="1:34">
      <c r="A68">
        <v>48</v>
      </c>
      <c r="B68">
        <v>-5.3</v>
      </c>
      <c r="D68">
        <f t="shared" ca="1" si="2"/>
        <v>-5.3</v>
      </c>
      <c r="E68">
        <f t="shared" ca="1" si="3"/>
        <v>-5.3</v>
      </c>
      <c r="F68">
        <f ca="1"/>
        <v>-5.3</v>
      </c>
      <c r="X68" t="e">
        <f t="array" aca="1" ref="X68:AB68" ca="1">MMULT(F68:INDEX(F68:P68,$G$16),TRANSPOSE($R$3:INDEX($R$3:$Y$7,$R$1,$G$16)))</f>
        <v>#VALUE!</v>
      </c>
      <c r="Y68" t="e">
        <f ca="1"/>
        <v>#VALUE!</v>
      </c>
      <c r="Z68" t="e">
        <f ca="1"/>
        <v>#VALUE!</v>
      </c>
      <c r="AA68" t="e">
        <f ca="1"/>
        <v>#VALUE!</v>
      </c>
      <c r="AB68" t="e">
        <f ca="1"/>
        <v>#VALUE!</v>
      </c>
      <c r="AD68" t="e">
        <f ca="1"/>
        <v>#VALUE!</v>
      </c>
      <c r="AE68" t="e">
        <f ca="1"/>
        <v>#VALUE!</v>
      </c>
      <c r="AF68" t="e">
        <f ca="1"/>
        <v>#VALUE!</v>
      </c>
      <c r="AG68" t="e">
        <f ca="1"/>
        <v>#VALUE!</v>
      </c>
      <c r="AH68" t="e">
        <f ca="1"/>
        <v>#VALUE!</v>
      </c>
    </row>
    <row r="69" spans="1:34">
      <c r="A69">
        <v>49</v>
      </c>
      <c r="B69">
        <v>-5.1999999999999993</v>
      </c>
      <c r="D69">
        <f t="shared" ca="1" si="2"/>
        <v>-5.1999999999999993</v>
      </c>
      <c r="E69">
        <f t="shared" ca="1" si="3"/>
        <v>-5.1999999999999993</v>
      </c>
      <c r="F69">
        <f ca="1"/>
        <v>-5.1999999999999993</v>
      </c>
      <c r="X69" t="e">
        <f t="array" aca="1" ref="X69:AB69" ca="1">MMULT(F69:INDEX(F69:P69,$G$16),TRANSPOSE($R$3:INDEX($R$3:$Y$7,$R$1,$G$16)))</f>
        <v>#VALUE!</v>
      </c>
      <c r="Y69" t="e">
        <f ca="1"/>
        <v>#VALUE!</v>
      </c>
      <c r="Z69" t="e">
        <f ca="1"/>
        <v>#VALUE!</v>
      </c>
      <c r="AA69" t="e">
        <f ca="1"/>
        <v>#VALUE!</v>
      </c>
      <c r="AB69" t="e">
        <f ca="1"/>
        <v>#VALUE!</v>
      </c>
      <c r="AD69" t="e">
        <f ca="1"/>
        <v>#VALUE!</v>
      </c>
      <c r="AE69" t="e">
        <f ca="1"/>
        <v>#VALUE!</v>
      </c>
      <c r="AF69" t="e">
        <f ca="1"/>
        <v>#VALUE!</v>
      </c>
      <c r="AG69" t="e">
        <f ca="1"/>
        <v>#VALUE!</v>
      </c>
      <c r="AH69" t="e">
        <f ca="1"/>
        <v>#VALUE!</v>
      </c>
    </row>
    <row r="70" spans="1:34">
      <c r="A70">
        <v>50</v>
      </c>
      <c r="B70">
        <v>-5.0999999999999996</v>
      </c>
      <c r="D70">
        <f t="shared" ca="1" si="2"/>
        <v>-5.0999999999999996</v>
      </c>
      <c r="E70">
        <f t="shared" ca="1" si="3"/>
        <v>-5.0999999999999996</v>
      </c>
      <c r="F70">
        <f ca="1"/>
        <v>-5.0999999999999996</v>
      </c>
      <c r="X70" t="e">
        <f t="array" aca="1" ref="X70:AB70" ca="1">MMULT(F70:INDEX(F70:P70,$G$16),TRANSPOSE($R$3:INDEX($R$3:$Y$7,$R$1,$G$16)))</f>
        <v>#VALUE!</v>
      </c>
      <c r="Y70" t="e">
        <f ca="1"/>
        <v>#VALUE!</v>
      </c>
      <c r="Z70" t="e">
        <f ca="1"/>
        <v>#VALUE!</v>
      </c>
      <c r="AA70" t="e">
        <f ca="1"/>
        <v>#VALUE!</v>
      </c>
      <c r="AB70" t="e">
        <f ca="1"/>
        <v>#VALUE!</v>
      </c>
      <c r="AD70" t="e">
        <f ca="1"/>
        <v>#VALUE!</v>
      </c>
      <c r="AE70" t="e">
        <f ca="1"/>
        <v>#VALUE!</v>
      </c>
      <c r="AF70" t="e">
        <f ca="1"/>
        <v>#VALUE!</v>
      </c>
      <c r="AG70" t="e">
        <f ca="1"/>
        <v>#VALUE!</v>
      </c>
      <c r="AH70" t="e">
        <f ca="1"/>
        <v>#VALUE!</v>
      </c>
    </row>
    <row r="71" spans="1:34">
      <c r="A71">
        <v>51</v>
      </c>
      <c r="B71">
        <v>-5</v>
      </c>
      <c r="D71">
        <f t="shared" ca="1" si="2"/>
        <v>-5</v>
      </c>
      <c r="E71">
        <f t="shared" ca="1" si="3"/>
        <v>-5</v>
      </c>
      <c r="F71">
        <f ca="1"/>
        <v>-5</v>
      </c>
      <c r="X71" t="e">
        <f t="array" aca="1" ref="X71:AB71" ca="1">MMULT(F71:INDEX(F71:P71,$G$16),TRANSPOSE($R$3:INDEX($R$3:$Y$7,$R$1,$G$16)))</f>
        <v>#VALUE!</v>
      </c>
      <c r="Y71" t="e">
        <f ca="1"/>
        <v>#VALUE!</v>
      </c>
      <c r="Z71" t="e">
        <f ca="1"/>
        <v>#VALUE!</v>
      </c>
      <c r="AA71" t="e">
        <f ca="1"/>
        <v>#VALUE!</v>
      </c>
      <c r="AB71" t="e">
        <f ca="1"/>
        <v>#VALUE!</v>
      </c>
      <c r="AD71" t="e">
        <f ca="1"/>
        <v>#VALUE!</v>
      </c>
      <c r="AE71" t="e">
        <f ca="1"/>
        <v>#VALUE!</v>
      </c>
      <c r="AF71" t="e">
        <f ca="1"/>
        <v>#VALUE!</v>
      </c>
      <c r="AG71" t="e">
        <f ca="1"/>
        <v>#VALUE!</v>
      </c>
      <c r="AH71" t="e">
        <f ca="1"/>
        <v>#VALUE!</v>
      </c>
    </row>
    <row r="72" spans="1:34">
      <c r="A72">
        <v>52</v>
      </c>
      <c r="B72">
        <v>-4.8999999999999995</v>
      </c>
      <c r="D72">
        <f t="shared" ca="1" si="2"/>
        <v>-4.8999999999999995</v>
      </c>
      <c r="E72">
        <f t="shared" ca="1" si="3"/>
        <v>-4.8999999999999995</v>
      </c>
      <c r="F72">
        <f ca="1"/>
        <v>-4.8999999999999995</v>
      </c>
      <c r="X72" t="e">
        <f t="array" aca="1" ref="X72:AB72" ca="1">MMULT(F72:INDEX(F72:P72,$G$16),TRANSPOSE($R$3:INDEX($R$3:$Y$7,$R$1,$G$16)))</f>
        <v>#VALUE!</v>
      </c>
      <c r="Y72" t="e">
        <f ca="1"/>
        <v>#VALUE!</v>
      </c>
      <c r="Z72" t="e">
        <f ca="1"/>
        <v>#VALUE!</v>
      </c>
      <c r="AA72" t="e">
        <f ca="1"/>
        <v>#VALUE!</v>
      </c>
      <c r="AB72" t="e">
        <f ca="1"/>
        <v>#VALUE!</v>
      </c>
      <c r="AD72" t="e">
        <f ca="1"/>
        <v>#VALUE!</v>
      </c>
      <c r="AE72" t="e">
        <f ca="1"/>
        <v>#VALUE!</v>
      </c>
      <c r="AF72" t="e">
        <f ca="1"/>
        <v>#VALUE!</v>
      </c>
      <c r="AG72" t="e">
        <f ca="1"/>
        <v>#VALUE!</v>
      </c>
      <c r="AH72" t="e">
        <f ca="1"/>
        <v>#VALUE!</v>
      </c>
    </row>
    <row r="73" spans="1:34">
      <c r="A73">
        <v>53</v>
      </c>
      <c r="B73">
        <v>-4.8</v>
      </c>
      <c r="D73">
        <f t="shared" ca="1" si="2"/>
        <v>-4.8</v>
      </c>
      <c r="E73">
        <f t="shared" ca="1" si="3"/>
        <v>-4.8</v>
      </c>
      <c r="F73">
        <f ca="1"/>
        <v>-4.8</v>
      </c>
      <c r="X73" t="e">
        <f t="array" aca="1" ref="X73:AB73" ca="1">MMULT(F73:INDEX(F73:P73,$G$16),TRANSPOSE($R$3:INDEX($R$3:$Y$7,$R$1,$G$16)))</f>
        <v>#VALUE!</v>
      </c>
      <c r="Y73" t="e">
        <f ca="1"/>
        <v>#VALUE!</v>
      </c>
      <c r="Z73" t="e">
        <f ca="1"/>
        <v>#VALUE!</v>
      </c>
      <c r="AA73" t="e">
        <f ca="1"/>
        <v>#VALUE!</v>
      </c>
      <c r="AB73" t="e">
        <f ca="1"/>
        <v>#VALUE!</v>
      </c>
      <c r="AD73" t="e">
        <f ca="1"/>
        <v>#VALUE!</v>
      </c>
      <c r="AE73" t="e">
        <f ca="1"/>
        <v>#VALUE!</v>
      </c>
      <c r="AF73" t="e">
        <f ca="1"/>
        <v>#VALUE!</v>
      </c>
      <c r="AG73" t="e">
        <f ca="1"/>
        <v>#VALUE!</v>
      </c>
      <c r="AH73" t="e">
        <f ca="1"/>
        <v>#VALUE!</v>
      </c>
    </row>
    <row r="74" spans="1:34">
      <c r="A74">
        <v>54</v>
      </c>
      <c r="B74">
        <v>-4.6999999999999993</v>
      </c>
      <c r="D74">
        <f t="shared" ca="1" si="2"/>
        <v>-4.6999999999999993</v>
      </c>
      <c r="E74">
        <f t="shared" ca="1" si="3"/>
        <v>-4.6999999999999993</v>
      </c>
      <c r="F74">
        <f ca="1"/>
        <v>-4.6999999999999993</v>
      </c>
      <c r="X74" t="e">
        <f t="array" aca="1" ref="X74:AB74" ca="1">MMULT(F74:INDEX(F74:P74,$G$16),TRANSPOSE($R$3:INDEX($R$3:$Y$7,$R$1,$G$16)))</f>
        <v>#VALUE!</v>
      </c>
      <c r="Y74" t="e">
        <f ca="1"/>
        <v>#VALUE!</v>
      </c>
      <c r="Z74" t="e">
        <f ca="1"/>
        <v>#VALUE!</v>
      </c>
      <c r="AA74" t="e">
        <f ca="1"/>
        <v>#VALUE!</v>
      </c>
      <c r="AB74" t="e">
        <f ca="1"/>
        <v>#VALUE!</v>
      </c>
      <c r="AD74" t="e">
        <f ca="1"/>
        <v>#VALUE!</v>
      </c>
      <c r="AE74" t="e">
        <f ca="1"/>
        <v>#VALUE!</v>
      </c>
      <c r="AF74" t="e">
        <f ca="1"/>
        <v>#VALUE!</v>
      </c>
      <c r="AG74" t="e">
        <f ca="1"/>
        <v>#VALUE!</v>
      </c>
      <c r="AH74" t="e">
        <f ca="1"/>
        <v>#VALUE!</v>
      </c>
    </row>
    <row r="75" spans="1:34">
      <c r="A75">
        <v>55</v>
      </c>
      <c r="B75">
        <v>-4.5999999999999996</v>
      </c>
      <c r="D75">
        <f t="shared" ca="1" si="2"/>
        <v>-4.5999999999999996</v>
      </c>
      <c r="E75">
        <f t="shared" ca="1" si="3"/>
        <v>-4.5999999999999996</v>
      </c>
      <c r="F75">
        <f ca="1"/>
        <v>-4.5999999999999996</v>
      </c>
      <c r="X75" t="e">
        <f t="array" aca="1" ref="X75:AB75" ca="1">MMULT(F75:INDEX(F75:P75,$G$16),TRANSPOSE($R$3:INDEX($R$3:$Y$7,$R$1,$G$16)))</f>
        <v>#VALUE!</v>
      </c>
      <c r="Y75" t="e">
        <f ca="1"/>
        <v>#VALUE!</v>
      </c>
      <c r="Z75" t="e">
        <f ca="1"/>
        <v>#VALUE!</v>
      </c>
      <c r="AA75" t="e">
        <f ca="1"/>
        <v>#VALUE!</v>
      </c>
      <c r="AB75" t="e">
        <f ca="1"/>
        <v>#VALUE!</v>
      </c>
      <c r="AD75" t="e">
        <f ca="1"/>
        <v>#VALUE!</v>
      </c>
      <c r="AE75" t="e">
        <f ca="1"/>
        <v>#VALUE!</v>
      </c>
      <c r="AF75" t="e">
        <f ca="1"/>
        <v>#VALUE!</v>
      </c>
      <c r="AG75" t="e">
        <f ca="1"/>
        <v>#VALUE!</v>
      </c>
      <c r="AH75" t="e">
        <f ca="1"/>
        <v>#VALUE!</v>
      </c>
    </row>
    <row r="76" spans="1:34">
      <c r="A76">
        <v>56</v>
      </c>
      <c r="B76">
        <v>-4.5</v>
      </c>
      <c r="D76">
        <f t="shared" ca="1" si="2"/>
        <v>-4.5</v>
      </c>
      <c r="E76">
        <f t="shared" ca="1" si="3"/>
        <v>-4.5</v>
      </c>
      <c r="F76">
        <f ca="1"/>
        <v>-4.5</v>
      </c>
      <c r="X76" t="e">
        <f t="array" aca="1" ref="X76:AB76" ca="1">MMULT(F76:INDEX(F76:P76,$G$16),TRANSPOSE($R$3:INDEX($R$3:$Y$7,$R$1,$G$16)))</f>
        <v>#VALUE!</v>
      </c>
      <c r="Y76" t="e">
        <f ca="1"/>
        <v>#VALUE!</v>
      </c>
      <c r="Z76" t="e">
        <f ca="1"/>
        <v>#VALUE!</v>
      </c>
      <c r="AA76" t="e">
        <f ca="1"/>
        <v>#VALUE!</v>
      </c>
      <c r="AB76" t="e">
        <f ca="1"/>
        <v>#VALUE!</v>
      </c>
      <c r="AD76" t="e">
        <f ca="1"/>
        <v>#VALUE!</v>
      </c>
      <c r="AE76" t="e">
        <f ca="1"/>
        <v>#VALUE!</v>
      </c>
      <c r="AF76" t="e">
        <f ca="1"/>
        <v>#VALUE!</v>
      </c>
      <c r="AG76" t="e">
        <f ca="1"/>
        <v>#VALUE!</v>
      </c>
      <c r="AH76" t="e">
        <f ca="1"/>
        <v>#VALUE!</v>
      </c>
    </row>
    <row r="77" spans="1:34">
      <c r="A77">
        <v>57</v>
      </c>
      <c r="B77">
        <v>-4.3999999999999995</v>
      </c>
      <c r="C77">
        <v>1</v>
      </c>
      <c r="D77">
        <f t="shared" ca="1" si="2"/>
        <v>-4.3999999999999995</v>
      </c>
      <c r="E77" t="e">
        <f t="shared" si="3"/>
        <v>#N/A</v>
      </c>
      <c r="F77">
        <f ca="1"/>
        <v>-4.3999999999999995</v>
      </c>
      <c r="X77" t="e">
        <f t="array" aca="1" ref="X77:AB77" ca="1">MMULT(F77:INDEX(F77:P77,$G$16),TRANSPOSE($R$3:INDEX($R$3:$Y$7,$R$1,$G$16)))</f>
        <v>#VALUE!</v>
      </c>
      <c r="Y77" t="e">
        <f ca="1"/>
        <v>#VALUE!</v>
      </c>
      <c r="Z77" t="e">
        <f ca="1"/>
        <v>#VALUE!</v>
      </c>
      <c r="AA77" t="e">
        <f ca="1"/>
        <v>#VALUE!</v>
      </c>
      <c r="AB77" t="e">
        <f ca="1"/>
        <v>#VALUE!</v>
      </c>
      <c r="AD77" t="e">
        <f ca="1"/>
        <v>#VALUE!</v>
      </c>
      <c r="AE77" t="e">
        <f ca="1"/>
        <v>#VALUE!</v>
      </c>
      <c r="AF77" t="e">
        <f ca="1"/>
        <v>#VALUE!</v>
      </c>
      <c r="AG77" t="e">
        <f ca="1"/>
        <v>#VALUE!</v>
      </c>
      <c r="AH77" t="e">
        <f ca="1"/>
        <v>#VALUE!</v>
      </c>
    </row>
    <row r="78" spans="1:34">
      <c r="A78">
        <v>58</v>
      </c>
      <c r="B78">
        <v>-4.3</v>
      </c>
      <c r="D78">
        <f t="shared" ca="1" si="2"/>
        <v>-4.3</v>
      </c>
      <c r="E78">
        <f t="shared" ca="1" si="3"/>
        <v>-4.3</v>
      </c>
      <c r="F78">
        <f ca="1"/>
        <v>-4.3</v>
      </c>
      <c r="X78" t="e">
        <f t="array" aca="1" ref="X78:AB78" ca="1">MMULT(F78:INDEX(F78:P78,$G$16),TRANSPOSE($R$3:INDEX($R$3:$Y$7,$R$1,$G$16)))</f>
        <v>#VALUE!</v>
      </c>
      <c r="Y78" t="e">
        <f ca="1"/>
        <v>#VALUE!</v>
      </c>
      <c r="Z78" t="e">
        <f ca="1"/>
        <v>#VALUE!</v>
      </c>
      <c r="AA78" t="e">
        <f ca="1"/>
        <v>#VALUE!</v>
      </c>
      <c r="AB78" t="e">
        <f ca="1"/>
        <v>#VALUE!</v>
      </c>
      <c r="AD78" t="e">
        <f ca="1"/>
        <v>#VALUE!</v>
      </c>
      <c r="AE78" t="e">
        <f ca="1"/>
        <v>#VALUE!</v>
      </c>
      <c r="AF78" t="e">
        <f ca="1"/>
        <v>#VALUE!</v>
      </c>
      <c r="AG78" t="e">
        <f ca="1"/>
        <v>#VALUE!</v>
      </c>
      <c r="AH78" t="e">
        <f ca="1"/>
        <v>#VALUE!</v>
      </c>
    </row>
    <row r="79" spans="1:34">
      <c r="A79">
        <v>59</v>
      </c>
      <c r="B79">
        <v>-4.1999999999999993</v>
      </c>
      <c r="D79">
        <f t="shared" ca="1" si="2"/>
        <v>-4.1999999999999993</v>
      </c>
      <c r="E79">
        <f t="shared" ca="1" si="3"/>
        <v>-4.1999999999999993</v>
      </c>
      <c r="F79">
        <f ca="1"/>
        <v>-4.1999999999999993</v>
      </c>
      <c r="X79" t="e">
        <f t="array" aca="1" ref="X79:AB79" ca="1">MMULT(F79:INDEX(F79:P79,$G$16),TRANSPOSE($R$3:INDEX($R$3:$Y$7,$R$1,$G$16)))</f>
        <v>#VALUE!</v>
      </c>
      <c r="Y79" t="e">
        <f ca="1"/>
        <v>#VALUE!</v>
      </c>
      <c r="Z79" t="e">
        <f ca="1"/>
        <v>#VALUE!</v>
      </c>
      <c r="AA79" t="e">
        <f ca="1"/>
        <v>#VALUE!</v>
      </c>
      <c r="AB79" t="e">
        <f ca="1"/>
        <v>#VALUE!</v>
      </c>
      <c r="AD79" t="e">
        <f ca="1"/>
        <v>#VALUE!</v>
      </c>
      <c r="AE79" t="e">
        <f ca="1"/>
        <v>#VALUE!</v>
      </c>
      <c r="AF79" t="e">
        <f ca="1"/>
        <v>#VALUE!</v>
      </c>
      <c r="AG79" t="e">
        <f ca="1"/>
        <v>#VALUE!</v>
      </c>
      <c r="AH79" t="e">
        <f ca="1"/>
        <v>#VALUE!</v>
      </c>
    </row>
    <row r="80" spans="1:34">
      <c r="A80">
        <v>60</v>
      </c>
      <c r="B80">
        <v>-4.0999999999999996</v>
      </c>
      <c r="D80">
        <f t="shared" ca="1" si="2"/>
        <v>-4.0999999999999996</v>
      </c>
      <c r="E80">
        <f t="shared" ca="1" si="3"/>
        <v>-4.0999999999999996</v>
      </c>
      <c r="F80">
        <f ca="1"/>
        <v>-4.0999999999999996</v>
      </c>
      <c r="X80" t="e">
        <f t="array" aca="1" ref="X80:AB80" ca="1">MMULT(F80:INDEX(F80:P80,$G$16),TRANSPOSE($R$3:INDEX($R$3:$Y$7,$R$1,$G$16)))</f>
        <v>#VALUE!</v>
      </c>
      <c r="Y80" t="e">
        <f ca="1"/>
        <v>#VALUE!</v>
      </c>
      <c r="Z80" t="e">
        <f ca="1"/>
        <v>#VALUE!</v>
      </c>
      <c r="AA80" t="e">
        <f ca="1"/>
        <v>#VALUE!</v>
      </c>
      <c r="AB80" t="e">
        <f ca="1"/>
        <v>#VALUE!</v>
      </c>
      <c r="AD80" t="e">
        <f ca="1"/>
        <v>#VALUE!</v>
      </c>
      <c r="AE80" t="e">
        <f ca="1"/>
        <v>#VALUE!</v>
      </c>
      <c r="AF80" t="e">
        <f ca="1"/>
        <v>#VALUE!</v>
      </c>
      <c r="AG80" t="e">
        <f ca="1"/>
        <v>#VALUE!</v>
      </c>
      <c r="AH80" t="e">
        <f ca="1"/>
        <v>#VALUE!</v>
      </c>
    </row>
    <row r="81" spans="1:34">
      <c r="A81">
        <v>61</v>
      </c>
      <c r="B81">
        <v>-4</v>
      </c>
      <c r="D81">
        <f t="shared" ca="1" si="2"/>
        <v>-4</v>
      </c>
      <c r="E81">
        <f t="shared" ca="1" si="3"/>
        <v>-4</v>
      </c>
      <c r="F81">
        <f ca="1"/>
        <v>-4</v>
      </c>
      <c r="X81" t="e">
        <f t="array" aca="1" ref="X81:AB81" ca="1">MMULT(F81:INDEX(F81:P81,$G$16),TRANSPOSE($R$3:INDEX($R$3:$Y$7,$R$1,$G$16)))</f>
        <v>#VALUE!</v>
      </c>
      <c r="Y81" t="e">
        <f ca="1"/>
        <v>#VALUE!</v>
      </c>
      <c r="Z81" t="e">
        <f ca="1"/>
        <v>#VALUE!</v>
      </c>
      <c r="AA81" t="e">
        <f ca="1"/>
        <v>#VALUE!</v>
      </c>
      <c r="AB81" t="e">
        <f ca="1"/>
        <v>#VALUE!</v>
      </c>
      <c r="AD81" t="e">
        <f ca="1"/>
        <v>#VALUE!</v>
      </c>
      <c r="AE81" t="e">
        <f ca="1"/>
        <v>#VALUE!</v>
      </c>
      <c r="AF81" t="e">
        <f ca="1"/>
        <v>#VALUE!</v>
      </c>
      <c r="AG81" t="e">
        <f ca="1"/>
        <v>#VALUE!</v>
      </c>
      <c r="AH81" t="e">
        <f ca="1"/>
        <v>#VALUE!</v>
      </c>
    </row>
    <row r="82" spans="1:34">
      <c r="A82">
        <v>62</v>
      </c>
      <c r="B82">
        <v>-3.8999999999999995</v>
      </c>
      <c r="D82">
        <f t="shared" ca="1" si="2"/>
        <v>-3.8999999999999995</v>
      </c>
      <c r="E82">
        <f t="shared" ca="1" si="3"/>
        <v>-3.8999999999999995</v>
      </c>
      <c r="F82">
        <f ca="1"/>
        <v>-3.8999999999999995</v>
      </c>
      <c r="X82" t="e">
        <f t="array" aca="1" ref="X82:AB82" ca="1">MMULT(F82:INDEX(F82:P82,$G$16),TRANSPOSE($R$3:INDEX($R$3:$Y$7,$R$1,$G$16)))</f>
        <v>#VALUE!</v>
      </c>
      <c r="Y82" t="e">
        <f ca="1"/>
        <v>#VALUE!</v>
      </c>
      <c r="Z82" t="e">
        <f ca="1"/>
        <v>#VALUE!</v>
      </c>
      <c r="AA82" t="e">
        <f ca="1"/>
        <v>#VALUE!</v>
      </c>
      <c r="AB82" t="e">
        <f ca="1"/>
        <v>#VALUE!</v>
      </c>
      <c r="AD82" t="e">
        <f ca="1"/>
        <v>#VALUE!</v>
      </c>
      <c r="AE82" t="e">
        <f ca="1"/>
        <v>#VALUE!</v>
      </c>
      <c r="AF82" t="e">
        <f ca="1"/>
        <v>#VALUE!</v>
      </c>
      <c r="AG82" t="e">
        <f ca="1"/>
        <v>#VALUE!</v>
      </c>
      <c r="AH82" t="e">
        <f ca="1"/>
        <v>#VALUE!</v>
      </c>
    </row>
    <row r="83" spans="1:34">
      <c r="A83">
        <v>63</v>
      </c>
      <c r="B83">
        <v>-3.8</v>
      </c>
      <c r="D83">
        <f t="shared" ca="1" si="2"/>
        <v>-3.8</v>
      </c>
      <c r="E83">
        <f t="shared" ca="1" si="3"/>
        <v>-3.8</v>
      </c>
      <c r="F83">
        <f ca="1"/>
        <v>-3.8</v>
      </c>
      <c r="X83" t="e">
        <f t="array" aca="1" ref="X83:AB83" ca="1">MMULT(F83:INDEX(F83:P83,$G$16),TRANSPOSE($R$3:INDEX($R$3:$Y$7,$R$1,$G$16)))</f>
        <v>#VALUE!</v>
      </c>
      <c r="Y83" t="e">
        <f ca="1"/>
        <v>#VALUE!</v>
      </c>
      <c r="Z83" t="e">
        <f ca="1"/>
        <v>#VALUE!</v>
      </c>
      <c r="AA83" t="e">
        <f ca="1"/>
        <v>#VALUE!</v>
      </c>
      <c r="AB83" t="e">
        <f ca="1"/>
        <v>#VALUE!</v>
      </c>
      <c r="AD83" t="e">
        <f ca="1"/>
        <v>#VALUE!</v>
      </c>
      <c r="AE83" t="e">
        <f ca="1"/>
        <v>#VALUE!</v>
      </c>
      <c r="AF83" t="e">
        <f ca="1"/>
        <v>#VALUE!</v>
      </c>
      <c r="AG83" t="e">
        <f ca="1"/>
        <v>#VALUE!</v>
      </c>
      <c r="AH83" t="e">
        <f ca="1"/>
        <v>#VALUE!</v>
      </c>
    </row>
    <row r="84" spans="1:34">
      <c r="A84">
        <v>64</v>
      </c>
      <c r="B84">
        <v>-3.6999999999999993</v>
      </c>
      <c r="D84">
        <f t="shared" ca="1" si="2"/>
        <v>-3.6999999999999993</v>
      </c>
      <c r="E84">
        <f t="shared" ca="1" si="3"/>
        <v>-3.6999999999999993</v>
      </c>
      <c r="F84">
        <f ca="1"/>
        <v>-3.6999999999999993</v>
      </c>
      <c r="X84" t="e">
        <f t="array" aca="1" ref="X84:AB84" ca="1">MMULT(F84:INDEX(F84:P84,$G$16),TRANSPOSE($R$3:INDEX($R$3:$Y$7,$R$1,$G$16)))</f>
        <v>#VALUE!</v>
      </c>
      <c r="Y84" t="e">
        <f ca="1"/>
        <v>#VALUE!</v>
      </c>
      <c r="Z84" t="e">
        <f ca="1"/>
        <v>#VALUE!</v>
      </c>
      <c r="AA84" t="e">
        <f ca="1"/>
        <v>#VALUE!</v>
      </c>
      <c r="AB84" t="e">
        <f ca="1"/>
        <v>#VALUE!</v>
      </c>
      <c r="AD84" t="e">
        <f ca="1"/>
        <v>#VALUE!</v>
      </c>
      <c r="AE84" t="e">
        <f ca="1"/>
        <v>#VALUE!</v>
      </c>
      <c r="AF84" t="e">
        <f ca="1"/>
        <v>#VALUE!</v>
      </c>
      <c r="AG84" t="e">
        <f ca="1"/>
        <v>#VALUE!</v>
      </c>
      <c r="AH84" t="e">
        <f ca="1"/>
        <v>#VALUE!</v>
      </c>
    </row>
    <row r="85" spans="1:34">
      <c r="A85">
        <v>65</v>
      </c>
      <c r="B85">
        <v>-3.5999999999999996</v>
      </c>
      <c r="D85">
        <f t="shared" ca="1" si="2"/>
        <v>-3.5999999999999996</v>
      </c>
      <c r="E85">
        <f t="shared" ca="1" si="3"/>
        <v>-3.5999999999999996</v>
      </c>
      <c r="F85">
        <f ca="1"/>
        <v>-3.5999999999999996</v>
      </c>
      <c r="X85" t="e">
        <f t="array" aca="1" ref="X85:AB85" ca="1">MMULT(F85:INDEX(F85:P85,$G$16),TRANSPOSE($R$3:INDEX($R$3:$Y$7,$R$1,$G$16)))</f>
        <v>#VALUE!</v>
      </c>
      <c r="Y85" t="e">
        <f ca="1"/>
        <v>#VALUE!</v>
      </c>
      <c r="Z85" t="e">
        <f ca="1"/>
        <v>#VALUE!</v>
      </c>
      <c r="AA85" t="e">
        <f ca="1"/>
        <v>#VALUE!</v>
      </c>
      <c r="AB85" t="e">
        <f ca="1"/>
        <v>#VALUE!</v>
      </c>
      <c r="AD85" t="e">
        <f ca="1"/>
        <v>#VALUE!</v>
      </c>
      <c r="AE85" t="e">
        <f ca="1"/>
        <v>#VALUE!</v>
      </c>
      <c r="AF85" t="e">
        <f ca="1"/>
        <v>#VALUE!</v>
      </c>
      <c r="AG85" t="e">
        <f ca="1"/>
        <v>#VALUE!</v>
      </c>
      <c r="AH85" t="e">
        <f ca="1"/>
        <v>#VALUE!</v>
      </c>
    </row>
    <row r="86" spans="1:34">
      <c r="A86">
        <v>66</v>
      </c>
      <c r="B86">
        <v>-3.5</v>
      </c>
      <c r="D86">
        <f t="shared" ref="D86:D149" ca="1" si="4">IF($C$2="Categorical",IF(A86&lt;=26,CHAR(64+A86),CHAR(RANDBETWEEN(65,90))),B86)</f>
        <v>-3.5</v>
      </c>
      <c r="E86">
        <f t="shared" ref="E86:E149" ca="1" si="5">IF(ISBLANK(B86),NA(),IF(C86,NA(),D86))</f>
        <v>-3.5</v>
      </c>
      <c r="F86">
        <f ca="1"/>
        <v>-3.5</v>
      </c>
      <c r="X86" t="e">
        <f t="array" aca="1" ref="X86:AB86" ca="1">MMULT(F86:INDEX(F86:P86,$G$16),TRANSPOSE($R$3:INDEX($R$3:$Y$7,$R$1,$G$16)))</f>
        <v>#VALUE!</v>
      </c>
      <c r="Y86" t="e">
        <f ca="1"/>
        <v>#VALUE!</v>
      </c>
      <c r="Z86" t="e">
        <f ca="1"/>
        <v>#VALUE!</v>
      </c>
      <c r="AA86" t="e">
        <f ca="1"/>
        <v>#VALUE!</v>
      </c>
      <c r="AB86" t="e">
        <f ca="1"/>
        <v>#VALUE!</v>
      </c>
      <c r="AD86" t="e">
        <f ca="1"/>
        <v>#VALUE!</v>
      </c>
      <c r="AE86" t="e">
        <f ca="1"/>
        <v>#VALUE!</v>
      </c>
      <c r="AF86" t="e">
        <f ca="1"/>
        <v>#VALUE!</v>
      </c>
      <c r="AG86" t="e">
        <f ca="1"/>
        <v>#VALUE!</v>
      </c>
      <c r="AH86" t="e">
        <f ca="1"/>
        <v>#VALUE!</v>
      </c>
    </row>
    <row r="87" spans="1:34">
      <c r="A87">
        <v>67</v>
      </c>
      <c r="B87">
        <v>-3.3999999999999995</v>
      </c>
      <c r="D87">
        <f t="shared" ca="1" si="4"/>
        <v>-3.3999999999999995</v>
      </c>
      <c r="E87">
        <f t="shared" ca="1" si="5"/>
        <v>-3.3999999999999995</v>
      </c>
      <c r="F87">
        <f ca="1"/>
        <v>-3.3999999999999995</v>
      </c>
      <c r="X87" t="e">
        <f t="array" aca="1" ref="X87:AB87" ca="1">MMULT(F87:INDEX(F87:P87,$G$16),TRANSPOSE($R$3:INDEX($R$3:$Y$7,$R$1,$G$16)))</f>
        <v>#VALUE!</v>
      </c>
      <c r="Y87" t="e">
        <f ca="1"/>
        <v>#VALUE!</v>
      </c>
      <c r="Z87" t="e">
        <f ca="1"/>
        <v>#VALUE!</v>
      </c>
      <c r="AA87" t="e">
        <f ca="1"/>
        <v>#VALUE!</v>
      </c>
      <c r="AB87" t="e">
        <f ca="1"/>
        <v>#VALUE!</v>
      </c>
      <c r="AD87" t="e">
        <f ca="1"/>
        <v>#VALUE!</v>
      </c>
      <c r="AE87" t="e">
        <f ca="1"/>
        <v>#VALUE!</v>
      </c>
      <c r="AF87" t="e">
        <f ca="1"/>
        <v>#VALUE!</v>
      </c>
      <c r="AG87" t="e">
        <f ca="1"/>
        <v>#VALUE!</v>
      </c>
      <c r="AH87" t="e">
        <f ca="1"/>
        <v>#VALUE!</v>
      </c>
    </row>
    <row r="88" spans="1:34">
      <c r="A88">
        <v>68</v>
      </c>
      <c r="B88">
        <v>-3.3</v>
      </c>
      <c r="D88">
        <f t="shared" ca="1" si="4"/>
        <v>-3.3</v>
      </c>
      <c r="E88">
        <f t="shared" ca="1" si="5"/>
        <v>-3.3</v>
      </c>
      <c r="F88">
        <f ca="1"/>
        <v>-3.3</v>
      </c>
      <c r="X88" t="e">
        <f t="array" aca="1" ref="X88:AB88" ca="1">MMULT(F88:INDEX(F88:P88,$G$16),TRANSPOSE($R$3:INDEX($R$3:$Y$7,$R$1,$G$16)))</f>
        <v>#VALUE!</v>
      </c>
      <c r="Y88" t="e">
        <f ca="1"/>
        <v>#VALUE!</v>
      </c>
      <c r="Z88" t="e">
        <f ca="1"/>
        <v>#VALUE!</v>
      </c>
      <c r="AA88" t="e">
        <f ca="1"/>
        <v>#VALUE!</v>
      </c>
      <c r="AB88" t="e">
        <f ca="1"/>
        <v>#VALUE!</v>
      </c>
      <c r="AD88" t="e">
        <f ca="1"/>
        <v>#VALUE!</v>
      </c>
      <c r="AE88" t="e">
        <f ca="1"/>
        <v>#VALUE!</v>
      </c>
      <c r="AF88" t="e">
        <f ca="1"/>
        <v>#VALUE!</v>
      </c>
      <c r="AG88" t="e">
        <f ca="1"/>
        <v>#VALUE!</v>
      </c>
      <c r="AH88" t="e">
        <f ca="1"/>
        <v>#VALUE!</v>
      </c>
    </row>
    <row r="89" spans="1:34">
      <c r="A89">
        <v>69</v>
      </c>
      <c r="B89">
        <v>-3.1999999999999993</v>
      </c>
      <c r="D89">
        <f t="shared" ca="1" si="4"/>
        <v>-3.1999999999999993</v>
      </c>
      <c r="E89">
        <f t="shared" ca="1" si="5"/>
        <v>-3.1999999999999993</v>
      </c>
      <c r="F89">
        <f ca="1"/>
        <v>-3.1999999999999993</v>
      </c>
      <c r="X89" t="e">
        <f t="array" aca="1" ref="X89:AB89" ca="1">MMULT(F89:INDEX(F89:P89,$G$16),TRANSPOSE($R$3:INDEX($R$3:$Y$7,$R$1,$G$16)))</f>
        <v>#VALUE!</v>
      </c>
      <c r="Y89" t="e">
        <f ca="1"/>
        <v>#VALUE!</v>
      </c>
      <c r="Z89" t="e">
        <f ca="1"/>
        <v>#VALUE!</v>
      </c>
      <c r="AA89" t="e">
        <f ca="1"/>
        <v>#VALUE!</v>
      </c>
      <c r="AB89" t="e">
        <f ca="1"/>
        <v>#VALUE!</v>
      </c>
      <c r="AD89" t="e">
        <f ca="1"/>
        <v>#VALUE!</v>
      </c>
      <c r="AE89" t="e">
        <f ca="1"/>
        <v>#VALUE!</v>
      </c>
      <c r="AF89" t="e">
        <f ca="1"/>
        <v>#VALUE!</v>
      </c>
      <c r="AG89" t="e">
        <f ca="1"/>
        <v>#VALUE!</v>
      </c>
      <c r="AH89" t="e">
        <f ca="1"/>
        <v>#VALUE!</v>
      </c>
    </row>
    <row r="90" spans="1:34">
      <c r="A90">
        <v>70</v>
      </c>
      <c r="B90">
        <v>-3.0999999999999996</v>
      </c>
      <c r="D90">
        <f t="shared" ca="1" si="4"/>
        <v>-3.0999999999999996</v>
      </c>
      <c r="E90">
        <f t="shared" ca="1" si="5"/>
        <v>-3.0999999999999996</v>
      </c>
      <c r="F90">
        <f ca="1"/>
        <v>-3.0999999999999996</v>
      </c>
      <c r="X90" t="e">
        <f t="array" aca="1" ref="X90:AB90" ca="1">MMULT(F90:INDEX(F90:P90,$G$16),TRANSPOSE($R$3:INDEX($R$3:$Y$7,$R$1,$G$16)))</f>
        <v>#VALUE!</v>
      </c>
      <c r="Y90" t="e">
        <f ca="1"/>
        <v>#VALUE!</v>
      </c>
      <c r="Z90" t="e">
        <f ca="1"/>
        <v>#VALUE!</v>
      </c>
      <c r="AA90" t="e">
        <f ca="1"/>
        <v>#VALUE!</v>
      </c>
      <c r="AB90" t="e">
        <f ca="1"/>
        <v>#VALUE!</v>
      </c>
      <c r="AD90" t="e">
        <f ca="1"/>
        <v>#VALUE!</v>
      </c>
      <c r="AE90" t="e">
        <f ca="1"/>
        <v>#VALUE!</v>
      </c>
      <c r="AF90" t="e">
        <f ca="1"/>
        <v>#VALUE!</v>
      </c>
      <c r="AG90" t="e">
        <f ca="1"/>
        <v>#VALUE!</v>
      </c>
      <c r="AH90" t="e">
        <f ca="1"/>
        <v>#VALUE!</v>
      </c>
    </row>
    <row r="91" spans="1:34">
      <c r="A91">
        <v>71</v>
      </c>
      <c r="B91">
        <v>-3</v>
      </c>
      <c r="D91">
        <f t="shared" ca="1" si="4"/>
        <v>-3</v>
      </c>
      <c r="E91">
        <f t="shared" ca="1" si="5"/>
        <v>-3</v>
      </c>
      <c r="F91">
        <f ca="1"/>
        <v>-3</v>
      </c>
      <c r="X91" t="e">
        <f t="array" aca="1" ref="X91:AB91" ca="1">MMULT(F91:INDEX(F91:P91,$G$16),TRANSPOSE($R$3:INDEX($R$3:$Y$7,$R$1,$G$16)))</f>
        <v>#VALUE!</v>
      </c>
      <c r="Y91" t="e">
        <f ca="1"/>
        <v>#VALUE!</v>
      </c>
      <c r="Z91" t="e">
        <f ca="1"/>
        <v>#VALUE!</v>
      </c>
      <c r="AA91" t="e">
        <f ca="1"/>
        <v>#VALUE!</v>
      </c>
      <c r="AB91" t="e">
        <f ca="1"/>
        <v>#VALUE!</v>
      </c>
      <c r="AD91" t="e">
        <f ca="1"/>
        <v>#VALUE!</v>
      </c>
      <c r="AE91" t="e">
        <f ca="1"/>
        <v>#VALUE!</v>
      </c>
      <c r="AF91" t="e">
        <f ca="1"/>
        <v>#VALUE!</v>
      </c>
      <c r="AG91" t="e">
        <f ca="1"/>
        <v>#VALUE!</v>
      </c>
      <c r="AH91" t="e">
        <f ca="1"/>
        <v>#VALUE!</v>
      </c>
    </row>
    <row r="92" spans="1:34">
      <c r="A92">
        <v>72</v>
      </c>
      <c r="B92">
        <v>-2.8999999999999995</v>
      </c>
      <c r="D92">
        <f t="shared" ca="1" si="4"/>
        <v>-2.8999999999999995</v>
      </c>
      <c r="E92">
        <f t="shared" ca="1" si="5"/>
        <v>-2.8999999999999995</v>
      </c>
      <c r="F92">
        <f ca="1"/>
        <v>-2.8999999999999995</v>
      </c>
      <c r="X92" t="e">
        <f t="array" aca="1" ref="X92:AB92" ca="1">MMULT(F92:INDEX(F92:P92,$G$16),TRANSPOSE($R$3:INDEX($R$3:$Y$7,$R$1,$G$16)))</f>
        <v>#VALUE!</v>
      </c>
      <c r="Y92" t="e">
        <f ca="1"/>
        <v>#VALUE!</v>
      </c>
      <c r="Z92" t="e">
        <f ca="1"/>
        <v>#VALUE!</v>
      </c>
      <c r="AA92" t="e">
        <f ca="1"/>
        <v>#VALUE!</v>
      </c>
      <c r="AB92" t="e">
        <f ca="1"/>
        <v>#VALUE!</v>
      </c>
      <c r="AD92" t="e">
        <f ca="1"/>
        <v>#VALUE!</v>
      </c>
      <c r="AE92" t="e">
        <f ca="1"/>
        <v>#VALUE!</v>
      </c>
      <c r="AF92" t="e">
        <f ca="1"/>
        <v>#VALUE!</v>
      </c>
      <c r="AG92" t="e">
        <f ca="1"/>
        <v>#VALUE!</v>
      </c>
      <c r="AH92" t="e">
        <f ca="1"/>
        <v>#VALUE!</v>
      </c>
    </row>
    <row r="93" spans="1:34">
      <c r="A93">
        <v>73</v>
      </c>
      <c r="B93">
        <v>-2.8</v>
      </c>
      <c r="D93">
        <f t="shared" ca="1" si="4"/>
        <v>-2.8</v>
      </c>
      <c r="E93">
        <f t="shared" ca="1" si="5"/>
        <v>-2.8</v>
      </c>
      <c r="F93">
        <f ca="1"/>
        <v>-2.8</v>
      </c>
      <c r="X93" t="e">
        <f t="array" aca="1" ref="X93:AB93" ca="1">MMULT(F93:INDEX(F93:P93,$G$16),TRANSPOSE($R$3:INDEX($R$3:$Y$7,$R$1,$G$16)))</f>
        <v>#VALUE!</v>
      </c>
      <c r="Y93" t="e">
        <f ca="1"/>
        <v>#VALUE!</v>
      </c>
      <c r="Z93" t="e">
        <f ca="1"/>
        <v>#VALUE!</v>
      </c>
      <c r="AA93" t="e">
        <f ca="1"/>
        <v>#VALUE!</v>
      </c>
      <c r="AB93" t="e">
        <f ca="1"/>
        <v>#VALUE!</v>
      </c>
      <c r="AD93" t="e">
        <f ca="1"/>
        <v>#VALUE!</v>
      </c>
      <c r="AE93" t="e">
        <f ca="1"/>
        <v>#VALUE!</v>
      </c>
      <c r="AF93" t="e">
        <f ca="1"/>
        <v>#VALUE!</v>
      </c>
      <c r="AG93" t="e">
        <f ca="1"/>
        <v>#VALUE!</v>
      </c>
      <c r="AH93" t="e">
        <f ca="1"/>
        <v>#VALUE!</v>
      </c>
    </row>
    <row r="94" spans="1:34">
      <c r="A94">
        <v>74</v>
      </c>
      <c r="B94">
        <v>-2.6999999999999993</v>
      </c>
      <c r="D94">
        <f t="shared" ca="1" si="4"/>
        <v>-2.6999999999999993</v>
      </c>
      <c r="E94">
        <f t="shared" ca="1" si="5"/>
        <v>-2.6999999999999993</v>
      </c>
      <c r="F94">
        <f ca="1"/>
        <v>-2.6999999999999993</v>
      </c>
      <c r="X94" t="e">
        <f t="array" aca="1" ref="X94:AB94" ca="1">MMULT(F94:INDEX(F94:P94,$G$16),TRANSPOSE($R$3:INDEX($R$3:$Y$7,$R$1,$G$16)))</f>
        <v>#VALUE!</v>
      </c>
      <c r="Y94" t="e">
        <f ca="1"/>
        <v>#VALUE!</v>
      </c>
      <c r="Z94" t="e">
        <f ca="1"/>
        <v>#VALUE!</v>
      </c>
      <c r="AA94" t="e">
        <f ca="1"/>
        <v>#VALUE!</v>
      </c>
      <c r="AB94" t="e">
        <f ca="1"/>
        <v>#VALUE!</v>
      </c>
      <c r="AD94" t="e">
        <f ca="1"/>
        <v>#VALUE!</v>
      </c>
      <c r="AE94" t="e">
        <f ca="1"/>
        <v>#VALUE!</v>
      </c>
      <c r="AF94" t="e">
        <f ca="1"/>
        <v>#VALUE!</v>
      </c>
      <c r="AG94" t="e">
        <f ca="1"/>
        <v>#VALUE!</v>
      </c>
      <c r="AH94" t="e">
        <f ca="1"/>
        <v>#VALUE!</v>
      </c>
    </row>
    <row r="95" spans="1:34">
      <c r="A95">
        <v>75</v>
      </c>
      <c r="B95">
        <v>-2.5999999999999996</v>
      </c>
      <c r="D95">
        <f t="shared" ca="1" si="4"/>
        <v>-2.5999999999999996</v>
      </c>
      <c r="E95">
        <f t="shared" ca="1" si="5"/>
        <v>-2.5999999999999996</v>
      </c>
      <c r="F95">
        <f ca="1"/>
        <v>-2.5999999999999996</v>
      </c>
      <c r="X95" t="e">
        <f t="array" aca="1" ref="X95:AB95" ca="1">MMULT(F95:INDEX(F95:P95,$G$16),TRANSPOSE($R$3:INDEX($R$3:$Y$7,$R$1,$G$16)))</f>
        <v>#VALUE!</v>
      </c>
      <c r="Y95" t="e">
        <f ca="1"/>
        <v>#VALUE!</v>
      </c>
      <c r="Z95" t="e">
        <f ca="1"/>
        <v>#VALUE!</v>
      </c>
      <c r="AA95" t="e">
        <f ca="1"/>
        <v>#VALUE!</v>
      </c>
      <c r="AB95" t="e">
        <f ca="1"/>
        <v>#VALUE!</v>
      </c>
      <c r="AD95" t="e">
        <f ca="1"/>
        <v>#VALUE!</v>
      </c>
      <c r="AE95" t="e">
        <f ca="1"/>
        <v>#VALUE!</v>
      </c>
      <c r="AF95" t="e">
        <f ca="1"/>
        <v>#VALUE!</v>
      </c>
      <c r="AG95" t="e">
        <f ca="1"/>
        <v>#VALUE!</v>
      </c>
      <c r="AH95" t="e">
        <f ca="1"/>
        <v>#VALUE!</v>
      </c>
    </row>
    <row r="96" spans="1:34">
      <c r="A96">
        <v>76</v>
      </c>
      <c r="B96">
        <v>-2.5</v>
      </c>
      <c r="D96">
        <f t="shared" ca="1" si="4"/>
        <v>-2.5</v>
      </c>
      <c r="E96">
        <f t="shared" ca="1" si="5"/>
        <v>-2.5</v>
      </c>
      <c r="F96">
        <f ca="1"/>
        <v>-2.5</v>
      </c>
      <c r="X96" t="e">
        <f t="array" aca="1" ref="X96:AB96" ca="1">MMULT(F96:INDEX(F96:P96,$G$16),TRANSPOSE($R$3:INDEX($R$3:$Y$7,$R$1,$G$16)))</f>
        <v>#VALUE!</v>
      </c>
      <c r="Y96" t="e">
        <f ca="1"/>
        <v>#VALUE!</v>
      </c>
      <c r="Z96" t="e">
        <f ca="1"/>
        <v>#VALUE!</v>
      </c>
      <c r="AA96" t="e">
        <f ca="1"/>
        <v>#VALUE!</v>
      </c>
      <c r="AB96" t="e">
        <f ca="1"/>
        <v>#VALUE!</v>
      </c>
      <c r="AD96" t="e">
        <f ca="1"/>
        <v>#VALUE!</v>
      </c>
      <c r="AE96" t="e">
        <f ca="1"/>
        <v>#VALUE!</v>
      </c>
      <c r="AF96" t="e">
        <f ca="1"/>
        <v>#VALUE!</v>
      </c>
      <c r="AG96" t="e">
        <f ca="1"/>
        <v>#VALUE!</v>
      </c>
      <c r="AH96" t="e">
        <f ca="1"/>
        <v>#VALUE!</v>
      </c>
    </row>
    <row r="97" spans="1:34">
      <c r="A97">
        <v>77</v>
      </c>
      <c r="B97">
        <v>-2.3999999999999995</v>
      </c>
      <c r="D97">
        <f t="shared" ca="1" si="4"/>
        <v>-2.3999999999999995</v>
      </c>
      <c r="E97">
        <f t="shared" ca="1" si="5"/>
        <v>-2.3999999999999995</v>
      </c>
      <c r="F97">
        <f ca="1"/>
        <v>-2.3999999999999995</v>
      </c>
      <c r="X97" t="e">
        <f t="array" aca="1" ref="X97:AB97" ca="1">MMULT(F97:INDEX(F97:P97,$G$16),TRANSPOSE($R$3:INDEX($R$3:$Y$7,$R$1,$G$16)))</f>
        <v>#VALUE!</v>
      </c>
      <c r="Y97" t="e">
        <f ca="1"/>
        <v>#VALUE!</v>
      </c>
      <c r="Z97" t="e">
        <f ca="1"/>
        <v>#VALUE!</v>
      </c>
      <c r="AA97" t="e">
        <f ca="1"/>
        <v>#VALUE!</v>
      </c>
      <c r="AB97" t="e">
        <f ca="1"/>
        <v>#VALUE!</v>
      </c>
      <c r="AD97" t="e">
        <f ca="1"/>
        <v>#VALUE!</v>
      </c>
      <c r="AE97" t="e">
        <f ca="1"/>
        <v>#VALUE!</v>
      </c>
      <c r="AF97" t="e">
        <f ca="1"/>
        <v>#VALUE!</v>
      </c>
      <c r="AG97" t="e">
        <f ca="1"/>
        <v>#VALUE!</v>
      </c>
      <c r="AH97" t="e">
        <f ca="1"/>
        <v>#VALUE!</v>
      </c>
    </row>
    <row r="98" spans="1:34">
      <c r="A98">
        <v>78</v>
      </c>
      <c r="B98">
        <v>-2.2999999999999998</v>
      </c>
      <c r="D98">
        <f t="shared" ca="1" si="4"/>
        <v>-2.2999999999999998</v>
      </c>
      <c r="E98">
        <f t="shared" ca="1" si="5"/>
        <v>-2.2999999999999998</v>
      </c>
      <c r="F98">
        <f ca="1"/>
        <v>-2.2999999999999998</v>
      </c>
      <c r="X98" t="e">
        <f t="array" aca="1" ref="X98:AB98" ca="1">MMULT(F98:INDEX(F98:P98,$G$16),TRANSPOSE($R$3:INDEX($R$3:$Y$7,$R$1,$G$16)))</f>
        <v>#VALUE!</v>
      </c>
      <c r="Y98" t="e">
        <f ca="1"/>
        <v>#VALUE!</v>
      </c>
      <c r="Z98" t="e">
        <f ca="1"/>
        <v>#VALUE!</v>
      </c>
      <c r="AA98" t="e">
        <f ca="1"/>
        <v>#VALUE!</v>
      </c>
      <c r="AB98" t="e">
        <f ca="1"/>
        <v>#VALUE!</v>
      </c>
      <c r="AD98" t="e">
        <f ca="1"/>
        <v>#VALUE!</v>
      </c>
      <c r="AE98" t="e">
        <f ca="1"/>
        <v>#VALUE!</v>
      </c>
      <c r="AF98" t="e">
        <f ca="1"/>
        <v>#VALUE!</v>
      </c>
      <c r="AG98" t="e">
        <f ca="1"/>
        <v>#VALUE!</v>
      </c>
      <c r="AH98" t="e">
        <f ca="1"/>
        <v>#VALUE!</v>
      </c>
    </row>
    <row r="99" spans="1:34">
      <c r="A99">
        <v>79</v>
      </c>
      <c r="B99">
        <v>-2.1999999999999993</v>
      </c>
      <c r="D99">
        <f t="shared" ca="1" si="4"/>
        <v>-2.1999999999999993</v>
      </c>
      <c r="E99">
        <f t="shared" ca="1" si="5"/>
        <v>-2.1999999999999993</v>
      </c>
      <c r="F99">
        <f ca="1"/>
        <v>-2.1999999999999993</v>
      </c>
      <c r="X99" t="e">
        <f t="array" aca="1" ref="X99:AB99" ca="1">MMULT(F99:INDEX(F99:P99,$G$16),TRANSPOSE($R$3:INDEX($R$3:$Y$7,$R$1,$G$16)))</f>
        <v>#VALUE!</v>
      </c>
      <c r="Y99" t="e">
        <f ca="1"/>
        <v>#VALUE!</v>
      </c>
      <c r="Z99" t="e">
        <f ca="1"/>
        <v>#VALUE!</v>
      </c>
      <c r="AA99" t="e">
        <f ca="1"/>
        <v>#VALUE!</v>
      </c>
      <c r="AB99" t="e">
        <f ca="1"/>
        <v>#VALUE!</v>
      </c>
      <c r="AD99" t="e">
        <f ca="1"/>
        <v>#VALUE!</v>
      </c>
      <c r="AE99" t="e">
        <f ca="1"/>
        <v>#VALUE!</v>
      </c>
      <c r="AF99" t="e">
        <f ca="1"/>
        <v>#VALUE!</v>
      </c>
      <c r="AG99" t="e">
        <f ca="1"/>
        <v>#VALUE!</v>
      </c>
      <c r="AH99" t="e">
        <f ca="1"/>
        <v>#VALUE!</v>
      </c>
    </row>
    <row r="100" spans="1:34">
      <c r="A100">
        <v>80</v>
      </c>
      <c r="B100">
        <v>-2.0999999999999996</v>
      </c>
      <c r="D100">
        <f t="shared" ca="1" si="4"/>
        <v>-2.0999999999999996</v>
      </c>
      <c r="E100">
        <f t="shared" ca="1" si="5"/>
        <v>-2.0999999999999996</v>
      </c>
      <c r="F100">
        <f ca="1"/>
        <v>-2.0999999999999996</v>
      </c>
      <c r="X100" t="e">
        <f t="array" aca="1" ref="X100:AB100" ca="1">MMULT(F100:INDEX(F100:P100,$G$16),TRANSPOSE($R$3:INDEX($R$3:$Y$7,$R$1,$G$16)))</f>
        <v>#VALUE!</v>
      </c>
      <c r="Y100" t="e">
        <f ca="1"/>
        <v>#VALUE!</v>
      </c>
      <c r="Z100" t="e">
        <f ca="1"/>
        <v>#VALUE!</v>
      </c>
      <c r="AA100" t="e">
        <f ca="1"/>
        <v>#VALUE!</v>
      </c>
      <c r="AB100" t="e">
        <f ca="1"/>
        <v>#VALUE!</v>
      </c>
      <c r="AD100" t="e">
        <f ca="1"/>
        <v>#VALUE!</v>
      </c>
      <c r="AE100" t="e">
        <f ca="1"/>
        <v>#VALUE!</v>
      </c>
      <c r="AF100" t="e">
        <f ca="1"/>
        <v>#VALUE!</v>
      </c>
      <c r="AG100" t="e">
        <f ca="1"/>
        <v>#VALUE!</v>
      </c>
      <c r="AH100" t="e">
        <f ca="1"/>
        <v>#VALUE!</v>
      </c>
    </row>
    <row r="101" spans="1:34">
      <c r="A101">
        <v>81</v>
      </c>
      <c r="B101">
        <v>-2</v>
      </c>
      <c r="D101">
        <f t="shared" ca="1" si="4"/>
        <v>-2</v>
      </c>
      <c r="E101">
        <f t="shared" ca="1" si="5"/>
        <v>-2</v>
      </c>
      <c r="F101">
        <f ca="1"/>
        <v>-2</v>
      </c>
      <c r="X101" t="e">
        <f t="array" aca="1" ref="X101:AB101" ca="1">MMULT(F101:INDEX(F101:P101,$G$16),TRANSPOSE($R$3:INDEX($R$3:$Y$7,$R$1,$G$16)))</f>
        <v>#VALUE!</v>
      </c>
      <c r="Y101" t="e">
        <f ca="1"/>
        <v>#VALUE!</v>
      </c>
      <c r="Z101" t="e">
        <f ca="1"/>
        <v>#VALUE!</v>
      </c>
      <c r="AA101" t="e">
        <f ca="1"/>
        <v>#VALUE!</v>
      </c>
      <c r="AB101" t="e">
        <f ca="1"/>
        <v>#VALUE!</v>
      </c>
      <c r="AD101" t="e">
        <f ca="1"/>
        <v>#VALUE!</v>
      </c>
      <c r="AE101" t="e">
        <f ca="1"/>
        <v>#VALUE!</v>
      </c>
      <c r="AF101" t="e">
        <f ca="1"/>
        <v>#VALUE!</v>
      </c>
      <c r="AG101" t="e">
        <f ca="1"/>
        <v>#VALUE!</v>
      </c>
      <c r="AH101" t="e">
        <f ca="1"/>
        <v>#VALUE!</v>
      </c>
    </row>
    <row r="102" spans="1:34">
      <c r="A102">
        <v>82</v>
      </c>
      <c r="B102">
        <v>-1.9000000000000004</v>
      </c>
      <c r="D102">
        <f t="shared" ca="1" si="4"/>
        <v>-1.9000000000000004</v>
      </c>
      <c r="E102">
        <f t="shared" ca="1" si="5"/>
        <v>-1.9000000000000004</v>
      </c>
      <c r="F102">
        <f ca="1"/>
        <v>-1.9000000000000004</v>
      </c>
      <c r="X102" t="e">
        <f t="array" aca="1" ref="X102:AB102" ca="1">MMULT(F102:INDEX(F102:P102,$G$16),TRANSPOSE($R$3:INDEX($R$3:$Y$7,$R$1,$G$16)))</f>
        <v>#VALUE!</v>
      </c>
      <c r="Y102" t="e">
        <f ca="1"/>
        <v>#VALUE!</v>
      </c>
      <c r="Z102" t="e">
        <f ca="1"/>
        <v>#VALUE!</v>
      </c>
      <c r="AA102" t="e">
        <f ca="1"/>
        <v>#VALUE!</v>
      </c>
      <c r="AB102" t="e">
        <f ca="1"/>
        <v>#VALUE!</v>
      </c>
      <c r="AD102" t="e">
        <f ca="1"/>
        <v>#VALUE!</v>
      </c>
      <c r="AE102" t="e">
        <f ca="1"/>
        <v>#VALUE!</v>
      </c>
      <c r="AF102" t="e">
        <f ca="1"/>
        <v>#VALUE!</v>
      </c>
      <c r="AG102" t="e">
        <f ca="1"/>
        <v>#VALUE!</v>
      </c>
      <c r="AH102" t="e">
        <f ca="1"/>
        <v>#VALUE!</v>
      </c>
    </row>
    <row r="103" spans="1:34">
      <c r="A103">
        <v>83</v>
      </c>
      <c r="B103">
        <v>-1.7999999999999989</v>
      </c>
      <c r="D103">
        <f t="shared" ca="1" si="4"/>
        <v>-1.7999999999999989</v>
      </c>
      <c r="E103">
        <f t="shared" ca="1" si="5"/>
        <v>-1.7999999999999989</v>
      </c>
      <c r="F103">
        <f ca="1"/>
        <v>-1.7999999999999989</v>
      </c>
      <c r="X103" t="e">
        <f t="array" aca="1" ref="X103:AB103" ca="1">MMULT(F103:INDEX(F103:P103,$G$16),TRANSPOSE($R$3:INDEX($R$3:$Y$7,$R$1,$G$16)))</f>
        <v>#VALUE!</v>
      </c>
      <c r="Y103" t="e">
        <f ca="1"/>
        <v>#VALUE!</v>
      </c>
      <c r="Z103" t="e">
        <f ca="1"/>
        <v>#VALUE!</v>
      </c>
      <c r="AA103" t="e">
        <f ca="1"/>
        <v>#VALUE!</v>
      </c>
      <c r="AB103" t="e">
        <f ca="1"/>
        <v>#VALUE!</v>
      </c>
      <c r="AD103" t="e">
        <f ca="1"/>
        <v>#VALUE!</v>
      </c>
      <c r="AE103" t="e">
        <f ca="1"/>
        <v>#VALUE!</v>
      </c>
      <c r="AF103" t="e">
        <f ca="1"/>
        <v>#VALUE!</v>
      </c>
      <c r="AG103" t="e">
        <f ca="1"/>
        <v>#VALUE!</v>
      </c>
      <c r="AH103" t="e">
        <f ca="1"/>
        <v>#VALUE!</v>
      </c>
    </row>
    <row r="104" spans="1:34">
      <c r="A104">
        <v>84</v>
      </c>
      <c r="B104">
        <v>-1.6999999999999993</v>
      </c>
      <c r="D104">
        <f t="shared" ca="1" si="4"/>
        <v>-1.6999999999999993</v>
      </c>
      <c r="E104">
        <f t="shared" ca="1" si="5"/>
        <v>-1.6999999999999993</v>
      </c>
      <c r="F104">
        <f ca="1"/>
        <v>-1.6999999999999993</v>
      </c>
      <c r="X104" t="e">
        <f t="array" aca="1" ref="X104:AB104" ca="1">MMULT(F104:INDEX(F104:P104,$G$16),TRANSPOSE($R$3:INDEX($R$3:$Y$7,$R$1,$G$16)))</f>
        <v>#VALUE!</v>
      </c>
      <c r="Y104" t="e">
        <f ca="1"/>
        <v>#VALUE!</v>
      </c>
      <c r="Z104" t="e">
        <f ca="1"/>
        <v>#VALUE!</v>
      </c>
      <c r="AA104" t="e">
        <f ca="1"/>
        <v>#VALUE!</v>
      </c>
      <c r="AB104" t="e">
        <f ca="1"/>
        <v>#VALUE!</v>
      </c>
      <c r="AD104" t="e">
        <f ca="1"/>
        <v>#VALUE!</v>
      </c>
      <c r="AE104" t="e">
        <f ca="1"/>
        <v>#VALUE!</v>
      </c>
      <c r="AF104" t="e">
        <f ca="1"/>
        <v>#VALUE!</v>
      </c>
      <c r="AG104" t="e">
        <f ca="1"/>
        <v>#VALUE!</v>
      </c>
      <c r="AH104" t="e">
        <f ca="1"/>
        <v>#VALUE!</v>
      </c>
    </row>
    <row r="105" spans="1:34">
      <c r="A105">
        <v>85</v>
      </c>
      <c r="B105">
        <v>-1.5999999999999996</v>
      </c>
      <c r="D105">
        <f t="shared" ca="1" si="4"/>
        <v>-1.5999999999999996</v>
      </c>
      <c r="E105">
        <f t="shared" ca="1" si="5"/>
        <v>-1.5999999999999996</v>
      </c>
      <c r="F105">
        <f ca="1"/>
        <v>-1.5999999999999996</v>
      </c>
      <c r="X105" t="e">
        <f t="array" aca="1" ref="X105:AB105" ca="1">MMULT(F105:INDEX(F105:P105,$G$16),TRANSPOSE($R$3:INDEX($R$3:$Y$7,$R$1,$G$16)))</f>
        <v>#VALUE!</v>
      </c>
      <c r="Y105" t="e">
        <f ca="1"/>
        <v>#VALUE!</v>
      </c>
      <c r="Z105" t="e">
        <f ca="1"/>
        <v>#VALUE!</v>
      </c>
      <c r="AA105" t="e">
        <f ca="1"/>
        <v>#VALUE!</v>
      </c>
      <c r="AB105" t="e">
        <f ca="1"/>
        <v>#VALUE!</v>
      </c>
      <c r="AD105" t="e">
        <f ca="1"/>
        <v>#VALUE!</v>
      </c>
      <c r="AE105" t="e">
        <f ca="1"/>
        <v>#VALUE!</v>
      </c>
      <c r="AF105" t="e">
        <f ca="1"/>
        <v>#VALUE!</v>
      </c>
      <c r="AG105" t="e">
        <f ca="1"/>
        <v>#VALUE!</v>
      </c>
      <c r="AH105" t="e">
        <f ca="1"/>
        <v>#VALUE!</v>
      </c>
    </row>
    <row r="106" spans="1:34">
      <c r="A106">
        <v>86</v>
      </c>
      <c r="B106">
        <v>-1.5</v>
      </c>
      <c r="D106">
        <f t="shared" ca="1" si="4"/>
        <v>-1.5</v>
      </c>
      <c r="E106">
        <f t="shared" ca="1" si="5"/>
        <v>-1.5</v>
      </c>
      <c r="F106">
        <f ca="1"/>
        <v>-1.5</v>
      </c>
      <c r="X106" t="e">
        <f t="array" aca="1" ref="X106:AB106" ca="1">MMULT(F106:INDEX(F106:P106,$G$16),TRANSPOSE($R$3:INDEX($R$3:$Y$7,$R$1,$G$16)))</f>
        <v>#VALUE!</v>
      </c>
      <c r="Y106" t="e">
        <f ca="1"/>
        <v>#VALUE!</v>
      </c>
      <c r="Z106" t="e">
        <f ca="1"/>
        <v>#VALUE!</v>
      </c>
      <c r="AA106" t="e">
        <f ca="1"/>
        <v>#VALUE!</v>
      </c>
      <c r="AB106" t="e">
        <f ca="1"/>
        <v>#VALUE!</v>
      </c>
      <c r="AD106" t="e">
        <f ca="1"/>
        <v>#VALUE!</v>
      </c>
      <c r="AE106" t="e">
        <f ca="1"/>
        <v>#VALUE!</v>
      </c>
      <c r="AF106" t="e">
        <f ca="1"/>
        <v>#VALUE!</v>
      </c>
      <c r="AG106" t="e">
        <f ca="1"/>
        <v>#VALUE!</v>
      </c>
      <c r="AH106" t="e">
        <f ca="1"/>
        <v>#VALUE!</v>
      </c>
    </row>
    <row r="107" spans="1:34">
      <c r="A107">
        <v>87</v>
      </c>
      <c r="B107">
        <v>-1.4000000000000004</v>
      </c>
      <c r="D107">
        <f t="shared" ca="1" si="4"/>
        <v>-1.4000000000000004</v>
      </c>
      <c r="E107">
        <f t="shared" ca="1" si="5"/>
        <v>-1.4000000000000004</v>
      </c>
      <c r="F107">
        <f ca="1"/>
        <v>-1.4000000000000004</v>
      </c>
      <c r="X107" t="e">
        <f t="array" aca="1" ref="X107:AB107" ca="1">MMULT(F107:INDEX(F107:P107,$G$16),TRANSPOSE($R$3:INDEX($R$3:$Y$7,$R$1,$G$16)))</f>
        <v>#VALUE!</v>
      </c>
      <c r="Y107" t="e">
        <f ca="1"/>
        <v>#VALUE!</v>
      </c>
      <c r="Z107" t="e">
        <f ca="1"/>
        <v>#VALUE!</v>
      </c>
      <c r="AA107" t="e">
        <f ca="1"/>
        <v>#VALUE!</v>
      </c>
      <c r="AB107" t="e">
        <f ca="1"/>
        <v>#VALUE!</v>
      </c>
      <c r="AD107" t="e">
        <f ca="1"/>
        <v>#VALUE!</v>
      </c>
      <c r="AE107" t="e">
        <f ca="1"/>
        <v>#VALUE!</v>
      </c>
      <c r="AF107" t="e">
        <f ca="1"/>
        <v>#VALUE!</v>
      </c>
      <c r="AG107" t="e">
        <f ca="1"/>
        <v>#VALUE!</v>
      </c>
      <c r="AH107" t="e">
        <f ca="1"/>
        <v>#VALUE!</v>
      </c>
    </row>
    <row r="108" spans="1:34">
      <c r="A108">
        <v>88</v>
      </c>
      <c r="B108">
        <v>-1.2999999999999989</v>
      </c>
      <c r="D108">
        <f t="shared" ca="1" si="4"/>
        <v>-1.2999999999999989</v>
      </c>
      <c r="E108">
        <f t="shared" ca="1" si="5"/>
        <v>-1.2999999999999989</v>
      </c>
      <c r="F108">
        <f ca="1"/>
        <v>-1.2999999999999989</v>
      </c>
      <c r="X108" t="e">
        <f t="array" aca="1" ref="X108:AB108" ca="1">MMULT(F108:INDEX(F108:P108,$G$16),TRANSPOSE($R$3:INDEX($R$3:$Y$7,$R$1,$G$16)))</f>
        <v>#VALUE!</v>
      </c>
      <c r="Y108" t="e">
        <f ca="1"/>
        <v>#VALUE!</v>
      </c>
      <c r="Z108" t="e">
        <f ca="1"/>
        <v>#VALUE!</v>
      </c>
      <c r="AA108" t="e">
        <f ca="1"/>
        <v>#VALUE!</v>
      </c>
      <c r="AB108" t="e">
        <f ca="1"/>
        <v>#VALUE!</v>
      </c>
      <c r="AD108" t="e">
        <f ca="1"/>
        <v>#VALUE!</v>
      </c>
      <c r="AE108" t="e">
        <f ca="1"/>
        <v>#VALUE!</v>
      </c>
      <c r="AF108" t="e">
        <f ca="1"/>
        <v>#VALUE!</v>
      </c>
      <c r="AG108" t="e">
        <f ca="1"/>
        <v>#VALUE!</v>
      </c>
      <c r="AH108" t="e">
        <f ca="1"/>
        <v>#VALUE!</v>
      </c>
    </row>
    <row r="109" spans="1:34">
      <c r="A109">
        <v>89</v>
      </c>
      <c r="B109">
        <v>-1.1999999999999993</v>
      </c>
      <c r="D109">
        <f t="shared" ca="1" si="4"/>
        <v>-1.1999999999999993</v>
      </c>
      <c r="E109">
        <f t="shared" ca="1" si="5"/>
        <v>-1.1999999999999993</v>
      </c>
      <c r="F109">
        <f ca="1"/>
        <v>-1.1999999999999993</v>
      </c>
      <c r="X109" t="e">
        <f t="array" aca="1" ref="X109:AB109" ca="1">MMULT(F109:INDEX(F109:P109,$G$16),TRANSPOSE($R$3:INDEX($R$3:$Y$7,$R$1,$G$16)))</f>
        <v>#VALUE!</v>
      </c>
      <c r="Y109" t="e">
        <f ca="1"/>
        <v>#VALUE!</v>
      </c>
      <c r="Z109" t="e">
        <f ca="1"/>
        <v>#VALUE!</v>
      </c>
      <c r="AA109" t="e">
        <f ca="1"/>
        <v>#VALUE!</v>
      </c>
      <c r="AB109" t="e">
        <f ca="1"/>
        <v>#VALUE!</v>
      </c>
      <c r="AD109" t="e">
        <f ca="1"/>
        <v>#VALUE!</v>
      </c>
      <c r="AE109" t="e">
        <f ca="1"/>
        <v>#VALUE!</v>
      </c>
      <c r="AF109" t="e">
        <f ca="1"/>
        <v>#VALUE!</v>
      </c>
      <c r="AG109" t="e">
        <f ca="1"/>
        <v>#VALUE!</v>
      </c>
      <c r="AH109" t="e">
        <f ca="1"/>
        <v>#VALUE!</v>
      </c>
    </row>
    <row r="110" spans="1:34">
      <c r="A110">
        <v>90</v>
      </c>
      <c r="B110">
        <v>-1.0999999999999996</v>
      </c>
      <c r="D110">
        <f t="shared" ca="1" si="4"/>
        <v>-1.0999999999999996</v>
      </c>
      <c r="E110">
        <f t="shared" ca="1" si="5"/>
        <v>-1.0999999999999996</v>
      </c>
      <c r="F110">
        <f ca="1"/>
        <v>-1.0999999999999996</v>
      </c>
      <c r="X110" t="e">
        <f t="array" aca="1" ref="X110:AB110" ca="1">MMULT(F110:INDEX(F110:P110,$G$16),TRANSPOSE($R$3:INDEX($R$3:$Y$7,$R$1,$G$16)))</f>
        <v>#VALUE!</v>
      </c>
      <c r="Y110" t="e">
        <f ca="1"/>
        <v>#VALUE!</v>
      </c>
      <c r="Z110" t="e">
        <f ca="1"/>
        <v>#VALUE!</v>
      </c>
      <c r="AA110" t="e">
        <f ca="1"/>
        <v>#VALUE!</v>
      </c>
      <c r="AB110" t="e">
        <f ca="1"/>
        <v>#VALUE!</v>
      </c>
      <c r="AD110" t="e">
        <f ca="1"/>
        <v>#VALUE!</v>
      </c>
      <c r="AE110" t="e">
        <f ca="1"/>
        <v>#VALUE!</v>
      </c>
      <c r="AF110" t="e">
        <f ca="1"/>
        <v>#VALUE!</v>
      </c>
      <c r="AG110" t="e">
        <f ca="1"/>
        <v>#VALUE!</v>
      </c>
      <c r="AH110" t="e">
        <f ca="1"/>
        <v>#VALUE!</v>
      </c>
    </row>
    <row r="111" spans="1:34">
      <c r="A111">
        <v>91</v>
      </c>
      <c r="B111">
        <v>-1</v>
      </c>
      <c r="D111">
        <f t="shared" ca="1" si="4"/>
        <v>-1</v>
      </c>
      <c r="E111">
        <f t="shared" ca="1" si="5"/>
        <v>-1</v>
      </c>
      <c r="F111">
        <f ca="1"/>
        <v>-1</v>
      </c>
      <c r="X111" t="e">
        <f t="array" aca="1" ref="X111:AB111" ca="1">MMULT(F111:INDEX(F111:P111,$G$16),TRANSPOSE($R$3:INDEX($R$3:$Y$7,$R$1,$G$16)))</f>
        <v>#VALUE!</v>
      </c>
      <c r="Y111" t="e">
        <f ca="1"/>
        <v>#VALUE!</v>
      </c>
      <c r="Z111" t="e">
        <f ca="1"/>
        <v>#VALUE!</v>
      </c>
      <c r="AA111" t="e">
        <f ca="1"/>
        <v>#VALUE!</v>
      </c>
      <c r="AB111" t="e">
        <f ca="1"/>
        <v>#VALUE!</v>
      </c>
      <c r="AD111" t="e">
        <f ca="1"/>
        <v>#VALUE!</v>
      </c>
      <c r="AE111" t="e">
        <f ca="1"/>
        <v>#VALUE!</v>
      </c>
      <c r="AF111" t="e">
        <f ca="1"/>
        <v>#VALUE!</v>
      </c>
      <c r="AG111" t="e">
        <f ca="1"/>
        <v>#VALUE!</v>
      </c>
      <c r="AH111" t="e">
        <f ca="1"/>
        <v>#VALUE!</v>
      </c>
    </row>
    <row r="112" spans="1:34">
      <c r="A112">
        <v>92</v>
      </c>
      <c r="B112">
        <v>-0.90000000000000036</v>
      </c>
      <c r="D112">
        <f t="shared" ca="1" si="4"/>
        <v>-0.90000000000000036</v>
      </c>
      <c r="E112">
        <f t="shared" ca="1" si="5"/>
        <v>-0.90000000000000036</v>
      </c>
      <c r="F112">
        <f ca="1"/>
        <v>-0.90000000000000036</v>
      </c>
      <c r="X112" t="e">
        <f t="array" aca="1" ref="X112:AB112" ca="1">MMULT(F112:INDEX(F112:P112,$G$16),TRANSPOSE($R$3:INDEX($R$3:$Y$7,$R$1,$G$16)))</f>
        <v>#VALUE!</v>
      </c>
      <c r="Y112" t="e">
        <f ca="1"/>
        <v>#VALUE!</v>
      </c>
      <c r="Z112" t="e">
        <f ca="1"/>
        <v>#VALUE!</v>
      </c>
      <c r="AA112" t="e">
        <f ca="1"/>
        <v>#VALUE!</v>
      </c>
      <c r="AB112" t="e">
        <f ca="1"/>
        <v>#VALUE!</v>
      </c>
      <c r="AD112" t="e">
        <f ca="1"/>
        <v>#VALUE!</v>
      </c>
      <c r="AE112" t="e">
        <f ca="1"/>
        <v>#VALUE!</v>
      </c>
      <c r="AF112" t="e">
        <f ca="1"/>
        <v>#VALUE!</v>
      </c>
      <c r="AG112" t="e">
        <f ca="1"/>
        <v>#VALUE!</v>
      </c>
      <c r="AH112" t="e">
        <f ca="1"/>
        <v>#VALUE!</v>
      </c>
    </row>
    <row r="113" spans="1:34">
      <c r="A113">
        <v>93</v>
      </c>
      <c r="B113">
        <v>-0.79999999999999893</v>
      </c>
      <c r="D113">
        <f t="shared" ca="1" si="4"/>
        <v>-0.79999999999999893</v>
      </c>
      <c r="E113">
        <f t="shared" ca="1" si="5"/>
        <v>-0.79999999999999893</v>
      </c>
      <c r="F113">
        <f ca="1"/>
        <v>-0.79999999999999893</v>
      </c>
      <c r="X113" t="e">
        <f t="array" aca="1" ref="X113:AB113" ca="1">MMULT(F113:INDEX(F113:P113,$G$16),TRANSPOSE($R$3:INDEX($R$3:$Y$7,$R$1,$G$16)))</f>
        <v>#VALUE!</v>
      </c>
      <c r="Y113" t="e">
        <f ca="1"/>
        <v>#VALUE!</v>
      </c>
      <c r="Z113" t="e">
        <f ca="1"/>
        <v>#VALUE!</v>
      </c>
      <c r="AA113" t="e">
        <f ca="1"/>
        <v>#VALUE!</v>
      </c>
      <c r="AB113" t="e">
        <f ca="1"/>
        <v>#VALUE!</v>
      </c>
      <c r="AD113" t="e">
        <f ca="1"/>
        <v>#VALUE!</v>
      </c>
      <c r="AE113" t="e">
        <f ca="1"/>
        <v>#VALUE!</v>
      </c>
      <c r="AF113" t="e">
        <f ca="1"/>
        <v>#VALUE!</v>
      </c>
      <c r="AG113" t="e">
        <f ca="1"/>
        <v>#VALUE!</v>
      </c>
      <c r="AH113" t="e">
        <f ca="1"/>
        <v>#VALUE!</v>
      </c>
    </row>
    <row r="114" spans="1:34">
      <c r="A114">
        <v>94</v>
      </c>
      <c r="B114">
        <v>-0.69999999999999929</v>
      </c>
      <c r="D114">
        <f t="shared" ca="1" si="4"/>
        <v>-0.69999999999999929</v>
      </c>
      <c r="E114">
        <f t="shared" ca="1" si="5"/>
        <v>-0.69999999999999929</v>
      </c>
      <c r="F114">
        <f ca="1"/>
        <v>-0.69999999999999929</v>
      </c>
      <c r="X114" t="e">
        <f t="array" aca="1" ref="X114:AB114" ca="1">MMULT(F114:INDEX(F114:P114,$G$16),TRANSPOSE($R$3:INDEX($R$3:$Y$7,$R$1,$G$16)))</f>
        <v>#VALUE!</v>
      </c>
      <c r="Y114" t="e">
        <f ca="1"/>
        <v>#VALUE!</v>
      </c>
      <c r="Z114" t="e">
        <f ca="1"/>
        <v>#VALUE!</v>
      </c>
      <c r="AA114" t="e">
        <f ca="1"/>
        <v>#VALUE!</v>
      </c>
      <c r="AB114" t="e">
        <f ca="1"/>
        <v>#VALUE!</v>
      </c>
      <c r="AD114" t="e">
        <f ca="1"/>
        <v>#VALUE!</v>
      </c>
      <c r="AE114" t="e">
        <f ca="1"/>
        <v>#VALUE!</v>
      </c>
      <c r="AF114" t="e">
        <f ca="1"/>
        <v>#VALUE!</v>
      </c>
      <c r="AG114" t="e">
        <f ca="1"/>
        <v>#VALUE!</v>
      </c>
      <c r="AH114" t="e">
        <f ca="1"/>
        <v>#VALUE!</v>
      </c>
    </row>
    <row r="115" spans="1:34">
      <c r="A115">
        <v>95</v>
      </c>
      <c r="B115">
        <v>-0.59999999999999964</v>
      </c>
      <c r="D115">
        <f t="shared" ca="1" si="4"/>
        <v>-0.59999999999999964</v>
      </c>
      <c r="E115">
        <f t="shared" ca="1" si="5"/>
        <v>-0.59999999999999964</v>
      </c>
      <c r="F115">
        <f ca="1"/>
        <v>-0.59999999999999964</v>
      </c>
      <c r="X115" t="e">
        <f t="array" aca="1" ref="X115:AB115" ca="1">MMULT(F115:INDEX(F115:P115,$G$16),TRANSPOSE($R$3:INDEX($R$3:$Y$7,$R$1,$G$16)))</f>
        <v>#VALUE!</v>
      </c>
      <c r="Y115" t="e">
        <f ca="1"/>
        <v>#VALUE!</v>
      </c>
      <c r="Z115" t="e">
        <f ca="1"/>
        <v>#VALUE!</v>
      </c>
      <c r="AA115" t="e">
        <f ca="1"/>
        <v>#VALUE!</v>
      </c>
      <c r="AB115" t="e">
        <f ca="1"/>
        <v>#VALUE!</v>
      </c>
      <c r="AD115" t="e">
        <f ca="1"/>
        <v>#VALUE!</v>
      </c>
      <c r="AE115" t="e">
        <f ca="1"/>
        <v>#VALUE!</v>
      </c>
      <c r="AF115" t="e">
        <f ca="1"/>
        <v>#VALUE!</v>
      </c>
      <c r="AG115" t="e">
        <f ca="1"/>
        <v>#VALUE!</v>
      </c>
      <c r="AH115" t="e">
        <f ca="1"/>
        <v>#VALUE!</v>
      </c>
    </row>
    <row r="116" spans="1:34">
      <c r="A116">
        <v>96</v>
      </c>
      <c r="B116">
        <v>-0.5</v>
      </c>
      <c r="D116">
        <f t="shared" ca="1" si="4"/>
        <v>-0.5</v>
      </c>
      <c r="E116">
        <f t="shared" ca="1" si="5"/>
        <v>-0.5</v>
      </c>
      <c r="F116">
        <f ca="1"/>
        <v>-0.5</v>
      </c>
      <c r="X116" t="e">
        <f t="array" aca="1" ref="X116:AB116" ca="1">MMULT(F116:INDEX(F116:P116,$G$16),TRANSPOSE($R$3:INDEX($R$3:$Y$7,$R$1,$G$16)))</f>
        <v>#VALUE!</v>
      </c>
      <c r="Y116" t="e">
        <f ca="1"/>
        <v>#VALUE!</v>
      </c>
      <c r="Z116" t="e">
        <f ca="1"/>
        <v>#VALUE!</v>
      </c>
      <c r="AA116" t="e">
        <f ca="1"/>
        <v>#VALUE!</v>
      </c>
      <c r="AB116" t="e">
        <f ca="1"/>
        <v>#VALUE!</v>
      </c>
      <c r="AD116" t="e">
        <f ca="1"/>
        <v>#VALUE!</v>
      </c>
      <c r="AE116" t="e">
        <f ca="1"/>
        <v>#VALUE!</v>
      </c>
      <c r="AF116" t="e">
        <f ca="1"/>
        <v>#VALUE!</v>
      </c>
      <c r="AG116" t="e">
        <f ca="1"/>
        <v>#VALUE!</v>
      </c>
      <c r="AH116" t="e">
        <f ca="1"/>
        <v>#VALUE!</v>
      </c>
    </row>
    <row r="117" spans="1:34">
      <c r="A117">
        <v>97</v>
      </c>
      <c r="B117">
        <v>-0.39999999999999858</v>
      </c>
      <c r="D117">
        <f t="shared" ca="1" si="4"/>
        <v>-0.39999999999999858</v>
      </c>
      <c r="E117">
        <f t="shared" ca="1" si="5"/>
        <v>-0.39999999999999858</v>
      </c>
      <c r="F117">
        <f ca="1"/>
        <v>-0.39999999999999858</v>
      </c>
      <c r="X117" t="e">
        <f t="array" aca="1" ref="X117:AB117" ca="1">MMULT(F117:INDEX(F117:P117,$G$16),TRANSPOSE($R$3:INDEX($R$3:$Y$7,$R$1,$G$16)))</f>
        <v>#VALUE!</v>
      </c>
      <c r="Y117" t="e">
        <f ca="1"/>
        <v>#VALUE!</v>
      </c>
      <c r="Z117" t="e">
        <f ca="1"/>
        <v>#VALUE!</v>
      </c>
      <c r="AA117" t="e">
        <f ca="1"/>
        <v>#VALUE!</v>
      </c>
      <c r="AB117" t="e">
        <f ca="1"/>
        <v>#VALUE!</v>
      </c>
      <c r="AD117" t="e">
        <f ca="1"/>
        <v>#VALUE!</v>
      </c>
      <c r="AE117" t="e">
        <f ca="1"/>
        <v>#VALUE!</v>
      </c>
      <c r="AF117" t="e">
        <f ca="1"/>
        <v>#VALUE!</v>
      </c>
      <c r="AG117" t="e">
        <f ca="1"/>
        <v>#VALUE!</v>
      </c>
      <c r="AH117" t="e">
        <f ca="1"/>
        <v>#VALUE!</v>
      </c>
    </row>
    <row r="118" spans="1:34">
      <c r="A118">
        <v>98</v>
      </c>
      <c r="B118">
        <v>-0.29999999999999893</v>
      </c>
      <c r="D118">
        <f t="shared" ca="1" si="4"/>
        <v>-0.29999999999999893</v>
      </c>
      <c r="E118">
        <f t="shared" ca="1" si="5"/>
        <v>-0.29999999999999893</v>
      </c>
      <c r="F118">
        <f ca="1"/>
        <v>-0.29999999999999893</v>
      </c>
      <c r="X118" t="e">
        <f t="array" aca="1" ref="X118:AB118" ca="1">MMULT(F118:INDEX(F118:P118,$G$16),TRANSPOSE($R$3:INDEX($R$3:$Y$7,$R$1,$G$16)))</f>
        <v>#VALUE!</v>
      </c>
      <c r="Y118" t="e">
        <f ca="1"/>
        <v>#VALUE!</v>
      </c>
      <c r="Z118" t="e">
        <f ca="1"/>
        <v>#VALUE!</v>
      </c>
      <c r="AA118" t="e">
        <f ca="1"/>
        <v>#VALUE!</v>
      </c>
      <c r="AB118" t="e">
        <f ca="1"/>
        <v>#VALUE!</v>
      </c>
      <c r="AD118" t="e">
        <f ca="1"/>
        <v>#VALUE!</v>
      </c>
      <c r="AE118" t="e">
        <f ca="1"/>
        <v>#VALUE!</v>
      </c>
      <c r="AF118" t="e">
        <f ca="1"/>
        <v>#VALUE!</v>
      </c>
      <c r="AG118" t="e">
        <f ca="1"/>
        <v>#VALUE!</v>
      </c>
      <c r="AH118" t="e">
        <f ca="1"/>
        <v>#VALUE!</v>
      </c>
    </row>
    <row r="119" spans="1:34">
      <c r="A119">
        <v>99</v>
      </c>
      <c r="B119">
        <v>-0.19999999999999929</v>
      </c>
      <c r="D119">
        <f t="shared" ca="1" si="4"/>
        <v>-0.19999999999999929</v>
      </c>
      <c r="E119">
        <f t="shared" ca="1" si="5"/>
        <v>-0.19999999999999929</v>
      </c>
      <c r="F119">
        <f ca="1"/>
        <v>-0.19999999999999929</v>
      </c>
      <c r="X119" t="e">
        <f t="array" aca="1" ref="X119:AB119" ca="1">MMULT(F119:INDEX(F119:P119,$G$16),TRANSPOSE($R$3:INDEX($R$3:$Y$7,$R$1,$G$16)))</f>
        <v>#VALUE!</v>
      </c>
      <c r="Y119" t="e">
        <f ca="1"/>
        <v>#VALUE!</v>
      </c>
      <c r="Z119" t="e">
        <f ca="1"/>
        <v>#VALUE!</v>
      </c>
      <c r="AA119" t="e">
        <f ca="1"/>
        <v>#VALUE!</v>
      </c>
      <c r="AB119" t="e">
        <f ca="1"/>
        <v>#VALUE!</v>
      </c>
      <c r="AD119" t="e">
        <f ca="1"/>
        <v>#VALUE!</v>
      </c>
      <c r="AE119" t="e">
        <f ca="1"/>
        <v>#VALUE!</v>
      </c>
      <c r="AF119" t="e">
        <f ca="1"/>
        <v>#VALUE!</v>
      </c>
      <c r="AG119" t="e">
        <f ca="1"/>
        <v>#VALUE!</v>
      </c>
      <c r="AH119" t="e">
        <f ca="1"/>
        <v>#VALUE!</v>
      </c>
    </row>
    <row r="120" spans="1:34">
      <c r="A120">
        <v>100</v>
      </c>
      <c r="B120">
        <v>-9.9999999999999645E-2</v>
      </c>
      <c r="D120">
        <f t="shared" ca="1" si="4"/>
        <v>-9.9999999999999645E-2</v>
      </c>
      <c r="E120">
        <f t="shared" ca="1" si="5"/>
        <v>-9.9999999999999645E-2</v>
      </c>
      <c r="F120">
        <f ca="1"/>
        <v>-9.9999999999999645E-2</v>
      </c>
      <c r="X120" t="e">
        <f t="array" aca="1" ref="X120:AB120" ca="1">MMULT(F120:INDEX(F120:P120,$G$16),TRANSPOSE($R$3:INDEX($R$3:$Y$7,$R$1,$G$16)))</f>
        <v>#VALUE!</v>
      </c>
      <c r="Y120" t="e">
        <f ca="1"/>
        <v>#VALUE!</v>
      </c>
      <c r="Z120" t="e">
        <f ca="1"/>
        <v>#VALUE!</v>
      </c>
      <c r="AA120" t="e">
        <f ca="1"/>
        <v>#VALUE!</v>
      </c>
      <c r="AB120" t="e">
        <f ca="1"/>
        <v>#VALUE!</v>
      </c>
      <c r="AD120" t="e">
        <f ca="1"/>
        <v>#VALUE!</v>
      </c>
      <c r="AE120" t="e">
        <f ca="1"/>
        <v>#VALUE!</v>
      </c>
      <c r="AF120" t="e">
        <f ca="1"/>
        <v>#VALUE!</v>
      </c>
      <c r="AG120" t="e">
        <f ca="1"/>
        <v>#VALUE!</v>
      </c>
      <c r="AH120" t="e">
        <f ca="1"/>
        <v>#VALUE!</v>
      </c>
    </row>
    <row r="121" spans="1:34">
      <c r="A121">
        <v>101</v>
      </c>
      <c r="B121">
        <v>0</v>
      </c>
      <c r="D121">
        <f t="shared" ca="1" si="4"/>
        <v>0</v>
      </c>
      <c r="E121">
        <f t="shared" ca="1" si="5"/>
        <v>0</v>
      </c>
      <c r="F121">
        <f ca="1"/>
        <v>0</v>
      </c>
      <c r="X121" t="e">
        <f t="array" aca="1" ref="X121:AB121" ca="1">MMULT(F121:INDEX(F121:P121,$G$16),TRANSPOSE($R$3:INDEX($R$3:$Y$7,$R$1,$G$16)))</f>
        <v>#VALUE!</v>
      </c>
      <c r="Y121" t="e">
        <f ca="1"/>
        <v>#VALUE!</v>
      </c>
      <c r="Z121" t="e">
        <f ca="1"/>
        <v>#VALUE!</v>
      </c>
      <c r="AA121" t="e">
        <f ca="1"/>
        <v>#VALUE!</v>
      </c>
      <c r="AB121" t="e">
        <f ca="1"/>
        <v>#VALUE!</v>
      </c>
      <c r="AD121" t="e">
        <f ca="1"/>
        <v>#VALUE!</v>
      </c>
      <c r="AE121" t="e">
        <f ca="1"/>
        <v>#VALUE!</v>
      </c>
      <c r="AF121" t="e">
        <f ca="1"/>
        <v>#VALUE!</v>
      </c>
      <c r="AG121" t="e">
        <f ca="1"/>
        <v>#VALUE!</v>
      </c>
      <c r="AH121" t="e">
        <f ca="1"/>
        <v>#VALUE!</v>
      </c>
    </row>
    <row r="122" spans="1:34">
      <c r="A122">
        <v>102</v>
      </c>
      <c r="B122">
        <v>0.10000000000000142</v>
      </c>
      <c r="D122">
        <f t="shared" ca="1" si="4"/>
        <v>0.10000000000000142</v>
      </c>
      <c r="E122">
        <f t="shared" ca="1" si="5"/>
        <v>0.10000000000000142</v>
      </c>
      <c r="F122">
        <f ca="1"/>
        <v>0.10000000000000142</v>
      </c>
      <c r="X122" t="e">
        <f t="array" aca="1" ref="X122:AB122" ca="1">MMULT(F122:INDEX(F122:P122,$G$16),TRANSPOSE($R$3:INDEX($R$3:$Y$7,$R$1,$G$16)))</f>
        <v>#VALUE!</v>
      </c>
      <c r="Y122" t="e">
        <f ca="1"/>
        <v>#VALUE!</v>
      </c>
      <c r="Z122" t="e">
        <f ca="1"/>
        <v>#VALUE!</v>
      </c>
      <c r="AA122" t="e">
        <f ca="1"/>
        <v>#VALUE!</v>
      </c>
      <c r="AB122" t="e">
        <f ca="1"/>
        <v>#VALUE!</v>
      </c>
      <c r="AD122" t="e">
        <f ca="1"/>
        <v>#VALUE!</v>
      </c>
      <c r="AE122" t="e">
        <f ca="1"/>
        <v>#VALUE!</v>
      </c>
      <c r="AF122" t="e">
        <f ca="1"/>
        <v>#VALUE!</v>
      </c>
      <c r="AG122" t="e">
        <f ca="1"/>
        <v>#VALUE!</v>
      </c>
      <c r="AH122" t="e">
        <f ca="1"/>
        <v>#VALUE!</v>
      </c>
    </row>
    <row r="123" spans="1:34">
      <c r="A123">
        <v>103</v>
      </c>
      <c r="B123">
        <v>0.20000000000000107</v>
      </c>
      <c r="D123">
        <f t="shared" ca="1" si="4"/>
        <v>0.20000000000000107</v>
      </c>
      <c r="E123">
        <f t="shared" ca="1" si="5"/>
        <v>0.20000000000000107</v>
      </c>
      <c r="F123">
        <f ca="1"/>
        <v>0.20000000000000107</v>
      </c>
      <c r="X123" t="e">
        <f t="array" aca="1" ref="X123:AB123" ca="1">MMULT(F123:INDEX(F123:P123,$G$16),TRANSPOSE($R$3:INDEX($R$3:$Y$7,$R$1,$G$16)))</f>
        <v>#VALUE!</v>
      </c>
      <c r="Y123" t="e">
        <f ca="1"/>
        <v>#VALUE!</v>
      </c>
      <c r="Z123" t="e">
        <f ca="1"/>
        <v>#VALUE!</v>
      </c>
      <c r="AA123" t="e">
        <f ca="1"/>
        <v>#VALUE!</v>
      </c>
      <c r="AB123" t="e">
        <f ca="1"/>
        <v>#VALUE!</v>
      </c>
      <c r="AD123" t="e">
        <f ca="1"/>
        <v>#VALUE!</v>
      </c>
      <c r="AE123" t="e">
        <f ca="1"/>
        <v>#VALUE!</v>
      </c>
      <c r="AF123" t="e">
        <f ca="1"/>
        <v>#VALUE!</v>
      </c>
      <c r="AG123" t="e">
        <f ca="1"/>
        <v>#VALUE!</v>
      </c>
      <c r="AH123" t="e">
        <f ca="1"/>
        <v>#VALUE!</v>
      </c>
    </row>
    <row r="124" spans="1:34">
      <c r="A124">
        <v>104</v>
      </c>
      <c r="B124">
        <v>0.30000000000000071</v>
      </c>
      <c r="D124">
        <f t="shared" ca="1" si="4"/>
        <v>0.30000000000000071</v>
      </c>
      <c r="E124">
        <f t="shared" ca="1" si="5"/>
        <v>0.30000000000000071</v>
      </c>
      <c r="F124">
        <f ca="1"/>
        <v>0.30000000000000071</v>
      </c>
      <c r="X124" t="e">
        <f t="array" aca="1" ref="X124:AB124" ca="1">MMULT(F124:INDEX(F124:P124,$G$16),TRANSPOSE($R$3:INDEX($R$3:$Y$7,$R$1,$G$16)))</f>
        <v>#VALUE!</v>
      </c>
      <c r="Y124" t="e">
        <f ca="1"/>
        <v>#VALUE!</v>
      </c>
      <c r="Z124" t="e">
        <f ca="1"/>
        <v>#VALUE!</v>
      </c>
      <c r="AA124" t="e">
        <f ca="1"/>
        <v>#VALUE!</v>
      </c>
      <c r="AB124" t="e">
        <f ca="1"/>
        <v>#VALUE!</v>
      </c>
      <c r="AD124" t="e">
        <f ca="1"/>
        <v>#VALUE!</v>
      </c>
      <c r="AE124" t="e">
        <f ca="1"/>
        <v>#VALUE!</v>
      </c>
      <c r="AF124" t="e">
        <f ca="1"/>
        <v>#VALUE!</v>
      </c>
      <c r="AG124" t="e">
        <f ca="1"/>
        <v>#VALUE!</v>
      </c>
      <c r="AH124" t="e">
        <f ca="1"/>
        <v>#VALUE!</v>
      </c>
    </row>
    <row r="125" spans="1:34">
      <c r="A125">
        <v>105</v>
      </c>
      <c r="B125">
        <v>0.40000000000000036</v>
      </c>
      <c r="D125">
        <f t="shared" ca="1" si="4"/>
        <v>0.40000000000000036</v>
      </c>
      <c r="E125">
        <f t="shared" ca="1" si="5"/>
        <v>0.40000000000000036</v>
      </c>
      <c r="F125">
        <f ca="1"/>
        <v>0.40000000000000036</v>
      </c>
      <c r="X125" t="e">
        <f t="array" aca="1" ref="X125:AB125" ca="1">MMULT(F125:INDEX(F125:P125,$G$16),TRANSPOSE($R$3:INDEX($R$3:$Y$7,$R$1,$G$16)))</f>
        <v>#VALUE!</v>
      </c>
      <c r="Y125" t="e">
        <f ca="1"/>
        <v>#VALUE!</v>
      </c>
      <c r="Z125" t="e">
        <f ca="1"/>
        <v>#VALUE!</v>
      </c>
      <c r="AA125" t="e">
        <f ca="1"/>
        <v>#VALUE!</v>
      </c>
      <c r="AB125" t="e">
        <f ca="1"/>
        <v>#VALUE!</v>
      </c>
      <c r="AD125" t="e">
        <f ca="1"/>
        <v>#VALUE!</v>
      </c>
      <c r="AE125" t="e">
        <f ca="1"/>
        <v>#VALUE!</v>
      </c>
      <c r="AF125" t="e">
        <f ca="1"/>
        <v>#VALUE!</v>
      </c>
      <c r="AG125" t="e">
        <f ca="1"/>
        <v>#VALUE!</v>
      </c>
      <c r="AH125" t="e">
        <f ca="1"/>
        <v>#VALUE!</v>
      </c>
    </row>
    <row r="126" spans="1:34">
      <c r="A126">
        <v>106</v>
      </c>
      <c r="B126">
        <v>0.5</v>
      </c>
      <c r="D126">
        <f t="shared" ca="1" si="4"/>
        <v>0.5</v>
      </c>
      <c r="E126">
        <f t="shared" ca="1" si="5"/>
        <v>0.5</v>
      </c>
      <c r="F126">
        <f ca="1"/>
        <v>0.5</v>
      </c>
      <c r="X126" t="e">
        <f t="array" aca="1" ref="X126:AB126" ca="1">MMULT(F126:INDEX(F126:P126,$G$16),TRANSPOSE($R$3:INDEX($R$3:$Y$7,$R$1,$G$16)))</f>
        <v>#VALUE!</v>
      </c>
      <c r="Y126" t="e">
        <f ca="1"/>
        <v>#VALUE!</v>
      </c>
      <c r="Z126" t="e">
        <f ca="1"/>
        <v>#VALUE!</v>
      </c>
      <c r="AA126" t="e">
        <f ca="1"/>
        <v>#VALUE!</v>
      </c>
      <c r="AB126" t="e">
        <f ca="1"/>
        <v>#VALUE!</v>
      </c>
      <c r="AD126" t="e">
        <f ca="1"/>
        <v>#VALUE!</v>
      </c>
      <c r="AE126" t="e">
        <f ca="1"/>
        <v>#VALUE!</v>
      </c>
      <c r="AF126" t="e">
        <f ca="1"/>
        <v>#VALUE!</v>
      </c>
      <c r="AG126" t="e">
        <f ca="1"/>
        <v>#VALUE!</v>
      </c>
      <c r="AH126" t="e">
        <f ca="1"/>
        <v>#VALUE!</v>
      </c>
    </row>
    <row r="127" spans="1:34">
      <c r="A127">
        <v>107</v>
      </c>
      <c r="B127">
        <v>0.60000000000000142</v>
      </c>
      <c r="D127">
        <f t="shared" ca="1" si="4"/>
        <v>0.60000000000000142</v>
      </c>
      <c r="E127">
        <f t="shared" ca="1" si="5"/>
        <v>0.60000000000000142</v>
      </c>
      <c r="F127">
        <f ca="1"/>
        <v>0.60000000000000142</v>
      </c>
      <c r="X127" t="e">
        <f t="array" aca="1" ref="X127:AB127" ca="1">MMULT(F127:INDEX(F127:P127,$G$16),TRANSPOSE($R$3:INDEX($R$3:$Y$7,$R$1,$G$16)))</f>
        <v>#VALUE!</v>
      </c>
      <c r="Y127" t="e">
        <f ca="1"/>
        <v>#VALUE!</v>
      </c>
      <c r="Z127" t="e">
        <f ca="1"/>
        <v>#VALUE!</v>
      </c>
      <c r="AA127" t="e">
        <f ca="1"/>
        <v>#VALUE!</v>
      </c>
      <c r="AB127" t="e">
        <f ca="1"/>
        <v>#VALUE!</v>
      </c>
      <c r="AD127" t="e">
        <f ca="1"/>
        <v>#VALUE!</v>
      </c>
      <c r="AE127" t="e">
        <f ca="1"/>
        <v>#VALUE!</v>
      </c>
      <c r="AF127" t="e">
        <f ca="1"/>
        <v>#VALUE!</v>
      </c>
      <c r="AG127" t="e">
        <f ca="1"/>
        <v>#VALUE!</v>
      </c>
      <c r="AH127" t="e">
        <f ca="1"/>
        <v>#VALUE!</v>
      </c>
    </row>
    <row r="128" spans="1:34">
      <c r="A128">
        <v>108</v>
      </c>
      <c r="B128">
        <v>0.70000000000000107</v>
      </c>
      <c r="D128">
        <f t="shared" ca="1" si="4"/>
        <v>0.70000000000000107</v>
      </c>
      <c r="E128">
        <f t="shared" ca="1" si="5"/>
        <v>0.70000000000000107</v>
      </c>
      <c r="F128">
        <f ca="1"/>
        <v>0.70000000000000107</v>
      </c>
      <c r="X128" t="e">
        <f t="array" aca="1" ref="X128:AB128" ca="1">MMULT(F128:INDEX(F128:P128,$G$16),TRANSPOSE($R$3:INDEX($R$3:$Y$7,$R$1,$G$16)))</f>
        <v>#VALUE!</v>
      </c>
      <c r="Y128" t="e">
        <f ca="1"/>
        <v>#VALUE!</v>
      </c>
      <c r="Z128" t="e">
        <f ca="1"/>
        <v>#VALUE!</v>
      </c>
      <c r="AA128" t="e">
        <f ca="1"/>
        <v>#VALUE!</v>
      </c>
      <c r="AB128" t="e">
        <f ca="1"/>
        <v>#VALUE!</v>
      </c>
      <c r="AD128" t="e">
        <f ca="1"/>
        <v>#VALUE!</v>
      </c>
      <c r="AE128" t="e">
        <f ca="1"/>
        <v>#VALUE!</v>
      </c>
      <c r="AF128" t="e">
        <f ca="1"/>
        <v>#VALUE!</v>
      </c>
      <c r="AG128" t="e">
        <f ca="1"/>
        <v>#VALUE!</v>
      </c>
      <c r="AH128" t="e">
        <f ca="1"/>
        <v>#VALUE!</v>
      </c>
    </row>
    <row r="129" spans="1:34">
      <c r="A129">
        <v>109</v>
      </c>
      <c r="B129">
        <v>0.80000000000000071</v>
      </c>
      <c r="D129">
        <f t="shared" ca="1" si="4"/>
        <v>0.80000000000000071</v>
      </c>
      <c r="E129">
        <f t="shared" ca="1" si="5"/>
        <v>0.80000000000000071</v>
      </c>
      <c r="F129">
        <f ca="1"/>
        <v>0.80000000000000071</v>
      </c>
      <c r="X129" t="e">
        <f t="array" aca="1" ref="X129:AB129" ca="1">MMULT(F129:INDEX(F129:P129,$G$16),TRANSPOSE($R$3:INDEX($R$3:$Y$7,$R$1,$G$16)))</f>
        <v>#VALUE!</v>
      </c>
      <c r="Y129" t="e">
        <f ca="1"/>
        <v>#VALUE!</v>
      </c>
      <c r="Z129" t="e">
        <f ca="1"/>
        <v>#VALUE!</v>
      </c>
      <c r="AA129" t="e">
        <f ca="1"/>
        <v>#VALUE!</v>
      </c>
      <c r="AB129" t="e">
        <f ca="1"/>
        <v>#VALUE!</v>
      </c>
      <c r="AD129" t="e">
        <f ca="1"/>
        <v>#VALUE!</v>
      </c>
      <c r="AE129" t="e">
        <f ca="1"/>
        <v>#VALUE!</v>
      </c>
      <c r="AF129" t="e">
        <f ca="1"/>
        <v>#VALUE!</v>
      </c>
      <c r="AG129" t="e">
        <f ca="1"/>
        <v>#VALUE!</v>
      </c>
      <c r="AH129" t="e">
        <f ca="1"/>
        <v>#VALUE!</v>
      </c>
    </row>
    <row r="130" spans="1:34">
      <c r="A130">
        <v>110</v>
      </c>
      <c r="B130">
        <v>0.90000000000000036</v>
      </c>
      <c r="D130">
        <f t="shared" ca="1" si="4"/>
        <v>0.90000000000000036</v>
      </c>
      <c r="E130">
        <f t="shared" ca="1" si="5"/>
        <v>0.90000000000000036</v>
      </c>
      <c r="F130">
        <f ca="1"/>
        <v>0.90000000000000036</v>
      </c>
      <c r="X130" t="e">
        <f t="array" aca="1" ref="X130:AB130" ca="1">MMULT(F130:INDEX(F130:P130,$G$16),TRANSPOSE($R$3:INDEX($R$3:$Y$7,$R$1,$G$16)))</f>
        <v>#VALUE!</v>
      </c>
      <c r="Y130" t="e">
        <f ca="1"/>
        <v>#VALUE!</v>
      </c>
      <c r="Z130" t="e">
        <f ca="1"/>
        <v>#VALUE!</v>
      </c>
      <c r="AA130" t="e">
        <f ca="1"/>
        <v>#VALUE!</v>
      </c>
      <c r="AB130" t="e">
        <f ca="1"/>
        <v>#VALUE!</v>
      </c>
      <c r="AD130" t="e">
        <f ca="1"/>
        <v>#VALUE!</v>
      </c>
      <c r="AE130" t="e">
        <f ca="1"/>
        <v>#VALUE!</v>
      </c>
      <c r="AF130" t="e">
        <f ca="1"/>
        <v>#VALUE!</v>
      </c>
      <c r="AG130" t="e">
        <f ca="1"/>
        <v>#VALUE!</v>
      </c>
      <c r="AH130" t="e">
        <f ca="1"/>
        <v>#VALUE!</v>
      </c>
    </row>
    <row r="131" spans="1:34">
      <c r="A131">
        <v>111</v>
      </c>
      <c r="B131">
        <v>1</v>
      </c>
      <c r="D131">
        <f t="shared" ca="1" si="4"/>
        <v>1</v>
      </c>
      <c r="E131">
        <f t="shared" ca="1" si="5"/>
        <v>1</v>
      </c>
      <c r="F131">
        <f ca="1"/>
        <v>1</v>
      </c>
      <c r="X131" t="e">
        <f t="array" aca="1" ref="X131:AB131" ca="1">MMULT(F131:INDEX(F131:P131,$G$16),TRANSPOSE($R$3:INDEX($R$3:$Y$7,$R$1,$G$16)))</f>
        <v>#VALUE!</v>
      </c>
      <c r="Y131" t="e">
        <f ca="1"/>
        <v>#VALUE!</v>
      </c>
      <c r="Z131" t="e">
        <f ca="1"/>
        <v>#VALUE!</v>
      </c>
      <c r="AA131" t="e">
        <f ca="1"/>
        <v>#VALUE!</v>
      </c>
      <c r="AB131" t="e">
        <f ca="1"/>
        <v>#VALUE!</v>
      </c>
      <c r="AD131" t="e">
        <f ca="1"/>
        <v>#VALUE!</v>
      </c>
      <c r="AE131" t="e">
        <f ca="1"/>
        <v>#VALUE!</v>
      </c>
      <c r="AF131" t="e">
        <f ca="1"/>
        <v>#VALUE!</v>
      </c>
      <c r="AG131" t="e">
        <f ca="1"/>
        <v>#VALUE!</v>
      </c>
      <c r="AH131" t="e">
        <f ca="1"/>
        <v>#VALUE!</v>
      </c>
    </row>
    <row r="132" spans="1:34">
      <c r="A132">
        <v>112</v>
      </c>
      <c r="B132">
        <v>1.1000000000000014</v>
      </c>
      <c r="D132">
        <f t="shared" ca="1" si="4"/>
        <v>1.1000000000000014</v>
      </c>
      <c r="E132">
        <f t="shared" ca="1" si="5"/>
        <v>1.1000000000000014</v>
      </c>
      <c r="F132">
        <f ca="1"/>
        <v>1.1000000000000014</v>
      </c>
      <c r="X132" t="e">
        <f t="array" aca="1" ref="X132:AB132" ca="1">MMULT(F132:INDEX(F132:P132,$G$16),TRANSPOSE($R$3:INDEX($R$3:$Y$7,$R$1,$G$16)))</f>
        <v>#VALUE!</v>
      </c>
      <c r="Y132" t="e">
        <f ca="1"/>
        <v>#VALUE!</v>
      </c>
      <c r="Z132" t="e">
        <f ca="1"/>
        <v>#VALUE!</v>
      </c>
      <c r="AA132" t="e">
        <f ca="1"/>
        <v>#VALUE!</v>
      </c>
      <c r="AB132" t="e">
        <f ca="1"/>
        <v>#VALUE!</v>
      </c>
      <c r="AD132" t="e">
        <f ca="1"/>
        <v>#VALUE!</v>
      </c>
      <c r="AE132" t="e">
        <f ca="1"/>
        <v>#VALUE!</v>
      </c>
      <c r="AF132" t="e">
        <f ca="1"/>
        <v>#VALUE!</v>
      </c>
      <c r="AG132" t="e">
        <f ca="1"/>
        <v>#VALUE!</v>
      </c>
      <c r="AH132" t="e">
        <f ca="1"/>
        <v>#VALUE!</v>
      </c>
    </row>
    <row r="133" spans="1:34">
      <c r="A133">
        <v>113</v>
      </c>
      <c r="B133">
        <v>1.2000000000000011</v>
      </c>
      <c r="D133">
        <f t="shared" ca="1" si="4"/>
        <v>1.2000000000000011</v>
      </c>
      <c r="E133">
        <f t="shared" ca="1" si="5"/>
        <v>1.2000000000000011</v>
      </c>
      <c r="F133">
        <f ca="1"/>
        <v>1.2000000000000011</v>
      </c>
      <c r="X133" t="e">
        <f t="array" aca="1" ref="X133:AB133" ca="1">MMULT(F133:INDEX(F133:P133,$G$16),TRANSPOSE($R$3:INDEX($R$3:$Y$7,$R$1,$G$16)))</f>
        <v>#VALUE!</v>
      </c>
      <c r="Y133" t="e">
        <f ca="1"/>
        <v>#VALUE!</v>
      </c>
      <c r="Z133" t="e">
        <f ca="1"/>
        <v>#VALUE!</v>
      </c>
      <c r="AA133" t="e">
        <f ca="1"/>
        <v>#VALUE!</v>
      </c>
      <c r="AB133" t="e">
        <f ca="1"/>
        <v>#VALUE!</v>
      </c>
      <c r="AD133" t="e">
        <f ca="1"/>
        <v>#VALUE!</v>
      </c>
      <c r="AE133" t="e">
        <f ca="1"/>
        <v>#VALUE!</v>
      </c>
      <c r="AF133" t="e">
        <f ca="1"/>
        <v>#VALUE!</v>
      </c>
      <c r="AG133" t="e">
        <f ca="1"/>
        <v>#VALUE!</v>
      </c>
      <c r="AH133" t="e">
        <f ca="1"/>
        <v>#VALUE!</v>
      </c>
    </row>
    <row r="134" spans="1:34">
      <c r="A134">
        <v>114</v>
      </c>
      <c r="B134">
        <v>1.3000000000000007</v>
      </c>
      <c r="D134">
        <f t="shared" ca="1" si="4"/>
        <v>1.3000000000000007</v>
      </c>
      <c r="E134">
        <f t="shared" ca="1" si="5"/>
        <v>1.3000000000000007</v>
      </c>
      <c r="F134">
        <f ca="1"/>
        <v>1.3000000000000007</v>
      </c>
      <c r="X134" t="e">
        <f t="array" aca="1" ref="X134:AB134" ca="1">MMULT(F134:INDEX(F134:P134,$G$16),TRANSPOSE($R$3:INDEX($R$3:$Y$7,$R$1,$G$16)))</f>
        <v>#VALUE!</v>
      </c>
      <c r="Y134" t="e">
        <f ca="1"/>
        <v>#VALUE!</v>
      </c>
      <c r="Z134" t="e">
        <f ca="1"/>
        <v>#VALUE!</v>
      </c>
      <c r="AA134" t="e">
        <f ca="1"/>
        <v>#VALUE!</v>
      </c>
      <c r="AB134" t="e">
        <f ca="1"/>
        <v>#VALUE!</v>
      </c>
      <c r="AD134" t="e">
        <f ca="1"/>
        <v>#VALUE!</v>
      </c>
      <c r="AE134" t="e">
        <f ca="1"/>
        <v>#VALUE!</v>
      </c>
      <c r="AF134" t="e">
        <f ca="1"/>
        <v>#VALUE!</v>
      </c>
      <c r="AG134" t="e">
        <f ca="1"/>
        <v>#VALUE!</v>
      </c>
      <c r="AH134" t="e">
        <f ca="1"/>
        <v>#VALUE!</v>
      </c>
    </row>
    <row r="135" spans="1:34">
      <c r="A135">
        <v>115</v>
      </c>
      <c r="B135">
        <v>1.4000000000000004</v>
      </c>
      <c r="D135">
        <f t="shared" ca="1" si="4"/>
        <v>1.4000000000000004</v>
      </c>
      <c r="E135">
        <f t="shared" ca="1" si="5"/>
        <v>1.4000000000000004</v>
      </c>
      <c r="F135">
        <f ca="1"/>
        <v>1.4000000000000004</v>
      </c>
      <c r="X135" t="e">
        <f t="array" aca="1" ref="X135:AB135" ca="1">MMULT(F135:INDEX(F135:P135,$G$16),TRANSPOSE($R$3:INDEX($R$3:$Y$7,$R$1,$G$16)))</f>
        <v>#VALUE!</v>
      </c>
      <c r="Y135" t="e">
        <f ca="1"/>
        <v>#VALUE!</v>
      </c>
      <c r="Z135" t="e">
        <f ca="1"/>
        <v>#VALUE!</v>
      </c>
      <c r="AA135" t="e">
        <f ca="1"/>
        <v>#VALUE!</v>
      </c>
      <c r="AB135" t="e">
        <f ca="1"/>
        <v>#VALUE!</v>
      </c>
      <c r="AD135" t="e">
        <f ca="1"/>
        <v>#VALUE!</v>
      </c>
      <c r="AE135" t="e">
        <f ca="1"/>
        <v>#VALUE!</v>
      </c>
      <c r="AF135" t="e">
        <f ca="1"/>
        <v>#VALUE!</v>
      </c>
      <c r="AG135" t="e">
        <f ca="1"/>
        <v>#VALUE!</v>
      </c>
      <c r="AH135" t="e">
        <f ca="1"/>
        <v>#VALUE!</v>
      </c>
    </row>
    <row r="136" spans="1:34">
      <c r="A136">
        <v>116</v>
      </c>
      <c r="B136">
        <v>1.5</v>
      </c>
      <c r="D136">
        <f t="shared" ca="1" si="4"/>
        <v>1.5</v>
      </c>
      <c r="E136">
        <f t="shared" ca="1" si="5"/>
        <v>1.5</v>
      </c>
      <c r="F136">
        <f ca="1"/>
        <v>1.5</v>
      </c>
      <c r="X136" t="e">
        <f t="array" aca="1" ref="X136:AB136" ca="1">MMULT(F136:INDEX(F136:P136,$G$16),TRANSPOSE($R$3:INDEX($R$3:$Y$7,$R$1,$G$16)))</f>
        <v>#VALUE!</v>
      </c>
      <c r="Y136" t="e">
        <f ca="1"/>
        <v>#VALUE!</v>
      </c>
      <c r="Z136" t="e">
        <f ca="1"/>
        <v>#VALUE!</v>
      </c>
      <c r="AA136" t="e">
        <f ca="1"/>
        <v>#VALUE!</v>
      </c>
      <c r="AB136" t="e">
        <f ca="1"/>
        <v>#VALUE!</v>
      </c>
      <c r="AD136" t="e">
        <f ca="1"/>
        <v>#VALUE!</v>
      </c>
      <c r="AE136" t="e">
        <f ca="1"/>
        <v>#VALUE!</v>
      </c>
      <c r="AF136" t="e">
        <f ca="1"/>
        <v>#VALUE!</v>
      </c>
      <c r="AG136" t="e">
        <f ca="1"/>
        <v>#VALUE!</v>
      </c>
      <c r="AH136" t="e">
        <f ca="1"/>
        <v>#VALUE!</v>
      </c>
    </row>
    <row r="137" spans="1:34">
      <c r="A137">
        <v>117</v>
      </c>
      <c r="B137">
        <v>1.6000000000000014</v>
      </c>
      <c r="D137">
        <f t="shared" ca="1" si="4"/>
        <v>1.6000000000000014</v>
      </c>
      <c r="E137">
        <f t="shared" ca="1" si="5"/>
        <v>1.6000000000000014</v>
      </c>
      <c r="F137">
        <f ca="1"/>
        <v>1.6000000000000014</v>
      </c>
      <c r="X137" t="e">
        <f t="array" aca="1" ref="X137:AB137" ca="1">MMULT(F137:INDEX(F137:P137,$G$16),TRANSPOSE($R$3:INDEX($R$3:$Y$7,$R$1,$G$16)))</f>
        <v>#VALUE!</v>
      </c>
      <c r="Y137" t="e">
        <f ca="1"/>
        <v>#VALUE!</v>
      </c>
      <c r="Z137" t="e">
        <f ca="1"/>
        <v>#VALUE!</v>
      </c>
      <c r="AA137" t="e">
        <f ca="1"/>
        <v>#VALUE!</v>
      </c>
      <c r="AB137" t="e">
        <f ca="1"/>
        <v>#VALUE!</v>
      </c>
      <c r="AD137" t="e">
        <f ca="1"/>
        <v>#VALUE!</v>
      </c>
      <c r="AE137" t="e">
        <f ca="1"/>
        <v>#VALUE!</v>
      </c>
      <c r="AF137" t="e">
        <f ca="1"/>
        <v>#VALUE!</v>
      </c>
      <c r="AG137" t="e">
        <f ca="1"/>
        <v>#VALUE!</v>
      </c>
      <c r="AH137" t="e">
        <f ca="1"/>
        <v>#VALUE!</v>
      </c>
    </row>
    <row r="138" spans="1:34">
      <c r="A138">
        <v>118</v>
      </c>
      <c r="B138">
        <v>1.7000000000000011</v>
      </c>
      <c r="D138">
        <f t="shared" ca="1" si="4"/>
        <v>1.7000000000000011</v>
      </c>
      <c r="E138">
        <f t="shared" ca="1" si="5"/>
        <v>1.7000000000000011</v>
      </c>
      <c r="F138">
        <f ca="1"/>
        <v>1.7000000000000011</v>
      </c>
      <c r="X138" t="e">
        <f t="array" aca="1" ref="X138:AB138" ca="1">MMULT(F138:INDEX(F138:P138,$G$16),TRANSPOSE($R$3:INDEX($R$3:$Y$7,$R$1,$G$16)))</f>
        <v>#VALUE!</v>
      </c>
      <c r="Y138" t="e">
        <f ca="1"/>
        <v>#VALUE!</v>
      </c>
      <c r="Z138" t="e">
        <f ca="1"/>
        <v>#VALUE!</v>
      </c>
      <c r="AA138" t="e">
        <f ca="1"/>
        <v>#VALUE!</v>
      </c>
      <c r="AB138" t="e">
        <f ca="1"/>
        <v>#VALUE!</v>
      </c>
      <c r="AD138" t="e">
        <f ca="1"/>
        <v>#VALUE!</v>
      </c>
      <c r="AE138" t="e">
        <f ca="1"/>
        <v>#VALUE!</v>
      </c>
      <c r="AF138" t="e">
        <f ca="1"/>
        <v>#VALUE!</v>
      </c>
      <c r="AG138" t="e">
        <f ca="1"/>
        <v>#VALUE!</v>
      </c>
      <c r="AH138" t="e">
        <f ca="1"/>
        <v>#VALUE!</v>
      </c>
    </row>
    <row r="139" spans="1:34">
      <c r="A139">
        <v>119</v>
      </c>
      <c r="B139">
        <v>1.8000000000000007</v>
      </c>
      <c r="D139">
        <f t="shared" ca="1" si="4"/>
        <v>1.8000000000000007</v>
      </c>
      <c r="E139">
        <f t="shared" ca="1" si="5"/>
        <v>1.8000000000000007</v>
      </c>
      <c r="F139">
        <f ca="1"/>
        <v>1.8000000000000007</v>
      </c>
      <c r="X139" t="e">
        <f t="array" aca="1" ref="X139:AB139" ca="1">MMULT(F139:INDEX(F139:P139,$G$16),TRANSPOSE($R$3:INDEX($R$3:$Y$7,$R$1,$G$16)))</f>
        <v>#VALUE!</v>
      </c>
      <c r="Y139" t="e">
        <f ca="1"/>
        <v>#VALUE!</v>
      </c>
      <c r="Z139" t="e">
        <f ca="1"/>
        <v>#VALUE!</v>
      </c>
      <c r="AA139" t="e">
        <f ca="1"/>
        <v>#VALUE!</v>
      </c>
      <c r="AB139" t="e">
        <f ca="1"/>
        <v>#VALUE!</v>
      </c>
      <c r="AD139" t="e">
        <f ca="1"/>
        <v>#VALUE!</v>
      </c>
      <c r="AE139" t="e">
        <f ca="1"/>
        <v>#VALUE!</v>
      </c>
      <c r="AF139" t="e">
        <f ca="1"/>
        <v>#VALUE!</v>
      </c>
      <c r="AG139" t="e">
        <f ca="1"/>
        <v>#VALUE!</v>
      </c>
      <c r="AH139" t="e">
        <f ca="1"/>
        <v>#VALUE!</v>
      </c>
    </row>
    <row r="140" spans="1:34">
      <c r="A140">
        <v>120</v>
      </c>
      <c r="B140">
        <v>1.9000000000000004</v>
      </c>
      <c r="D140">
        <f t="shared" ca="1" si="4"/>
        <v>1.9000000000000004</v>
      </c>
      <c r="E140">
        <f t="shared" ca="1" si="5"/>
        <v>1.9000000000000004</v>
      </c>
      <c r="F140">
        <f ca="1"/>
        <v>1.9000000000000004</v>
      </c>
      <c r="X140" t="e">
        <f t="array" aca="1" ref="X140:AB140" ca="1">MMULT(F140:INDEX(F140:P140,$G$16),TRANSPOSE($R$3:INDEX($R$3:$Y$7,$R$1,$G$16)))</f>
        <v>#VALUE!</v>
      </c>
      <c r="Y140" t="e">
        <f ca="1"/>
        <v>#VALUE!</v>
      </c>
      <c r="Z140" t="e">
        <f ca="1"/>
        <v>#VALUE!</v>
      </c>
      <c r="AA140" t="e">
        <f ca="1"/>
        <v>#VALUE!</v>
      </c>
      <c r="AB140" t="e">
        <f ca="1"/>
        <v>#VALUE!</v>
      </c>
      <c r="AD140" t="e">
        <f ca="1"/>
        <v>#VALUE!</v>
      </c>
      <c r="AE140" t="e">
        <f ca="1"/>
        <v>#VALUE!</v>
      </c>
      <c r="AF140" t="e">
        <f ca="1"/>
        <v>#VALUE!</v>
      </c>
      <c r="AG140" t="e">
        <f ca="1"/>
        <v>#VALUE!</v>
      </c>
      <c r="AH140" t="e">
        <f ca="1"/>
        <v>#VALUE!</v>
      </c>
    </row>
    <row r="141" spans="1:34">
      <c r="A141">
        <v>121</v>
      </c>
      <c r="B141">
        <v>2</v>
      </c>
      <c r="D141">
        <f t="shared" ca="1" si="4"/>
        <v>2</v>
      </c>
      <c r="E141">
        <f t="shared" ca="1" si="5"/>
        <v>2</v>
      </c>
      <c r="F141">
        <f ca="1"/>
        <v>2</v>
      </c>
      <c r="X141" t="e">
        <f t="array" aca="1" ref="X141:AB141" ca="1">MMULT(F141:INDEX(F141:P141,$G$16),TRANSPOSE($R$3:INDEX($R$3:$Y$7,$R$1,$G$16)))</f>
        <v>#VALUE!</v>
      </c>
      <c r="Y141" t="e">
        <f ca="1"/>
        <v>#VALUE!</v>
      </c>
      <c r="Z141" t="e">
        <f ca="1"/>
        <v>#VALUE!</v>
      </c>
      <c r="AA141" t="e">
        <f ca="1"/>
        <v>#VALUE!</v>
      </c>
      <c r="AB141" t="e">
        <f ca="1"/>
        <v>#VALUE!</v>
      </c>
      <c r="AD141" t="e">
        <f ca="1"/>
        <v>#VALUE!</v>
      </c>
      <c r="AE141" t="e">
        <f ca="1"/>
        <v>#VALUE!</v>
      </c>
      <c r="AF141" t="e">
        <f ca="1"/>
        <v>#VALUE!</v>
      </c>
      <c r="AG141" t="e">
        <f ca="1"/>
        <v>#VALUE!</v>
      </c>
      <c r="AH141" t="e">
        <f ca="1"/>
        <v>#VALUE!</v>
      </c>
    </row>
    <row r="142" spans="1:34">
      <c r="A142">
        <v>122</v>
      </c>
      <c r="B142">
        <v>2.1000000000000014</v>
      </c>
      <c r="D142">
        <f t="shared" ca="1" si="4"/>
        <v>2.1000000000000014</v>
      </c>
      <c r="E142">
        <f t="shared" ca="1" si="5"/>
        <v>2.1000000000000014</v>
      </c>
      <c r="F142">
        <f ca="1"/>
        <v>2.1000000000000014</v>
      </c>
      <c r="X142" t="e">
        <f t="array" aca="1" ref="X142:AB142" ca="1">MMULT(F142:INDEX(F142:P142,$G$16),TRANSPOSE($R$3:INDEX($R$3:$Y$7,$R$1,$G$16)))</f>
        <v>#VALUE!</v>
      </c>
      <c r="Y142" t="e">
        <f ca="1"/>
        <v>#VALUE!</v>
      </c>
      <c r="Z142" t="e">
        <f ca="1"/>
        <v>#VALUE!</v>
      </c>
      <c r="AA142" t="e">
        <f ca="1"/>
        <v>#VALUE!</v>
      </c>
      <c r="AB142" t="e">
        <f ca="1"/>
        <v>#VALUE!</v>
      </c>
      <c r="AD142" t="e">
        <f ca="1"/>
        <v>#VALUE!</v>
      </c>
      <c r="AE142" t="e">
        <f ca="1"/>
        <v>#VALUE!</v>
      </c>
      <c r="AF142" t="e">
        <f ca="1"/>
        <v>#VALUE!</v>
      </c>
      <c r="AG142" t="e">
        <f ca="1"/>
        <v>#VALUE!</v>
      </c>
      <c r="AH142" t="e">
        <f ca="1"/>
        <v>#VALUE!</v>
      </c>
    </row>
    <row r="143" spans="1:34">
      <c r="A143">
        <v>123</v>
      </c>
      <c r="B143">
        <v>2.2000000000000011</v>
      </c>
      <c r="D143">
        <f t="shared" ca="1" si="4"/>
        <v>2.2000000000000011</v>
      </c>
      <c r="E143">
        <f t="shared" ca="1" si="5"/>
        <v>2.2000000000000011</v>
      </c>
      <c r="F143">
        <f ca="1"/>
        <v>2.2000000000000011</v>
      </c>
      <c r="X143" t="e">
        <f t="array" aca="1" ref="X143:AB143" ca="1">MMULT(F143:INDEX(F143:P143,$G$16),TRANSPOSE($R$3:INDEX($R$3:$Y$7,$R$1,$G$16)))</f>
        <v>#VALUE!</v>
      </c>
      <c r="Y143" t="e">
        <f ca="1"/>
        <v>#VALUE!</v>
      </c>
      <c r="Z143" t="e">
        <f ca="1"/>
        <v>#VALUE!</v>
      </c>
      <c r="AA143" t="e">
        <f ca="1"/>
        <v>#VALUE!</v>
      </c>
      <c r="AB143" t="e">
        <f ca="1"/>
        <v>#VALUE!</v>
      </c>
      <c r="AD143" t="e">
        <f ca="1"/>
        <v>#VALUE!</v>
      </c>
      <c r="AE143" t="e">
        <f ca="1"/>
        <v>#VALUE!</v>
      </c>
      <c r="AF143" t="e">
        <f ca="1"/>
        <v>#VALUE!</v>
      </c>
      <c r="AG143" t="e">
        <f ca="1"/>
        <v>#VALUE!</v>
      </c>
      <c r="AH143" t="e">
        <f ca="1"/>
        <v>#VALUE!</v>
      </c>
    </row>
    <row r="144" spans="1:34">
      <c r="A144">
        <v>124</v>
      </c>
      <c r="B144">
        <v>2.3000000000000007</v>
      </c>
      <c r="D144">
        <f t="shared" ca="1" si="4"/>
        <v>2.3000000000000007</v>
      </c>
      <c r="E144">
        <f t="shared" ca="1" si="5"/>
        <v>2.3000000000000007</v>
      </c>
      <c r="F144">
        <f ca="1"/>
        <v>2.3000000000000007</v>
      </c>
      <c r="X144" t="e">
        <f t="array" aca="1" ref="X144:AB144" ca="1">MMULT(F144:INDEX(F144:P144,$G$16),TRANSPOSE($R$3:INDEX($R$3:$Y$7,$R$1,$G$16)))</f>
        <v>#VALUE!</v>
      </c>
      <c r="Y144" t="e">
        <f ca="1"/>
        <v>#VALUE!</v>
      </c>
      <c r="Z144" t="e">
        <f ca="1"/>
        <v>#VALUE!</v>
      </c>
      <c r="AA144" t="e">
        <f ca="1"/>
        <v>#VALUE!</v>
      </c>
      <c r="AB144" t="e">
        <f ca="1"/>
        <v>#VALUE!</v>
      </c>
      <c r="AD144" t="e">
        <f ca="1"/>
        <v>#VALUE!</v>
      </c>
      <c r="AE144" t="e">
        <f ca="1"/>
        <v>#VALUE!</v>
      </c>
      <c r="AF144" t="e">
        <f ca="1"/>
        <v>#VALUE!</v>
      </c>
      <c r="AG144" t="e">
        <f ca="1"/>
        <v>#VALUE!</v>
      </c>
      <c r="AH144" t="e">
        <f ca="1"/>
        <v>#VALUE!</v>
      </c>
    </row>
    <row r="145" spans="1:34">
      <c r="A145">
        <v>125</v>
      </c>
      <c r="B145">
        <v>2.4000000000000004</v>
      </c>
      <c r="D145">
        <f t="shared" ca="1" si="4"/>
        <v>2.4000000000000004</v>
      </c>
      <c r="E145">
        <f t="shared" ca="1" si="5"/>
        <v>2.4000000000000004</v>
      </c>
      <c r="F145">
        <f ca="1"/>
        <v>2.4000000000000004</v>
      </c>
      <c r="X145" t="e">
        <f t="array" aca="1" ref="X145:AB145" ca="1">MMULT(F145:INDEX(F145:P145,$G$16),TRANSPOSE($R$3:INDEX($R$3:$Y$7,$R$1,$G$16)))</f>
        <v>#VALUE!</v>
      </c>
      <c r="Y145" t="e">
        <f ca="1"/>
        <v>#VALUE!</v>
      </c>
      <c r="Z145" t="e">
        <f ca="1"/>
        <v>#VALUE!</v>
      </c>
      <c r="AA145" t="e">
        <f ca="1"/>
        <v>#VALUE!</v>
      </c>
      <c r="AB145" t="e">
        <f ca="1"/>
        <v>#VALUE!</v>
      </c>
      <c r="AD145" t="e">
        <f ca="1"/>
        <v>#VALUE!</v>
      </c>
      <c r="AE145" t="e">
        <f ca="1"/>
        <v>#VALUE!</v>
      </c>
      <c r="AF145" t="e">
        <f ca="1"/>
        <v>#VALUE!</v>
      </c>
      <c r="AG145" t="e">
        <f ca="1"/>
        <v>#VALUE!</v>
      </c>
      <c r="AH145" t="e">
        <f ca="1"/>
        <v>#VALUE!</v>
      </c>
    </row>
    <row r="146" spans="1:34">
      <c r="A146">
        <v>126</v>
      </c>
      <c r="B146">
        <v>2.5</v>
      </c>
      <c r="D146">
        <f t="shared" ca="1" si="4"/>
        <v>2.5</v>
      </c>
      <c r="E146">
        <f t="shared" ca="1" si="5"/>
        <v>2.5</v>
      </c>
      <c r="F146">
        <f ca="1"/>
        <v>2.5</v>
      </c>
      <c r="X146" t="e">
        <f t="array" aca="1" ref="X146:AB146" ca="1">MMULT(F146:INDEX(F146:P146,$G$16),TRANSPOSE($R$3:INDEX($R$3:$Y$7,$R$1,$G$16)))</f>
        <v>#VALUE!</v>
      </c>
      <c r="Y146" t="e">
        <f ca="1"/>
        <v>#VALUE!</v>
      </c>
      <c r="Z146" t="e">
        <f ca="1"/>
        <v>#VALUE!</v>
      </c>
      <c r="AA146" t="e">
        <f ca="1"/>
        <v>#VALUE!</v>
      </c>
      <c r="AB146" t="e">
        <f ca="1"/>
        <v>#VALUE!</v>
      </c>
      <c r="AD146" t="e">
        <f ca="1"/>
        <v>#VALUE!</v>
      </c>
      <c r="AE146" t="e">
        <f ca="1"/>
        <v>#VALUE!</v>
      </c>
      <c r="AF146" t="e">
        <f ca="1"/>
        <v>#VALUE!</v>
      </c>
      <c r="AG146" t="e">
        <f ca="1"/>
        <v>#VALUE!</v>
      </c>
      <c r="AH146" t="e">
        <f ca="1"/>
        <v>#VALUE!</v>
      </c>
    </row>
    <row r="147" spans="1:34">
      <c r="A147">
        <v>127</v>
      </c>
      <c r="B147">
        <v>2.6000000000000014</v>
      </c>
      <c r="D147">
        <f t="shared" ca="1" si="4"/>
        <v>2.6000000000000014</v>
      </c>
      <c r="E147">
        <f t="shared" ca="1" si="5"/>
        <v>2.6000000000000014</v>
      </c>
      <c r="F147">
        <f ca="1"/>
        <v>2.6000000000000014</v>
      </c>
      <c r="X147" t="e">
        <f t="array" aca="1" ref="X147:AB147" ca="1">MMULT(F147:INDEX(F147:P147,$G$16),TRANSPOSE($R$3:INDEX($R$3:$Y$7,$R$1,$G$16)))</f>
        <v>#VALUE!</v>
      </c>
      <c r="Y147" t="e">
        <f ca="1"/>
        <v>#VALUE!</v>
      </c>
      <c r="Z147" t="e">
        <f ca="1"/>
        <v>#VALUE!</v>
      </c>
      <c r="AA147" t="e">
        <f ca="1"/>
        <v>#VALUE!</v>
      </c>
      <c r="AB147" t="e">
        <f ca="1"/>
        <v>#VALUE!</v>
      </c>
      <c r="AD147" t="e">
        <f ca="1"/>
        <v>#VALUE!</v>
      </c>
      <c r="AE147" t="e">
        <f ca="1"/>
        <v>#VALUE!</v>
      </c>
      <c r="AF147" t="e">
        <f ca="1"/>
        <v>#VALUE!</v>
      </c>
      <c r="AG147" t="e">
        <f ca="1"/>
        <v>#VALUE!</v>
      </c>
      <c r="AH147" t="e">
        <f ca="1"/>
        <v>#VALUE!</v>
      </c>
    </row>
    <row r="148" spans="1:34">
      <c r="A148">
        <v>128</v>
      </c>
      <c r="B148">
        <v>2.7000000000000011</v>
      </c>
      <c r="D148">
        <f t="shared" ca="1" si="4"/>
        <v>2.7000000000000011</v>
      </c>
      <c r="E148">
        <f t="shared" ca="1" si="5"/>
        <v>2.7000000000000011</v>
      </c>
      <c r="F148">
        <f ca="1"/>
        <v>2.7000000000000011</v>
      </c>
      <c r="X148" t="e">
        <f t="array" aca="1" ref="X148:AB148" ca="1">MMULT(F148:INDEX(F148:P148,$G$16),TRANSPOSE($R$3:INDEX($R$3:$Y$7,$R$1,$G$16)))</f>
        <v>#VALUE!</v>
      </c>
      <c r="Y148" t="e">
        <f ca="1"/>
        <v>#VALUE!</v>
      </c>
      <c r="Z148" t="e">
        <f ca="1"/>
        <v>#VALUE!</v>
      </c>
      <c r="AA148" t="e">
        <f ca="1"/>
        <v>#VALUE!</v>
      </c>
      <c r="AB148" t="e">
        <f ca="1"/>
        <v>#VALUE!</v>
      </c>
      <c r="AD148" t="e">
        <f ca="1"/>
        <v>#VALUE!</v>
      </c>
      <c r="AE148" t="e">
        <f ca="1"/>
        <v>#VALUE!</v>
      </c>
      <c r="AF148" t="e">
        <f ca="1"/>
        <v>#VALUE!</v>
      </c>
      <c r="AG148" t="e">
        <f ca="1"/>
        <v>#VALUE!</v>
      </c>
      <c r="AH148" t="e">
        <f ca="1"/>
        <v>#VALUE!</v>
      </c>
    </row>
    <row r="149" spans="1:34">
      <c r="A149">
        <v>129</v>
      </c>
      <c r="B149">
        <v>2.8000000000000007</v>
      </c>
      <c r="D149">
        <f t="shared" ca="1" si="4"/>
        <v>2.8000000000000007</v>
      </c>
      <c r="E149">
        <f t="shared" ca="1" si="5"/>
        <v>2.8000000000000007</v>
      </c>
      <c r="F149">
        <f ca="1"/>
        <v>2.8000000000000007</v>
      </c>
      <c r="X149" t="e">
        <f t="array" aca="1" ref="X149:AB149" ca="1">MMULT(F149:INDEX(F149:P149,$G$16),TRANSPOSE($R$3:INDEX($R$3:$Y$7,$R$1,$G$16)))</f>
        <v>#VALUE!</v>
      </c>
      <c r="Y149" t="e">
        <f ca="1"/>
        <v>#VALUE!</v>
      </c>
      <c r="Z149" t="e">
        <f ca="1"/>
        <v>#VALUE!</v>
      </c>
      <c r="AA149" t="e">
        <f ca="1"/>
        <v>#VALUE!</v>
      </c>
      <c r="AB149" t="e">
        <f ca="1"/>
        <v>#VALUE!</v>
      </c>
      <c r="AD149" t="e">
        <f ca="1"/>
        <v>#VALUE!</v>
      </c>
      <c r="AE149" t="e">
        <f ca="1"/>
        <v>#VALUE!</v>
      </c>
      <c r="AF149" t="e">
        <f ca="1"/>
        <v>#VALUE!</v>
      </c>
      <c r="AG149" t="e">
        <f ca="1"/>
        <v>#VALUE!</v>
      </c>
      <c r="AH149" t="e">
        <f ca="1"/>
        <v>#VALUE!</v>
      </c>
    </row>
    <row r="150" spans="1:34">
      <c r="A150">
        <v>130</v>
      </c>
      <c r="B150">
        <v>2.9000000000000004</v>
      </c>
      <c r="D150">
        <f t="shared" ref="D150:D213" ca="1" si="6">IF($C$2="Categorical",IF(A150&lt;=26,CHAR(64+A150),CHAR(RANDBETWEEN(65,90))),B150)</f>
        <v>2.9000000000000004</v>
      </c>
      <c r="E150">
        <f t="shared" ref="E150:E213" ca="1" si="7">IF(ISBLANK(B150),NA(),IF(C150,NA(),D150))</f>
        <v>2.9000000000000004</v>
      </c>
      <c r="F150">
        <f ca="1"/>
        <v>2.9000000000000004</v>
      </c>
      <c r="X150" t="e">
        <f t="array" aca="1" ref="X150:AB150" ca="1">MMULT(F150:INDEX(F150:P150,$G$16),TRANSPOSE($R$3:INDEX($R$3:$Y$7,$R$1,$G$16)))</f>
        <v>#VALUE!</v>
      </c>
      <c r="Y150" t="e">
        <f ca="1"/>
        <v>#VALUE!</v>
      </c>
      <c r="Z150" t="e">
        <f ca="1"/>
        <v>#VALUE!</v>
      </c>
      <c r="AA150" t="e">
        <f ca="1"/>
        <v>#VALUE!</v>
      </c>
      <c r="AB150" t="e">
        <f ca="1"/>
        <v>#VALUE!</v>
      </c>
      <c r="AD150" t="e">
        <f ca="1"/>
        <v>#VALUE!</v>
      </c>
      <c r="AE150" t="e">
        <f ca="1"/>
        <v>#VALUE!</v>
      </c>
      <c r="AF150" t="e">
        <f ca="1"/>
        <v>#VALUE!</v>
      </c>
      <c r="AG150" t="e">
        <f ca="1"/>
        <v>#VALUE!</v>
      </c>
      <c r="AH150" t="e">
        <f ca="1"/>
        <v>#VALUE!</v>
      </c>
    </row>
    <row r="151" spans="1:34">
      <c r="A151">
        <v>131</v>
      </c>
      <c r="B151">
        <v>3</v>
      </c>
      <c r="D151">
        <f t="shared" ca="1" si="6"/>
        <v>3</v>
      </c>
      <c r="E151">
        <f t="shared" ca="1" si="7"/>
        <v>3</v>
      </c>
      <c r="F151">
        <f ca="1"/>
        <v>3</v>
      </c>
      <c r="X151" t="e">
        <f t="array" aca="1" ref="X151:AB151" ca="1">MMULT(F151:INDEX(F151:P151,$G$16),TRANSPOSE($R$3:INDEX($R$3:$Y$7,$R$1,$G$16)))</f>
        <v>#VALUE!</v>
      </c>
      <c r="Y151" t="e">
        <f ca="1"/>
        <v>#VALUE!</v>
      </c>
      <c r="Z151" t="e">
        <f ca="1"/>
        <v>#VALUE!</v>
      </c>
      <c r="AA151" t="e">
        <f ca="1"/>
        <v>#VALUE!</v>
      </c>
      <c r="AB151" t="e">
        <f ca="1"/>
        <v>#VALUE!</v>
      </c>
      <c r="AD151" t="e">
        <f ca="1"/>
        <v>#VALUE!</v>
      </c>
      <c r="AE151" t="e">
        <f ca="1"/>
        <v>#VALUE!</v>
      </c>
      <c r="AF151" t="e">
        <f ca="1"/>
        <v>#VALUE!</v>
      </c>
      <c r="AG151" t="e">
        <f ca="1"/>
        <v>#VALUE!</v>
      </c>
      <c r="AH151" t="e">
        <f ca="1"/>
        <v>#VALUE!</v>
      </c>
    </row>
    <row r="152" spans="1:34">
      <c r="A152">
        <v>132</v>
      </c>
      <c r="B152">
        <v>3.1000000000000014</v>
      </c>
      <c r="D152">
        <f t="shared" ca="1" si="6"/>
        <v>3.1000000000000014</v>
      </c>
      <c r="E152">
        <f t="shared" ca="1" si="7"/>
        <v>3.1000000000000014</v>
      </c>
      <c r="F152">
        <f ca="1"/>
        <v>3.1000000000000014</v>
      </c>
      <c r="X152" t="e">
        <f t="array" aca="1" ref="X152:AB152" ca="1">MMULT(F152:INDEX(F152:P152,$G$16),TRANSPOSE($R$3:INDEX($R$3:$Y$7,$R$1,$G$16)))</f>
        <v>#VALUE!</v>
      </c>
      <c r="Y152" t="e">
        <f ca="1"/>
        <v>#VALUE!</v>
      </c>
      <c r="Z152" t="e">
        <f ca="1"/>
        <v>#VALUE!</v>
      </c>
      <c r="AA152" t="e">
        <f ca="1"/>
        <v>#VALUE!</v>
      </c>
      <c r="AB152" t="e">
        <f ca="1"/>
        <v>#VALUE!</v>
      </c>
      <c r="AD152" t="e">
        <f ca="1"/>
        <v>#VALUE!</v>
      </c>
      <c r="AE152" t="e">
        <f ca="1"/>
        <v>#VALUE!</v>
      </c>
      <c r="AF152" t="e">
        <f ca="1"/>
        <v>#VALUE!</v>
      </c>
      <c r="AG152" t="e">
        <f ca="1"/>
        <v>#VALUE!</v>
      </c>
      <c r="AH152" t="e">
        <f ca="1"/>
        <v>#VALUE!</v>
      </c>
    </row>
    <row r="153" spans="1:34">
      <c r="A153">
        <v>133</v>
      </c>
      <c r="B153">
        <v>3.2000000000000011</v>
      </c>
      <c r="D153">
        <f t="shared" ca="1" si="6"/>
        <v>3.2000000000000011</v>
      </c>
      <c r="E153">
        <f t="shared" ca="1" si="7"/>
        <v>3.2000000000000011</v>
      </c>
      <c r="F153">
        <f ca="1"/>
        <v>3.2000000000000011</v>
      </c>
      <c r="X153" t="e">
        <f t="array" aca="1" ref="X153:AB153" ca="1">MMULT(F153:INDEX(F153:P153,$G$16),TRANSPOSE($R$3:INDEX($R$3:$Y$7,$R$1,$G$16)))</f>
        <v>#VALUE!</v>
      </c>
      <c r="Y153" t="e">
        <f ca="1"/>
        <v>#VALUE!</v>
      </c>
      <c r="Z153" t="e">
        <f ca="1"/>
        <v>#VALUE!</v>
      </c>
      <c r="AA153" t="e">
        <f ca="1"/>
        <v>#VALUE!</v>
      </c>
      <c r="AB153" t="e">
        <f ca="1"/>
        <v>#VALUE!</v>
      </c>
      <c r="AD153" t="e">
        <f ca="1"/>
        <v>#VALUE!</v>
      </c>
      <c r="AE153" t="e">
        <f ca="1"/>
        <v>#VALUE!</v>
      </c>
      <c r="AF153" t="e">
        <f ca="1"/>
        <v>#VALUE!</v>
      </c>
      <c r="AG153" t="e">
        <f ca="1"/>
        <v>#VALUE!</v>
      </c>
      <c r="AH153" t="e">
        <f ca="1"/>
        <v>#VALUE!</v>
      </c>
    </row>
    <row r="154" spans="1:34">
      <c r="A154">
        <v>134</v>
      </c>
      <c r="B154">
        <v>3.3000000000000007</v>
      </c>
      <c r="D154">
        <f t="shared" ca="1" si="6"/>
        <v>3.3000000000000007</v>
      </c>
      <c r="E154">
        <f t="shared" ca="1" si="7"/>
        <v>3.3000000000000007</v>
      </c>
      <c r="F154">
        <f ca="1"/>
        <v>3.3000000000000007</v>
      </c>
      <c r="X154" t="e">
        <f t="array" aca="1" ref="X154:AB154" ca="1">MMULT(F154:INDEX(F154:P154,$G$16),TRANSPOSE($R$3:INDEX($R$3:$Y$7,$R$1,$G$16)))</f>
        <v>#VALUE!</v>
      </c>
      <c r="Y154" t="e">
        <f ca="1"/>
        <v>#VALUE!</v>
      </c>
      <c r="Z154" t="e">
        <f ca="1"/>
        <v>#VALUE!</v>
      </c>
      <c r="AA154" t="e">
        <f ca="1"/>
        <v>#VALUE!</v>
      </c>
      <c r="AB154" t="e">
        <f ca="1"/>
        <v>#VALUE!</v>
      </c>
      <c r="AD154" t="e">
        <f ca="1"/>
        <v>#VALUE!</v>
      </c>
      <c r="AE154" t="e">
        <f ca="1"/>
        <v>#VALUE!</v>
      </c>
      <c r="AF154" t="e">
        <f ca="1"/>
        <v>#VALUE!</v>
      </c>
      <c r="AG154" t="e">
        <f ca="1"/>
        <v>#VALUE!</v>
      </c>
      <c r="AH154" t="e">
        <f ca="1"/>
        <v>#VALUE!</v>
      </c>
    </row>
    <row r="155" spans="1:34">
      <c r="A155">
        <v>135</v>
      </c>
      <c r="B155">
        <v>3.4000000000000004</v>
      </c>
      <c r="D155">
        <f t="shared" ca="1" si="6"/>
        <v>3.4000000000000004</v>
      </c>
      <c r="E155">
        <f t="shared" ca="1" si="7"/>
        <v>3.4000000000000004</v>
      </c>
      <c r="F155">
        <f ca="1"/>
        <v>3.4000000000000004</v>
      </c>
      <c r="X155" t="e">
        <f t="array" aca="1" ref="X155:AB155" ca="1">MMULT(F155:INDEX(F155:P155,$G$16),TRANSPOSE($R$3:INDEX($R$3:$Y$7,$R$1,$G$16)))</f>
        <v>#VALUE!</v>
      </c>
      <c r="Y155" t="e">
        <f ca="1"/>
        <v>#VALUE!</v>
      </c>
      <c r="Z155" t="e">
        <f ca="1"/>
        <v>#VALUE!</v>
      </c>
      <c r="AA155" t="e">
        <f ca="1"/>
        <v>#VALUE!</v>
      </c>
      <c r="AB155" t="e">
        <f ca="1"/>
        <v>#VALUE!</v>
      </c>
      <c r="AD155" t="e">
        <f ca="1"/>
        <v>#VALUE!</v>
      </c>
      <c r="AE155" t="e">
        <f ca="1"/>
        <v>#VALUE!</v>
      </c>
      <c r="AF155" t="e">
        <f ca="1"/>
        <v>#VALUE!</v>
      </c>
      <c r="AG155" t="e">
        <f ca="1"/>
        <v>#VALUE!</v>
      </c>
      <c r="AH155" t="e">
        <f ca="1"/>
        <v>#VALUE!</v>
      </c>
    </row>
    <row r="156" spans="1:34">
      <c r="A156">
        <v>136</v>
      </c>
      <c r="B156">
        <v>3.5</v>
      </c>
      <c r="D156">
        <f t="shared" ca="1" si="6"/>
        <v>3.5</v>
      </c>
      <c r="E156">
        <f t="shared" ca="1" si="7"/>
        <v>3.5</v>
      </c>
      <c r="F156">
        <f ca="1"/>
        <v>3.5</v>
      </c>
      <c r="X156" t="e">
        <f t="array" aca="1" ref="X156:AB156" ca="1">MMULT(F156:INDEX(F156:P156,$G$16),TRANSPOSE($R$3:INDEX($R$3:$Y$7,$R$1,$G$16)))</f>
        <v>#VALUE!</v>
      </c>
      <c r="Y156" t="e">
        <f ca="1"/>
        <v>#VALUE!</v>
      </c>
      <c r="Z156" t="e">
        <f ca="1"/>
        <v>#VALUE!</v>
      </c>
      <c r="AA156" t="e">
        <f ca="1"/>
        <v>#VALUE!</v>
      </c>
      <c r="AB156" t="e">
        <f ca="1"/>
        <v>#VALUE!</v>
      </c>
      <c r="AD156" t="e">
        <f ca="1"/>
        <v>#VALUE!</v>
      </c>
      <c r="AE156" t="e">
        <f ca="1"/>
        <v>#VALUE!</v>
      </c>
      <c r="AF156" t="e">
        <f ca="1"/>
        <v>#VALUE!</v>
      </c>
      <c r="AG156" t="e">
        <f ca="1"/>
        <v>#VALUE!</v>
      </c>
      <c r="AH156" t="e">
        <f ca="1"/>
        <v>#VALUE!</v>
      </c>
    </row>
    <row r="157" spans="1:34">
      <c r="A157">
        <v>137</v>
      </c>
      <c r="B157">
        <v>3.6000000000000014</v>
      </c>
      <c r="D157">
        <f t="shared" ca="1" si="6"/>
        <v>3.6000000000000014</v>
      </c>
      <c r="E157">
        <f t="shared" ca="1" si="7"/>
        <v>3.6000000000000014</v>
      </c>
      <c r="F157">
        <f ca="1"/>
        <v>3.6000000000000014</v>
      </c>
      <c r="X157" t="e">
        <f t="array" aca="1" ref="X157:AB157" ca="1">MMULT(F157:INDEX(F157:P157,$G$16),TRANSPOSE($R$3:INDEX($R$3:$Y$7,$R$1,$G$16)))</f>
        <v>#VALUE!</v>
      </c>
      <c r="Y157" t="e">
        <f ca="1"/>
        <v>#VALUE!</v>
      </c>
      <c r="Z157" t="e">
        <f ca="1"/>
        <v>#VALUE!</v>
      </c>
      <c r="AA157" t="e">
        <f ca="1"/>
        <v>#VALUE!</v>
      </c>
      <c r="AB157" t="e">
        <f ca="1"/>
        <v>#VALUE!</v>
      </c>
      <c r="AD157" t="e">
        <f ca="1"/>
        <v>#VALUE!</v>
      </c>
      <c r="AE157" t="e">
        <f ca="1"/>
        <v>#VALUE!</v>
      </c>
      <c r="AF157" t="e">
        <f ca="1"/>
        <v>#VALUE!</v>
      </c>
      <c r="AG157" t="e">
        <f ca="1"/>
        <v>#VALUE!</v>
      </c>
      <c r="AH157" t="e">
        <f ca="1"/>
        <v>#VALUE!</v>
      </c>
    </row>
    <row r="158" spans="1:34">
      <c r="A158">
        <v>138</v>
      </c>
      <c r="B158">
        <v>3.7000000000000011</v>
      </c>
      <c r="D158">
        <f t="shared" ca="1" si="6"/>
        <v>3.7000000000000011</v>
      </c>
      <c r="E158">
        <f t="shared" ca="1" si="7"/>
        <v>3.7000000000000011</v>
      </c>
      <c r="F158">
        <f ca="1"/>
        <v>3.7000000000000011</v>
      </c>
      <c r="X158" t="e">
        <f t="array" aca="1" ref="X158:AB158" ca="1">MMULT(F158:INDEX(F158:P158,$G$16),TRANSPOSE($R$3:INDEX($R$3:$Y$7,$R$1,$G$16)))</f>
        <v>#VALUE!</v>
      </c>
      <c r="Y158" t="e">
        <f ca="1"/>
        <v>#VALUE!</v>
      </c>
      <c r="Z158" t="e">
        <f ca="1"/>
        <v>#VALUE!</v>
      </c>
      <c r="AA158" t="e">
        <f ca="1"/>
        <v>#VALUE!</v>
      </c>
      <c r="AB158" t="e">
        <f ca="1"/>
        <v>#VALUE!</v>
      </c>
      <c r="AD158" t="e">
        <f ca="1"/>
        <v>#VALUE!</v>
      </c>
      <c r="AE158" t="e">
        <f ca="1"/>
        <v>#VALUE!</v>
      </c>
      <c r="AF158" t="e">
        <f ca="1"/>
        <v>#VALUE!</v>
      </c>
      <c r="AG158" t="e">
        <f ca="1"/>
        <v>#VALUE!</v>
      </c>
      <c r="AH158" t="e">
        <f ca="1"/>
        <v>#VALUE!</v>
      </c>
    </row>
    <row r="159" spans="1:34">
      <c r="A159">
        <v>139</v>
      </c>
      <c r="B159">
        <v>3.8000000000000007</v>
      </c>
      <c r="D159">
        <f t="shared" ca="1" si="6"/>
        <v>3.8000000000000007</v>
      </c>
      <c r="E159">
        <f t="shared" ca="1" si="7"/>
        <v>3.8000000000000007</v>
      </c>
      <c r="F159">
        <f ca="1"/>
        <v>3.8000000000000007</v>
      </c>
      <c r="X159" t="e">
        <f t="array" aca="1" ref="X159:AB159" ca="1">MMULT(F159:INDEX(F159:P159,$G$16),TRANSPOSE($R$3:INDEX($R$3:$Y$7,$R$1,$G$16)))</f>
        <v>#VALUE!</v>
      </c>
      <c r="Y159" t="e">
        <f ca="1"/>
        <v>#VALUE!</v>
      </c>
      <c r="Z159" t="e">
        <f ca="1"/>
        <v>#VALUE!</v>
      </c>
      <c r="AA159" t="e">
        <f ca="1"/>
        <v>#VALUE!</v>
      </c>
      <c r="AB159" t="e">
        <f ca="1"/>
        <v>#VALUE!</v>
      </c>
      <c r="AD159" t="e">
        <f ca="1"/>
        <v>#VALUE!</v>
      </c>
      <c r="AE159" t="e">
        <f ca="1"/>
        <v>#VALUE!</v>
      </c>
      <c r="AF159" t="e">
        <f ca="1"/>
        <v>#VALUE!</v>
      </c>
      <c r="AG159" t="e">
        <f ca="1"/>
        <v>#VALUE!</v>
      </c>
      <c r="AH159" t="e">
        <f ca="1"/>
        <v>#VALUE!</v>
      </c>
    </row>
    <row r="160" spans="1:34">
      <c r="A160">
        <v>140</v>
      </c>
      <c r="B160">
        <v>3.9000000000000004</v>
      </c>
      <c r="D160">
        <f t="shared" ca="1" si="6"/>
        <v>3.9000000000000004</v>
      </c>
      <c r="E160">
        <f t="shared" ca="1" si="7"/>
        <v>3.9000000000000004</v>
      </c>
      <c r="F160">
        <f ca="1"/>
        <v>3.9000000000000004</v>
      </c>
      <c r="X160" t="e">
        <f t="array" aca="1" ref="X160:AB160" ca="1">MMULT(F160:INDEX(F160:P160,$G$16),TRANSPOSE($R$3:INDEX($R$3:$Y$7,$R$1,$G$16)))</f>
        <v>#VALUE!</v>
      </c>
      <c r="Y160" t="e">
        <f ca="1"/>
        <v>#VALUE!</v>
      </c>
      <c r="Z160" t="e">
        <f ca="1"/>
        <v>#VALUE!</v>
      </c>
      <c r="AA160" t="e">
        <f ca="1"/>
        <v>#VALUE!</v>
      </c>
      <c r="AB160" t="e">
        <f ca="1"/>
        <v>#VALUE!</v>
      </c>
      <c r="AD160" t="e">
        <f ca="1"/>
        <v>#VALUE!</v>
      </c>
      <c r="AE160" t="e">
        <f ca="1"/>
        <v>#VALUE!</v>
      </c>
      <c r="AF160" t="e">
        <f ca="1"/>
        <v>#VALUE!</v>
      </c>
      <c r="AG160" t="e">
        <f ca="1"/>
        <v>#VALUE!</v>
      </c>
      <c r="AH160" t="e">
        <f ca="1"/>
        <v>#VALUE!</v>
      </c>
    </row>
    <row r="161" spans="1:34">
      <c r="A161">
        <v>141</v>
      </c>
      <c r="B161">
        <v>4</v>
      </c>
      <c r="D161">
        <f t="shared" ca="1" si="6"/>
        <v>4</v>
      </c>
      <c r="E161">
        <f t="shared" ca="1" si="7"/>
        <v>4</v>
      </c>
      <c r="F161">
        <f ca="1"/>
        <v>4</v>
      </c>
      <c r="X161" t="e">
        <f t="array" aca="1" ref="X161:AB161" ca="1">MMULT(F161:INDEX(F161:P161,$G$16),TRANSPOSE($R$3:INDEX($R$3:$Y$7,$R$1,$G$16)))</f>
        <v>#VALUE!</v>
      </c>
      <c r="Y161" t="e">
        <f ca="1"/>
        <v>#VALUE!</v>
      </c>
      <c r="Z161" t="e">
        <f ca="1"/>
        <v>#VALUE!</v>
      </c>
      <c r="AA161" t="e">
        <f ca="1"/>
        <v>#VALUE!</v>
      </c>
      <c r="AB161" t="e">
        <f ca="1"/>
        <v>#VALUE!</v>
      </c>
      <c r="AD161" t="e">
        <f ca="1"/>
        <v>#VALUE!</v>
      </c>
      <c r="AE161" t="e">
        <f ca="1"/>
        <v>#VALUE!</v>
      </c>
      <c r="AF161" t="e">
        <f ca="1"/>
        <v>#VALUE!</v>
      </c>
      <c r="AG161" t="e">
        <f ca="1"/>
        <v>#VALUE!</v>
      </c>
      <c r="AH161" t="e">
        <f ca="1"/>
        <v>#VALUE!</v>
      </c>
    </row>
    <row r="162" spans="1:34">
      <c r="A162">
        <v>142</v>
      </c>
      <c r="B162">
        <v>4.1000000000000014</v>
      </c>
      <c r="D162">
        <f t="shared" ca="1" si="6"/>
        <v>4.1000000000000014</v>
      </c>
      <c r="E162">
        <f t="shared" ca="1" si="7"/>
        <v>4.1000000000000014</v>
      </c>
      <c r="F162">
        <f ca="1"/>
        <v>4.1000000000000014</v>
      </c>
      <c r="X162" t="e">
        <f t="array" aca="1" ref="X162:AB162" ca="1">MMULT(F162:INDEX(F162:P162,$G$16),TRANSPOSE($R$3:INDEX($R$3:$Y$7,$R$1,$G$16)))</f>
        <v>#VALUE!</v>
      </c>
      <c r="Y162" t="e">
        <f ca="1"/>
        <v>#VALUE!</v>
      </c>
      <c r="Z162" t="e">
        <f ca="1"/>
        <v>#VALUE!</v>
      </c>
      <c r="AA162" t="e">
        <f ca="1"/>
        <v>#VALUE!</v>
      </c>
      <c r="AB162" t="e">
        <f ca="1"/>
        <v>#VALUE!</v>
      </c>
      <c r="AD162" t="e">
        <f ca="1"/>
        <v>#VALUE!</v>
      </c>
      <c r="AE162" t="e">
        <f ca="1"/>
        <v>#VALUE!</v>
      </c>
      <c r="AF162" t="e">
        <f ca="1"/>
        <v>#VALUE!</v>
      </c>
      <c r="AG162" t="e">
        <f ca="1"/>
        <v>#VALUE!</v>
      </c>
      <c r="AH162" t="e">
        <f ca="1"/>
        <v>#VALUE!</v>
      </c>
    </row>
    <row r="163" spans="1:34">
      <c r="A163">
        <v>143</v>
      </c>
      <c r="B163">
        <v>4.2000000000000011</v>
      </c>
      <c r="D163">
        <f t="shared" ca="1" si="6"/>
        <v>4.2000000000000011</v>
      </c>
      <c r="E163">
        <f t="shared" ca="1" si="7"/>
        <v>4.2000000000000011</v>
      </c>
      <c r="F163">
        <f ca="1"/>
        <v>4.2000000000000011</v>
      </c>
      <c r="X163" t="e">
        <f t="array" aca="1" ref="X163:AB163" ca="1">MMULT(F163:INDEX(F163:P163,$G$16),TRANSPOSE($R$3:INDEX($R$3:$Y$7,$R$1,$G$16)))</f>
        <v>#VALUE!</v>
      </c>
      <c r="Y163" t="e">
        <f ca="1"/>
        <v>#VALUE!</v>
      </c>
      <c r="Z163" t="e">
        <f ca="1"/>
        <v>#VALUE!</v>
      </c>
      <c r="AA163" t="e">
        <f ca="1"/>
        <v>#VALUE!</v>
      </c>
      <c r="AB163" t="e">
        <f ca="1"/>
        <v>#VALUE!</v>
      </c>
      <c r="AD163" t="e">
        <f ca="1"/>
        <v>#VALUE!</v>
      </c>
      <c r="AE163" t="e">
        <f ca="1"/>
        <v>#VALUE!</v>
      </c>
      <c r="AF163" t="e">
        <f ca="1"/>
        <v>#VALUE!</v>
      </c>
      <c r="AG163" t="e">
        <f ca="1"/>
        <v>#VALUE!</v>
      </c>
      <c r="AH163" t="e">
        <f ca="1"/>
        <v>#VALUE!</v>
      </c>
    </row>
    <row r="164" spans="1:34">
      <c r="A164">
        <v>144</v>
      </c>
      <c r="B164">
        <v>4.3000000000000007</v>
      </c>
      <c r="D164">
        <f t="shared" ca="1" si="6"/>
        <v>4.3000000000000007</v>
      </c>
      <c r="E164">
        <f t="shared" ca="1" si="7"/>
        <v>4.3000000000000007</v>
      </c>
      <c r="F164">
        <f ca="1"/>
        <v>4.3000000000000007</v>
      </c>
      <c r="X164" t="e">
        <f t="array" aca="1" ref="X164:AB164" ca="1">MMULT(F164:INDEX(F164:P164,$G$16),TRANSPOSE($R$3:INDEX($R$3:$Y$7,$R$1,$G$16)))</f>
        <v>#VALUE!</v>
      </c>
      <c r="Y164" t="e">
        <f ca="1"/>
        <v>#VALUE!</v>
      </c>
      <c r="Z164" t="e">
        <f ca="1"/>
        <v>#VALUE!</v>
      </c>
      <c r="AA164" t="e">
        <f ca="1"/>
        <v>#VALUE!</v>
      </c>
      <c r="AB164" t="e">
        <f ca="1"/>
        <v>#VALUE!</v>
      </c>
      <c r="AD164" t="e">
        <f ca="1"/>
        <v>#VALUE!</v>
      </c>
      <c r="AE164" t="e">
        <f ca="1"/>
        <v>#VALUE!</v>
      </c>
      <c r="AF164" t="e">
        <f ca="1"/>
        <v>#VALUE!</v>
      </c>
      <c r="AG164" t="e">
        <f ca="1"/>
        <v>#VALUE!</v>
      </c>
      <c r="AH164" t="e">
        <f ca="1"/>
        <v>#VALUE!</v>
      </c>
    </row>
    <row r="165" spans="1:34">
      <c r="A165">
        <v>145</v>
      </c>
      <c r="B165">
        <v>4.4000000000000004</v>
      </c>
      <c r="D165">
        <f t="shared" ca="1" si="6"/>
        <v>4.4000000000000004</v>
      </c>
      <c r="E165">
        <f t="shared" ca="1" si="7"/>
        <v>4.4000000000000004</v>
      </c>
      <c r="F165">
        <f ca="1"/>
        <v>4.4000000000000004</v>
      </c>
      <c r="X165" t="e">
        <f t="array" aca="1" ref="X165:AB165" ca="1">MMULT(F165:INDEX(F165:P165,$G$16),TRANSPOSE($R$3:INDEX($R$3:$Y$7,$R$1,$G$16)))</f>
        <v>#VALUE!</v>
      </c>
      <c r="Y165" t="e">
        <f ca="1"/>
        <v>#VALUE!</v>
      </c>
      <c r="Z165" t="e">
        <f ca="1"/>
        <v>#VALUE!</v>
      </c>
      <c r="AA165" t="e">
        <f ca="1"/>
        <v>#VALUE!</v>
      </c>
      <c r="AB165" t="e">
        <f ca="1"/>
        <v>#VALUE!</v>
      </c>
      <c r="AD165" t="e">
        <f ca="1"/>
        <v>#VALUE!</v>
      </c>
      <c r="AE165" t="e">
        <f ca="1"/>
        <v>#VALUE!</v>
      </c>
      <c r="AF165" t="e">
        <f ca="1"/>
        <v>#VALUE!</v>
      </c>
      <c r="AG165" t="e">
        <f ca="1"/>
        <v>#VALUE!</v>
      </c>
      <c r="AH165" t="e">
        <f ca="1"/>
        <v>#VALUE!</v>
      </c>
    </row>
    <row r="166" spans="1:34">
      <c r="A166">
        <v>146</v>
      </c>
      <c r="B166">
        <v>4.5</v>
      </c>
      <c r="D166">
        <f t="shared" ca="1" si="6"/>
        <v>4.5</v>
      </c>
      <c r="E166">
        <f t="shared" ca="1" si="7"/>
        <v>4.5</v>
      </c>
      <c r="F166">
        <f ca="1"/>
        <v>4.5</v>
      </c>
      <c r="X166" t="e">
        <f t="array" aca="1" ref="X166:AB166" ca="1">MMULT(F166:INDEX(F166:P166,$G$16),TRANSPOSE($R$3:INDEX($R$3:$Y$7,$R$1,$G$16)))</f>
        <v>#VALUE!</v>
      </c>
      <c r="Y166" t="e">
        <f ca="1"/>
        <v>#VALUE!</v>
      </c>
      <c r="Z166" t="e">
        <f ca="1"/>
        <v>#VALUE!</v>
      </c>
      <c r="AA166" t="e">
        <f ca="1"/>
        <v>#VALUE!</v>
      </c>
      <c r="AB166" t="e">
        <f ca="1"/>
        <v>#VALUE!</v>
      </c>
      <c r="AD166" t="e">
        <f ca="1"/>
        <v>#VALUE!</v>
      </c>
      <c r="AE166" t="e">
        <f ca="1"/>
        <v>#VALUE!</v>
      </c>
      <c r="AF166" t="e">
        <f ca="1"/>
        <v>#VALUE!</v>
      </c>
      <c r="AG166" t="e">
        <f ca="1"/>
        <v>#VALUE!</v>
      </c>
      <c r="AH166" t="e">
        <f ca="1"/>
        <v>#VALUE!</v>
      </c>
    </row>
    <row r="167" spans="1:34">
      <c r="A167">
        <v>147</v>
      </c>
      <c r="B167">
        <v>4.6000000000000014</v>
      </c>
      <c r="D167">
        <f t="shared" ca="1" si="6"/>
        <v>4.6000000000000014</v>
      </c>
      <c r="E167">
        <f t="shared" ca="1" si="7"/>
        <v>4.6000000000000014</v>
      </c>
      <c r="F167">
        <f ca="1"/>
        <v>4.6000000000000014</v>
      </c>
      <c r="X167" t="e">
        <f t="array" aca="1" ref="X167:AB167" ca="1">MMULT(F167:INDEX(F167:P167,$G$16),TRANSPOSE($R$3:INDEX($R$3:$Y$7,$R$1,$G$16)))</f>
        <v>#VALUE!</v>
      </c>
      <c r="Y167" t="e">
        <f ca="1"/>
        <v>#VALUE!</v>
      </c>
      <c r="Z167" t="e">
        <f ca="1"/>
        <v>#VALUE!</v>
      </c>
      <c r="AA167" t="e">
        <f ca="1"/>
        <v>#VALUE!</v>
      </c>
      <c r="AB167" t="e">
        <f ca="1"/>
        <v>#VALUE!</v>
      </c>
      <c r="AD167" t="e">
        <f ca="1"/>
        <v>#VALUE!</v>
      </c>
      <c r="AE167" t="e">
        <f ca="1"/>
        <v>#VALUE!</v>
      </c>
      <c r="AF167" t="e">
        <f ca="1"/>
        <v>#VALUE!</v>
      </c>
      <c r="AG167" t="e">
        <f ca="1"/>
        <v>#VALUE!</v>
      </c>
      <c r="AH167" t="e">
        <f ca="1"/>
        <v>#VALUE!</v>
      </c>
    </row>
    <row r="168" spans="1:34">
      <c r="A168">
        <v>148</v>
      </c>
      <c r="B168">
        <v>4.7000000000000011</v>
      </c>
      <c r="D168">
        <f t="shared" ca="1" si="6"/>
        <v>4.7000000000000011</v>
      </c>
      <c r="E168">
        <f t="shared" ca="1" si="7"/>
        <v>4.7000000000000011</v>
      </c>
      <c r="F168">
        <f ca="1"/>
        <v>4.7000000000000011</v>
      </c>
      <c r="X168" t="e">
        <f t="array" aca="1" ref="X168:AB168" ca="1">MMULT(F168:INDEX(F168:P168,$G$16),TRANSPOSE($R$3:INDEX($R$3:$Y$7,$R$1,$G$16)))</f>
        <v>#VALUE!</v>
      </c>
      <c r="Y168" t="e">
        <f ca="1"/>
        <v>#VALUE!</v>
      </c>
      <c r="Z168" t="e">
        <f ca="1"/>
        <v>#VALUE!</v>
      </c>
      <c r="AA168" t="e">
        <f ca="1"/>
        <v>#VALUE!</v>
      </c>
      <c r="AB168" t="e">
        <f ca="1"/>
        <v>#VALUE!</v>
      </c>
      <c r="AD168" t="e">
        <f ca="1"/>
        <v>#VALUE!</v>
      </c>
      <c r="AE168" t="e">
        <f ca="1"/>
        <v>#VALUE!</v>
      </c>
      <c r="AF168" t="e">
        <f ca="1"/>
        <v>#VALUE!</v>
      </c>
      <c r="AG168" t="e">
        <f ca="1"/>
        <v>#VALUE!</v>
      </c>
      <c r="AH168" t="e">
        <f ca="1"/>
        <v>#VALUE!</v>
      </c>
    </row>
    <row r="169" spans="1:34">
      <c r="A169">
        <v>149</v>
      </c>
      <c r="B169">
        <v>4.8000000000000007</v>
      </c>
      <c r="D169">
        <f t="shared" ca="1" si="6"/>
        <v>4.8000000000000007</v>
      </c>
      <c r="E169">
        <f t="shared" ca="1" si="7"/>
        <v>4.8000000000000007</v>
      </c>
      <c r="F169">
        <f ca="1"/>
        <v>4.8000000000000007</v>
      </c>
      <c r="X169" t="e">
        <f t="array" aca="1" ref="X169:AB169" ca="1">MMULT(F169:INDEX(F169:P169,$G$16),TRANSPOSE($R$3:INDEX($R$3:$Y$7,$R$1,$G$16)))</f>
        <v>#VALUE!</v>
      </c>
      <c r="Y169" t="e">
        <f ca="1"/>
        <v>#VALUE!</v>
      </c>
      <c r="Z169" t="e">
        <f ca="1"/>
        <v>#VALUE!</v>
      </c>
      <c r="AA169" t="e">
        <f ca="1"/>
        <v>#VALUE!</v>
      </c>
      <c r="AB169" t="e">
        <f ca="1"/>
        <v>#VALUE!</v>
      </c>
      <c r="AD169" t="e">
        <f ca="1"/>
        <v>#VALUE!</v>
      </c>
      <c r="AE169" t="e">
        <f ca="1"/>
        <v>#VALUE!</v>
      </c>
      <c r="AF169" t="e">
        <f ca="1"/>
        <v>#VALUE!</v>
      </c>
      <c r="AG169" t="e">
        <f ca="1"/>
        <v>#VALUE!</v>
      </c>
      <c r="AH169" t="e">
        <f ca="1"/>
        <v>#VALUE!</v>
      </c>
    </row>
    <row r="170" spans="1:34">
      <c r="A170">
        <v>150</v>
      </c>
      <c r="B170">
        <v>4.9000000000000004</v>
      </c>
      <c r="D170">
        <f t="shared" ca="1" si="6"/>
        <v>4.9000000000000004</v>
      </c>
      <c r="E170">
        <f t="shared" ca="1" si="7"/>
        <v>4.9000000000000004</v>
      </c>
      <c r="F170">
        <f ca="1"/>
        <v>4.9000000000000004</v>
      </c>
      <c r="X170" t="e">
        <f t="array" aca="1" ref="X170:AB170" ca="1">MMULT(F170:INDEX(F170:P170,$G$16),TRANSPOSE($R$3:INDEX($R$3:$Y$7,$R$1,$G$16)))</f>
        <v>#VALUE!</v>
      </c>
      <c r="Y170" t="e">
        <f ca="1"/>
        <v>#VALUE!</v>
      </c>
      <c r="Z170" t="e">
        <f ca="1"/>
        <v>#VALUE!</v>
      </c>
      <c r="AA170" t="e">
        <f ca="1"/>
        <v>#VALUE!</v>
      </c>
      <c r="AB170" t="e">
        <f ca="1"/>
        <v>#VALUE!</v>
      </c>
      <c r="AD170" t="e">
        <f ca="1"/>
        <v>#VALUE!</v>
      </c>
      <c r="AE170" t="e">
        <f ca="1"/>
        <v>#VALUE!</v>
      </c>
      <c r="AF170" t="e">
        <f ca="1"/>
        <v>#VALUE!</v>
      </c>
      <c r="AG170" t="e">
        <f ca="1"/>
        <v>#VALUE!</v>
      </c>
      <c r="AH170" t="e">
        <f ca="1"/>
        <v>#VALUE!</v>
      </c>
    </row>
    <row r="171" spans="1:34">
      <c r="A171">
        <v>151</v>
      </c>
      <c r="B171">
        <v>5</v>
      </c>
      <c r="D171">
        <f t="shared" ca="1" si="6"/>
        <v>5</v>
      </c>
      <c r="E171">
        <f t="shared" ca="1" si="7"/>
        <v>5</v>
      </c>
      <c r="F171">
        <f ca="1"/>
        <v>5</v>
      </c>
      <c r="X171" t="e">
        <f t="array" aca="1" ref="X171:AB171" ca="1">MMULT(F171:INDEX(F171:P171,$G$16),TRANSPOSE($R$3:INDEX($R$3:$Y$7,$R$1,$G$16)))</f>
        <v>#VALUE!</v>
      </c>
      <c r="Y171" t="e">
        <f ca="1"/>
        <v>#VALUE!</v>
      </c>
      <c r="Z171" t="e">
        <f ca="1"/>
        <v>#VALUE!</v>
      </c>
      <c r="AA171" t="e">
        <f ca="1"/>
        <v>#VALUE!</v>
      </c>
      <c r="AB171" t="e">
        <f ca="1"/>
        <v>#VALUE!</v>
      </c>
      <c r="AD171" t="e">
        <f ca="1"/>
        <v>#VALUE!</v>
      </c>
      <c r="AE171" t="e">
        <f ca="1"/>
        <v>#VALUE!</v>
      </c>
      <c r="AF171" t="e">
        <f ca="1"/>
        <v>#VALUE!</v>
      </c>
      <c r="AG171" t="e">
        <f ca="1"/>
        <v>#VALUE!</v>
      </c>
      <c r="AH171" t="e">
        <f ca="1"/>
        <v>#VALUE!</v>
      </c>
    </row>
    <row r="172" spans="1:34">
      <c r="A172">
        <v>152</v>
      </c>
      <c r="B172">
        <v>5.1000000000000014</v>
      </c>
      <c r="D172">
        <f t="shared" ca="1" si="6"/>
        <v>5.1000000000000014</v>
      </c>
      <c r="E172">
        <f t="shared" ca="1" si="7"/>
        <v>5.1000000000000014</v>
      </c>
      <c r="F172">
        <f ca="1"/>
        <v>5.1000000000000014</v>
      </c>
      <c r="X172" t="e">
        <f t="array" aca="1" ref="X172:AB172" ca="1">MMULT(F172:INDEX(F172:P172,$G$16),TRANSPOSE($R$3:INDEX($R$3:$Y$7,$R$1,$G$16)))</f>
        <v>#VALUE!</v>
      </c>
      <c r="Y172" t="e">
        <f ca="1"/>
        <v>#VALUE!</v>
      </c>
      <c r="Z172" t="e">
        <f ca="1"/>
        <v>#VALUE!</v>
      </c>
      <c r="AA172" t="e">
        <f ca="1"/>
        <v>#VALUE!</v>
      </c>
      <c r="AB172" t="e">
        <f ca="1"/>
        <v>#VALUE!</v>
      </c>
      <c r="AD172" t="e">
        <f ca="1"/>
        <v>#VALUE!</v>
      </c>
      <c r="AE172" t="e">
        <f ca="1"/>
        <v>#VALUE!</v>
      </c>
      <c r="AF172" t="e">
        <f ca="1"/>
        <v>#VALUE!</v>
      </c>
      <c r="AG172" t="e">
        <f ca="1"/>
        <v>#VALUE!</v>
      </c>
      <c r="AH172" t="e">
        <f ca="1"/>
        <v>#VALUE!</v>
      </c>
    </row>
    <row r="173" spans="1:34">
      <c r="A173">
        <v>153</v>
      </c>
      <c r="B173">
        <v>5.2000000000000011</v>
      </c>
      <c r="D173">
        <f t="shared" ca="1" si="6"/>
        <v>5.2000000000000011</v>
      </c>
      <c r="E173">
        <f t="shared" ca="1" si="7"/>
        <v>5.2000000000000011</v>
      </c>
      <c r="F173">
        <f ca="1"/>
        <v>5.2000000000000011</v>
      </c>
      <c r="X173" t="e">
        <f t="array" aca="1" ref="X173:AB173" ca="1">MMULT(F173:INDEX(F173:P173,$G$16),TRANSPOSE($R$3:INDEX($R$3:$Y$7,$R$1,$G$16)))</f>
        <v>#VALUE!</v>
      </c>
      <c r="Y173" t="e">
        <f ca="1"/>
        <v>#VALUE!</v>
      </c>
      <c r="Z173" t="e">
        <f ca="1"/>
        <v>#VALUE!</v>
      </c>
      <c r="AA173" t="e">
        <f ca="1"/>
        <v>#VALUE!</v>
      </c>
      <c r="AB173" t="e">
        <f ca="1"/>
        <v>#VALUE!</v>
      </c>
      <c r="AD173" t="e">
        <f ca="1"/>
        <v>#VALUE!</v>
      </c>
      <c r="AE173" t="e">
        <f ca="1"/>
        <v>#VALUE!</v>
      </c>
      <c r="AF173" t="e">
        <f ca="1"/>
        <v>#VALUE!</v>
      </c>
      <c r="AG173" t="e">
        <f ca="1"/>
        <v>#VALUE!</v>
      </c>
      <c r="AH173" t="e">
        <f ca="1"/>
        <v>#VALUE!</v>
      </c>
    </row>
    <row r="174" spans="1:34">
      <c r="A174">
        <v>154</v>
      </c>
      <c r="B174">
        <v>5.3000000000000007</v>
      </c>
      <c r="D174">
        <f t="shared" ca="1" si="6"/>
        <v>5.3000000000000007</v>
      </c>
      <c r="E174">
        <f t="shared" ca="1" si="7"/>
        <v>5.3000000000000007</v>
      </c>
      <c r="F174">
        <f ca="1"/>
        <v>5.3000000000000007</v>
      </c>
      <c r="X174" t="e">
        <f t="array" aca="1" ref="X174:AB174" ca="1">MMULT(F174:INDEX(F174:P174,$G$16),TRANSPOSE($R$3:INDEX($R$3:$Y$7,$R$1,$G$16)))</f>
        <v>#VALUE!</v>
      </c>
      <c r="Y174" t="e">
        <f ca="1"/>
        <v>#VALUE!</v>
      </c>
      <c r="Z174" t="e">
        <f ca="1"/>
        <v>#VALUE!</v>
      </c>
      <c r="AA174" t="e">
        <f ca="1"/>
        <v>#VALUE!</v>
      </c>
      <c r="AB174" t="e">
        <f ca="1"/>
        <v>#VALUE!</v>
      </c>
      <c r="AD174" t="e">
        <f ca="1"/>
        <v>#VALUE!</v>
      </c>
      <c r="AE174" t="e">
        <f ca="1"/>
        <v>#VALUE!</v>
      </c>
      <c r="AF174" t="e">
        <f ca="1"/>
        <v>#VALUE!</v>
      </c>
      <c r="AG174" t="e">
        <f ca="1"/>
        <v>#VALUE!</v>
      </c>
      <c r="AH174" t="e">
        <f ca="1"/>
        <v>#VALUE!</v>
      </c>
    </row>
    <row r="175" spans="1:34">
      <c r="A175">
        <v>155</v>
      </c>
      <c r="B175">
        <v>5.4</v>
      </c>
      <c r="D175">
        <f t="shared" ca="1" si="6"/>
        <v>5.4</v>
      </c>
      <c r="E175">
        <f t="shared" ca="1" si="7"/>
        <v>5.4</v>
      </c>
      <c r="F175">
        <f ca="1"/>
        <v>5.4</v>
      </c>
      <c r="X175" t="e">
        <f t="array" aca="1" ref="X175:AB175" ca="1">MMULT(F175:INDEX(F175:P175,$G$16),TRANSPOSE($R$3:INDEX($R$3:$Y$7,$R$1,$G$16)))</f>
        <v>#VALUE!</v>
      </c>
      <c r="Y175" t="e">
        <f ca="1"/>
        <v>#VALUE!</v>
      </c>
      <c r="Z175" t="e">
        <f ca="1"/>
        <v>#VALUE!</v>
      </c>
      <c r="AA175" t="e">
        <f ca="1"/>
        <v>#VALUE!</v>
      </c>
      <c r="AB175" t="e">
        <f ca="1"/>
        <v>#VALUE!</v>
      </c>
      <c r="AD175" t="e">
        <f ca="1"/>
        <v>#VALUE!</v>
      </c>
      <c r="AE175" t="e">
        <f ca="1"/>
        <v>#VALUE!</v>
      </c>
      <c r="AF175" t="e">
        <f ca="1"/>
        <v>#VALUE!</v>
      </c>
      <c r="AG175" t="e">
        <f ca="1"/>
        <v>#VALUE!</v>
      </c>
      <c r="AH175" t="e">
        <f ca="1"/>
        <v>#VALUE!</v>
      </c>
    </row>
    <row r="176" spans="1:34">
      <c r="A176">
        <v>156</v>
      </c>
      <c r="B176">
        <v>5.5</v>
      </c>
      <c r="D176">
        <f t="shared" ca="1" si="6"/>
        <v>5.5</v>
      </c>
      <c r="E176">
        <f t="shared" ca="1" si="7"/>
        <v>5.5</v>
      </c>
      <c r="F176">
        <f ca="1"/>
        <v>5.5</v>
      </c>
      <c r="X176" t="e">
        <f t="array" aca="1" ref="X176:AB176" ca="1">MMULT(F176:INDEX(F176:P176,$G$16),TRANSPOSE($R$3:INDEX($R$3:$Y$7,$R$1,$G$16)))</f>
        <v>#VALUE!</v>
      </c>
      <c r="Y176" t="e">
        <f ca="1"/>
        <v>#VALUE!</v>
      </c>
      <c r="Z176" t="e">
        <f ca="1"/>
        <v>#VALUE!</v>
      </c>
      <c r="AA176" t="e">
        <f ca="1"/>
        <v>#VALUE!</v>
      </c>
      <c r="AB176" t="e">
        <f ca="1"/>
        <v>#VALUE!</v>
      </c>
      <c r="AD176" t="e">
        <f ca="1"/>
        <v>#VALUE!</v>
      </c>
      <c r="AE176" t="e">
        <f ca="1"/>
        <v>#VALUE!</v>
      </c>
      <c r="AF176" t="e">
        <f ca="1"/>
        <v>#VALUE!</v>
      </c>
      <c r="AG176" t="e">
        <f ca="1"/>
        <v>#VALUE!</v>
      </c>
      <c r="AH176" t="e">
        <f ca="1"/>
        <v>#VALUE!</v>
      </c>
    </row>
    <row r="177" spans="1:34">
      <c r="A177">
        <v>157</v>
      </c>
      <c r="B177">
        <v>5.6000000000000014</v>
      </c>
      <c r="D177">
        <f t="shared" ca="1" si="6"/>
        <v>5.6000000000000014</v>
      </c>
      <c r="E177">
        <f t="shared" ca="1" si="7"/>
        <v>5.6000000000000014</v>
      </c>
      <c r="F177">
        <f ca="1"/>
        <v>5.6000000000000014</v>
      </c>
      <c r="X177" t="e">
        <f t="array" aca="1" ref="X177:AB177" ca="1">MMULT(F177:INDEX(F177:P177,$G$16),TRANSPOSE($R$3:INDEX($R$3:$Y$7,$R$1,$G$16)))</f>
        <v>#VALUE!</v>
      </c>
      <c r="Y177" t="e">
        <f ca="1"/>
        <v>#VALUE!</v>
      </c>
      <c r="Z177" t="e">
        <f ca="1"/>
        <v>#VALUE!</v>
      </c>
      <c r="AA177" t="e">
        <f ca="1"/>
        <v>#VALUE!</v>
      </c>
      <c r="AB177" t="e">
        <f ca="1"/>
        <v>#VALUE!</v>
      </c>
      <c r="AD177" t="e">
        <f ca="1"/>
        <v>#VALUE!</v>
      </c>
      <c r="AE177" t="e">
        <f ca="1"/>
        <v>#VALUE!</v>
      </c>
      <c r="AF177" t="e">
        <f ca="1"/>
        <v>#VALUE!</v>
      </c>
      <c r="AG177" t="e">
        <f ca="1"/>
        <v>#VALUE!</v>
      </c>
      <c r="AH177" t="e">
        <f ca="1"/>
        <v>#VALUE!</v>
      </c>
    </row>
    <row r="178" spans="1:34">
      <c r="A178">
        <v>158</v>
      </c>
      <c r="B178">
        <v>5.7000000000000011</v>
      </c>
      <c r="D178">
        <f t="shared" ca="1" si="6"/>
        <v>5.7000000000000011</v>
      </c>
      <c r="E178">
        <f t="shared" ca="1" si="7"/>
        <v>5.7000000000000011</v>
      </c>
      <c r="F178">
        <f ca="1"/>
        <v>5.7000000000000011</v>
      </c>
      <c r="X178" t="e">
        <f t="array" aca="1" ref="X178:AB178" ca="1">MMULT(F178:INDEX(F178:P178,$G$16),TRANSPOSE($R$3:INDEX($R$3:$Y$7,$R$1,$G$16)))</f>
        <v>#VALUE!</v>
      </c>
      <c r="Y178" t="e">
        <f ca="1"/>
        <v>#VALUE!</v>
      </c>
      <c r="Z178" t="e">
        <f ca="1"/>
        <v>#VALUE!</v>
      </c>
      <c r="AA178" t="e">
        <f ca="1"/>
        <v>#VALUE!</v>
      </c>
      <c r="AB178" t="e">
        <f ca="1"/>
        <v>#VALUE!</v>
      </c>
      <c r="AD178" t="e">
        <f ca="1"/>
        <v>#VALUE!</v>
      </c>
      <c r="AE178" t="e">
        <f ca="1"/>
        <v>#VALUE!</v>
      </c>
      <c r="AF178" t="e">
        <f ca="1"/>
        <v>#VALUE!</v>
      </c>
      <c r="AG178" t="e">
        <f ca="1"/>
        <v>#VALUE!</v>
      </c>
      <c r="AH178" t="e">
        <f ca="1"/>
        <v>#VALUE!</v>
      </c>
    </row>
    <row r="179" spans="1:34">
      <c r="A179">
        <v>159</v>
      </c>
      <c r="B179">
        <v>5.8000000000000007</v>
      </c>
      <c r="D179">
        <f t="shared" ca="1" si="6"/>
        <v>5.8000000000000007</v>
      </c>
      <c r="E179">
        <f t="shared" ca="1" si="7"/>
        <v>5.8000000000000007</v>
      </c>
      <c r="F179">
        <f ca="1"/>
        <v>5.8000000000000007</v>
      </c>
      <c r="X179" t="e">
        <f t="array" aca="1" ref="X179:AB179" ca="1">MMULT(F179:INDEX(F179:P179,$G$16),TRANSPOSE($R$3:INDEX($R$3:$Y$7,$R$1,$G$16)))</f>
        <v>#VALUE!</v>
      </c>
      <c r="Y179" t="e">
        <f ca="1"/>
        <v>#VALUE!</v>
      </c>
      <c r="Z179" t="e">
        <f ca="1"/>
        <v>#VALUE!</v>
      </c>
      <c r="AA179" t="e">
        <f ca="1"/>
        <v>#VALUE!</v>
      </c>
      <c r="AB179" t="e">
        <f ca="1"/>
        <v>#VALUE!</v>
      </c>
      <c r="AD179" t="e">
        <f ca="1"/>
        <v>#VALUE!</v>
      </c>
      <c r="AE179" t="e">
        <f ca="1"/>
        <v>#VALUE!</v>
      </c>
      <c r="AF179" t="e">
        <f ca="1"/>
        <v>#VALUE!</v>
      </c>
      <c r="AG179" t="e">
        <f ca="1"/>
        <v>#VALUE!</v>
      </c>
      <c r="AH179" t="e">
        <f ca="1"/>
        <v>#VALUE!</v>
      </c>
    </row>
    <row r="180" spans="1:34">
      <c r="A180">
        <v>160</v>
      </c>
      <c r="B180">
        <v>5.9</v>
      </c>
      <c r="D180">
        <f t="shared" ca="1" si="6"/>
        <v>5.9</v>
      </c>
      <c r="E180">
        <f t="shared" ca="1" si="7"/>
        <v>5.9</v>
      </c>
      <c r="F180">
        <f ca="1"/>
        <v>5.9</v>
      </c>
      <c r="X180" t="e">
        <f t="array" aca="1" ref="X180:AB180" ca="1">MMULT(F180:INDEX(F180:P180,$G$16),TRANSPOSE($R$3:INDEX($R$3:$Y$7,$R$1,$G$16)))</f>
        <v>#VALUE!</v>
      </c>
      <c r="Y180" t="e">
        <f ca="1"/>
        <v>#VALUE!</v>
      </c>
      <c r="Z180" t="e">
        <f ca="1"/>
        <v>#VALUE!</v>
      </c>
      <c r="AA180" t="e">
        <f ca="1"/>
        <v>#VALUE!</v>
      </c>
      <c r="AB180" t="e">
        <f ca="1"/>
        <v>#VALUE!</v>
      </c>
      <c r="AD180" t="e">
        <f ca="1"/>
        <v>#VALUE!</v>
      </c>
      <c r="AE180" t="e">
        <f ca="1"/>
        <v>#VALUE!</v>
      </c>
      <c r="AF180" t="e">
        <f ca="1"/>
        <v>#VALUE!</v>
      </c>
      <c r="AG180" t="e">
        <f ca="1"/>
        <v>#VALUE!</v>
      </c>
      <c r="AH180" t="e">
        <f ca="1"/>
        <v>#VALUE!</v>
      </c>
    </row>
    <row r="181" spans="1:34">
      <c r="A181">
        <v>161</v>
      </c>
      <c r="B181">
        <v>6</v>
      </c>
      <c r="D181">
        <f t="shared" ca="1" si="6"/>
        <v>6</v>
      </c>
      <c r="E181">
        <f t="shared" ca="1" si="7"/>
        <v>6</v>
      </c>
      <c r="F181">
        <f ca="1"/>
        <v>6</v>
      </c>
      <c r="X181" t="e">
        <f t="array" aca="1" ref="X181:AB181" ca="1">MMULT(F181:INDEX(F181:P181,$G$16),TRANSPOSE($R$3:INDEX($R$3:$Y$7,$R$1,$G$16)))</f>
        <v>#VALUE!</v>
      </c>
      <c r="Y181" t="e">
        <f ca="1"/>
        <v>#VALUE!</v>
      </c>
      <c r="Z181" t="e">
        <f ca="1"/>
        <v>#VALUE!</v>
      </c>
      <c r="AA181" t="e">
        <f ca="1"/>
        <v>#VALUE!</v>
      </c>
      <c r="AB181" t="e">
        <f ca="1"/>
        <v>#VALUE!</v>
      </c>
      <c r="AD181" t="e">
        <f ca="1"/>
        <v>#VALUE!</v>
      </c>
      <c r="AE181" t="e">
        <f ca="1"/>
        <v>#VALUE!</v>
      </c>
      <c r="AF181" t="e">
        <f ca="1"/>
        <v>#VALUE!</v>
      </c>
      <c r="AG181" t="e">
        <f ca="1"/>
        <v>#VALUE!</v>
      </c>
      <c r="AH181" t="e">
        <f ca="1"/>
        <v>#VALUE!</v>
      </c>
    </row>
    <row r="182" spans="1:34">
      <c r="A182">
        <v>162</v>
      </c>
      <c r="B182">
        <v>6.1000000000000014</v>
      </c>
      <c r="D182">
        <f t="shared" ca="1" si="6"/>
        <v>6.1000000000000014</v>
      </c>
      <c r="E182">
        <f t="shared" ca="1" si="7"/>
        <v>6.1000000000000014</v>
      </c>
      <c r="F182">
        <f ca="1"/>
        <v>6.1000000000000014</v>
      </c>
      <c r="X182" t="e">
        <f t="array" aca="1" ref="X182:AB182" ca="1">MMULT(F182:INDEX(F182:P182,$G$16),TRANSPOSE($R$3:INDEX($R$3:$Y$7,$R$1,$G$16)))</f>
        <v>#VALUE!</v>
      </c>
      <c r="Y182" t="e">
        <f ca="1"/>
        <v>#VALUE!</v>
      </c>
      <c r="Z182" t="e">
        <f ca="1"/>
        <v>#VALUE!</v>
      </c>
      <c r="AA182" t="e">
        <f ca="1"/>
        <v>#VALUE!</v>
      </c>
      <c r="AB182" t="e">
        <f ca="1"/>
        <v>#VALUE!</v>
      </c>
      <c r="AD182" t="e">
        <f ca="1"/>
        <v>#VALUE!</v>
      </c>
      <c r="AE182" t="e">
        <f ca="1"/>
        <v>#VALUE!</v>
      </c>
      <c r="AF182" t="e">
        <f ca="1"/>
        <v>#VALUE!</v>
      </c>
      <c r="AG182" t="e">
        <f ca="1"/>
        <v>#VALUE!</v>
      </c>
      <c r="AH182" t="e">
        <f ca="1"/>
        <v>#VALUE!</v>
      </c>
    </row>
    <row r="183" spans="1:34">
      <c r="A183">
        <v>163</v>
      </c>
      <c r="B183">
        <v>6.1999999999999993</v>
      </c>
      <c r="D183">
        <f t="shared" ca="1" si="6"/>
        <v>6.1999999999999993</v>
      </c>
      <c r="E183">
        <f t="shared" ca="1" si="7"/>
        <v>6.1999999999999993</v>
      </c>
      <c r="F183">
        <f ca="1"/>
        <v>6.1999999999999993</v>
      </c>
      <c r="X183" t="e">
        <f t="array" aca="1" ref="X183:AB183" ca="1">MMULT(F183:INDEX(F183:P183,$G$16),TRANSPOSE($R$3:INDEX($R$3:$Y$7,$R$1,$G$16)))</f>
        <v>#VALUE!</v>
      </c>
      <c r="Y183" t="e">
        <f ca="1"/>
        <v>#VALUE!</v>
      </c>
      <c r="Z183" t="e">
        <f ca="1"/>
        <v>#VALUE!</v>
      </c>
      <c r="AA183" t="e">
        <f ca="1"/>
        <v>#VALUE!</v>
      </c>
      <c r="AB183" t="e">
        <f ca="1"/>
        <v>#VALUE!</v>
      </c>
      <c r="AD183" t="e">
        <f ca="1"/>
        <v>#VALUE!</v>
      </c>
      <c r="AE183" t="e">
        <f ca="1"/>
        <v>#VALUE!</v>
      </c>
      <c r="AF183" t="e">
        <f ca="1"/>
        <v>#VALUE!</v>
      </c>
      <c r="AG183" t="e">
        <f ca="1"/>
        <v>#VALUE!</v>
      </c>
      <c r="AH183" t="e">
        <f ca="1"/>
        <v>#VALUE!</v>
      </c>
    </row>
    <row r="184" spans="1:34">
      <c r="A184">
        <v>164</v>
      </c>
      <c r="B184">
        <v>6.3000000000000007</v>
      </c>
      <c r="D184">
        <f t="shared" ca="1" si="6"/>
        <v>6.3000000000000007</v>
      </c>
      <c r="E184">
        <f t="shared" ca="1" si="7"/>
        <v>6.3000000000000007</v>
      </c>
      <c r="F184">
        <f ca="1"/>
        <v>6.3000000000000007</v>
      </c>
      <c r="X184" t="e">
        <f t="array" aca="1" ref="X184:AB184" ca="1">MMULT(F184:INDEX(F184:P184,$G$16),TRANSPOSE($R$3:INDEX($R$3:$Y$7,$R$1,$G$16)))</f>
        <v>#VALUE!</v>
      </c>
      <c r="Y184" t="e">
        <f ca="1"/>
        <v>#VALUE!</v>
      </c>
      <c r="Z184" t="e">
        <f ca="1"/>
        <v>#VALUE!</v>
      </c>
      <c r="AA184" t="e">
        <f ca="1"/>
        <v>#VALUE!</v>
      </c>
      <c r="AB184" t="e">
        <f ca="1"/>
        <v>#VALUE!</v>
      </c>
      <c r="AD184" t="e">
        <f ca="1"/>
        <v>#VALUE!</v>
      </c>
      <c r="AE184" t="e">
        <f ca="1"/>
        <v>#VALUE!</v>
      </c>
      <c r="AF184" t="e">
        <f ca="1"/>
        <v>#VALUE!</v>
      </c>
      <c r="AG184" t="e">
        <f ca="1"/>
        <v>#VALUE!</v>
      </c>
      <c r="AH184" t="e">
        <f ca="1"/>
        <v>#VALUE!</v>
      </c>
    </row>
    <row r="185" spans="1:34">
      <c r="A185">
        <v>165</v>
      </c>
      <c r="B185">
        <v>6.4000000000000021</v>
      </c>
      <c r="D185">
        <f t="shared" ca="1" si="6"/>
        <v>6.4000000000000021</v>
      </c>
      <c r="E185">
        <f t="shared" ca="1" si="7"/>
        <v>6.4000000000000021</v>
      </c>
      <c r="F185">
        <f ca="1"/>
        <v>6.4000000000000021</v>
      </c>
      <c r="X185" t="e">
        <f t="array" aca="1" ref="X185:AB185" ca="1">MMULT(F185:INDEX(F185:P185,$G$16),TRANSPOSE($R$3:INDEX($R$3:$Y$7,$R$1,$G$16)))</f>
        <v>#VALUE!</v>
      </c>
      <c r="Y185" t="e">
        <f ca="1"/>
        <v>#VALUE!</v>
      </c>
      <c r="Z185" t="e">
        <f ca="1"/>
        <v>#VALUE!</v>
      </c>
      <c r="AA185" t="e">
        <f ca="1"/>
        <v>#VALUE!</v>
      </c>
      <c r="AB185" t="e">
        <f ca="1"/>
        <v>#VALUE!</v>
      </c>
      <c r="AD185" t="e">
        <f ca="1"/>
        <v>#VALUE!</v>
      </c>
      <c r="AE185" t="e">
        <f ca="1"/>
        <v>#VALUE!</v>
      </c>
      <c r="AF185" t="e">
        <f ca="1"/>
        <v>#VALUE!</v>
      </c>
      <c r="AG185" t="e">
        <f ca="1"/>
        <v>#VALUE!</v>
      </c>
      <c r="AH185" t="e">
        <f ca="1"/>
        <v>#VALUE!</v>
      </c>
    </row>
    <row r="186" spans="1:34">
      <c r="A186">
        <v>166</v>
      </c>
      <c r="B186">
        <v>6.5</v>
      </c>
      <c r="D186">
        <f t="shared" ca="1" si="6"/>
        <v>6.5</v>
      </c>
      <c r="E186">
        <f t="shared" ca="1" si="7"/>
        <v>6.5</v>
      </c>
      <c r="F186">
        <f ca="1"/>
        <v>6.5</v>
      </c>
      <c r="X186" t="e">
        <f t="array" aca="1" ref="X186:AB186" ca="1">MMULT(F186:INDEX(F186:P186,$G$16),TRANSPOSE($R$3:INDEX($R$3:$Y$7,$R$1,$G$16)))</f>
        <v>#VALUE!</v>
      </c>
      <c r="Y186" t="e">
        <f ca="1"/>
        <v>#VALUE!</v>
      </c>
      <c r="Z186" t="e">
        <f ca="1"/>
        <v>#VALUE!</v>
      </c>
      <c r="AA186" t="e">
        <f ca="1"/>
        <v>#VALUE!</v>
      </c>
      <c r="AB186" t="e">
        <f ca="1"/>
        <v>#VALUE!</v>
      </c>
      <c r="AD186" t="e">
        <f ca="1"/>
        <v>#VALUE!</v>
      </c>
      <c r="AE186" t="e">
        <f ca="1"/>
        <v>#VALUE!</v>
      </c>
      <c r="AF186" t="e">
        <f ca="1"/>
        <v>#VALUE!</v>
      </c>
      <c r="AG186" t="e">
        <f ca="1"/>
        <v>#VALUE!</v>
      </c>
      <c r="AH186" t="e">
        <f ca="1"/>
        <v>#VALUE!</v>
      </c>
    </row>
    <row r="187" spans="1:34">
      <c r="A187">
        <v>167</v>
      </c>
      <c r="B187">
        <v>6.6000000000000014</v>
      </c>
      <c r="D187">
        <f t="shared" ca="1" si="6"/>
        <v>6.6000000000000014</v>
      </c>
      <c r="E187">
        <f t="shared" ca="1" si="7"/>
        <v>6.6000000000000014</v>
      </c>
      <c r="F187">
        <f ca="1"/>
        <v>6.6000000000000014</v>
      </c>
      <c r="X187" t="e">
        <f t="array" aca="1" ref="X187:AB187" ca="1">MMULT(F187:INDEX(F187:P187,$G$16),TRANSPOSE($R$3:INDEX($R$3:$Y$7,$R$1,$G$16)))</f>
        <v>#VALUE!</v>
      </c>
      <c r="Y187" t="e">
        <f ca="1"/>
        <v>#VALUE!</v>
      </c>
      <c r="Z187" t="e">
        <f ca="1"/>
        <v>#VALUE!</v>
      </c>
      <c r="AA187" t="e">
        <f ca="1"/>
        <v>#VALUE!</v>
      </c>
      <c r="AB187" t="e">
        <f ca="1"/>
        <v>#VALUE!</v>
      </c>
      <c r="AD187" t="e">
        <f ca="1"/>
        <v>#VALUE!</v>
      </c>
      <c r="AE187" t="e">
        <f ca="1"/>
        <v>#VALUE!</v>
      </c>
      <c r="AF187" t="e">
        <f ca="1"/>
        <v>#VALUE!</v>
      </c>
      <c r="AG187" t="e">
        <f ca="1"/>
        <v>#VALUE!</v>
      </c>
      <c r="AH187" t="e">
        <f ca="1"/>
        <v>#VALUE!</v>
      </c>
    </row>
    <row r="188" spans="1:34">
      <c r="A188">
        <v>168</v>
      </c>
      <c r="B188">
        <v>6.6999999999999993</v>
      </c>
      <c r="D188">
        <f t="shared" ca="1" si="6"/>
        <v>6.6999999999999993</v>
      </c>
      <c r="E188">
        <f t="shared" ca="1" si="7"/>
        <v>6.6999999999999993</v>
      </c>
      <c r="F188">
        <f ca="1"/>
        <v>6.6999999999999993</v>
      </c>
      <c r="X188" t="e">
        <f t="array" aca="1" ref="X188:AB188" ca="1">MMULT(F188:INDEX(F188:P188,$G$16),TRANSPOSE($R$3:INDEX($R$3:$Y$7,$R$1,$G$16)))</f>
        <v>#VALUE!</v>
      </c>
      <c r="Y188" t="e">
        <f ca="1"/>
        <v>#VALUE!</v>
      </c>
      <c r="Z188" t="e">
        <f ca="1"/>
        <v>#VALUE!</v>
      </c>
      <c r="AA188" t="e">
        <f ca="1"/>
        <v>#VALUE!</v>
      </c>
      <c r="AB188" t="e">
        <f ca="1"/>
        <v>#VALUE!</v>
      </c>
      <c r="AD188" t="e">
        <f ca="1"/>
        <v>#VALUE!</v>
      </c>
      <c r="AE188" t="e">
        <f ca="1"/>
        <v>#VALUE!</v>
      </c>
      <c r="AF188" t="e">
        <f ca="1"/>
        <v>#VALUE!</v>
      </c>
      <c r="AG188" t="e">
        <f ca="1"/>
        <v>#VALUE!</v>
      </c>
      <c r="AH188" t="e">
        <f ca="1"/>
        <v>#VALUE!</v>
      </c>
    </row>
    <row r="189" spans="1:34">
      <c r="A189">
        <v>169</v>
      </c>
      <c r="B189">
        <v>6.8000000000000007</v>
      </c>
      <c r="D189">
        <f t="shared" ca="1" si="6"/>
        <v>6.8000000000000007</v>
      </c>
      <c r="E189">
        <f t="shared" ca="1" si="7"/>
        <v>6.8000000000000007</v>
      </c>
      <c r="F189">
        <f ca="1"/>
        <v>6.8000000000000007</v>
      </c>
      <c r="X189" t="e">
        <f t="array" aca="1" ref="X189:AB189" ca="1">MMULT(F189:INDEX(F189:P189,$G$16),TRANSPOSE($R$3:INDEX($R$3:$Y$7,$R$1,$G$16)))</f>
        <v>#VALUE!</v>
      </c>
      <c r="Y189" t="e">
        <f ca="1"/>
        <v>#VALUE!</v>
      </c>
      <c r="Z189" t="e">
        <f ca="1"/>
        <v>#VALUE!</v>
      </c>
      <c r="AA189" t="e">
        <f ca="1"/>
        <v>#VALUE!</v>
      </c>
      <c r="AB189" t="e">
        <f ca="1"/>
        <v>#VALUE!</v>
      </c>
      <c r="AD189" t="e">
        <f ca="1"/>
        <v>#VALUE!</v>
      </c>
      <c r="AE189" t="e">
        <f ca="1"/>
        <v>#VALUE!</v>
      </c>
      <c r="AF189" t="e">
        <f ca="1"/>
        <v>#VALUE!</v>
      </c>
      <c r="AG189" t="e">
        <f ca="1"/>
        <v>#VALUE!</v>
      </c>
      <c r="AH189" t="e">
        <f ca="1"/>
        <v>#VALUE!</v>
      </c>
    </row>
    <row r="190" spans="1:34">
      <c r="A190">
        <v>170</v>
      </c>
      <c r="B190">
        <v>6.9000000000000021</v>
      </c>
      <c r="D190">
        <f t="shared" ca="1" si="6"/>
        <v>6.9000000000000021</v>
      </c>
      <c r="E190">
        <f t="shared" ca="1" si="7"/>
        <v>6.9000000000000021</v>
      </c>
      <c r="F190">
        <f ca="1"/>
        <v>6.9000000000000021</v>
      </c>
      <c r="X190" t="e">
        <f t="array" aca="1" ref="X190:AB190" ca="1">MMULT(F190:INDEX(F190:P190,$G$16),TRANSPOSE($R$3:INDEX($R$3:$Y$7,$R$1,$G$16)))</f>
        <v>#VALUE!</v>
      </c>
      <c r="Y190" t="e">
        <f ca="1"/>
        <v>#VALUE!</v>
      </c>
      <c r="Z190" t="e">
        <f ca="1"/>
        <v>#VALUE!</v>
      </c>
      <c r="AA190" t="e">
        <f ca="1"/>
        <v>#VALUE!</v>
      </c>
      <c r="AB190" t="e">
        <f ca="1"/>
        <v>#VALUE!</v>
      </c>
      <c r="AD190" t="e">
        <f ca="1"/>
        <v>#VALUE!</v>
      </c>
      <c r="AE190" t="e">
        <f ca="1"/>
        <v>#VALUE!</v>
      </c>
      <c r="AF190" t="e">
        <f ca="1"/>
        <v>#VALUE!</v>
      </c>
      <c r="AG190" t="e">
        <f ca="1"/>
        <v>#VALUE!</v>
      </c>
      <c r="AH190" t="e">
        <f ca="1"/>
        <v>#VALUE!</v>
      </c>
    </row>
    <row r="191" spans="1:34">
      <c r="A191">
        <v>171</v>
      </c>
      <c r="B191">
        <v>7</v>
      </c>
      <c r="D191">
        <f t="shared" ca="1" si="6"/>
        <v>7</v>
      </c>
      <c r="E191">
        <f t="shared" ca="1" si="7"/>
        <v>7</v>
      </c>
      <c r="F191">
        <f ca="1"/>
        <v>7</v>
      </c>
      <c r="X191" t="e">
        <f t="array" aca="1" ref="X191:AB191" ca="1">MMULT(F191:INDEX(F191:P191,$G$16),TRANSPOSE($R$3:INDEX($R$3:$Y$7,$R$1,$G$16)))</f>
        <v>#VALUE!</v>
      </c>
      <c r="Y191" t="e">
        <f ca="1"/>
        <v>#VALUE!</v>
      </c>
      <c r="Z191" t="e">
        <f ca="1"/>
        <v>#VALUE!</v>
      </c>
      <c r="AA191" t="e">
        <f ca="1"/>
        <v>#VALUE!</v>
      </c>
      <c r="AB191" t="e">
        <f ca="1"/>
        <v>#VALUE!</v>
      </c>
      <c r="AD191" t="e">
        <f ca="1"/>
        <v>#VALUE!</v>
      </c>
      <c r="AE191" t="e">
        <f ca="1"/>
        <v>#VALUE!</v>
      </c>
      <c r="AF191" t="e">
        <f ca="1"/>
        <v>#VALUE!</v>
      </c>
      <c r="AG191" t="e">
        <f ca="1"/>
        <v>#VALUE!</v>
      </c>
      <c r="AH191" t="e">
        <f ca="1"/>
        <v>#VALUE!</v>
      </c>
    </row>
    <row r="192" spans="1:34">
      <c r="A192">
        <v>172</v>
      </c>
      <c r="B192">
        <v>7.1000000000000014</v>
      </c>
      <c r="D192">
        <f t="shared" ca="1" si="6"/>
        <v>7.1000000000000014</v>
      </c>
      <c r="E192">
        <f t="shared" ca="1" si="7"/>
        <v>7.1000000000000014</v>
      </c>
      <c r="F192">
        <f ca="1"/>
        <v>7.1000000000000014</v>
      </c>
      <c r="X192" t="e">
        <f t="array" aca="1" ref="X192:AB192" ca="1">MMULT(F192:INDEX(F192:P192,$G$16),TRANSPOSE($R$3:INDEX($R$3:$Y$7,$R$1,$G$16)))</f>
        <v>#VALUE!</v>
      </c>
      <c r="Y192" t="e">
        <f ca="1"/>
        <v>#VALUE!</v>
      </c>
      <c r="Z192" t="e">
        <f ca="1"/>
        <v>#VALUE!</v>
      </c>
      <c r="AA192" t="e">
        <f ca="1"/>
        <v>#VALUE!</v>
      </c>
      <c r="AB192" t="e">
        <f ca="1"/>
        <v>#VALUE!</v>
      </c>
      <c r="AD192" t="e">
        <f ca="1"/>
        <v>#VALUE!</v>
      </c>
      <c r="AE192" t="e">
        <f ca="1"/>
        <v>#VALUE!</v>
      </c>
      <c r="AF192" t="e">
        <f ca="1"/>
        <v>#VALUE!</v>
      </c>
      <c r="AG192" t="e">
        <f ca="1"/>
        <v>#VALUE!</v>
      </c>
      <c r="AH192" t="e">
        <f ca="1"/>
        <v>#VALUE!</v>
      </c>
    </row>
    <row r="193" spans="1:34">
      <c r="A193">
        <v>173</v>
      </c>
      <c r="B193">
        <v>7.1999999999999993</v>
      </c>
      <c r="D193">
        <f t="shared" ca="1" si="6"/>
        <v>7.1999999999999993</v>
      </c>
      <c r="E193">
        <f t="shared" ca="1" si="7"/>
        <v>7.1999999999999993</v>
      </c>
      <c r="F193">
        <f ca="1"/>
        <v>7.1999999999999993</v>
      </c>
      <c r="X193" t="e">
        <f t="array" aca="1" ref="X193:AB193" ca="1">MMULT(F193:INDEX(F193:P193,$G$16),TRANSPOSE($R$3:INDEX($R$3:$Y$7,$R$1,$G$16)))</f>
        <v>#VALUE!</v>
      </c>
      <c r="Y193" t="e">
        <f ca="1"/>
        <v>#VALUE!</v>
      </c>
      <c r="Z193" t="e">
        <f ca="1"/>
        <v>#VALUE!</v>
      </c>
      <c r="AA193" t="e">
        <f ca="1"/>
        <v>#VALUE!</v>
      </c>
      <c r="AB193" t="e">
        <f ca="1"/>
        <v>#VALUE!</v>
      </c>
      <c r="AD193" t="e">
        <f ca="1"/>
        <v>#VALUE!</v>
      </c>
      <c r="AE193" t="e">
        <f ca="1"/>
        <v>#VALUE!</v>
      </c>
      <c r="AF193" t="e">
        <f ca="1"/>
        <v>#VALUE!</v>
      </c>
      <c r="AG193" t="e">
        <f ca="1"/>
        <v>#VALUE!</v>
      </c>
      <c r="AH193" t="e">
        <f ca="1"/>
        <v>#VALUE!</v>
      </c>
    </row>
    <row r="194" spans="1:34">
      <c r="A194">
        <v>174</v>
      </c>
      <c r="B194">
        <v>7.3000000000000007</v>
      </c>
      <c r="D194">
        <f t="shared" ca="1" si="6"/>
        <v>7.3000000000000007</v>
      </c>
      <c r="E194">
        <f t="shared" ca="1" si="7"/>
        <v>7.3000000000000007</v>
      </c>
      <c r="F194">
        <f ca="1"/>
        <v>7.3000000000000007</v>
      </c>
      <c r="X194" t="e">
        <f t="array" aca="1" ref="X194:AB194" ca="1">MMULT(F194:INDEX(F194:P194,$G$16),TRANSPOSE($R$3:INDEX($R$3:$Y$7,$R$1,$G$16)))</f>
        <v>#VALUE!</v>
      </c>
      <c r="Y194" t="e">
        <f ca="1"/>
        <v>#VALUE!</v>
      </c>
      <c r="Z194" t="e">
        <f ca="1"/>
        <v>#VALUE!</v>
      </c>
      <c r="AA194" t="e">
        <f ca="1"/>
        <v>#VALUE!</v>
      </c>
      <c r="AB194" t="e">
        <f ca="1"/>
        <v>#VALUE!</v>
      </c>
      <c r="AD194" t="e">
        <f ca="1"/>
        <v>#VALUE!</v>
      </c>
      <c r="AE194" t="e">
        <f ca="1"/>
        <v>#VALUE!</v>
      </c>
      <c r="AF194" t="e">
        <f ca="1"/>
        <v>#VALUE!</v>
      </c>
      <c r="AG194" t="e">
        <f ca="1"/>
        <v>#VALUE!</v>
      </c>
      <c r="AH194" t="e">
        <f ca="1"/>
        <v>#VALUE!</v>
      </c>
    </row>
    <row r="195" spans="1:34">
      <c r="A195">
        <v>175</v>
      </c>
      <c r="B195">
        <v>7.4000000000000021</v>
      </c>
      <c r="D195">
        <f t="shared" ca="1" si="6"/>
        <v>7.4000000000000021</v>
      </c>
      <c r="E195">
        <f t="shared" ca="1" si="7"/>
        <v>7.4000000000000021</v>
      </c>
      <c r="F195">
        <f ca="1"/>
        <v>7.4000000000000021</v>
      </c>
      <c r="X195" t="e">
        <f t="array" aca="1" ref="X195:AB195" ca="1">MMULT(F195:INDEX(F195:P195,$G$16),TRANSPOSE($R$3:INDEX($R$3:$Y$7,$R$1,$G$16)))</f>
        <v>#VALUE!</v>
      </c>
      <c r="Y195" t="e">
        <f ca="1"/>
        <v>#VALUE!</v>
      </c>
      <c r="Z195" t="e">
        <f ca="1"/>
        <v>#VALUE!</v>
      </c>
      <c r="AA195" t="e">
        <f ca="1"/>
        <v>#VALUE!</v>
      </c>
      <c r="AB195" t="e">
        <f ca="1"/>
        <v>#VALUE!</v>
      </c>
      <c r="AD195" t="e">
        <f ca="1"/>
        <v>#VALUE!</v>
      </c>
      <c r="AE195" t="e">
        <f ca="1"/>
        <v>#VALUE!</v>
      </c>
      <c r="AF195" t="e">
        <f ca="1"/>
        <v>#VALUE!</v>
      </c>
      <c r="AG195" t="e">
        <f ca="1"/>
        <v>#VALUE!</v>
      </c>
      <c r="AH195" t="e">
        <f ca="1"/>
        <v>#VALUE!</v>
      </c>
    </row>
    <row r="196" spans="1:34">
      <c r="A196">
        <v>176</v>
      </c>
      <c r="B196">
        <v>7.5</v>
      </c>
      <c r="D196">
        <f t="shared" ca="1" si="6"/>
        <v>7.5</v>
      </c>
      <c r="E196">
        <f t="shared" ca="1" si="7"/>
        <v>7.5</v>
      </c>
      <c r="F196">
        <f ca="1"/>
        <v>7.5</v>
      </c>
      <c r="X196" t="e">
        <f t="array" aca="1" ref="X196:AB196" ca="1">MMULT(F196:INDEX(F196:P196,$G$16),TRANSPOSE($R$3:INDEX($R$3:$Y$7,$R$1,$G$16)))</f>
        <v>#VALUE!</v>
      </c>
      <c r="Y196" t="e">
        <f ca="1"/>
        <v>#VALUE!</v>
      </c>
      <c r="Z196" t="e">
        <f ca="1"/>
        <v>#VALUE!</v>
      </c>
      <c r="AA196" t="e">
        <f ca="1"/>
        <v>#VALUE!</v>
      </c>
      <c r="AB196" t="e">
        <f ca="1"/>
        <v>#VALUE!</v>
      </c>
      <c r="AD196" t="e">
        <f ca="1"/>
        <v>#VALUE!</v>
      </c>
      <c r="AE196" t="e">
        <f ca="1"/>
        <v>#VALUE!</v>
      </c>
      <c r="AF196" t="e">
        <f ca="1"/>
        <v>#VALUE!</v>
      </c>
      <c r="AG196" t="e">
        <f ca="1"/>
        <v>#VALUE!</v>
      </c>
      <c r="AH196" t="e">
        <f ca="1"/>
        <v>#VALUE!</v>
      </c>
    </row>
    <row r="197" spans="1:34">
      <c r="A197">
        <v>177</v>
      </c>
      <c r="B197">
        <v>7.6000000000000014</v>
      </c>
      <c r="D197">
        <f t="shared" ca="1" si="6"/>
        <v>7.6000000000000014</v>
      </c>
      <c r="E197">
        <f t="shared" ca="1" si="7"/>
        <v>7.6000000000000014</v>
      </c>
      <c r="F197">
        <f ca="1"/>
        <v>7.6000000000000014</v>
      </c>
      <c r="X197" t="e">
        <f t="array" aca="1" ref="X197:AB197" ca="1">MMULT(F197:INDEX(F197:P197,$G$16),TRANSPOSE($R$3:INDEX($R$3:$Y$7,$R$1,$G$16)))</f>
        <v>#VALUE!</v>
      </c>
      <c r="Y197" t="e">
        <f ca="1"/>
        <v>#VALUE!</v>
      </c>
      <c r="Z197" t="e">
        <f ca="1"/>
        <v>#VALUE!</v>
      </c>
      <c r="AA197" t="e">
        <f ca="1"/>
        <v>#VALUE!</v>
      </c>
      <c r="AB197" t="e">
        <f ca="1"/>
        <v>#VALUE!</v>
      </c>
      <c r="AD197" t="e">
        <f ca="1"/>
        <v>#VALUE!</v>
      </c>
      <c r="AE197" t="e">
        <f ca="1"/>
        <v>#VALUE!</v>
      </c>
      <c r="AF197" t="e">
        <f ca="1"/>
        <v>#VALUE!</v>
      </c>
      <c r="AG197" t="e">
        <f ca="1"/>
        <v>#VALUE!</v>
      </c>
      <c r="AH197" t="e">
        <f ca="1"/>
        <v>#VALUE!</v>
      </c>
    </row>
    <row r="198" spans="1:34">
      <c r="A198">
        <v>178</v>
      </c>
      <c r="B198">
        <v>7.6999999999999993</v>
      </c>
      <c r="D198">
        <f t="shared" ca="1" si="6"/>
        <v>7.6999999999999993</v>
      </c>
      <c r="E198">
        <f t="shared" ca="1" si="7"/>
        <v>7.6999999999999993</v>
      </c>
      <c r="F198">
        <f ca="1"/>
        <v>7.6999999999999993</v>
      </c>
      <c r="X198" t="e">
        <f t="array" aca="1" ref="X198:AB198" ca="1">MMULT(F198:INDEX(F198:P198,$G$16),TRANSPOSE($R$3:INDEX($R$3:$Y$7,$R$1,$G$16)))</f>
        <v>#VALUE!</v>
      </c>
      <c r="Y198" t="e">
        <f ca="1"/>
        <v>#VALUE!</v>
      </c>
      <c r="Z198" t="e">
        <f ca="1"/>
        <v>#VALUE!</v>
      </c>
      <c r="AA198" t="e">
        <f ca="1"/>
        <v>#VALUE!</v>
      </c>
      <c r="AB198" t="e">
        <f ca="1"/>
        <v>#VALUE!</v>
      </c>
      <c r="AD198" t="e">
        <f ca="1"/>
        <v>#VALUE!</v>
      </c>
      <c r="AE198" t="e">
        <f ca="1"/>
        <v>#VALUE!</v>
      </c>
      <c r="AF198" t="e">
        <f ca="1"/>
        <v>#VALUE!</v>
      </c>
      <c r="AG198" t="e">
        <f ca="1"/>
        <v>#VALUE!</v>
      </c>
      <c r="AH198" t="e">
        <f ca="1"/>
        <v>#VALUE!</v>
      </c>
    </row>
    <row r="199" spans="1:34">
      <c r="A199">
        <v>179</v>
      </c>
      <c r="B199">
        <v>7.8000000000000007</v>
      </c>
      <c r="D199">
        <f t="shared" ca="1" si="6"/>
        <v>7.8000000000000007</v>
      </c>
      <c r="E199">
        <f t="shared" ca="1" si="7"/>
        <v>7.8000000000000007</v>
      </c>
      <c r="F199">
        <f ca="1"/>
        <v>7.8000000000000007</v>
      </c>
      <c r="X199" t="e">
        <f t="array" aca="1" ref="X199:AB199" ca="1">MMULT(F199:INDEX(F199:P199,$G$16),TRANSPOSE($R$3:INDEX($R$3:$Y$7,$R$1,$G$16)))</f>
        <v>#VALUE!</v>
      </c>
      <c r="Y199" t="e">
        <f ca="1"/>
        <v>#VALUE!</v>
      </c>
      <c r="Z199" t="e">
        <f ca="1"/>
        <v>#VALUE!</v>
      </c>
      <c r="AA199" t="e">
        <f ca="1"/>
        <v>#VALUE!</v>
      </c>
      <c r="AB199" t="e">
        <f ca="1"/>
        <v>#VALUE!</v>
      </c>
      <c r="AD199" t="e">
        <f ca="1"/>
        <v>#VALUE!</v>
      </c>
      <c r="AE199" t="e">
        <f ca="1"/>
        <v>#VALUE!</v>
      </c>
      <c r="AF199" t="e">
        <f ca="1"/>
        <v>#VALUE!</v>
      </c>
      <c r="AG199" t="e">
        <f ca="1"/>
        <v>#VALUE!</v>
      </c>
      <c r="AH199" t="e">
        <f ca="1"/>
        <v>#VALUE!</v>
      </c>
    </row>
    <row r="200" spans="1:34">
      <c r="A200">
        <v>180</v>
      </c>
      <c r="B200">
        <v>7.9000000000000021</v>
      </c>
      <c r="D200">
        <f t="shared" ca="1" si="6"/>
        <v>7.9000000000000021</v>
      </c>
      <c r="E200">
        <f t="shared" ca="1" si="7"/>
        <v>7.9000000000000021</v>
      </c>
      <c r="F200">
        <f ca="1"/>
        <v>7.9000000000000021</v>
      </c>
      <c r="X200" t="e">
        <f t="array" aca="1" ref="X200:AB200" ca="1">MMULT(F200:INDEX(F200:P200,$G$16),TRANSPOSE($R$3:INDEX($R$3:$Y$7,$R$1,$G$16)))</f>
        <v>#VALUE!</v>
      </c>
      <c r="Y200" t="e">
        <f ca="1"/>
        <v>#VALUE!</v>
      </c>
      <c r="Z200" t="e">
        <f ca="1"/>
        <v>#VALUE!</v>
      </c>
      <c r="AA200" t="e">
        <f ca="1"/>
        <v>#VALUE!</v>
      </c>
      <c r="AB200" t="e">
        <f ca="1"/>
        <v>#VALUE!</v>
      </c>
      <c r="AD200" t="e">
        <f ca="1"/>
        <v>#VALUE!</v>
      </c>
      <c r="AE200" t="e">
        <f ca="1"/>
        <v>#VALUE!</v>
      </c>
      <c r="AF200" t="e">
        <f ca="1"/>
        <v>#VALUE!</v>
      </c>
      <c r="AG200" t="e">
        <f ca="1"/>
        <v>#VALUE!</v>
      </c>
      <c r="AH200" t="e">
        <f ca="1"/>
        <v>#VALUE!</v>
      </c>
    </row>
    <row r="201" spans="1:34">
      <c r="A201">
        <v>181</v>
      </c>
      <c r="B201">
        <v>8</v>
      </c>
      <c r="D201">
        <f t="shared" ca="1" si="6"/>
        <v>8</v>
      </c>
      <c r="E201">
        <f t="shared" ca="1" si="7"/>
        <v>8</v>
      </c>
      <c r="F201">
        <f ca="1"/>
        <v>8</v>
      </c>
      <c r="X201" t="e">
        <f t="array" aca="1" ref="X201:AB201" ca="1">MMULT(F201:INDEX(F201:P201,$G$16),TRANSPOSE($R$3:INDEX($R$3:$Y$7,$R$1,$G$16)))</f>
        <v>#VALUE!</v>
      </c>
      <c r="Y201" t="e">
        <f ca="1"/>
        <v>#VALUE!</v>
      </c>
      <c r="Z201" t="e">
        <f ca="1"/>
        <v>#VALUE!</v>
      </c>
      <c r="AA201" t="e">
        <f ca="1"/>
        <v>#VALUE!</v>
      </c>
      <c r="AB201" t="e">
        <f ca="1"/>
        <v>#VALUE!</v>
      </c>
      <c r="AD201" t="e">
        <f ca="1"/>
        <v>#VALUE!</v>
      </c>
      <c r="AE201" t="e">
        <f ca="1"/>
        <v>#VALUE!</v>
      </c>
      <c r="AF201" t="e">
        <f ca="1"/>
        <v>#VALUE!</v>
      </c>
      <c r="AG201" t="e">
        <f ca="1"/>
        <v>#VALUE!</v>
      </c>
      <c r="AH201" t="e">
        <f ca="1"/>
        <v>#VALUE!</v>
      </c>
    </row>
    <row r="202" spans="1:34">
      <c r="A202">
        <v>182</v>
      </c>
      <c r="B202">
        <v>8.1000000000000014</v>
      </c>
      <c r="D202">
        <f t="shared" ca="1" si="6"/>
        <v>8.1000000000000014</v>
      </c>
      <c r="E202">
        <f t="shared" ca="1" si="7"/>
        <v>8.1000000000000014</v>
      </c>
      <c r="F202">
        <f ca="1"/>
        <v>8.1000000000000014</v>
      </c>
      <c r="X202" t="e">
        <f t="array" aca="1" ref="X202:AB202" ca="1">MMULT(F202:INDEX(F202:P202,$G$16),TRANSPOSE($R$3:INDEX($R$3:$Y$7,$R$1,$G$16)))</f>
        <v>#VALUE!</v>
      </c>
      <c r="Y202" t="e">
        <f ca="1"/>
        <v>#VALUE!</v>
      </c>
      <c r="Z202" t="e">
        <f ca="1"/>
        <v>#VALUE!</v>
      </c>
      <c r="AA202" t="e">
        <f ca="1"/>
        <v>#VALUE!</v>
      </c>
      <c r="AB202" t="e">
        <f ca="1"/>
        <v>#VALUE!</v>
      </c>
      <c r="AD202" t="e">
        <f ca="1"/>
        <v>#VALUE!</v>
      </c>
      <c r="AE202" t="e">
        <f ca="1"/>
        <v>#VALUE!</v>
      </c>
      <c r="AF202" t="e">
        <f ca="1"/>
        <v>#VALUE!</v>
      </c>
      <c r="AG202" t="e">
        <f ca="1"/>
        <v>#VALUE!</v>
      </c>
      <c r="AH202" t="e">
        <f ca="1"/>
        <v>#VALUE!</v>
      </c>
    </row>
    <row r="203" spans="1:34">
      <c r="A203">
        <v>183</v>
      </c>
      <c r="B203">
        <v>8.1999999999999993</v>
      </c>
      <c r="D203">
        <f t="shared" ca="1" si="6"/>
        <v>8.1999999999999993</v>
      </c>
      <c r="E203">
        <f t="shared" ca="1" si="7"/>
        <v>8.1999999999999993</v>
      </c>
      <c r="F203">
        <f ca="1"/>
        <v>8.1999999999999993</v>
      </c>
      <c r="X203" t="e">
        <f t="array" aca="1" ref="X203:AB203" ca="1">MMULT(F203:INDEX(F203:P203,$G$16),TRANSPOSE($R$3:INDEX($R$3:$Y$7,$R$1,$G$16)))</f>
        <v>#VALUE!</v>
      </c>
      <c r="Y203" t="e">
        <f ca="1"/>
        <v>#VALUE!</v>
      </c>
      <c r="Z203" t="e">
        <f ca="1"/>
        <v>#VALUE!</v>
      </c>
      <c r="AA203" t="e">
        <f ca="1"/>
        <v>#VALUE!</v>
      </c>
      <c r="AB203" t="e">
        <f ca="1"/>
        <v>#VALUE!</v>
      </c>
      <c r="AD203" t="e">
        <f ca="1"/>
        <v>#VALUE!</v>
      </c>
      <c r="AE203" t="e">
        <f ca="1"/>
        <v>#VALUE!</v>
      </c>
      <c r="AF203" t="e">
        <f ca="1"/>
        <v>#VALUE!</v>
      </c>
      <c r="AG203" t="e">
        <f ca="1"/>
        <v>#VALUE!</v>
      </c>
      <c r="AH203" t="e">
        <f ca="1"/>
        <v>#VALUE!</v>
      </c>
    </row>
    <row r="204" spans="1:34">
      <c r="A204">
        <v>184</v>
      </c>
      <c r="B204">
        <v>8.3000000000000007</v>
      </c>
      <c r="D204">
        <f t="shared" ca="1" si="6"/>
        <v>8.3000000000000007</v>
      </c>
      <c r="E204">
        <f t="shared" ca="1" si="7"/>
        <v>8.3000000000000007</v>
      </c>
      <c r="F204">
        <f ca="1"/>
        <v>8.3000000000000007</v>
      </c>
      <c r="X204" t="e">
        <f t="array" aca="1" ref="X204:AB204" ca="1">MMULT(F204:INDEX(F204:P204,$G$16),TRANSPOSE($R$3:INDEX($R$3:$Y$7,$R$1,$G$16)))</f>
        <v>#VALUE!</v>
      </c>
      <c r="Y204" t="e">
        <f ca="1"/>
        <v>#VALUE!</v>
      </c>
      <c r="Z204" t="e">
        <f ca="1"/>
        <v>#VALUE!</v>
      </c>
      <c r="AA204" t="e">
        <f ca="1"/>
        <v>#VALUE!</v>
      </c>
      <c r="AB204" t="e">
        <f ca="1"/>
        <v>#VALUE!</v>
      </c>
      <c r="AD204" t="e">
        <f ca="1"/>
        <v>#VALUE!</v>
      </c>
      <c r="AE204" t="e">
        <f ca="1"/>
        <v>#VALUE!</v>
      </c>
      <c r="AF204" t="e">
        <f ca="1"/>
        <v>#VALUE!</v>
      </c>
      <c r="AG204" t="e">
        <f ca="1"/>
        <v>#VALUE!</v>
      </c>
      <c r="AH204" t="e">
        <f ca="1"/>
        <v>#VALUE!</v>
      </c>
    </row>
    <row r="205" spans="1:34">
      <c r="A205">
        <v>185</v>
      </c>
      <c r="B205">
        <v>8.4000000000000021</v>
      </c>
      <c r="D205">
        <f t="shared" ca="1" si="6"/>
        <v>8.4000000000000021</v>
      </c>
      <c r="E205">
        <f t="shared" ca="1" si="7"/>
        <v>8.4000000000000021</v>
      </c>
      <c r="F205">
        <f ca="1"/>
        <v>8.4000000000000021</v>
      </c>
      <c r="X205" t="e">
        <f t="array" aca="1" ref="X205:AB205" ca="1">MMULT(F205:INDEX(F205:P205,$G$16),TRANSPOSE($R$3:INDEX($R$3:$Y$7,$R$1,$G$16)))</f>
        <v>#VALUE!</v>
      </c>
      <c r="Y205" t="e">
        <f ca="1"/>
        <v>#VALUE!</v>
      </c>
      <c r="Z205" t="e">
        <f ca="1"/>
        <v>#VALUE!</v>
      </c>
      <c r="AA205" t="e">
        <f ca="1"/>
        <v>#VALUE!</v>
      </c>
      <c r="AB205" t="e">
        <f ca="1"/>
        <v>#VALUE!</v>
      </c>
      <c r="AD205" t="e">
        <f ca="1"/>
        <v>#VALUE!</v>
      </c>
      <c r="AE205" t="e">
        <f ca="1"/>
        <v>#VALUE!</v>
      </c>
      <c r="AF205" t="e">
        <f ca="1"/>
        <v>#VALUE!</v>
      </c>
      <c r="AG205" t="e">
        <f ca="1"/>
        <v>#VALUE!</v>
      </c>
      <c r="AH205" t="e">
        <f ca="1"/>
        <v>#VALUE!</v>
      </c>
    </row>
    <row r="206" spans="1:34">
      <c r="A206">
        <v>186</v>
      </c>
      <c r="B206">
        <v>8.5</v>
      </c>
      <c r="D206">
        <f t="shared" ca="1" si="6"/>
        <v>8.5</v>
      </c>
      <c r="E206">
        <f t="shared" ca="1" si="7"/>
        <v>8.5</v>
      </c>
      <c r="F206">
        <f ca="1"/>
        <v>8.5</v>
      </c>
      <c r="X206" t="e">
        <f t="array" aca="1" ref="X206:AB206" ca="1">MMULT(F206:INDEX(F206:P206,$G$16),TRANSPOSE($R$3:INDEX($R$3:$Y$7,$R$1,$G$16)))</f>
        <v>#VALUE!</v>
      </c>
      <c r="Y206" t="e">
        <f ca="1"/>
        <v>#VALUE!</v>
      </c>
      <c r="Z206" t="e">
        <f ca="1"/>
        <v>#VALUE!</v>
      </c>
      <c r="AA206" t="e">
        <f ca="1"/>
        <v>#VALUE!</v>
      </c>
      <c r="AB206" t="e">
        <f ca="1"/>
        <v>#VALUE!</v>
      </c>
      <c r="AD206" t="e">
        <f ca="1"/>
        <v>#VALUE!</v>
      </c>
      <c r="AE206" t="e">
        <f ca="1"/>
        <v>#VALUE!</v>
      </c>
      <c r="AF206" t="e">
        <f ca="1"/>
        <v>#VALUE!</v>
      </c>
      <c r="AG206" t="e">
        <f ca="1"/>
        <v>#VALUE!</v>
      </c>
      <c r="AH206" t="e">
        <f ca="1"/>
        <v>#VALUE!</v>
      </c>
    </row>
    <row r="207" spans="1:34">
      <c r="A207">
        <v>187</v>
      </c>
      <c r="B207">
        <v>8.6000000000000014</v>
      </c>
      <c r="D207">
        <f t="shared" ca="1" si="6"/>
        <v>8.6000000000000014</v>
      </c>
      <c r="E207">
        <f t="shared" ca="1" si="7"/>
        <v>8.6000000000000014</v>
      </c>
      <c r="F207">
        <f ca="1"/>
        <v>8.6000000000000014</v>
      </c>
      <c r="X207" t="e">
        <f t="array" aca="1" ref="X207:AB207" ca="1">MMULT(F207:INDEX(F207:P207,$G$16),TRANSPOSE($R$3:INDEX($R$3:$Y$7,$R$1,$G$16)))</f>
        <v>#VALUE!</v>
      </c>
      <c r="Y207" t="e">
        <f ca="1"/>
        <v>#VALUE!</v>
      </c>
      <c r="Z207" t="e">
        <f ca="1"/>
        <v>#VALUE!</v>
      </c>
      <c r="AA207" t="e">
        <f ca="1"/>
        <v>#VALUE!</v>
      </c>
      <c r="AB207" t="e">
        <f ca="1"/>
        <v>#VALUE!</v>
      </c>
      <c r="AD207" t="e">
        <f ca="1"/>
        <v>#VALUE!</v>
      </c>
      <c r="AE207" t="e">
        <f ca="1"/>
        <v>#VALUE!</v>
      </c>
      <c r="AF207" t="e">
        <f ca="1"/>
        <v>#VALUE!</v>
      </c>
      <c r="AG207" t="e">
        <f ca="1"/>
        <v>#VALUE!</v>
      </c>
      <c r="AH207" t="e">
        <f ca="1"/>
        <v>#VALUE!</v>
      </c>
    </row>
    <row r="208" spans="1:34">
      <c r="A208">
        <v>188</v>
      </c>
      <c r="B208">
        <v>8.6999999999999993</v>
      </c>
      <c r="D208">
        <f t="shared" ca="1" si="6"/>
        <v>8.6999999999999993</v>
      </c>
      <c r="E208">
        <f t="shared" ca="1" si="7"/>
        <v>8.6999999999999993</v>
      </c>
      <c r="F208">
        <f ca="1"/>
        <v>8.6999999999999993</v>
      </c>
      <c r="X208" t="e">
        <f t="array" aca="1" ref="X208:AB208" ca="1">MMULT(F208:INDEX(F208:P208,$G$16),TRANSPOSE($R$3:INDEX($R$3:$Y$7,$R$1,$G$16)))</f>
        <v>#VALUE!</v>
      </c>
      <c r="Y208" t="e">
        <f ca="1"/>
        <v>#VALUE!</v>
      </c>
      <c r="Z208" t="e">
        <f ca="1"/>
        <v>#VALUE!</v>
      </c>
      <c r="AA208" t="e">
        <f ca="1"/>
        <v>#VALUE!</v>
      </c>
      <c r="AB208" t="e">
        <f ca="1"/>
        <v>#VALUE!</v>
      </c>
      <c r="AD208" t="e">
        <f ca="1"/>
        <v>#VALUE!</v>
      </c>
      <c r="AE208" t="e">
        <f ca="1"/>
        <v>#VALUE!</v>
      </c>
      <c r="AF208" t="e">
        <f ca="1"/>
        <v>#VALUE!</v>
      </c>
      <c r="AG208" t="e">
        <f ca="1"/>
        <v>#VALUE!</v>
      </c>
      <c r="AH208" t="e">
        <f ca="1"/>
        <v>#VALUE!</v>
      </c>
    </row>
    <row r="209" spans="1:34">
      <c r="A209">
        <v>189</v>
      </c>
      <c r="B209">
        <v>8.8000000000000007</v>
      </c>
      <c r="D209">
        <f t="shared" ca="1" si="6"/>
        <v>8.8000000000000007</v>
      </c>
      <c r="E209">
        <f t="shared" ca="1" si="7"/>
        <v>8.8000000000000007</v>
      </c>
      <c r="F209">
        <f ca="1"/>
        <v>8.8000000000000007</v>
      </c>
      <c r="X209" t="e">
        <f t="array" aca="1" ref="X209:AB209" ca="1">MMULT(F209:INDEX(F209:P209,$G$16),TRANSPOSE($R$3:INDEX($R$3:$Y$7,$R$1,$G$16)))</f>
        <v>#VALUE!</v>
      </c>
      <c r="Y209" t="e">
        <f ca="1"/>
        <v>#VALUE!</v>
      </c>
      <c r="Z209" t="e">
        <f ca="1"/>
        <v>#VALUE!</v>
      </c>
      <c r="AA209" t="e">
        <f ca="1"/>
        <v>#VALUE!</v>
      </c>
      <c r="AB209" t="e">
        <f ca="1"/>
        <v>#VALUE!</v>
      </c>
      <c r="AD209" t="e">
        <f ca="1"/>
        <v>#VALUE!</v>
      </c>
      <c r="AE209" t="e">
        <f ca="1"/>
        <v>#VALUE!</v>
      </c>
      <c r="AF209" t="e">
        <f ca="1"/>
        <v>#VALUE!</v>
      </c>
      <c r="AG209" t="e">
        <f ca="1"/>
        <v>#VALUE!</v>
      </c>
      <c r="AH209" t="e">
        <f ca="1"/>
        <v>#VALUE!</v>
      </c>
    </row>
    <row r="210" spans="1:34">
      <c r="A210">
        <v>190</v>
      </c>
      <c r="B210">
        <v>8.9000000000000021</v>
      </c>
      <c r="D210">
        <f t="shared" ca="1" si="6"/>
        <v>8.9000000000000021</v>
      </c>
      <c r="E210">
        <f t="shared" ca="1" si="7"/>
        <v>8.9000000000000021</v>
      </c>
      <c r="F210">
        <f ca="1"/>
        <v>8.9000000000000021</v>
      </c>
      <c r="X210" t="e">
        <f t="array" aca="1" ref="X210:AB210" ca="1">MMULT(F210:INDEX(F210:P210,$G$16),TRANSPOSE($R$3:INDEX($R$3:$Y$7,$R$1,$G$16)))</f>
        <v>#VALUE!</v>
      </c>
      <c r="Y210" t="e">
        <f ca="1"/>
        <v>#VALUE!</v>
      </c>
      <c r="Z210" t="e">
        <f ca="1"/>
        <v>#VALUE!</v>
      </c>
      <c r="AA210" t="e">
        <f ca="1"/>
        <v>#VALUE!</v>
      </c>
      <c r="AB210" t="e">
        <f ca="1"/>
        <v>#VALUE!</v>
      </c>
      <c r="AD210" t="e">
        <f ca="1"/>
        <v>#VALUE!</v>
      </c>
      <c r="AE210" t="e">
        <f ca="1"/>
        <v>#VALUE!</v>
      </c>
      <c r="AF210" t="e">
        <f ca="1"/>
        <v>#VALUE!</v>
      </c>
      <c r="AG210" t="e">
        <f ca="1"/>
        <v>#VALUE!</v>
      </c>
      <c r="AH210" t="e">
        <f ca="1"/>
        <v>#VALUE!</v>
      </c>
    </row>
    <row r="211" spans="1:34">
      <c r="A211">
        <v>191</v>
      </c>
      <c r="B211">
        <v>9</v>
      </c>
      <c r="D211">
        <f t="shared" ca="1" si="6"/>
        <v>9</v>
      </c>
      <c r="E211">
        <f t="shared" ca="1" si="7"/>
        <v>9</v>
      </c>
      <c r="F211">
        <f ca="1"/>
        <v>9</v>
      </c>
      <c r="X211" t="e">
        <f t="array" aca="1" ref="X211:AB211" ca="1">MMULT(F211:INDEX(F211:P211,$G$16),TRANSPOSE($R$3:INDEX($R$3:$Y$7,$R$1,$G$16)))</f>
        <v>#VALUE!</v>
      </c>
      <c r="Y211" t="e">
        <f ca="1"/>
        <v>#VALUE!</v>
      </c>
      <c r="Z211" t="e">
        <f ca="1"/>
        <v>#VALUE!</v>
      </c>
      <c r="AA211" t="e">
        <f ca="1"/>
        <v>#VALUE!</v>
      </c>
      <c r="AB211" t="e">
        <f ca="1"/>
        <v>#VALUE!</v>
      </c>
      <c r="AD211" t="e">
        <f ca="1"/>
        <v>#VALUE!</v>
      </c>
      <c r="AE211" t="e">
        <f ca="1"/>
        <v>#VALUE!</v>
      </c>
      <c r="AF211" t="e">
        <f ca="1"/>
        <v>#VALUE!</v>
      </c>
      <c r="AG211" t="e">
        <f ca="1"/>
        <v>#VALUE!</v>
      </c>
      <c r="AH211" t="e">
        <f ca="1"/>
        <v>#VALUE!</v>
      </c>
    </row>
    <row r="212" spans="1:34">
      <c r="A212">
        <v>192</v>
      </c>
      <c r="B212">
        <v>9.1000000000000014</v>
      </c>
      <c r="D212">
        <f t="shared" ca="1" si="6"/>
        <v>9.1000000000000014</v>
      </c>
      <c r="E212">
        <f t="shared" ca="1" si="7"/>
        <v>9.1000000000000014</v>
      </c>
      <c r="F212">
        <f ca="1"/>
        <v>9.1000000000000014</v>
      </c>
      <c r="X212" t="e">
        <f t="array" aca="1" ref="X212:AB212" ca="1">MMULT(F212:INDEX(F212:P212,$G$16),TRANSPOSE($R$3:INDEX($R$3:$Y$7,$R$1,$G$16)))</f>
        <v>#VALUE!</v>
      </c>
      <c r="Y212" t="e">
        <f ca="1"/>
        <v>#VALUE!</v>
      </c>
      <c r="Z212" t="e">
        <f ca="1"/>
        <v>#VALUE!</v>
      </c>
      <c r="AA212" t="e">
        <f ca="1"/>
        <v>#VALUE!</v>
      </c>
      <c r="AB212" t="e">
        <f ca="1"/>
        <v>#VALUE!</v>
      </c>
      <c r="AD212" t="e">
        <f ca="1"/>
        <v>#VALUE!</v>
      </c>
      <c r="AE212" t="e">
        <f ca="1"/>
        <v>#VALUE!</v>
      </c>
      <c r="AF212" t="e">
        <f ca="1"/>
        <v>#VALUE!</v>
      </c>
      <c r="AG212" t="e">
        <f ca="1"/>
        <v>#VALUE!</v>
      </c>
      <c r="AH212" t="e">
        <f ca="1"/>
        <v>#VALUE!</v>
      </c>
    </row>
    <row r="213" spans="1:34">
      <c r="A213">
        <v>193</v>
      </c>
      <c r="B213">
        <v>9.2000000000000028</v>
      </c>
      <c r="D213">
        <f t="shared" ca="1" si="6"/>
        <v>9.2000000000000028</v>
      </c>
      <c r="E213">
        <f t="shared" ca="1" si="7"/>
        <v>9.2000000000000028</v>
      </c>
      <c r="F213">
        <f ca="1"/>
        <v>9.2000000000000028</v>
      </c>
      <c r="X213" t="e">
        <f t="array" aca="1" ref="X213:AB213" ca="1">MMULT(F213:INDEX(F213:P213,$G$16),TRANSPOSE($R$3:INDEX($R$3:$Y$7,$R$1,$G$16)))</f>
        <v>#VALUE!</v>
      </c>
      <c r="Y213" t="e">
        <f ca="1"/>
        <v>#VALUE!</v>
      </c>
      <c r="Z213" t="e">
        <f ca="1"/>
        <v>#VALUE!</v>
      </c>
      <c r="AA213" t="e">
        <f ca="1"/>
        <v>#VALUE!</v>
      </c>
      <c r="AB213" t="e">
        <f ca="1"/>
        <v>#VALUE!</v>
      </c>
      <c r="AD213" t="e">
        <f ca="1"/>
        <v>#VALUE!</v>
      </c>
      <c r="AE213" t="e">
        <f ca="1"/>
        <v>#VALUE!</v>
      </c>
      <c r="AF213" t="e">
        <f ca="1"/>
        <v>#VALUE!</v>
      </c>
      <c r="AG213" t="e">
        <f ca="1"/>
        <v>#VALUE!</v>
      </c>
      <c r="AH213" t="e">
        <f ca="1"/>
        <v>#VALUE!</v>
      </c>
    </row>
    <row r="214" spans="1:34">
      <c r="A214">
        <v>194</v>
      </c>
      <c r="B214">
        <v>9.3000000000000007</v>
      </c>
      <c r="D214">
        <f t="shared" ref="D214:D241" ca="1" si="8">IF($C$2="Categorical",IF(A214&lt;=26,CHAR(64+A214),CHAR(RANDBETWEEN(65,90))),B214)</f>
        <v>9.3000000000000007</v>
      </c>
      <c r="E214">
        <f t="shared" ref="E214:E241" ca="1" si="9">IF(ISBLANK(B214),NA(),IF(C214,NA(),D214))</f>
        <v>9.3000000000000007</v>
      </c>
      <c r="F214">
        <f ca="1"/>
        <v>9.3000000000000007</v>
      </c>
      <c r="X214" t="e">
        <f t="array" aca="1" ref="X214:AB214" ca="1">MMULT(F214:INDEX(F214:P214,$G$16),TRANSPOSE($R$3:INDEX($R$3:$Y$7,$R$1,$G$16)))</f>
        <v>#VALUE!</v>
      </c>
      <c r="Y214" t="e">
        <f ca="1"/>
        <v>#VALUE!</v>
      </c>
      <c r="Z214" t="e">
        <f ca="1"/>
        <v>#VALUE!</v>
      </c>
      <c r="AA214" t="e">
        <f ca="1"/>
        <v>#VALUE!</v>
      </c>
      <c r="AB214" t="e">
        <f ca="1"/>
        <v>#VALUE!</v>
      </c>
      <c r="AD214" t="e">
        <f ca="1"/>
        <v>#VALUE!</v>
      </c>
      <c r="AE214" t="e">
        <f ca="1"/>
        <v>#VALUE!</v>
      </c>
      <c r="AF214" t="e">
        <f ca="1"/>
        <v>#VALUE!</v>
      </c>
      <c r="AG214" t="e">
        <f ca="1"/>
        <v>#VALUE!</v>
      </c>
      <c r="AH214" t="e">
        <f ca="1"/>
        <v>#VALUE!</v>
      </c>
    </row>
    <row r="215" spans="1:34">
      <c r="A215">
        <v>195</v>
      </c>
      <c r="B215">
        <v>9.4000000000000021</v>
      </c>
      <c r="D215">
        <f t="shared" ca="1" si="8"/>
        <v>9.4000000000000021</v>
      </c>
      <c r="E215">
        <f t="shared" ca="1" si="9"/>
        <v>9.4000000000000021</v>
      </c>
      <c r="F215">
        <f ca="1"/>
        <v>9.4000000000000021</v>
      </c>
      <c r="X215" t="e">
        <f t="array" aca="1" ref="X215:AB215" ca="1">MMULT(F215:INDEX(F215:P215,$G$16),TRANSPOSE($R$3:INDEX($R$3:$Y$7,$R$1,$G$16)))</f>
        <v>#VALUE!</v>
      </c>
      <c r="Y215" t="e">
        <f ca="1"/>
        <v>#VALUE!</v>
      </c>
      <c r="Z215" t="e">
        <f ca="1"/>
        <v>#VALUE!</v>
      </c>
      <c r="AA215" t="e">
        <f ca="1"/>
        <v>#VALUE!</v>
      </c>
      <c r="AB215" t="e">
        <f ca="1"/>
        <v>#VALUE!</v>
      </c>
      <c r="AD215" t="e">
        <f ca="1"/>
        <v>#VALUE!</v>
      </c>
      <c r="AE215" t="e">
        <f ca="1"/>
        <v>#VALUE!</v>
      </c>
      <c r="AF215" t="e">
        <f ca="1"/>
        <v>#VALUE!</v>
      </c>
      <c r="AG215" t="e">
        <f ca="1"/>
        <v>#VALUE!</v>
      </c>
      <c r="AH215" t="e">
        <f ca="1"/>
        <v>#VALUE!</v>
      </c>
    </row>
    <row r="216" spans="1:34">
      <c r="A216">
        <v>196</v>
      </c>
      <c r="B216">
        <v>9.5</v>
      </c>
      <c r="D216">
        <f t="shared" ca="1" si="8"/>
        <v>9.5</v>
      </c>
      <c r="E216">
        <f t="shared" ca="1" si="9"/>
        <v>9.5</v>
      </c>
      <c r="F216">
        <f ca="1"/>
        <v>9.5</v>
      </c>
      <c r="X216" t="e">
        <f t="array" aca="1" ref="X216:AB216" ca="1">MMULT(F216:INDEX(F216:P216,$G$16),TRANSPOSE($R$3:INDEX($R$3:$Y$7,$R$1,$G$16)))</f>
        <v>#VALUE!</v>
      </c>
      <c r="Y216" t="e">
        <f ca="1"/>
        <v>#VALUE!</v>
      </c>
      <c r="Z216" t="e">
        <f ca="1"/>
        <v>#VALUE!</v>
      </c>
      <c r="AA216" t="e">
        <f ca="1"/>
        <v>#VALUE!</v>
      </c>
      <c r="AB216" t="e">
        <f ca="1"/>
        <v>#VALUE!</v>
      </c>
      <c r="AD216" t="e">
        <f ca="1"/>
        <v>#VALUE!</v>
      </c>
      <c r="AE216" t="e">
        <f ca="1"/>
        <v>#VALUE!</v>
      </c>
      <c r="AF216" t="e">
        <f ca="1"/>
        <v>#VALUE!</v>
      </c>
      <c r="AG216" t="e">
        <f ca="1"/>
        <v>#VALUE!</v>
      </c>
      <c r="AH216" t="e">
        <f ca="1"/>
        <v>#VALUE!</v>
      </c>
    </row>
    <row r="217" spans="1:34">
      <c r="A217">
        <v>197</v>
      </c>
      <c r="B217">
        <v>9.6000000000000014</v>
      </c>
      <c r="D217">
        <f t="shared" ca="1" si="8"/>
        <v>9.6000000000000014</v>
      </c>
      <c r="E217">
        <f t="shared" ca="1" si="9"/>
        <v>9.6000000000000014</v>
      </c>
      <c r="F217">
        <f ca="1"/>
        <v>9.6000000000000014</v>
      </c>
      <c r="X217" t="e">
        <f t="array" aca="1" ref="X217:AB217" ca="1">MMULT(F217:INDEX(F217:P217,$G$16),TRANSPOSE($R$3:INDEX($R$3:$Y$7,$R$1,$G$16)))</f>
        <v>#VALUE!</v>
      </c>
      <c r="Y217" t="e">
        <f ca="1"/>
        <v>#VALUE!</v>
      </c>
      <c r="Z217" t="e">
        <f ca="1"/>
        <v>#VALUE!</v>
      </c>
      <c r="AA217" t="e">
        <f ca="1"/>
        <v>#VALUE!</v>
      </c>
      <c r="AB217" t="e">
        <f ca="1"/>
        <v>#VALUE!</v>
      </c>
      <c r="AD217" t="e">
        <f ca="1"/>
        <v>#VALUE!</v>
      </c>
      <c r="AE217" t="e">
        <f ca="1"/>
        <v>#VALUE!</v>
      </c>
      <c r="AF217" t="e">
        <f ca="1"/>
        <v>#VALUE!</v>
      </c>
      <c r="AG217" t="e">
        <f ca="1"/>
        <v>#VALUE!</v>
      </c>
      <c r="AH217" t="e">
        <f ca="1"/>
        <v>#VALUE!</v>
      </c>
    </row>
    <row r="218" spans="1:34">
      <c r="A218">
        <v>198</v>
      </c>
      <c r="B218">
        <v>9.7000000000000028</v>
      </c>
      <c r="D218">
        <f t="shared" ca="1" si="8"/>
        <v>9.7000000000000028</v>
      </c>
      <c r="E218">
        <f t="shared" ca="1" si="9"/>
        <v>9.7000000000000028</v>
      </c>
      <c r="F218">
        <f ca="1"/>
        <v>9.7000000000000028</v>
      </c>
      <c r="X218" t="e">
        <f t="array" aca="1" ref="X218:AB218" ca="1">MMULT(F218:INDEX(F218:P218,$G$16),TRANSPOSE($R$3:INDEX($R$3:$Y$7,$R$1,$G$16)))</f>
        <v>#VALUE!</v>
      </c>
      <c r="Y218" t="e">
        <f ca="1"/>
        <v>#VALUE!</v>
      </c>
      <c r="Z218" t="e">
        <f ca="1"/>
        <v>#VALUE!</v>
      </c>
      <c r="AA218" t="e">
        <f ca="1"/>
        <v>#VALUE!</v>
      </c>
      <c r="AB218" t="e">
        <f ca="1"/>
        <v>#VALUE!</v>
      </c>
      <c r="AD218" t="e">
        <f ca="1"/>
        <v>#VALUE!</v>
      </c>
      <c r="AE218" t="e">
        <f ca="1"/>
        <v>#VALUE!</v>
      </c>
      <c r="AF218" t="e">
        <f ca="1"/>
        <v>#VALUE!</v>
      </c>
      <c r="AG218" t="e">
        <f ca="1"/>
        <v>#VALUE!</v>
      </c>
      <c r="AH218" t="e">
        <f ca="1"/>
        <v>#VALUE!</v>
      </c>
    </row>
    <row r="219" spans="1:34">
      <c r="A219">
        <v>199</v>
      </c>
      <c r="B219">
        <v>9.8000000000000007</v>
      </c>
      <c r="D219">
        <f t="shared" ca="1" si="8"/>
        <v>9.8000000000000007</v>
      </c>
      <c r="E219">
        <f t="shared" ca="1" si="9"/>
        <v>9.8000000000000007</v>
      </c>
      <c r="F219">
        <f ca="1"/>
        <v>9.8000000000000007</v>
      </c>
      <c r="X219" t="e">
        <f t="array" aca="1" ref="X219:AB219" ca="1">MMULT(F219:INDEX(F219:P219,$G$16),TRANSPOSE($R$3:INDEX($R$3:$Y$7,$R$1,$G$16)))</f>
        <v>#VALUE!</v>
      </c>
      <c r="Y219" t="e">
        <f ca="1"/>
        <v>#VALUE!</v>
      </c>
      <c r="Z219" t="e">
        <f ca="1"/>
        <v>#VALUE!</v>
      </c>
      <c r="AA219" t="e">
        <f ca="1"/>
        <v>#VALUE!</v>
      </c>
      <c r="AB219" t="e">
        <f ca="1"/>
        <v>#VALUE!</v>
      </c>
      <c r="AD219" t="e">
        <f ca="1"/>
        <v>#VALUE!</v>
      </c>
      <c r="AE219" t="e">
        <f ca="1"/>
        <v>#VALUE!</v>
      </c>
      <c r="AF219" t="e">
        <f ca="1"/>
        <v>#VALUE!</v>
      </c>
      <c r="AG219" t="e">
        <f ca="1"/>
        <v>#VALUE!</v>
      </c>
      <c r="AH219" t="e">
        <f ca="1"/>
        <v>#VALUE!</v>
      </c>
    </row>
    <row r="220" spans="1:34">
      <c r="A220">
        <v>200</v>
      </c>
      <c r="B220">
        <v>9.9000000000000021</v>
      </c>
      <c r="D220">
        <f t="shared" ca="1" si="8"/>
        <v>9.9000000000000021</v>
      </c>
      <c r="E220">
        <f t="shared" ca="1" si="9"/>
        <v>9.9000000000000021</v>
      </c>
      <c r="F220">
        <f ca="1"/>
        <v>9.9000000000000021</v>
      </c>
      <c r="X220" t="e">
        <f t="array" aca="1" ref="X220:AB220" ca="1">MMULT(F220:INDEX(F220:P220,$G$16),TRANSPOSE($R$3:INDEX($R$3:$Y$7,$R$1,$G$16)))</f>
        <v>#VALUE!</v>
      </c>
      <c r="Y220" t="e">
        <f ca="1"/>
        <v>#VALUE!</v>
      </c>
      <c r="Z220" t="e">
        <f ca="1"/>
        <v>#VALUE!</v>
      </c>
      <c r="AA220" t="e">
        <f ca="1"/>
        <v>#VALUE!</v>
      </c>
      <c r="AB220" t="e">
        <f ca="1"/>
        <v>#VALUE!</v>
      </c>
      <c r="AD220" t="e">
        <f ca="1"/>
        <v>#VALUE!</v>
      </c>
      <c r="AE220" t="e">
        <f ca="1"/>
        <v>#VALUE!</v>
      </c>
      <c r="AF220" t="e">
        <f ca="1"/>
        <v>#VALUE!</v>
      </c>
      <c r="AG220" t="e">
        <f ca="1"/>
        <v>#VALUE!</v>
      </c>
      <c r="AH220" t="e">
        <f ca="1"/>
        <v>#VALUE!</v>
      </c>
    </row>
    <row r="221" spans="1:34">
      <c r="A221">
        <v>201</v>
      </c>
      <c r="B221">
        <v>10</v>
      </c>
      <c r="D221">
        <f t="shared" ca="1" si="8"/>
        <v>10</v>
      </c>
      <c r="E221">
        <f t="shared" ca="1" si="9"/>
        <v>10</v>
      </c>
      <c r="F221">
        <f ca="1"/>
        <v>10</v>
      </c>
      <c r="X221" t="e">
        <f t="array" aca="1" ref="X221:AB221" ca="1">MMULT(F221:INDEX(F221:P221,$G$16),TRANSPOSE($R$3:INDEX($R$3:$Y$7,$R$1,$G$16)))</f>
        <v>#VALUE!</v>
      </c>
      <c r="Y221" t="e">
        <f ca="1"/>
        <v>#VALUE!</v>
      </c>
      <c r="Z221" t="e">
        <f ca="1"/>
        <v>#VALUE!</v>
      </c>
      <c r="AA221" t="e">
        <f ca="1"/>
        <v>#VALUE!</v>
      </c>
      <c r="AB221" t="e">
        <f ca="1"/>
        <v>#VALUE!</v>
      </c>
      <c r="AD221" t="e">
        <f ca="1"/>
        <v>#VALUE!</v>
      </c>
      <c r="AE221" t="e">
        <f ca="1"/>
        <v>#VALUE!</v>
      </c>
      <c r="AF221" t="e">
        <f ca="1"/>
        <v>#VALUE!</v>
      </c>
      <c r="AG221" t="e">
        <f ca="1"/>
        <v>#VALUE!</v>
      </c>
      <c r="AH221" t="e">
        <f ca="1"/>
        <v>#VALUE!</v>
      </c>
    </row>
    <row r="222" spans="1:34">
      <c r="A222">
        <v>202</v>
      </c>
      <c r="B222">
        <v>10.100000000000001</v>
      </c>
      <c r="D222">
        <f t="shared" ca="1" si="8"/>
        <v>10.100000000000001</v>
      </c>
      <c r="E222">
        <f t="shared" ca="1" si="9"/>
        <v>10.100000000000001</v>
      </c>
      <c r="F222">
        <f ca="1"/>
        <v>10.100000000000001</v>
      </c>
      <c r="X222" t="e">
        <f t="array" aca="1" ref="X222:AB222" ca="1">MMULT(F222:INDEX(F222:P222,$G$16),TRANSPOSE($R$3:INDEX($R$3:$Y$7,$R$1,$G$16)))</f>
        <v>#VALUE!</v>
      </c>
      <c r="Y222" t="e">
        <f ca="1"/>
        <v>#VALUE!</v>
      </c>
      <c r="Z222" t="e">
        <f ca="1"/>
        <v>#VALUE!</v>
      </c>
      <c r="AA222" t="e">
        <f ca="1"/>
        <v>#VALUE!</v>
      </c>
      <c r="AB222" t="e">
        <f ca="1"/>
        <v>#VALUE!</v>
      </c>
      <c r="AD222" t="e">
        <f ca="1"/>
        <v>#VALUE!</v>
      </c>
      <c r="AE222" t="e">
        <f ca="1"/>
        <v>#VALUE!</v>
      </c>
      <c r="AF222" t="e">
        <f ca="1"/>
        <v>#VALUE!</v>
      </c>
      <c r="AG222" t="e">
        <f ca="1"/>
        <v>#VALUE!</v>
      </c>
      <c r="AH222" t="e">
        <f ca="1"/>
        <v>#VALUE!</v>
      </c>
    </row>
    <row r="223" spans="1:34">
      <c r="A223">
        <v>203</v>
      </c>
      <c r="B223">
        <v>10.200000000000003</v>
      </c>
      <c r="D223">
        <f t="shared" ca="1" si="8"/>
        <v>10.200000000000003</v>
      </c>
      <c r="E223">
        <f t="shared" ca="1" si="9"/>
        <v>10.200000000000003</v>
      </c>
      <c r="F223">
        <f ca="1"/>
        <v>10.200000000000003</v>
      </c>
      <c r="X223" t="e">
        <f t="array" aca="1" ref="X223:AB223" ca="1">MMULT(F223:INDEX(F223:P223,$G$16),TRANSPOSE($R$3:INDEX($R$3:$Y$7,$R$1,$G$16)))</f>
        <v>#VALUE!</v>
      </c>
      <c r="Y223" t="e">
        <f ca="1"/>
        <v>#VALUE!</v>
      </c>
      <c r="Z223" t="e">
        <f ca="1"/>
        <v>#VALUE!</v>
      </c>
      <c r="AA223" t="e">
        <f ca="1"/>
        <v>#VALUE!</v>
      </c>
      <c r="AB223" t="e">
        <f ca="1"/>
        <v>#VALUE!</v>
      </c>
      <c r="AD223" t="e">
        <f ca="1"/>
        <v>#VALUE!</v>
      </c>
      <c r="AE223" t="e">
        <f ca="1"/>
        <v>#VALUE!</v>
      </c>
      <c r="AF223" t="e">
        <f ca="1"/>
        <v>#VALUE!</v>
      </c>
      <c r="AG223" t="e">
        <f ca="1"/>
        <v>#VALUE!</v>
      </c>
      <c r="AH223" t="e">
        <f ca="1"/>
        <v>#VALUE!</v>
      </c>
    </row>
    <row r="224" spans="1:34">
      <c r="A224">
        <v>204</v>
      </c>
      <c r="B224">
        <v>10.3</v>
      </c>
      <c r="D224">
        <f t="shared" ca="1" si="8"/>
        <v>10.3</v>
      </c>
      <c r="E224">
        <f t="shared" ca="1" si="9"/>
        <v>10.3</v>
      </c>
      <c r="F224">
        <f ca="1"/>
        <v>10.3</v>
      </c>
      <c r="X224" t="e">
        <f t="array" aca="1" ref="X224:AB224" ca="1">MMULT(F224:INDEX(F224:P224,$G$16),TRANSPOSE($R$3:INDEX($R$3:$Y$7,$R$1,$G$16)))</f>
        <v>#VALUE!</v>
      </c>
      <c r="Y224" t="e">
        <f ca="1"/>
        <v>#VALUE!</v>
      </c>
      <c r="Z224" t="e">
        <f ca="1"/>
        <v>#VALUE!</v>
      </c>
      <c r="AA224" t="e">
        <f ca="1"/>
        <v>#VALUE!</v>
      </c>
      <c r="AB224" t="e">
        <f ca="1"/>
        <v>#VALUE!</v>
      </c>
      <c r="AD224" t="e">
        <f ca="1"/>
        <v>#VALUE!</v>
      </c>
      <c r="AE224" t="e">
        <f ca="1"/>
        <v>#VALUE!</v>
      </c>
      <c r="AF224" t="e">
        <f ca="1"/>
        <v>#VALUE!</v>
      </c>
      <c r="AG224" t="e">
        <f ca="1"/>
        <v>#VALUE!</v>
      </c>
      <c r="AH224" t="e">
        <f ca="1"/>
        <v>#VALUE!</v>
      </c>
    </row>
    <row r="225" spans="1:34">
      <c r="A225">
        <v>205</v>
      </c>
      <c r="B225">
        <v>10.400000000000002</v>
      </c>
      <c r="D225">
        <f t="shared" ca="1" si="8"/>
        <v>10.400000000000002</v>
      </c>
      <c r="E225">
        <f t="shared" ca="1" si="9"/>
        <v>10.400000000000002</v>
      </c>
      <c r="F225">
        <f ca="1"/>
        <v>10.400000000000002</v>
      </c>
      <c r="X225" t="e">
        <f t="array" aca="1" ref="X225:AB225" ca="1">MMULT(F225:INDEX(F225:P225,$G$16),TRANSPOSE($R$3:INDEX($R$3:$Y$7,$R$1,$G$16)))</f>
        <v>#VALUE!</v>
      </c>
      <c r="Y225" t="e">
        <f ca="1"/>
        <v>#VALUE!</v>
      </c>
      <c r="Z225" t="e">
        <f ca="1"/>
        <v>#VALUE!</v>
      </c>
      <c r="AA225" t="e">
        <f ca="1"/>
        <v>#VALUE!</v>
      </c>
      <c r="AB225" t="e">
        <f ca="1"/>
        <v>#VALUE!</v>
      </c>
      <c r="AD225" t="e">
        <f ca="1"/>
        <v>#VALUE!</v>
      </c>
      <c r="AE225" t="e">
        <f ca="1"/>
        <v>#VALUE!</v>
      </c>
      <c r="AF225" t="e">
        <f ca="1"/>
        <v>#VALUE!</v>
      </c>
      <c r="AG225" t="e">
        <f ca="1"/>
        <v>#VALUE!</v>
      </c>
      <c r="AH225" t="e">
        <f ca="1"/>
        <v>#VALUE!</v>
      </c>
    </row>
    <row r="226" spans="1:34">
      <c r="A226">
        <v>206</v>
      </c>
      <c r="B226">
        <v>10.5</v>
      </c>
      <c r="D226">
        <f t="shared" ca="1" si="8"/>
        <v>10.5</v>
      </c>
      <c r="E226">
        <f t="shared" ca="1" si="9"/>
        <v>10.5</v>
      </c>
      <c r="F226">
        <f ca="1"/>
        <v>10.5</v>
      </c>
      <c r="X226" t="e">
        <f t="array" aca="1" ref="X226:AB226" ca="1">MMULT(F226:INDEX(F226:P226,$G$16),TRANSPOSE($R$3:INDEX($R$3:$Y$7,$R$1,$G$16)))</f>
        <v>#VALUE!</v>
      </c>
      <c r="Y226" t="e">
        <f ca="1"/>
        <v>#VALUE!</v>
      </c>
      <c r="Z226" t="e">
        <f ca="1"/>
        <v>#VALUE!</v>
      </c>
      <c r="AA226" t="e">
        <f ca="1"/>
        <v>#VALUE!</v>
      </c>
      <c r="AB226" t="e">
        <f ca="1"/>
        <v>#VALUE!</v>
      </c>
      <c r="AD226" t="e">
        <f ca="1"/>
        <v>#VALUE!</v>
      </c>
      <c r="AE226" t="e">
        <f ca="1"/>
        <v>#VALUE!</v>
      </c>
      <c r="AF226" t="e">
        <f ca="1"/>
        <v>#VALUE!</v>
      </c>
      <c r="AG226" t="e">
        <f ca="1"/>
        <v>#VALUE!</v>
      </c>
      <c r="AH226" t="e">
        <f ca="1"/>
        <v>#VALUE!</v>
      </c>
    </row>
    <row r="227" spans="1:34">
      <c r="A227">
        <v>207</v>
      </c>
      <c r="B227">
        <v>10.600000000000001</v>
      </c>
      <c r="D227">
        <f t="shared" ca="1" si="8"/>
        <v>10.600000000000001</v>
      </c>
      <c r="E227">
        <f t="shared" ca="1" si="9"/>
        <v>10.600000000000001</v>
      </c>
      <c r="F227">
        <f ca="1"/>
        <v>10.600000000000001</v>
      </c>
      <c r="X227" t="e">
        <f t="array" aca="1" ref="X227:AB227" ca="1">MMULT(F227:INDEX(F227:P227,$G$16),TRANSPOSE($R$3:INDEX($R$3:$Y$7,$R$1,$G$16)))</f>
        <v>#VALUE!</v>
      </c>
      <c r="Y227" t="e">
        <f ca="1"/>
        <v>#VALUE!</v>
      </c>
      <c r="Z227" t="e">
        <f ca="1"/>
        <v>#VALUE!</v>
      </c>
      <c r="AA227" t="e">
        <f ca="1"/>
        <v>#VALUE!</v>
      </c>
      <c r="AB227" t="e">
        <f ca="1"/>
        <v>#VALUE!</v>
      </c>
      <c r="AD227" t="e">
        <f ca="1"/>
        <v>#VALUE!</v>
      </c>
      <c r="AE227" t="e">
        <f ca="1"/>
        <v>#VALUE!</v>
      </c>
      <c r="AF227" t="e">
        <f ca="1"/>
        <v>#VALUE!</v>
      </c>
      <c r="AG227" t="e">
        <f ca="1"/>
        <v>#VALUE!</v>
      </c>
      <c r="AH227" t="e">
        <f ca="1"/>
        <v>#VALUE!</v>
      </c>
    </row>
    <row r="228" spans="1:34">
      <c r="A228">
        <v>208</v>
      </c>
      <c r="B228">
        <v>10.700000000000003</v>
      </c>
      <c r="D228">
        <f t="shared" ca="1" si="8"/>
        <v>10.700000000000003</v>
      </c>
      <c r="E228">
        <f t="shared" ca="1" si="9"/>
        <v>10.700000000000003</v>
      </c>
      <c r="F228">
        <f ca="1"/>
        <v>10.700000000000003</v>
      </c>
      <c r="X228" t="e">
        <f t="array" aca="1" ref="X228:AB228" ca="1">MMULT(F228:INDEX(F228:P228,$G$16),TRANSPOSE($R$3:INDEX($R$3:$Y$7,$R$1,$G$16)))</f>
        <v>#VALUE!</v>
      </c>
      <c r="Y228" t="e">
        <f ca="1"/>
        <v>#VALUE!</v>
      </c>
      <c r="Z228" t="e">
        <f ca="1"/>
        <v>#VALUE!</v>
      </c>
      <c r="AA228" t="e">
        <f ca="1"/>
        <v>#VALUE!</v>
      </c>
      <c r="AB228" t="e">
        <f ca="1"/>
        <v>#VALUE!</v>
      </c>
      <c r="AD228" t="e">
        <f ca="1"/>
        <v>#VALUE!</v>
      </c>
      <c r="AE228" t="e">
        <f ca="1"/>
        <v>#VALUE!</v>
      </c>
      <c r="AF228" t="e">
        <f ca="1"/>
        <v>#VALUE!</v>
      </c>
      <c r="AG228" t="e">
        <f ca="1"/>
        <v>#VALUE!</v>
      </c>
      <c r="AH228" t="e">
        <f ca="1"/>
        <v>#VALUE!</v>
      </c>
    </row>
    <row r="229" spans="1:34">
      <c r="A229">
        <v>209</v>
      </c>
      <c r="B229">
        <v>10.8</v>
      </c>
      <c r="D229">
        <f t="shared" ca="1" si="8"/>
        <v>10.8</v>
      </c>
      <c r="E229">
        <f t="shared" ca="1" si="9"/>
        <v>10.8</v>
      </c>
      <c r="F229">
        <f ca="1"/>
        <v>10.8</v>
      </c>
      <c r="X229" t="e">
        <f t="array" aca="1" ref="X229:AB229" ca="1">MMULT(F229:INDEX(F229:P229,$G$16),TRANSPOSE($R$3:INDEX($R$3:$Y$7,$R$1,$G$16)))</f>
        <v>#VALUE!</v>
      </c>
      <c r="Y229" t="e">
        <f ca="1"/>
        <v>#VALUE!</v>
      </c>
      <c r="Z229" t="e">
        <f ca="1"/>
        <v>#VALUE!</v>
      </c>
      <c r="AA229" t="e">
        <f ca="1"/>
        <v>#VALUE!</v>
      </c>
      <c r="AB229" t="e">
        <f ca="1"/>
        <v>#VALUE!</v>
      </c>
      <c r="AD229" t="e">
        <f ca="1"/>
        <v>#VALUE!</v>
      </c>
      <c r="AE229" t="e">
        <f ca="1"/>
        <v>#VALUE!</v>
      </c>
      <c r="AF229" t="e">
        <f ca="1"/>
        <v>#VALUE!</v>
      </c>
      <c r="AG229" t="e">
        <f ca="1"/>
        <v>#VALUE!</v>
      </c>
      <c r="AH229" t="e">
        <f ca="1"/>
        <v>#VALUE!</v>
      </c>
    </row>
    <row r="230" spans="1:34">
      <c r="A230">
        <v>210</v>
      </c>
      <c r="B230">
        <v>10.900000000000002</v>
      </c>
      <c r="D230">
        <f t="shared" ca="1" si="8"/>
        <v>10.900000000000002</v>
      </c>
      <c r="E230">
        <f t="shared" ca="1" si="9"/>
        <v>10.900000000000002</v>
      </c>
      <c r="F230">
        <f ca="1"/>
        <v>10.900000000000002</v>
      </c>
      <c r="X230" t="e">
        <f t="array" aca="1" ref="X230:AB230" ca="1">MMULT(F230:INDEX(F230:P230,$G$16),TRANSPOSE($R$3:INDEX($R$3:$Y$7,$R$1,$G$16)))</f>
        <v>#VALUE!</v>
      </c>
      <c r="Y230" t="e">
        <f ca="1"/>
        <v>#VALUE!</v>
      </c>
      <c r="Z230" t="e">
        <f ca="1"/>
        <v>#VALUE!</v>
      </c>
      <c r="AA230" t="e">
        <f ca="1"/>
        <v>#VALUE!</v>
      </c>
      <c r="AB230" t="e">
        <f ca="1"/>
        <v>#VALUE!</v>
      </c>
      <c r="AD230" t="e">
        <f ca="1"/>
        <v>#VALUE!</v>
      </c>
      <c r="AE230" t="e">
        <f ca="1"/>
        <v>#VALUE!</v>
      </c>
      <c r="AF230" t="e">
        <f ca="1"/>
        <v>#VALUE!</v>
      </c>
      <c r="AG230" t="e">
        <f ca="1"/>
        <v>#VALUE!</v>
      </c>
      <c r="AH230" t="e">
        <f ca="1"/>
        <v>#VALUE!</v>
      </c>
    </row>
    <row r="231" spans="1:34">
      <c r="A231">
        <v>211</v>
      </c>
      <c r="B231">
        <v>11</v>
      </c>
      <c r="D231">
        <f t="shared" ca="1" si="8"/>
        <v>11</v>
      </c>
      <c r="E231">
        <f t="shared" ca="1" si="9"/>
        <v>11</v>
      </c>
      <c r="F231">
        <f ca="1"/>
        <v>11</v>
      </c>
      <c r="X231" t="e">
        <f t="array" aca="1" ref="X231:AB231" ca="1">MMULT(F231:INDEX(F231:P231,$G$16),TRANSPOSE($R$3:INDEX($R$3:$Y$7,$R$1,$G$16)))</f>
        <v>#VALUE!</v>
      </c>
      <c r="Y231" t="e">
        <f ca="1"/>
        <v>#VALUE!</v>
      </c>
      <c r="Z231" t="e">
        <f ca="1"/>
        <v>#VALUE!</v>
      </c>
      <c r="AA231" t="e">
        <f ca="1"/>
        <v>#VALUE!</v>
      </c>
      <c r="AB231" t="e">
        <f ca="1"/>
        <v>#VALUE!</v>
      </c>
      <c r="AD231" t="e">
        <f ca="1"/>
        <v>#VALUE!</v>
      </c>
      <c r="AE231" t="e">
        <f ca="1"/>
        <v>#VALUE!</v>
      </c>
      <c r="AF231" t="e">
        <f ca="1"/>
        <v>#VALUE!</v>
      </c>
      <c r="AG231" t="e">
        <f ca="1"/>
        <v>#VALUE!</v>
      </c>
      <c r="AH231" t="e">
        <f ca="1"/>
        <v>#VALUE!</v>
      </c>
    </row>
    <row r="232" spans="1:34">
      <c r="A232">
        <v>212</v>
      </c>
      <c r="B232">
        <v>11.100000000000001</v>
      </c>
      <c r="D232">
        <f t="shared" ca="1" si="8"/>
        <v>11.100000000000001</v>
      </c>
      <c r="E232">
        <f t="shared" ca="1" si="9"/>
        <v>11.100000000000001</v>
      </c>
      <c r="F232">
        <f ca="1"/>
        <v>11.100000000000001</v>
      </c>
      <c r="X232" t="e">
        <f t="array" aca="1" ref="X232:AB232" ca="1">MMULT(F232:INDEX(F232:P232,$G$16),TRANSPOSE($R$3:INDEX($R$3:$Y$7,$R$1,$G$16)))</f>
        <v>#VALUE!</v>
      </c>
      <c r="Y232" t="e">
        <f ca="1"/>
        <v>#VALUE!</v>
      </c>
      <c r="Z232" t="e">
        <f ca="1"/>
        <v>#VALUE!</v>
      </c>
      <c r="AA232" t="e">
        <f ca="1"/>
        <v>#VALUE!</v>
      </c>
      <c r="AB232" t="e">
        <f ca="1"/>
        <v>#VALUE!</v>
      </c>
      <c r="AD232" t="e">
        <f ca="1"/>
        <v>#VALUE!</v>
      </c>
      <c r="AE232" t="e">
        <f ca="1"/>
        <v>#VALUE!</v>
      </c>
      <c r="AF232" t="e">
        <f ca="1"/>
        <v>#VALUE!</v>
      </c>
      <c r="AG232" t="e">
        <f ca="1"/>
        <v>#VALUE!</v>
      </c>
      <c r="AH232" t="e">
        <f ca="1"/>
        <v>#VALUE!</v>
      </c>
    </row>
    <row r="233" spans="1:34">
      <c r="A233">
        <v>213</v>
      </c>
      <c r="B233">
        <v>11.200000000000003</v>
      </c>
      <c r="D233">
        <f t="shared" ca="1" si="8"/>
        <v>11.200000000000003</v>
      </c>
      <c r="E233">
        <f t="shared" ca="1" si="9"/>
        <v>11.200000000000003</v>
      </c>
      <c r="F233">
        <f ca="1"/>
        <v>11.200000000000003</v>
      </c>
      <c r="X233" t="e">
        <f t="array" aca="1" ref="X233:AB233" ca="1">MMULT(F233:INDEX(F233:P233,$G$16),TRANSPOSE($R$3:INDEX($R$3:$Y$7,$R$1,$G$16)))</f>
        <v>#VALUE!</v>
      </c>
      <c r="Y233" t="e">
        <f ca="1"/>
        <v>#VALUE!</v>
      </c>
      <c r="Z233" t="e">
        <f ca="1"/>
        <v>#VALUE!</v>
      </c>
      <c r="AA233" t="e">
        <f ca="1"/>
        <v>#VALUE!</v>
      </c>
      <c r="AB233" t="e">
        <f ca="1"/>
        <v>#VALUE!</v>
      </c>
      <c r="AD233" t="e">
        <f ca="1"/>
        <v>#VALUE!</v>
      </c>
      <c r="AE233" t="e">
        <f ca="1"/>
        <v>#VALUE!</v>
      </c>
      <c r="AF233" t="e">
        <f ca="1"/>
        <v>#VALUE!</v>
      </c>
      <c r="AG233" t="e">
        <f ca="1"/>
        <v>#VALUE!</v>
      </c>
      <c r="AH233" t="e">
        <f ca="1"/>
        <v>#VALUE!</v>
      </c>
    </row>
    <row r="234" spans="1:34">
      <c r="A234">
        <v>214</v>
      </c>
      <c r="B234">
        <v>11.3</v>
      </c>
      <c r="D234">
        <f t="shared" ca="1" si="8"/>
        <v>11.3</v>
      </c>
      <c r="E234">
        <f t="shared" ca="1" si="9"/>
        <v>11.3</v>
      </c>
      <c r="F234">
        <f ca="1"/>
        <v>11.3</v>
      </c>
      <c r="X234" t="e">
        <f t="array" aca="1" ref="X234:AB234" ca="1">MMULT(F234:INDEX(F234:P234,$G$16),TRANSPOSE($R$3:INDEX($R$3:$Y$7,$R$1,$G$16)))</f>
        <v>#VALUE!</v>
      </c>
      <c r="Y234" t="e">
        <f ca="1"/>
        <v>#VALUE!</v>
      </c>
      <c r="Z234" t="e">
        <f ca="1"/>
        <v>#VALUE!</v>
      </c>
      <c r="AA234" t="e">
        <f ca="1"/>
        <v>#VALUE!</v>
      </c>
      <c r="AB234" t="e">
        <f ca="1"/>
        <v>#VALUE!</v>
      </c>
      <c r="AD234" t="e">
        <f ca="1"/>
        <v>#VALUE!</v>
      </c>
      <c r="AE234" t="e">
        <f ca="1"/>
        <v>#VALUE!</v>
      </c>
      <c r="AF234" t="e">
        <f ca="1"/>
        <v>#VALUE!</v>
      </c>
      <c r="AG234" t="e">
        <f ca="1"/>
        <v>#VALUE!</v>
      </c>
      <c r="AH234" t="e">
        <f ca="1"/>
        <v>#VALUE!</v>
      </c>
    </row>
    <row r="235" spans="1:34">
      <c r="A235">
        <v>215</v>
      </c>
      <c r="B235">
        <v>11.400000000000002</v>
      </c>
      <c r="D235">
        <f t="shared" ca="1" si="8"/>
        <v>11.400000000000002</v>
      </c>
      <c r="E235">
        <f t="shared" ca="1" si="9"/>
        <v>11.400000000000002</v>
      </c>
      <c r="F235">
        <f ca="1"/>
        <v>11.400000000000002</v>
      </c>
      <c r="X235" t="e">
        <f t="array" aca="1" ref="X235:AB235" ca="1">MMULT(F235:INDEX(F235:P235,$G$16),TRANSPOSE($R$3:INDEX($R$3:$Y$7,$R$1,$G$16)))</f>
        <v>#VALUE!</v>
      </c>
      <c r="Y235" t="e">
        <f ca="1"/>
        <v>#VALUE!</v>
      </c>
      <c r="Z235" t="e">
        <f ca="1"/>
        <v>#VALUE!</v>
      </c>
      <c r="AA235" t="e">
        <f ca="1"/>
        <v>#VALUE!</v>
      </c>
      <c r="AB235" t="e">
        <f ca="1"/>
        <v>#VALUE!</v>
      </c>
      <c r="AD235" t="e">
        <f ca="1"/>
        <v>#VALUE!</v>
      </c>
      <c r="AE235" t="e">
        <f ca="1"/>
        <v>#VALUE!</v>
      </c>
      <c r="AF235" t="e">
        <f ca="1"/>
        <v>#VALUE!</v>
      </c>
      <c r="AG235" t="e">
        <f ca="1"/>
        <v>#VALUE!</v>
      </c>
      <c r="AH235" t="e">
        <f ca="1"/>
        <v>#VALUE!</v>
      </c>
    </row>
    <row r="236" spans="1:34">
      <c r="A236">
        <v>216</v>
      </c>
      <c r="B236">
        <v>11.5</v>
      </c>
      <c r="D236">
        <f t="shared" ca="1" si="8"/>
        <v>11.5</v>
      </c>
      <c r="E236">
        <f t="shared" ca="1" si="9"/>
        <v>11.5</v>
      </c>
      <c r="F236">
        <f ca="1"/>
        <v>11.5</v>
      </c>
      <c r="X236" t="e">
        <f t="array" aca="1" ref="X236:AB236" ca="1">MMULT(F236:INDEX(F236:P236,$G$16),TRANSPOSE($R$3:INDEX($R$3:$Y$7,$R$1,$G$16)))</f>
        <v>#VALUE!</v>
      </c>
      <c r="Y236" t="e">
        <f ca="1"/>
        <v>#VALUE!</v>
      </c>
      <c r="Z236" t="e">
        <f ca="1"/>
        <v>#VALUE!</v>
      </c>
      <c r="AA236" t="e">
        <f ca="1"/>
        <v>#VALUE!</v>
      </c>
      <c r="AB236" t="e">
        <f ca="1"/>
        <v>#VALUE!</v>
      </c>
      <c r="AD236" t="e">
        <f ca="1"/>
        <v>#VALUE!</v>
      </c>
      <c r="AE236" t="e">
        <f ca="1"/>
        <v>#VALUE!</v>
      </c>
      <c r="AF236" t="e">
        <f ca="1"/>
        <v>#VALUE!</v>
      </c>
      <c r="AG236" t="e">
        <f ca="1"/>
        <v>#VALUE!</v>
      </c>
      <c r="AH236" t="e">
        <f ca="1"/>
        <v>#VALUE!</v>
      </c>
    </row>
    <row r="237" spans="1:34">
      <c r="A237">
        <v>217</v>
      </c>
      <c r="B237">
        <v>11.600000000000001</v>
      </c>
      <c r="D237">
        <f t="shared" ca="1" si="8"/>
        <v>11.600000000000001</v>
      </c>
      <c r="E237">
        <f t="shared" ca="1" si="9"/>
        <v>11.600000000000001</v>
      </c>
      <c r="F237">
        <f ca="1"/>
        <v>11.600000000000001</v>
      </c>
      <c r="X237" t="e">
        <f t="array" aca="1" ref="X237:AB237" ca="1">MMULT(F237:INDEX(F237:P237,$G$16),TRANSPOSE($R$3:INDEX($R$3:$Y$7,$R$1,$G$16)))</f>
        <v>#VALUE!</v>
      </c>
      <c r="Y237" t="e">
        <f ca="1"/>
        <v>#VALUE!</v>
      </c>
      <c r="Z237" t="e">
        <f ca="1"/>
        <v>#VALUE!</v>
      </c>
      <c r="AA237" t="e">
        <f ca="1"/>
        <v>#VALUE!</v>
      </c>
      <c r="AB237" t="e">
        <f ca="1"/>
        <v>#VALUE!</v>
      </c>
      <c r="AD237" t="e">
        <f ca="1"/>
        <v>#VALUE!</v>
      </c>
      <c r="AE237" t="e">
        <f ca="1"/>
        <v>#VALUE!</v>
      </c>
      <c r="AF237" t="e">
        <f ca="1"/>
        <v>#VALUE!</v>
      </c>
      <c r="AG237" t="e">
        <f ca="1"/>
        <v>#VALUE!</v>
      </c>
      <c r="AH237" t="e">
        <f ca="1"/>
        <v>#VALUE!</v>
      </c>
    </row>
    <row r="238" spans="1:34">
      <c r="A238">
        <v>218</v>
      </c>
      <c r="B238">
        <v>11.700000000000003</v>
      </c>
      <c r="D238">
        <f t="shared" ca="1" si="8"/>
        <v>11.700000000000003</v>
      </c>
      <c r="E238">
        <f t="shared" ca="1" si="9"/>
        <v>11.700000000000003</v>
      </c>
      <c r="F238">
        <f ca="1"/>
        <v>11.700000000000003</v>
      </c>
      <c r="X238" t="e">
        <f t="array" aca="1" ref="X238:AB238" ca="1">MMULT(F238:INDEX(F238:P238,$G$16),TRANSPOSE($R$3:INDEX($R$3:$Y$7,$R$1,$G$16)))</f>
        <v>#VALUE!</v>
      </c>
      <c r="Y238" t="e">
        <f ca="1"/>
        <v>#VALUE!</v>
      </c>
      <c r="Z238" t="e">
        <f ca="1"/>
        <v>#VALUE!</v>
      </c>
      <c r="AA238" t="e">
        <f ca="1"/>
        <v>#VALUE!</v>
      </c>
      <c r="AB238" t="e">
        <f ca="1"/>
        <v>#VALUE!</v>
      </c>
      <c r="AD238" t="e">
        <f ca="1"/>
        <v>#VALUE!</v>
      </c>
      <c r="AE238" t="e">
        <f ca="1"/>
        <v>#VALUE!</v>
      </c>
      <c r="AF238" t="e">
        <f ca="1"/>
        <v>#VALUE!</v>
      </c>
      <c r="AG238" t="e">
        <f ca="1"/>
        <v>#VALUE!</v>
      </c>
      <c r="AH238" t="e">
        <f ca="1"/>
        <v>#VALUE!</v>
      </c>
    </row>
    <row r="239" spans="1:34">
      <c r="A239">
        <v>219</v>
      </c>
      <c r="B239">
        <v>11.8</v>
      </c>
      <c r="D239">
        <f t="shared" ca="1" si="8"/>
        <v>11.8</v>
      </c>
      <c r="E239">
        <f t="shared" ca="1" si="9"/>
        <v>11.8</v>
      </c>
      <c r="F239">
        <f ca="1"/>
        <v>11.8</v>
      </c>
      <c r="X239" t="e">
        <f t="array" aca="1" ref="X239:AB239" ca="1">MMULT(F239:INDEX(F239:P239,$G$16),TRANSPOSE($R$3:INDEX($R$3:$Y$7,$R$1,$G$16)))</f>
        <v>#VALUE!</v>
      </c>
      <c r="Y239" t="e">
        <f ca="1"/>
        <v>#VALUE!</v>
      </c>
      <c r="Z239" t="e">
        <f ca="1"/>
        <v>#VALUE!</v>
      </c>
      <c r="AA239" t="e">
        <f ca="1"/>
        <v>#VALUE!</v>
      </c>
      <c r="AB239" t="e">
        <f ca="1"/>
        <v>#VALUE!</v>
      </c>
      <c r="AD239" t="e">
        <f ca="1"/>
        <v>#VALUE!</v>
      </c>
      <c r="AE239" t="e">
        <f ca="1"/>
        <v>#VALUE!</v>
      </c>
      <c r="AF239" t="e">
        <f ca="1"/>
        <v>#VALUE!</v>
      </c>
      <c r="AG239" t="e">
        <f ca="1"/>
        <v>#VALUE!</v>
      </c>
      <c r="AH239" t="e">
        <f ca="1"/>
        <v>#VALUE!</v>
      </c>
    </row>
    <row r="240" spans="1:34">
      <c r="A240">
        <v>220</v>
      </c>
      <c r="B240">
        <v>11.900000000000002</v>
      </c>
      <c r="D240">
        <f t="shared" ca="1" si="8"/>
        <v>11.900000000000002</v>
      </c>
      <c r="E240">
        <f t="shared" ca="1" si="9"/>
        <v>11.900000000000002</v>
      </c>
      <c r="F240">
        <f ca="1"/>
        <v>11.900000000000002</v>
      </c>
      <c r="X240" t="e">
        <f t="array" aca="1" ref="X240:AB240" ca="1">MMULT(F240:INDEX(F240:P240,$G$16),TRANSPOSE($R$3:INDEX($R$3:$Y$7,$R$1,$G$16)))</f>
        <v>#VALUE!</v>
      </c>
      <c r="Y240" t="e">
        <f ca="1"/>
        <v>#VALUE!</v>
      </c>
      <c r="Z240" t="e">
        <f ca="1"/>
        <v>#VALUE!</v>
      </c>
      <c r="AA240" t="e">
        <f ca="1"/>
        <v>#VALUE!</v>
      </c>
      <c r="AB240" t="e">
        <f ca="1"/>
        <v>#VALUE!</v>
      </c>
      <c r="AD240" t="e">
        <f ca="1"/>
        <v>#VALUE!</v>
      </c>
      <c r="AE240" t="e">
        <f ca="1"/>
        <v>#VALUE!</v>
      </c>
      <c r="AF240" t="e">
        <f ca="1"/>
        <v>#VALUE!</v>
      </c>
      <c r="AG240" t="e">
        <f ca="1"/>
        <v>#VALUE!</v>
      </c>
      <c r="AH240" t="e">
        <f ca="1"/>
        <v>#VALUE!</v>
      </c>
    </row>
    <row r="241" spans="1:34">
      <c r="A241">
        <v>221</v>
      </c>
      <c r="B241">
        <v>12</v>
      </c>
      <c r="D241">
        <f t="shared" ca="1" si="8"/>
        <v>12</v>
      </c>
      <c r="E241">
        <f t="shared" ca="1" si="9"/>
        <v>12</v>
      </c>
      <c r="F241">
        <f ca="1"/>
        <v>12</v>
      </c>
      <c r="X241" t="e">
        <f t="array" aca="1" ref="X241:AB241" ca="1">MMULT(F241:INDEX(F241:P241,$G$16),TRANSPOSE($R$3:INDEX($R$3:$Y$7,$R$1,$G$16)))</f>
        <v>#VALUE!</v>
      </c>
      <c r="Y241" t="e">
        <f ca="1"/>
        <v>#VALUE!</v>
      </c>
      <c r="Z241" t="e">
        <f ca="1"/>
        <v>#VALUE!</v>
      </c>
      <c r="AA241" t="e">
        <f ca="1"/>
        <v>#VALUE!</v>
      </c>
      <c r="AB241" t="e">
        <f ca="1"/>
        <v>#VALUE!</v>
      </c>
      <c r="AD241" t="e">
        <f ca="1"/>
        <v>#VALUE!</v>
      </c>
      <c r="AE241" t="e">
        <f ca="1"/>
        <v>#VALUE!</v>
      </c>
      <c r="AF241" t="e">
        <f ca="1"/>
        <v>#VALUE!</v>
      </c>
      <c r="AG241" t="e">
        <f ca="1"/>
        <v>#VALUE!</v>
      </c>
      <c r="AH241" t="e">
        <f ca="1"/>
        <v>#VALUE!</v>
      </c>
    </row>
  </sheetData>
  <mergeCells count="5">
    <mergeCell ref="C1:H1"/>
    <mergeCell ref="S1:Y1"/>
    <mergeCell ref="X17:AB17"/>
    <mergeCell ref="R19:V19"/>
    <mergeCell ref="X19:AB19"/>
  </mergeCells>
  <conditionalFormatting sqref="R3:Y7">
    <cfRule type="expression" dxfId="0" priority="1">
      <formula>AND(ROW()&lt;=ROW($R$2)+$R$1,COLUMN()&lt;=COLUMN($Q$2)+$G$16)</formula>
    </cfRule>
  </conditionalFormatting>
  <dataValidations count="1">
    <dataValidation type="list" allowBlank="1" showInputMessage="1" showErrorMessage="1" sqref="C2" xr:uid="{6E280977-9933-4685-8AFF-18C7C92ED120}">
      <formula1>"Hats,iHats,Discrete,DiscreteRC,DiscreteLC,BZ2,BZ3,Constant,None,CodedMissings,BSplineOrder2,BSplineOrder3,Categorical,CategoricalNumeric,Cat,NCat,NCategorical"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1:AQ762"/>
  <sheetViews>
    <sheetView workbookViewId="0"/>
  </sheetViews>
  <sheetFormatPr defaultRowHeight="14.4"/>
  <cols>
    <col min="20" max="21" width="9.3671875" bestFit="1" customWidth="1"/>
    <col min="22" max="22" width="17" customWidth="1"/>
    <col min="23" max="23" width="9.3671875" bestFit="1" customWidth="1"/>
    <col min="25" max="25" width="12.47265625" bestFit="1" customWidth="1"/>
    <col min="26" max="28" width="12.5234375" bestFit="1" customWidth="1"/>
  </cols>
  <sheetData>
    <row r="1" spans="1:27">
      <c r="T1">
        <v>0.1</v>
      </c>
      <c r="U1">
        <v>0.55000000000000004</v>
      </c>
      <c r="V1">
        <v>0.8</v>
      </c>
      <c r="W1">
        <v>-10</v>
      </c>
      <c r="X1">
        <v>10</v>
      </c>
    </row>
    <row r="2" spans="1:27">
      <c r="A2" t="s">
        <v>5</v>
      </c>
      <c r="T2" t="s">
        <v>26</v>
      </c>
    </row>
    <row r="3" spans="1:27">
      <c r="B3">
        <f ca="1">RAND()</f>
        <v>0.51258682390179322</v>
      </c>
      <c r="C3">
        <f ca="1">RAND()</f>
        <v>0.83736387606517959</v>
      </c>
      <c r="E3">
        <f t="shared" ref="E3:K4" ca="1" si="0">RAND()</f>
        <v>0.43792448852708388</v>
      </c>
      <c r="F3">
        <f t="shared" ca="1" si="0"/>
        <v>0.97812592478230609</v>
      </c>
      <c r="G3">
        <f t="shared" ca="1" si="0"/>
        <v>0.18609236588528011</v>
      </c>
      <c r="H3">
        <f t="shared" ca="1" si="0"/>
        <v>0.85030470079055664</v>
      </c>
      <c r="I3">
        <f t="shared" ca="1" si="0"/>
        <v>0.89563177852707487</v>
      </c>
      <c r="J3">
        <f t="shared" ca="1" si="0"/>
        <v>0.70492092387135918</v>
      </c>
      <c r="K3">
        <f t="shared" ca="1" si="0"/>
        <v>0.2299640644105142</v>
      </c>
      <c r="Q3" t="str" cm="1">
        <f t="array" ref="Q3">_xll.WDS.ModelSpec.CleanTreatment("LEVELS")</f>
        <v>DiscreteRC</v>
      </c>
      <c r="T3" s="7">
        <f t="shared" ref="T3:T12" ca="1" si="1">SUM(U3:X3)</f>
        <v>0.2299640644105142</v>
      </c>
      <c r="U3" s="7" cm="1">
        <f t="array" aca="1" ref="U3:U12" ca="1">_xll.WDS.ModelSpec.Artificials(K3:K12,T2,T1:V1,W1:X1)</f>
        <v>0.2299640644105142</v>
      </c>
      <c r="V3" s="7"/>
      <c r="W3" s="7"/>
      <c r="Y3" cm="1">
        <f t="array" aca="1" ref="Y3:AA12" ca="1">_xll.WDS.Comp.Matrix.Columns(B3:K12,{3,5})</f>
        <v>0</v>
      </c>
      <c r="Z3">
        <f ca="1"/>
        <v>0.43792448852708388</v>
      </c>
      <c r="AA3">
        <f ca="1"/>
        <v>0.97812592478230609</v>
      </c>
    </row>
    <row r="4" spans="1:27">
      <c r="B4">
        <f ca="1">RAND()</f>
        <v>0.99855994960357608</v>
      </c>
      <c r="C4">
        <f ca="1">RAND()</f>
        <v>0.62579327040187449</v>
      </c>
      <c r="D4">
        <f t="shared" ref="D4:D12" ca="1" si="2">RAND()</f>
        <v>0.14646217569126774</v>
      </c>
      <c r="E4">
        <f t="shared" ca="1" si="0"/>
        <v>0.87090017140079146</v>
      </c>
      <c r="F4">
        <f t="shared" ca="1" si="0"/>
        <v>0.91240964428692128</v>
      </c>
      <c r="G4">
        <f t="shared" ca="1" si="0"/>
        <v>8.0044060007294915E-3</v>
      </c>
      <c r="H4">
        <f t="shared" ca="1" si="0"/>
        <v>0.31033763773566458</v>
      </c>
      <c r="I4">
        <f t="shared" ca="1" si="0"/>
        <v>0.88825467383789469</v>
      </c>
      <c r="J4">
        <f t="shared" ca="1" si="0"/>
        <v>1.3222192965602564E-2</v>
      </c>
      <c r="K4">
        <f t="shared" ca="1" si="0"/>
        <v>0.18865805673744362</v>
      </c>
      <c r="P4" t="s">
        <v>25</v>
      </c>
      <c r="Q4" t="str" cm="1">
        <f t="array" ref="Q4">_xll.WDS.ModelSpec.CleanTreatment(P4)</f>
        <v>BSplineOrder2</v>
      </c>
      <c r="T4" s="7">
        <f t="shared" ca="1" si="1"/>
        <v>0.18865805673744362</v>
      </c>
      <c r="U4" s="7">
        <f ca="1"/>
        <v>0.18865805673744362</v>
      </c>
      <c r="V4" s="8"/>
      <c r="W4" s="7"/>
      <c r="Y4">
        <f ca="1"/>
        <v>0.14646217569126774</v>
      </c>
      <c r="Z4">
        <f ca="1"/>
        <v>0.87090017140079146</v>
      </c>
      <c r="AA4">
        <f ca="1"/>
        <v>0.91240964428692128</v>
      </c>
    </row>
    <row r="5" spans="1:27">
      <c r="B5">
        <f t="shared" ref="B5:B12" ca="1" si="3">RAND()</f>
        <v>0.21966693902186452</v>
      </c>
      <c r="C5" s="6" t="s">
        <v>6</v>
      </c>
      <c r="D5">
        <f t="shared" ca="1" si="2"/>
        <v>0.56710075866028153</v>
      </c>
      <c r="E5">
        <f t="shared" ref="E5:J5" ca="1" si="4">RAND()</f>
        <v>0.12469875505421535</v>
      </c>
      <c r="F5">
        <f t="shared" ca="1" si="4"/>
        <v>0.76725161816230925</v>
      </c>
      <c r="G5">
        <f t="shared" ca="1" si="4"/>
        <v>0.78998572059907579</v>
      </c>
      <c r="H5">
        <f t="shared" ca="1" si="4"/>
        <v>0.85847992583198385</v>
      </c>
      <c r="I5">
        <f t="shared" ca="1" si="4"/>
        <v>0.52612489662405104</v>
      </c>
      <c r="J5">
        <f t="shared" ca="1" si="4"/>
        <v>0.6676439123484802</v>
      </c>
      <c r="K5" s="6">
        <v>1</v>
      </c>
      <c r="T5" s="7">
        <f t="shared" ca="1" si="1"/>
        <v>1</v>
      </c>
      <c r="U5" s="7">
        <f ca="1"/>
        <v>1</v>
      </c>
      <c r="V5" s="8"/>
      <c r="W5" s="7"/>
      <c r="Y5">
        <f ca="1"/>
        <v>0.56710075866028153</v>
      </c>
      <c r="Z5">
        <f ca="1"/>
        <v>0.12469875505421535</v>
      </c>
      <c r="AA5">
        <f ca="1"/>
        <v>0.76725161816230925</v>
      </c>
    </row>
    <row r="6" spans="1:27">
      <c r="B6">
        <f t="shared" ca="1" si="3"/>
        <v>0.84668049836719683</v>
      </c>
      <c r="C6">
        <f t="shared" ref="C6:C12" ca="1" si="5">RAND()</f>
        <v>0.96120754180751156</v>
      </c>
      <c r="D6">
        <f t="shared" ca="1" si="2"/>
        <v>0.58691945545100366</v>
      </c>
      <c r="E6">
        <f ca="1">RAND()</f>
        <v>0.16250771603641234</v>
      </c>
      <c r="F6">
        <f ca="1">RAND()</f>
        <v>0.7150531212804474</v>
      </c>
      <c r="G6" s="6" t="s">
        <v>8</v>
      </c>
      <c r="H6">
        <f ca="1">RAND()</f>
        <v>0.68311213732511777</v>
      </c>
      <c r="I6">
        <f ca="1">RAND()</f>
        <v>0.38947361791255242</v>
      </c>
      <c r="J6">
        <f ca="1">RAND()</f>
        <v>0.14984763199142725</v>
      </c>
      <c r="K6" s="6">
        <v>0.5</v>
      </c>
      <c r="T6" s="7">
        <f t="shared" ca="1" si="1"/>
        <v>0.5</v>
      </c>
      <c r="U6" s="7">
        <f ca="1"/>
        <v>0.5</v>
      </c>
      <c r="V6" s="8"/>
      <c r="W6" s="7"/>
      <c r="Y6">
        <f ca="1"/>
        <v>0.58691945545100366</v>
      </c>
      <c r="Z6">
        <f ca="1"/>
        <v>0.16250771603641234</v>
      </c>
      <c r="AA6">
        <f ca="1"/>
        <v>0.7150531212804474</v>
      </c>
    </row>
    <row r="7" spans="1:27">
      <c r="B7">
        <f t="shared" ca="1" si="3"/>
        <v>0.96955964494143776</v>
      </c>
      <c r="C7">
        <f t="shared" ca="1" si="5"/>
        <v>0.10356265256520247</v>
      </c>
      <c r="D7">
        <f t="shared" ca="1" si="2"/>
        <v>0.17856929441975511</v>
      </c>
      <c r="E7" s="6" t="s">
        <v>7</v>
      </c>
      <c r="F7">
        <f t="shared" ref="F7:H12" ca="1" si="6">RAND()</f>
        <v>0.18119205727107224</v>
      </c>
      <c r="G7">
        <f t="shared" ca="1" si="6"/>
        <v>0.49009069948479633</v>
      </c>
      <c r="H7">
        <f t="shared" ca="1" si="6"/>
        <v>0.46666157613129544</v>
      </c>
      <c r="I7" s="6" t="s">
        <v>9</v>
      </c>
      <c r="J7">
        <f ca="1">RAND()</f>
        <v>0.36718422331155742</v>
      </c>
      <c r="K7">
        <f ca="1">RAND()</f>
        <v>4.8670424738982976E-2</v>
      </c>
      <c r="Q7">
        <v>1</v>
      </c>
      <c r="T7" s="7">
        <f t="shared" ca="1" si="1"/>
        <v>4.8670424738982976E-2</v>
      </c>
      <c r="U7" s="7">
        <f ca="1"/>
        <v>4.8670424738982976E-2</v>
      </c>
      <c r="V7" s="8"/>
      <c r="W7" s="7"/>
      <c r="Y7">
        <f ca="1"/>
        <v>0.17856929441975511</v>
      </c>
      <c r="Z7" t="str">
        <f ca="1"/>
        <v>What</v>
      </c>
      <c r="AA7">
        <f ca="1"/>
        <v>0.18119205727107224</v>
      </c>
    </row>
    <row r="8" spans="1:27">
      <c r="B8">
        <f t="shared" ca="1" si="3"/>
        <v>0.42781904715200625</v>
      </c>
      <c r="C8">
        <f t="shared" ca="1" si="5"/>
        <v>0.41615169240180883</v>
      </c>
      <c r="D8">
        <f t="shared" ca="1" si="2"/>
        <v>0.6949763129560228</v>
      </c>
      <c r="E8">
        <f ca="1">RAND()</f>
        <v>2.7340600367223411E-2</v>
      </c>
      <c r="F8">
        <f t="shared" ca="1" si="6"/>
        <v>0.22168389986058168</v>
      </c>
      <c r="G8">
        <f t="shared" ca="1" si="6"/>
        <v>0.98395839205816349</v>
      </c>
      <c r="H8">
        <f t="shared" ca="1" si="6"/>
        <v>0.91204092306689</v>
      </c>
      <c r="I8">
        <f t="shared" ref="I8:J12" ca="1" si="7">RAND()</f>
        <v>0.25540067611774542</v>
      </c>
      <c r="J8">
        <f t="shared" ca="1" si="7"/>
        <v>0.46266040696946642</v>
      </c>
      <c r="K8" t="s">
        <v>27</v>
      </c>
      <c r="Q8">
        <v>4</v>
      </c>
      <c r="T8" s="7">
        <f t="shared" ca="1" si="1"/>
        <v>0</v>
      </c>
      <c r="U8" s="7" t="str">
        <f ca="1"/>
        <v>A</v>
      </c>
      <c r="V8" s="8"/>
      <c r="W8" s="7"/>
      <c r="Y8">
        <f ca="1"/>
        <v>0.6949763129560228</v>
      </c>
      <c r="Z8">
        <f ca="1"/>
        <v>2.7340600367223411E-2</v>
      </c>
      <c r="AA8">
        <f ca="1"/>
        <v>0.22168389986058168</v>
      </c>
    </row>
    <row r="9" spans="1:27">
      <c r="B9">
        <f t="shared" ca="1" si="3"/>
        <v>0.64641340128655045</v>
      </c>
      <c r="C9">
        <f t="shared" ca="1" si="5"/>
        <v>0.46513880143834951</v>
      </c>
      <c r="D9">
        <f t="shared" ca="1" si="2"/>
        <v>0.29593779618626803</v>
      </c>
      <c r="E9">
        <f ca="1">RAND()</f>
        <v>0.30012884748973323</v>
      </c>
      <c r="F9">
        <f t="shared" ca="1" si="6"/>
        <v>0.2658014734091152</v>
      </c>
      <c r="G9">
        <f t="shared" ca="1" si="6"/>
        <v>0.18075636430318498</v>
      </c>
      <c r="H9">
        <f t="shared" ca="1" si="6"/>
        <v>0.77918060110609344</v>
      </c>
      <c r="I9">
        <f t="shared" ca="1" si="7"/>
        <v>0.55611749959501888</v>
      </c>
      <c r="J9">
        <f t="shared" ca="1" si="7"/>
        <v>0.56312213606651884</v>
      </c>
      <c r="K9">
        <f ca="1">RAND()</f>
        <v>3.6637797459076693E-2</v>
      </c>
      <c r="M9" cm="1">
        <f t="array" aca="1" ref="M9:M12" ca="1">_xll.WDS.Comp.Matrix.SumAcrossColumns(B9:G12)</f>
        <v>2.1541766841132013</v>
      </c>
      <c r="Q9">
        <v>3</v>
      </c>
      <c r="T9" s="7">
        <f t="shared" ca="1" si="1"/>
        <v>3.6637797459076693E-2</v>
      </c>
      <c r="U9" s="7">
        <f ca="1"/>
        <v>3.6637797459076693E-2</v>
      </c>
      <c r="V9" s="8"/>
      <c r="W9" s="7"/>
      <c r="Y9">
        <f ca="1"/>
        <v>0.29593779618626803</v>
      </c>
      <c r="Z9">
        <f ca="1"/>
        <v>0.30012884748973323</v>
      </c>
      <c r="AA9">
        <f ca="1"/>
        <v>0.2658014734091152</v>
      </c>
    </row>
    <row r="10" spans="1:27">
      <c r="B10">
        <f t="shared" ca="1" si="3"/>
        <v>0.42781941552642344</v>
      </c>
      <c r="C10">
        <f t="shared" ca="1" si="5"/>
        <v>8.8137604863224306E-3</v>
      </c>
      <c r="D10">
        <f t="shared" ca="1" si="2"/>
        <v>0.64906071785132136</v>
      </c>
      <c r="E10">
        <f ca="1">RAND()</f>
        <v>0.52186775487774384</v>
      </c>
      <c r="F10">
        <f t="shared" ca="1" si="6"/>
        <v>0.4935885955997924</v>
      </c>
      <c r="G10">
        <f t="shared" ca="1" si="6"/>
        <v>0.40177023654562827</v>
      </c>
      <c r="H10">
        <f t="shared" ca="1" si="6"/>
        <v>0.75852323640998365</v>
      </c>
      <c r="I10">
        <f t="shared" ca="1" si="7"/>
        <v>0.31334848383881131</v>
      </c>
      <c r="J10">
        <f t="shared" ca="1" si="7"/>
        <v>0.19007570044393063</v>
      </c>
      <c r="K10">
        <f ca="1">RAND()</f>
        <v>0.94537813053340547</v>
      </c>
      <c r="M10">
        <f ca="1"/>
        <v>2.5029204808872318</v>
      </c>
      <c r="Q10">
        <v>5</v>
      </c>
      <c r="T10" s="7">
        <f t="shared" ca="1" si="1"/>
        <v>0.94537813053340547</v>
      </c>
      <c r="U10" s="7">
        <f ca="1"/>
        <v>0.94537813053340547</v>
      </c>
      <c r="V10" s="8"/>
      <c r="W10" s="7"/>
      <c r="Y10">
        <f ca="1"/>
        <v>0.64906071785132136</v>
      </c>
      <c r="Z10">
        <f ca="1"/>
        <v>0.52186775487774384</v>
      </c>
      <c r="AA10">
        <f ca="1"/>
        <v>0.4935885955997924</v>
      </c>
    </row>
    <row r="11" spans="1:27">
      <c r="B11">
        <f t="shared" ca="1" si="3"/>
        <v>0.8887414464580432</v>
      </c>
      <c r="C11">
        <f t="shared" ca="1" si="5"/>
        <v>0.53756565786303445</v>
      </c>
      <c r="D11">
        <f t="shared" ca="1" si="2"/>
        <v>0.92681986725266274</v>
      </c>
      <c r="E11">
        <f ca="1">RAND()</f>
        <v>0.28487769269711194</v>
      </c>
      <c r="F11">
        <f t="shared" ca="1" si="6"/>
        <v>0.45740117237364553</v>
      </c>
      <c r="G11">
        <f t="shared" ca="1" si="6"/>
        <v>0.33657194321885242</v>
      </c>
      <c r="H11">
        <f t="shared" ca="1" si="6"/>
        <v>0.55642131257367511</v>
      </c>
      <c r="I11">
        <f t="shared" ca="1" si="7"/>
        <v>4.8211287747472853E-2</v>
      </c>
      <c r="J11">
        <f t="shared" ca="1" si="7"/>
        <v>0.32762565098879115</v>
      </c>
      <c r="K11">
        <f ca="1">RAND()</f>
        <v>0.80026778821545941</v>
      </c>
      <c r="M11">
        <f ca="1"/>
        <v>3.4319777798633502</v>
      </c>
      <c r="T11" s="7">
        <f t="shared" ca="1" si="1"/>
        <v>0.80026778821545941</v>
      </c>
      <c r="U11" s="7">
        <f ca="1"/>
        <v>0.80026778821545941</v>
      </c>
      <c r="V11" s="8"/>
      <c r="W11" s="7"/>
      <c r="Y11">
        <f ca="1"/>
        <v>0.92681986725266274</v>
      </c>
      <c r="Z11">
        <f ca="1"/>
        <v>0.28487769269711194</v>
      </c>
      <c r="AA11">
        <f ca="1"/>
        <v>0.45740117237364553</v>
      </c>
    </row>
    <row r="12" spans="1:27">
      <c r="B12">
        <f t="shared" ca="1" si="3"/>
        <v>0.49031718264282542</v>
      </c>
      <c r="C12">
        <f t="shared" ca="1" si="5"/>
        <v>0.30314060653881181</v>
      </c>
      <c r="D12">
        <f t="shared" ca="1" si="2"/>
        <v>0.87004983379430323</v>
      </c>
      <c r="E12">
        <f ca="1">RAND()</f>
        <v>0.12476071951387258</v>
      </c>
      <c r="F12">
        <f t="shared" ca="1" si="6"/>
        <v>9.0745814024984495E-2</v>
      </c>
      <c r="G12">
        <f t="shared" ca="1" si="6"/>
        <v>0.20946713879580403</v>
      </c>
      <c r="H12">
        <f t="shared" ca="1" si="6"/>
        <v>0.88884822518595685</v>
      </c>
      <c r="I12">
        <f t="shared" ca="1" si="7"/>
        <v>0.23385980682981311</v>
      </c>
      <c r="J12">
        <f t="shared" ca="1" si="7"/>
        <v>8.1330782828766046E-2</v>
      </c>
      <c r="K12">
        <f ca="1">RAND()</f>
        <v>0.39517816465633238</v>
      </c>
      <c r="M12">
        <f ca="1"/>
        <v>2.0884812953106016</v>
      </c>
      <c r="T12" s="7">
        <f t="shared" ca="1" si="1"/>
        <v>0.39517816465633238</v>
      </c>
      <c r="U12" s="7">
        <f ca="1"/>
        <v>0.39517816465633238</v>
      </c>
      <c r="V12" s="8"/>
      <c r="W12" s="7"/>
      <c r="Y12">
        <f ca="1"/>
        <v>0.87004983379430323</v>
      </c>
      <c r="Z12">
        <f ca="1"/>
        <v>0.12476071951387258</v>
      </c>
      <c r="AA12">
        <f ca="1"/>
        <v>9.0745814024984495E-2</v>
      </c>
    </row>
    <row r="13" spans="1:27">
      <c r="V13" cm="1">
        <f t="array" ref="V13">SUM(--(V3:V12&lt;0))</f>
        <v>0</v>
      </c>
      <c r="W13" cm="1">
        <f t="array" ref="W13">SUM(--(W3:W12&lt;0))</f>
        <v>0</v>
      </c>
      <c r="X13" cm="1">
        <f t="array" ref="X13">SUM(--(X3:X12&lt;0))</f>
        <v>0</v>
      </c>
    </row>
    <row r="14" spans="1:27">
      <c r="A14" t="s">
        <v>10</v>
      </c>
    </row>
    <row r="15" spans="1:27">
      <c r="B15" cm="1">
        <f t="array" aca="1" ref="B15:M21" ca="1">_xll.WDS.Comp.Matrix.SubMatrix(B3:M9)</f>
        <v>0.51258682390179322</v>
      </c>
      <c r="C15">
        <f ca="1"/>
        <v>0.83736387606517959</v>
      </c>
      <c r="D15">
        <f ca="1"/>
        <v>0</v>
      </c>
      <c r="E15">
        <f ca="1"/>
        <v>0.43792448852708388</v>
      </c>
      <c r="F15">
        <f ca="1"/>
        <v>0.97812592478230609</v>
      </c>
      <c r="G15">
        <f ca="1"/>
        <v>0.18609236588528011</v>
      </c>
      <c r="H15">
        <f ca="1"/>
        <v>0.85030470079055664</v>
      </c>
      <c r="I15">
        <f ca="1"/>
        <v>0.89563177852707487</v>
      </c>
      <c r="J15">
        <f ca="1"/>
        <v>0.70492092387135918</v>
      </c>
      <c r="K15">
        <f ca="1"/>
        <v>0.2299640644105142</v>
      </c>
      <c r="L15">
        <f ca="1"/>
        <v>0</v>
      </c>
      <c r="M15">
        <f ca="1"/>
        <v>0</v>
      </c>
      <c r="O15">
        <f t="shared" ref="O15:O21" ca="1" si="8">SUM(B15:M15)</f>
        <v>5.6329149467611481</v>
      </c>
      <c r="Q15" cm="1">
        <f t="array" aca="1" ref="Q15:Q18" ca="1">_xll.WDS.Comp.Matrix.SumAcrossColumns(_xlfn.ANCHORARRAY(B15),{1,4,3,5})</f>
        <v>1.4160504133093901</v>
      </c>
      <c r="V15" cm="1">
        <f t="array" aca="1" ref="V15:V17" ca="1">_xll.WDS.Comp.Matrix.SumAcrossColumns(_xlfn.ANCHORARRAY(B15),{2,4,2,7})</f>
        <v>2.8739073055172488</v>
      </c>
    </row>
    <row r="16" spans="1:27">
      <c r="B16">
        <f ca="1"/>
        <v>0.99855994960357608</v>
      </c>
      <c r="C16" s="6">
        <f ca="1"/>
        <v>0.62579327040187449</v>
      </c>
      <c r="D16" s="6">
        <f ca="1"/>
        <v>0.14646217569126774</v>
      </c>
      <c r="E16" s="6">
        <f ca="1"/>
        <v>0.87090017140079146</v>
      </c>
      <c r="F16" s="6">
        <f ca="1"/>
        <v>0.91240964428692128</v>
      </c>
      <c r="G16" s="6">
        <f ca="1"/>
        <v>8.0044060007294915E-3</v>
      </c>
      <c r="H16" s="6">
        <f ca="1"/>
        <v>0.31033763773566458</v>
      </c>
      <c r="I16">
        <f ca="1"/>
        <v>0.88825467383789469</v>
      </c>
      <c r="J16">
        <f ca="1"/>
        <v>1.3222192965602564E-2</v>
      </c>
      <c r="K16">
        <f ca="1"/>
        <v>0.18865805673744362</v>
      </c>
      <c r="L16">
        <f ca="1"/>
        <v>0</v>
      </c>
      <c r="M16">
        <f ca="1"/>
        <v>0</v>
      </c>
      <c r="O16">
        <f t="shared" ca="1" si="8"/>
        <v>4.9626021786617658</v>
      </c>
      <c r="Q16">
        <f ca="1"/>
        <v>1.9297719913789804</v>
      </c>
      <c r="T16">
        <f ca="1">SUM(C16:H16)</f>
        <v>2.8739073055172488</v>
      </c>
      <c r="V16">
        <f ca="1"/>
        <v>3.1075167783078657</v>
      </c>
    </row>
    <row r="17" spans="1:24">
      <c r="B17">
        <f ca="1"/>
        <v>0.21966693902186452</v>
      </c>
      <c r="C17" s="6" t="str">
        <f ca="1"/>
        <v>Hey</v>
      </c>
      <c r="D17" s="6">
        <f ca="1"/>
        <v>0.56710075866028153</v>
      </c>
      <c r="E17" s="6">
        <f ca="1"/>
        <v>0.12469875505421535</v>
      </c>
      <c r="F17" s="6">
        <f ca="1"/>
        <v>0.76725161816230925</v>
      </c>
      <c r="G17" s="6">
        <f ca="1"/>
        <v>0.78998572059907579</v>
      </c>
      <c r="H17" s="6">
        <f ca="1"/>
        <v>0.85847992583198385</v>
      </c>
      <c r="I17">
        <f ca="1"/>
        <v>0.52612489662405104</v>
      </c>
      <c r="J17">
        <f ca="1"/>
        <v>0.6676439123484802</v>
      </c>
      <c r="K17">
        <f ca="1"/>
        <v>1</v>
      </c>
      <c r="L17">
        <f ca="1"/>
        <v>0</v>
      </c>
      <c r="M17">
        <f ca="1"/>
        <v>0</v>
      </c>
      <c r="O17">
        <f t="shared" ca="1" si="8"/>
        <v>5.5209525263022616</v>
      </c>
      <c r="Q17">
        <f ca="1"/>
        <v>1.459051131876806</v>
      </c>
      <c r="T17">
        <f ca="1">SUM(C17:H17)</f>
        <v>3.1075167783078657</v>
      </c>
      <c r="V17">
        <f ca="1"/>
        <v>3.1087999719004928</v>
      </c>
    </row>
    <row r="18" spans="1:24">
      <c r="B18">
        <f ca="1"/>
        <v>0.84668049836719683</v>
      </c>
      <c r="C18" s="6">
        <f ca="1"/>
        <v>0.96120754180751156</v>
      </c>
      <c r="D18" s="6">
        <f ca="1"/>
        <v>0.58691945545100366</v>
      </c>
      <c r="E18" s="6">
        <f ca="1"/>
        <v>0.16250771603641234</v>
      </c>
      <c r="F18" s="6">
        <f ca="1"/>
        <v>0.7150531212804474</v>
      </c>
      <c r="G18" s="6" t="str">
        <f ca="1"/>
        <v>The</v>
      </c>
      <c r="H18" s="6">
        <f ca="1"/>
        <v>0.68311213732511777</v>
      </c>
      <c r="I18">
        <f ca="1"/>
        <v>0.38947361791255242</v>
      </c>
      <c r="J18">
        <f ca="1"/>
        <v>0.14984763199142725</v>
      </c>
      <c r="K18">
        <f ca="1"/>
        <v>0.5</v>
      </c>
      <c r="L18">
        <f ca="1"/>
        <v>0</v>
      </c>
      <c r="M18">
        <f ca="1"/>
        <v>0</v>
      </c>
      <c r="O18">
        <f t="shared" ca="1" si="8"/>
        <v>4.9948017201716688</v>
      </c>
      <c r="Q18">
        <f ca="1"/>
        <v>1.4644802927678633</v>
      </c>
      <c r="T18">
        <f ca="1">SUM(C18:H18)</f>
        <v>3.1087999719004928</v>
      </c>
    </row>
    <row r="19" spans="1:24">
      <c r="B19">
        <f ca="1"/>
        <v>0.96955964494143776</v>
      </c>
      <c r="C19" s="6">
        <f ca="1"/>
        <v>0.10356265256520247</v>
      </c>
      <c r="D19" s="6">
        <f ca="1"/>
        <v>0.17856929441975511</v>
      </c>
      <c r="E19" s="6" t="str">
        <f ca="1"/>
        <v>What</v>
      </c>
      <c r="F19" s="6">
        <f ca="1"/>
        <v>0.18119205727107224</v>
      </c>
      <c r="G19" s="6">
        <f ca="1"/>
        <v>0.49009069948479633</v>
      </c>
      <c r="H19" s="6">
        <f ca="1"/>
        <v>0.46666157613129544</v>
      </c>
      <c r="I19" t="str">
        <f ca="1"/>
        <v>Heck</v>
      </c>
      <c r="J19">
        <f ca="1"/>
        <v>0.36718422331155742</v>
      </c>
      <c r="K19">
        <f ca="1"/>
        <v>4.8670424738982976E-2</v>
      </c>
      <c r="L19">
        <f ca="1"/>
        <v>0</v>
      </c>
      <c r="M19">
        <f ca="1"/>
        <v>0</v>
      </c>
      <c r="O19">
        <f t="shared" ca="1" si="8"/>
        <v>2.8054905728641</v>
      </c>
      <c r="T19">
        <f ca="1">SUM(C19:H19)</f>
        <v>1.4200762798721216</v>
      </c>
    </row>
    <row r="20" spans="1:24">
      <c r="B20">
        <f ca="1"/>
        <v>0.42781904715200625</v>
      </c>
      <c r="C20">
        <f ca="1"/>
        <v>0.41615169240180883</v>
      </c>
      <c r="D20">
        <f ca="1"/>
        <v>0.6949763129560228</v>
      </c>
      <c r="E20">
        <f ca="1"/>
        <v>2.7340600367223411E-2</v>
      </c>
      <c r="F20">
        <f ca="1"/>
        <v>0.22168389986058168</v>
      </c>
      <c r="G20">
        <f ca="1"/>
        <v>0.98395839205816349</v>
      </c>
      <c r="H20">
        <f ca="1"/>
        <v>0.91204092306689</v>
      </c>
      <c r="I20">
        <f ca="1"/>
        <v>0.25540067611774542</v>
      </c>
      <c r="J20">
        <f ca="1"/>
        <v>0.46266040696946642</v>
      </c>
      <c r="K20" t="str">
        <f ca="1"/>
        <v>A</v>
      </c>
      <c r="L20">
        <f ca="1"/>
        <v>0</v>
      </c>
      <c r="M20">
        <f ca="1"/>
        <v>0</v>
      </c>
      <c r="O20">
        <f t="shared" ca="1" si="8"/>
        <v>4.4020319509499091</v>
      </c>
    </row>
    <row r="21" spans="1:24">
      <c r="B21">
        <f ca="1"/>
        <v>0.64641340128655045</v>
      </c>
      <c r="C21">
        <f ca="1"/>
        <v>0.46513880143834951</v>
      </c>
      <c r="D21">
        <f ca="1"/>
        <v>0.29593779618626803</v>
      </c>
      <c r="E21">
        <f ca="1"/>
        <v>0.30012884748973323</v>
      </c>
      <c r="F21">
        <f ca="1"/>
        <v>0.2658014734091152</v>
      </c>
      <c r="G21">
        <f ca="1"/>
        <v>0.18075636430318498</v>
      </c>
      <c r="H21">
        <f ca="1"/>
        <v>0.77918060110609344</v>
      </c>
      <c r="I21">
        <f ca="1"/>
        <v>0.55611749959501888</v>
      </c>
      <c r="J21">
        <f ca="1"/>
        <v>0.56312213606651884</v>
      </c>
      <c r="K21">
        <f ca="1"/>
        <v>3.6637797459076693E-2</v>
      </c>
      <c r="L21">
        <f ca="1"/>
        <v>0</v>
      </c>
      <c r="M21">
        <f ca="1"/>
        <v>2.1541766841132013</v>
      </c>
      <c r="O21">
        <f t="shared" ca="1" si="8"/>
        <v>6.24341140245311</v>
      </c>
    </row>
    <row r="23" spans="1:24">
      <c r="B23">
        <f t="shared" ref="B23:K23" ca="1" si="9">SUM(B15:B21)</f>
        <v>4.6212863042744248</v>
      </c>
      <c r="C23">
        <f t="shared" ca="1" si="9"/>
        <v>3.4092178346799265</v>
      </c>
      <c r="D23">
        <f t="shared" ca="1" si="9"/>
        <v>2.4699657933645991</v>
      </c>
      <c r="E23">
        <f t="shared" ca="1" si="9"/>
        <v>1.9235005788754598</v>
      </c>
      <c r="F23">
        <f t="shared" ca="1" si="9"/>
        <v>4.041517739052753</v>
      </c>
      <c r="G23">
        <f t="shared" ca="1" si="9"/>
        <v>2.6388879483312304</v>
      </c>
      <c r="H23">
        <f t="shared" ca="1" si="9"/>
        <v>4.8601175019876015</v>
      </c>
      <c r="I23">
        <f t="shared" ca="1" si="9"/>
        <v>3.5110031426143378</v>
      </c>
      <c r="J23">
        <f t="shared" ca="1" si="9"/>
        <v>2.9286014275244119</v>
      </c>
      <c r="K23">
        <f t="shared" ca="1" si="9"/>
        <v>2.0039303433460178</v>
      </c>
    </row>
    <row r="24" spans="1:24">
      <c r="B24" cm="1">
        <f t="array" aca="1" ref="B24:M24" ca="1">_xll.WDS.Comp.Matrix.SumAcrossRows(_xlfn.ANCHORARRAY(B15))</f>
        <v>4.6212863042744248</v>
      </c>
      <c r="C24">
        <f ca="1"/>
        <v>3.4092178346799265</v>
      </c>
      <c r="D24">
        <f ca="1"/>
        <v>2.4699657933645991</v>
      </c>
      <c r="E24">
        <f ca="1"/>
        <v>1.9235005788754598</v>
      </c>
      <c r="F24">
        <f ca="1"/>
        <v>4.041517739052753</v>
      </c>
      <c r="G24">
        <f ca="1"/>
        <v>2.6388879483312304</v>
      </c>
      <c r="H24">
        <f ca="1"/>
        <v>4.8601175019876015</v>
      </c>
      <c r="I24">
        <f ca="1"/>
        <v>3.5110031426143378</v>
      </c>
      <c r="J24">
        <f ca="1"/>
        <v>2.9286014275244119</v>
      </c>
      <c r="K24">
        <f ca="1"/>
        <v>2.0039303433460178</v>
      </c>
      <c r="L24">
        <f ca="1"/>
        <v>0</v>
      </c>
      <c r="M24">
        <f ca="1"/>
        <v>2.1541766841132013</v>
      </c>
    </row>
    <row r="25" spans="1:24">
      <c r="V25" t="s">
        <v>27</v>
      </c>
      <c r="W25" t="s">
        <v>29</v>
      </c>
      <c r="X25" t="s">
        <v>31</v>
      </c>
    </row>
    <row r="26" spans="1:24">
      <c r="B26" cm="1">
        <f t="array" aca="1" ref="B26:M26" ca="1">_xll.WDS.Comp.Matrix.SumAcrossRows(_xlfn.ANCHORARRAY(B15),2)</f>
        <v>4.6212863042744248</v>
      </c>
      <c r="C26">
        <f ca="1"/>
        <v>3.4092178346799265</v>
      </c>
      <c r="D26">
        <f ca="1"/>
        <v>2.4699657933645991</v>
      </c>
      <c r="E26">
        <f ca="1"/>
        <v>1.9235005788754598</v>
      </c>
      <c r="F26">
        <f ca="1"/>
        <v>4.041517739052753</v>
      </c>
      <c r="G26">
        <f ca="1"/>
        <v>2.6388879483312304</v>
      </c>
      <c r="H26">
        <f ca="1"/>
        <v>4.8601175019876015</v>
      </c>
      <c r="I26">
        <f ca="1"/>
        <v>3.5110031426143378</v>
      </c>
      <c r="J26">
        <f ca="1"/>
        <v>2.9286014275244119</v>
      </c>
      <c r="K26">
        <f ca="1"/>
        <v>2.0039303433460178</v>
      </c>
      <c r="L26">
        <f ca="1"/>
        <v>0</v>
      </c>
      <c r="M26">
        <f ca="1"/>
        <v>2.1541766841132013</v>
      </c>
      <c r="V26" t="s">
        <v>28</v>
      </c>
      <c r="W26" t="s">
        <v>30</v>
      </c>
      <c r="X26" t="s">
        <v>32</v>
      </c>
    </row>
    <row r="27" spans="1:24">
      <c r="B27">
        <f t="shared" ref="B27:M27" ca="1" si="10">SUM(B15:B16)</f>
        <v>1.5111467735053692</v>
      </c>
      <c r="C27">
        <f t="shared" ca="1" si="10"/>
        <v>1.4631571464670541</v>
      </c>
      <c r="D27">
        <f t="shared" ca="1" si="10"/>
        <v>0.14646217569126774</v>
      </c>
      <c r="E27">
        <f t="shared" ca="1" si="10"/>
        <v>1.3088246599278754</v>
      </c>
      <c r="F27">
        <f t="shared" ca="1" si="10"/>
        <v>1.8905355690692274</v>
      </c>
      <c r="G27">
        <f t="shared" ca="1" si="10"/>
        <v>0.1940967718860096</v>
      </c>
      <c r="H27">
        <f t="shared" ca="1" si="10"/>
        <v>1.1606423385262212</v>
      </c>
      <c r="I27">
        <f t="shared" ca="1" si="10"/>
        <v>1.7838864523649696</v>
      </c>
      <c r="J27">
        <f t="shared" ca="1" si="10"/>
        <v>0.71814311683696175</v>
      </c>
      <c r="K27">
        <f t="shared" ca="1" si="10"/>
        <v>0.41862212114795783</v>
      </c>
      <c r="L27">
        <f t="shared" ca="1" si="10"/>
        <v>0</v>
      </c>
      <c r="M27">
        <f t="shared" ca="1" si="10"/>
        <v>0</v>
      </c>
      <c r="W27" t="s">
        <v>34</v>
      </c>
    </row>
    <row r="28" spans="1:24">
      <c r="B28" cm="1">
        <f t="array" aca="1" ref="B28:M28" ca="1">_xll.WDS.Comp.Matrix.SumAcrossRows(_xlfn.ANCHORARRAY(B15),{2,5,2,7})</f>
        <v>4.6212863042744248</v>
      </c>
      <c r="C28">
        <f ca="1"/>
        <v>3.4092178346799265</v>
      </c>
      <c r="D28">
        <f ca="1"/>
        <v>2.4699657933645991</v>
      </c>
      <c r="E28">
        <f ca="1"/>
        <v>1.9235005788754598</v>
      </c>
      <c r="F28">
        <f ca="1"/>
        <v>4.041517739052753</v>
      </c>
      <c r="G28">
        <f ca="1"/>
        <v>2.6388879483312304</v>
      </c>
      <c r="H28">
        <f ca="1"/>
        <v>4.8601175019876015</v>
      </c>
      <c r="I28">
        <f ca="1"/>
        <v>3.5110031426143378</v>
      </c>
      <c r="J28">
        <f ca="1"/>
        <v>2.9286014275244119</v>
      </c>
      <c r="K28">
        <f ca="1"/>
        <v>2.0039303433460178</v>
      </c>
      <c r="L28">
        <f ca="1"/>
        <v>0</v>
      </c>
      <c r="M28">
        <f ca="1"/>
        <v>2.1541766841132013</v>
      </c>
    </row>
    <row r="29" spans="1:24">
      <c r="C29">
        <f t="shared" ref="C29:H29" ca="1" si="11">SUM(C16:C19)</f>
        <v>1.6905634647745886</v>
      </c>
      <c r="D29">
        <f t="shared" ca="1" si="11"/>
        <v>1.4790516842223083</v>
      </c>
      <c r="E29">
        <f t="shared" ca="1" si="11"/>
        <v>1.1581066424914193</v>
      </c>
      <c r="F29">
        <f t="shared" ca="1" si="11"/>
        <v>2.5759064410007499</v>
      </c>
      <c r="G29">
        <f t="shared" ca="1" si="11"/>
        <v>1.2880808260846015</v>
      </c>
      <c r="H29">
        <f t="shared" ca="1" si="11"/>
        <v>2.3185912770240615</v>
      </c>
    </row>
    <row r="31" spans="1:24">
      <c r="A31" t="s">
        <v>11</v>
      </c>
      <c r="M31" t="s">
        <v>23</v>
      </c>
    </row>
    <row r="32" spans="1:24">
      <c r="B32" cm="1">
        <f t="array" aca="1" ref="B32:I38" ca="1">_xll.WDS.Comp.Matrix.RowNormed(B3:I9,FALSE,0)</f>
        <v>0.10910675930804721</v>
      </c>
      <c r="C32">
        <f ca="1"/>
        <v>0.17823723634496139</v>
      </c>
      <c r="D32">
        <f ca="1"/>
        <v>0</v>
      </c>
      <c r="E32">
        <f ca="1"/>
        <v>9.3214494670620943E-2</v>
      </c>
      <c r="F32">
        <f ca="1"/>
        <v>0.20819916718856341</v>
      </c>
      <c r="G32">
        <f ca="1"/>
        <v>3.9610723543686624E-2</v>
      </c>
      <c r="H32">
        <f ca="1"/>
        <v>0.18099175788691552</v>
      </c>
      <c r="I32">
        <f ca="1"/>
        <v>0.19063986105720487</v>
      </c>
      <c r="M32">
        <f t="shared" ref="M32:M38" ca="1" si="12">SUM(B32:I32)</f>
        <v>1</v>
      </c>
    </row>
    <row r="33" spans="2:43">
      <c r="B33">
        <f ca="1"/>
        <v>0.20974969017398254</v>
      </c>
      <c r="C33">
        <f ca="1"/>
        <v>0.13144923810720235</v>
      </c>
      <c r="D33">
        <f ca="1"/>
        <v>3.0764698689995196E-2</v>
      </c>
      <c r="E33">
        <f ca="1"/>
        <v>0.18293447598845108</v>
      </c>
      <c r="F33">
        <f ca="1"/>
        <v>0.19165363108836025</v>
      </c>
      <c r="G33">
        <f ca="1"/>
        <v>1.6813428971853941E-3</v>
      </c>
      <c r="H33">
        <f ca="1"/>
        <v>6.5187096067915604E-2</v>
      </c>
      <c r="I33">
        <f ca="1"/>
        <v>0.18657982698690753</v>
      </c>
      <c r="M33">
        <f t="shared" ca="1" si="12"/>
        <v>1</v>
      </c>
      <c r="U33" t="s">
        <v>33</v>
      </c>
      <c r="AA33" t="s">
        <v>35</v>
      </c>
      <c r="AB33" t="s">
        <v>36</v>
      </c>
      <c r="AC33" t="s">
        <v>37</v>
      </c>
      <c r="AD33" t="s">
        <v>38</v>
      </c>
      <c r="AE33" t="s">
        <v>31</v>
      </c>
      <c r="AF33" t="s">
        <v>39</v>
      </c>
      <c r="AG33" t="s">
        <v>40</v>
      </c>
      <c r="AH33" t="s">
        <v>41</v>
      </c>
      <c r="AI33" t="s">
        <v>42</v>
      </c>
    </row>
    <row r="34" spans="2:43">
      <c r="B34">
        <f ca="1"/>
        <v>5.7007356801476096E-2</v>
      </c>
      <c r="C34">
        <f ca="1"/>
        <v>0</v>
      </c>
      <c r="D34">
        <f ca="1"/>
        <v>0.14717242128145919</v>
      </c>
      <c r="E34">
        <f ca="1"/>
        <v>3.2361476213623376E-2</v>
      </c>
      <c r="F34">
        <f ca="1"/>
        <v>0.19911501907319382</v>
      </c>
      <c r="G34">
        <f ca="1"/>
        <v>0.20501491049492962</v>
      </c>
      <c r="H34">
        <f ca="1"/>
        <v>0.22279033730213463</v>
      </c>
      <c r="I34">
        <f ca="1"/>
        <v>0.13653847883318324</v>
      </c>
      <c r="M34">
        <f t="shared" ca="1" si="12"/>
        <v>0.99999999999999989</v>
      </c>
      <c r="T34" t="str">
        <f t="shared" ref="T34:T58" ca="1" si="13">CHAR(RAND()*26+64)</f>
        <v>I</v>
      </c>
      <c r="U34" t="str" cm="1">
        <f t="array" aca="1" ref="U34:U58" ca="1">_xll.WDS.ModelSpec.Artificials(T34:T58,U33,V25:X27)</f>
        <v>I</v>
      </c>
      <c r="AA34">
        <v>1</v>
      </c>
      <c r="AB34">
        <v>202103</v>
      </c>
      <c r="AC34">
        <v>255</v>
      </c>
      <c r="AD34">
        <v>96</v>
      </c>
      <c r="AE34" s="9">
        <v>4561.25</v>
      </c>
      <c r="AF34">
        <v>-225.46</v>
      </c>
      <c r="AG34">
        <v>0.1699</v>
      </c>
      <c r="AH34">
        <v>120</v>
      </c>
      <c r="AI34">
        <v>24</v>
      </c>
      <c r="AK34" cm="1">
        <f t="array" ref="AK34:AQ762">_xll.WDS.Comp.RFScheduled(AA34:AA762,AD34:AD762,AE34:AE762,AG34:AG762,AI34:AI762,,1)</f>
        <v>4561.25</v>
      </c>
      <c r="AL34">
        <v>0</v>
      </c>
      <c r="AM34">
        <v>0</v>
      </c>
      <c r="AN34">
        <v>-225.49661100861863</v>
      </c>
      <c r="AO34">
        <v>-161.81848916702586</v>
      </c>
      <c r="AP34">
        <v>-63.678121841592784</v>
      </c>
      <c r="AQ34">
        <v>-225.49661100861863</v>
      </c>
    </row>
    <row r="35" spans="2:43">
      <c r="B35">
        <f ca="1"/>
        <v>0.19486523474907522</v>
      </c>
      <c r="C35">
        <f ca="1"/>
        <v>0.22122386619051379</v>
      </c>
      <c r="D35">
        <f ca="1"/>
        <v>0.13508070362529837</v>
      </c>
      <c r="E35">
        <f ca="1"/>
        <v>3.7401480599873041E-2</v>
      </c>
      <c r="F35">
        <f ca="1"/>
        <v>0.16457092681960347</v>
      </c>
      <c r="G35">
        <f ca="1"/>
        <v>0</v>
      </c>
      <c r="H35">
        <f ca="1"/>
        <v>0.15721964454893</v>
      </c>
      <c r="I35">
        <f ca="1"/>
        <v>8.9638143466706274E-2</v>
      </c>
      <c r="M35">
        <f t="shared" ca="1" si="12"/>
        <v>1.0000000000000002</v>
      </c>
      <c r="T35" t="str">
        <f t="shared" ca="1" si="13"/>
        <v>I</v>
      </c>
      <c r="U35" t="str">
        <f ca="1"/>
        <v>I</v>
      </c>
      <c r="AA35">
        <v>0</v>
      </c>
      <c r="AB35">
        <v>202104</v>
      </c>
      <c r="AC35">
        <v>256</v>
      </c>
      <c r="AD35">
        <v>97</v>
      </c>
      <c r="AE35" s="9">
        <v>4400.37</v>
      </c>
      <c r="AF35">
        <v>-225.46</v>
      </c>
      <c r="AG35">
        <v>0.1699</v>
      </c>
      <c r="AH35">
        <v>120</v>
      </c>
      <c r="AI35">
        <v>23</v>
      </c>
      <c r="AK35">
        <v>4400.3330869080482</v>
      </c>
      <c r="AL35">
        <v>-160.91691309195198</v>
      </c>
      <c r="AM35">
        <v>-64.57969791666666</v>
      </c>
      <c r="AN35">
        <v>-225.49661100861863</v>
      </c>
      <c r="AO35">
        <v>-322.73540225897784</v>
      </c>
      <c r="AP35">
        <v>-128.25781975825944</v>
      </c>
      <c r="AQ35">
        <v>-450.99322201723726</v>
      </c>
    </row>
    <row r="36" spans="2:43">
      <c r="B36">
        <f ca="1"/>
        <v>0.40573529836645861</v>
      </c>
      <c r="C36">
        <f ca="1"/>
        <v>4.3338255627071096E-2</v>
      </c>
      <c r="D36">
        <f ca="1"/>
        <v>7.4726569250789604E-2</v>
      </c>
      <c r="E36">
        <f ca="1"/>
        <v>0</v>
      </c>
      <c r="F36">
        <f ca="1"/>
        <v>7.5824126759062235E-2</v>
      </c>
      <c r="G36">
        <f ca="1"/>
        <v>0.20509011201069616</v>
      </c>
      <c r="H36">
        <f ca="1"/>
        <v>0.19528563798592233</v>
      </c>
      <c r="I36">
        <f ca="1"/>
        <v>0</v>
      </c>
      <c r="M36">
        <f t="shared" ca="1" si="12"/>
        <v>1</v>
      </c>
      <c r="T36" t="str">
        <f t="shared" ca="1" si="13"/>
        <v>X</v>
      </c>
      <c r="U36" t="str">
        <f ca="1"/>
        <v>X</v>
      </c>
      <c r="AA36">
        <v>0</v>
      </c>
      <c r="AB36">
        <v>202105</v>
      </c>
      <c r="AC36">
        <v>257</v>
      </c>
      <c r="AD36">
        <v>98</v>
      </c>
      <c r="AE36" s="9">
        <v>4239.49</v>
      </c>
      <c r="AF36">
        <v>-225.46</v>
      </c>
      <c r="AG36">
        <v>0.1699</v>
      </c>
      <c r="AH36">
        <v>120</v>
      </c>
      <c r="AI36">
        <v>22</v>
      </c>
      <c r="AK36">
        <v>4237.1378585215698</v>
      </c>
      <c r="AL36">
        <v>-163.19522838647885</v>
      </c>
      <c r="AM36">
        <v>-62.301382622139776</v>
      </c>
      <c r="AN36">
        <v>-225.49661100861863</v>
      </c>
      <c r="AO36">
        <v>-485.93063064545669</v>
      </c>
      <c r="AP36">
        <v>-190.55920238039923</v>
      </c>
      <c r="AQ36">
        <v>-676.48983302585589</v>
      </c>
    </row>
    <row r="37" spans="2:43">
      <c r="B37">
        <f ca="1"/>
        <v>0.10860083705629017</v>
      </c>
      <c r="C37">
        <f ca="1"/>
        <v>0.1056391070899899</v>
      </c>
      <c r="D37">
        <f ca="1"/>
        <v>0.17641806699293991</v>
      </c>
      <c r="E37">
        <f ca="1"/>
        <v>6.9403457028574065E-3</v>
      </c>
      <c r="F37">
        <f ca="1"/>
        <v>5.6273925265903343E-2</v>
      </c>
      <c r="G37">
        <f ca="1"/>
        <v>0.24977547333957401</v>
      </c>
      <c r="H37">
        <f ca="1"/>
        <v>0.23151939665618348</v>
      </c>
      <c r="I37">
        <f ca="1"/>
        <v>6.4832847896261647E-2</v>
      </c>
      <c r="M37">
        <f t="shared" ca="1" si="12"/>
        <v>0.99999999999999978</v>
      </c>
      <c r="T37" t="str">
        <f t="shared" ca="1" si="13"/>
        <v>B</v>
      </c>
      <c r="U37" t="str">
        <f ca="1"/>
        <v>B</v>
      </c>
      <c r="AA37">
        <v>0</v>
      </c>
      <c r="AB37">
        <v>202106</v>
      </c>
      <c r="AC37">
        <v>258</v>
      </c>
      <c r="AD37">
        <v>99</v>
      </c>
      <c r="AE37" s="9">
        <v>4078.61</v>
      </c>
      <c r="AF37">
        <v>-225.46</v>
      </c>
      <c r="AG37">
        <v>0.1699</v>
      </c>
      <c r="AH37">
        <v>120</v>
      </c>
      <c r="AI37">
        <v>21</v>
      </c>
      <c r="AK37">
        <v>4071.6320576931857</v>
      </c>
      <c r="AL37">
        <v>-165.50580082838408</v>
      </c>
      <c r="AM37">
        <v>-59.990810180234554</v>
      </c>
      <c r="AN37">
        <v>-225.49661100861863</v>
      </c>
      <c r="AO37">
        <v>-651.4364314738408</v>
      </c>
      <c r="AP37">
        <v>-250.55001256063377</v>
      </c>
      <c r="AQ37">
        <v>-901.98644403447452</v>
      </c>
    </row>
    <row r="38" spans="2:43">
      <c r="B38">
        <f ca="1"/>
        <v>0.18524661765708911</v>
      </c>
      <c r="C38">
        <f ca="1"/>
        <v>0.13329765369349161</v>
      </c>
      <c r="D38">
        <f ca="1"/>
        <v>8.4808693123144568E-2</v>
      </c>
      <c r="E38">
        <f ca="1"/>
        <v>8.6009748170656028E-2</v>
      </c>
      <c r="F38">
        <f ca="1"/>
        <v>7.6172343920020438E-2</v>
      </c>
      <c r="G38">
        <f ca="1"/>
        <v>5.1800450053346242E-2</v>
      </c>
      <c r="H38">
        <f ca="1"/>
        <v>0.22329452114025125</v>
      </c>
      <c r="I38">
        <f ca="1"/>
        <v>0.15936997224200081</v>
      </c>
      <c r="M38">
        <f t="shared" ca="1" si="12"/>
        <v>1</v>
      </c>
      <c r="T38" t="str">
        <f t="shared" ca="1" si="13"/>
        <v>H</v>
      </c>
      <c r="U38" t="str">
        <f ca="1"/>
        <v>H</v>
      </c>
      <c r="AA38">
        <v>0</v>
      </c>
      <c r="AB38">
        <v>202107</v>
      </c>
      <c r="AC38">
        <v>259</v>
      </c>
      <c r="AD38">
        <v>100</v>
      </c>
      <c r="AE38" s="9">
        <v>3917.73</v>
      </c>
      <c r="AF38">
        <v>-225.46</v>
      </c>
      <c r="AG38">
        <v>0.1699</v>
      </c>
      <c r="AH38">
        <v>120</v>
      </c>
      <c r="AI38">
        <v>20</v>
      </c>
      <c r="AK38">
        <v>3903.7829705680733</v>
      </c>
      <c r="AL38">
        <v>-167.84908712511262</v>
      </c>
      <c r="AM38">
        <v>-57.647523883506018</v>
      </c>
      <c r="AN38">
        <v>-225.49661100861863</v>
      </c>
      <c r="AO38">
        <v>-819.28551859895344</v>
      </c>
      <c r="AP38">
        <v>-308.19753644413981</v>
      </c>
      <c r="AQ38">
        <v>-1127.4830550430931</v>
      </c>
    </row>
    <row r="39" spans="2:43">
      <c r="T39" t="str">
        <f t="shared" ca="1" si="13"/>
        <v>N</v>
      </c>
      <c r="U39" t="str">
        <f ca="1"/>
        <v>N</v>
      </c>
      <c r="AA39">
        <v>0</v>
      </c>
      <c r="AB39">
        <v>202108</v>
      </c>
      <c r="AC39">
        <v>260</v>
      </c>
      <c r="AD39">
        <v>101</v>
      </c>
      <c r="AE39" s="9">
        <v>3756.85</v>
      </c>
      <c r="AF39">
        <v>-225.46</v>
      </c>
      <c r="AG39">
        <v>0.1699</v>
      </c>
      <c r="AH39">
        <v>120</v>
      </c>
      <c r="AI39">
        <v>19</v>
      </c>
      <c r="AK39">
        <v>3733.5574201177478</v>
      </c>
      <c r="AL39">
        <v>-170.22555045032567</v>
      </c>
      <c r="AM39">
        <v>-55.271060558292966</v>
      </c>
      <c r="AN39">
        <v>-225.49661100861863</v>
      </c>
      <c r="AO39">
        <v>-989.51106904927906</v>
      </c>
      <c r="AP39">
        <v>-363.46859700243277</v>
      </c>
      <c r="AQ39">
        <v>-1352.9796660517118</v>
      </c>
    </row>
    <row r="40" spans="2:43">
      <c r="T40" t="str">
        <f t="shared" ca="1" si="13"/>
        <v>I</v>
      </c>
      <c r="U40" t="str">
        <f ca="1"/>
        <v>I</v>
      </c>
      <c r="AA40">
        <v>0</v>
      </c>
      <c r="AB40">
        <v>202109</v>
      </c>
      <c r="AC40">
        <v>261</v>
      </c>
      <c r="AD40">
        <v>102</v>
      </c>
      <c r="AE40" s="9">
        <v>3595.97</v>
      </c>
      <c r="AF40">
        <v>-225.46</v>
      </c>
      <c r="AG40">
        <v>0.1699</v>
      </c>
      <c r="AH40">
        <v>120</v>
      </c>
      <c r="AI40">
        <v>18</v>
      </c>
      <c r="AK40">
        <v>3560.9217595822965</v>
      </c>
      <c r="AL40">
        <v>-172.63566053545151</v>
      </c>
      <c r="AM40">
        <v>-52.860950473167108</v>
      </c>
      <c r="AN40">
        <v>-225.49661100861863</v>
      </c>
      <c r="AO40">
        <v>-1162.1467295847306</v>
      </c>
      <c r="AP40">
        <v>-416.3295474755999</v>
      </c>
      <c r="AQ40">
        <v>-1578.4762770603304</v>
      </c>
    </row>
    <row r="41" spans="2:43">
      <c r="B41" cm="1">
        <f t="array" aca="1" ref="B41:I47" ca="1">_xll.WDS.Comp.Matrix.RowNormed(B32:I38)</f>
        <v>0.10910675930804721</v>
      </c>
      <c r="C41">
        <f ca="1"/>
        <v>0.17823723634496139</v>
      </c>
      <c r="D41">
        <f ca="1"/>
        <v>0</v>
      </c>
      <c r="E41">
        <f ca="1"/>
        <v>9.3214494670620943E-2</v>
      </c>
      <c r="F41">
        <f ca="1"/>
        <v>0.20819916718856341</v>
      </c>
      <c r="G41">
        <f ca="1"/>
        <v>3.9610723543686624E-2</v>
      </c>
      <c r="H41">
        <f ca="1"/>
        <v>0.18099175788691552</v>
      </c>
      <c r="I41">
        <f ca="1"/>
        <v>0.19063986105720487</v>
      </c>
      <c r="T41" t="str">
        <f t="shared" ca="1" si="13"/>
        <v>V</v>
      </c>
      <c r="U41" t="str">
        <f ca="1"/>
        <v>V</v>
      </c>
      <c r="AA41">
        <v>0</v>
      </c>
      <c r="AB41">
        <v>202110</v>
      </c>
      <c r="AC41">
        <v>262</v>
      </c>
      <c r="AD41">
        <v>103</v>
      </c>
      <c r="AE41" s="9">
        <v>3435.09</v>
      </c>
      <c r="AF41">
        <v>-225.46</v>
      </c>
      <c r="AG41">
        <v>0.1699</v>
      </c>
      <c r="AH41">
        <v>120</v>
      </c>
      <c r="AI41">
        <v>17</v>
      </c>
      <c r="AK41">
        <v>3385.8418658197638</v>
      </c>
      <c r="AL41">
        <v>-175.07989376253261</v>
      </c>
      <c r="AM41">
        <v>-50.416717246086009</v>
      </c>
      <c r="AN41">
        <v>-225.49661100861863</v>
      </c>
      <c r="AO41">
        <v>-1337.2266233472633</v>
      </c>
      <c r="AP41">
        <v>-466.74626472168592</v>
      </c>
      <c r="AQ41">
        <v>-1803.972888068949</v>
      </c>
    </row>
    <row r="42" spans="2:43">
      <c r="B42">
        <f ca="1"/>
        <v>0.20974969017398254</v>
      </c>
      <c r="C42">
        <f ca="1"/>
        <v>0.13144923810720235</v>
      </c>
      <c r="D42">
        <f ca="1"/>
        <v>3.0764698689995196E-2</v>
      </c>
      <c r="E42">
        <f ca="1"/>
        <v>0.18293447598845108</v>
      </c>
      <c r="F42">
        <f ca="1"/>
        <v>0.19165363108836025</v>
      </c>
      <c r="G42">
        <f ca="1"/>
        <v>1.6813428971853941E-3</v>
      </c>
      <c r="H42">
        <f ca="1"/>
        <v>6.5187096067915604E-2</v>
      </c>
      <c r="I42">
        <f ca="1"/>
        <v>0.18657982698690753</v>
      </c>
      <c r="T42" t="str">
        <f t="shared" ca="1" si="13"/>
        <v>C</v>
      </c>
      <c r="U42" t="str">
        <f ca="1"/>
        <v>C</v>
      </c>
      <c r="AA42">
        <v>0</v>
      </c>
      <c r="AB42">
        <v>202111</v>
      </c>
      <c r="AC42">
        <v>263</v>
      </c>
      <c r="AD42">
        <v>104</v>
      </c>
      <c r="AE42" s="9">
        <v>3274.21</v>
      </c>
      <c r="AF42">
        <v>-225.46</v>
      </c>
      <c r="AG42">
        <v>0.1699</v>
      </c>
      <c r="AH42">
        <v>120</v>
      </c>
      <c r="AI42">
        <v>16</v>
      </c>
      <c r="AK42">
        <v>3208.2831325613765</v>
      </c>
      <c r="AL42">
        <v>-177.55873325838715</v>
      </c>
      <c r="AM42">
        <v>-47.937877750231486</v>
      </c>
      <c r="AN42">
        <v>-225.49661100861863</v>
      </c>
      <c r="AO42">
        <v>-1514.7853566056503</v>
      </c>
      <c r="AP42">
        <v>-514.68414247191743</v>
      </c>
      <c r="AQ42">
        <v>-2029.4694990775677</v>
      </c>
    </row>
    <row r="43" spans="2:43">
      <c r="B43">
        <f ca="1"/>
        <v>5.7007356801476103E-2</v>
      </c>
      <c r="C43">
        <f ca="1"/>
        <v>0</v>
      </c>
      <c r="D43">
        <f ca="1"/>
        <v>0.14717242128145921</v>
      </c>
      <c r="E43">
        <f ca="1"/>
        <v>3.2361476213623383E-2</v>
      </c>
      <c r="F43">
        <f ca="1"/>
        <v>0.19911501907319384</v>
      </c>
      <c r="G43">
        <f ca="1"/>
        <v>0.20501491049492965</v>
      </c>
      <c r="H43">
        <f ca="1"/>
        <v>0.22279033730213466</v>
      </c>
      <c r="I43">
        <f ca="1"/>
        <v>0.13653847883318326</v>
      </c>
      <c r="T43" t="str">
        <f t="shared" ca="1" si="13"/>
        <v>C</v>
      </c>
      <c r="U43" t="str">
        <f ca="1"/>
        <v>C</v>
      </c>
      <c r="AA43">
        <v>0</v>
      </c>
      <c r="AB43">
        <v>202112</v>
      </c>
      <c r="AC43">
        <v>264</v>
      </c>
      <c r="AD43">
        <v>105</v>
      </c>
      <c r="AE43" s="9">
        <v>3113.33</v>
      </c>
      <c r="AF43">
        <v>-225.46</v>
      </c>
      <c r="AG43">
        <v>0.1699</v>
      </c>
      <c r="AH43">
        <v>120</v>
      </c>
      <c r="AI43">
        <v>15</v>
      </c>
      <c r="AK43">
        <v>3028.2104635712726</v>
      </c>
      <c r="AL43">
        <v>-180.07266899010381</v>
      </c>
      <c r="AM43">
        <v>-45.423942018514815</v>
      </c>
      <c r="AN43">
        <v>-225.49661100861863</v>
      </c>
      <c r="AO43">
        <v>-1694.858025595754</v>
      </c>
      <c r="AP43">
        <v>-560.10808449043225</v>
      </c>
      <c r="AQ43">
        <v>-2254.9661100861863</v>
      </c>
    </row>
    <row r="44" spans="2:43">
      <c r="B44">
        <f ca="1"/>
        <v>0.19486523474907516</v>
      </c>
      <c r="C44">
        <f ca="1"/>
        <v>0.22122386619051373</v>
      </c>
      <c r="D44">
        <f ca="1"/>
        <v>0.13508070362529834</v>
      </c>
      <c r="E44">
        <f ca="1"/>
        <v>3.7401480599873034E-2</v>
      </c>
      <c r="F44">
        <f ca="1"/>
        <v>0.16457092681960345</v>
      </c>
      <c r="G44">
        <f ca="1"/>
        <v>0</v>
      </c>
      <c r="H44">
        <f ca="1"/>
        <v>0.15721964454892998</v>
      </c>
      <c r="I44">
        <f ca="1"/>
        <v>8.963814346670626E-2</v>
      </c>
      <c r="T44" t="str">
        <f t="shared" ca="1" si="13"/>
        <v>D</v>
      </c>
      <c r="U44" t="str">
        <f ca="1"/>
        <v>D</v>
      </c>
      <c r="AA44">
        <v>0</v>
      </c>
      <c r="AB44">
        <v>202201</v>
      </c>
      <c r="AC44">
        <v>265</v>
      </c>
      <c r="AD44">
        <v>106</v>
      </c>
      <c r="AE44" s="9">
        <v>2952.45</v>
      </c>
      <c r="AF44">
        <v>-225.46</v>
      </c>
      <c r="AG44">
        <v>0.1699</v>
      </c>
      <c r="AH44">
        <v>120</v>
      </c>
      <c r="AI44">
        <v>14</v>
      </c>
      <c r="AK44">
        <v>2845.5882657093839</v>
      </c>
      <c r="AL44">
        <v>-182.62219786188871</v>
      </c>
      <c r="AM44">
        <v>-42.874413146729928</v>
      </c>
      <c r="AN44">
        <v>-225.49661100861863</v>
      </c>
      <c r="AO44">
        <v>-1877.4802234576428</v>
      </c>
      <c r="AP44">
        <v>-602.98249763716217</v>
      </c>
      <c r="AQ44">
        <v>-2480.4627210948051</v>
      </c>
    </row>
    <row r="45" spans="2:43">
      <c r="B45">
        <f ca="1"/>
        <v>0.40573529836645861</v>
      </c>
      <c r="C45">
        <f ca="1"/>
        <v>4.3338255627071096E-2</v>
      </c>
      <c r="D45">
        <f ca="1"/>
        <v>7.4726569250789604E-2</v>
      </c>
      <c r="E45">
        <f ca="1"/>
        <v>0</v>
      </c>
      <c r="F45">
        <f ca="1"/>
        <v>7.5824126759062235E-2</v>
      </c>
      <c r="G45">
        <f ca="1"/>
        <v>0.20509011201069616</v>
      </c>
      <c r="H45">
        <f ca="1"/>
        <v>0.19528563798592233</v>
      </c>
      <c r="I45">
        <f ca="1"/>
        <v>0</v>
      </c>
      <c r="T45" t="str">
        <f t="shared" ca="1" si="13"/>
        <v>P</v>
      </c>
      <c r="U45" t="str">
        <f ca="1"/>
        <v>P</v>
      </c>
      <c r="AA45">
        <v>0</v>
      </c>
      <c r="AB45">
        <v>202202</v>
      </c>
      <c r="AC45">
        <v>266</v>
      </c>
      <c r="AD45">
        <v>107</v>
      </c>
      <c r="AE45" s="9">
        <v>2791.57</v>
      </c>
      <c r="AF45">
        <v>-225.46</v>
      </c>
      <c r="AG45">
        <v>0.1699</v>
      </c>
      <c r="AH45">
        <v>120</v>
      </c>
      <c r="AI45">
        <v>13</v>
      </c>
      <c r="AK45">
        <v>2660.3804418961008</v>
      </c>
      <c r="AL45">
        <v>-185.20782381328326</v>
      </c>
      <c r="AM45">
        <v>-40.28878719533536</v>
      </c>
      <c r="AN45">
        <v>-225.49661100861863</v>
      </c>
      <c r="AO45">
        <v>-2062.6880472709258</v>
      </c>
      <c r="AP45">
        <v>-643.27128483249749</v>
      </c>
      <c r="AQ45">
        <v>-2705.9593321034235</v>
      </c>
    </row>
    <row r="46" spans="2:43">
      <c r="B46">
        <f ca="1"/>
        <v>0.1086008370562902</v>
      </c>
      <c r="C46">
        <f ca="1"/>
        <v>0.10563910708998993</v>
      </c>
      <c r="D46">
        <f ca="1"/>
        <v>0.17641806699293994</v>
      </c>
      <c r="E46">
        <f ca="1"/>
        <v>6.9403457028574082E-3</v>
      </c>
      <c r="F46">
        <f ca="1"/>
        <v>5.6273925265903357E-2</v>
      </c>
      <c r="G46">
        <f ca="1"/>
        <v>0.24977547333957406</v>
      </c>
      <c r="H46">
        <f ca="1"/>
        <v>0.23151939665618354</v>
      </c>
      <c r="I46">
        <f ca="1"/>
        <v>6.4832847896261661E-2</v>
      </c>
      <c r="T46" t="str">
        <f t="shared" ca="1" si="13"/>
        <v>I</v>
      </c>
      <c r="U46" t="str">
        <f ca="1"/>
        <v>I</v>
      </c>
      <c r="AA46">
        <v>0</v>
      </c>
      <c r="AB46">
        <v>202203</v>
      </c>
      <c r="AC46">
        <v>267</v>
      </c>
      <c r="AD46">
        <v>108</v>
      </c>
      <c r="AE46" s="9">
        <v>2630.69</v>
      </c>
      <c r="AF46">
        <v>-225.46</v>
      </c>
      <c r="AG46">
        <v>0.1699</v>
      </c>
      <c r="AH46">
        <v>120</v>
      </c>
      <c r="AI46">
        <v>12</v>
      </c>
      <c r="AK46">
        <v>2472.5503839773278</v>
      </c>
      <c r="AL46">
        <v>-187.83005791877301</v>
      </c>
      <c r="AM46">
        <v>-37.666553089845621</v>
      </c>
      <c r="AN46">
        <v>-225.49661100861863</v>
      </c>
      <c r="AO46">
        <v>-2250.5181051896989</v>
      </c>
      <c r="AP46">
        <v>-680.93783792234308</v>
      </c>
      <c r="AQ46">
        <v>-2931.4559431120424</v>
      </c>
    </row>
    <row r="47" spans="2:43">
      <c r="B47">
        <f ca="1"/>
        <v>0.18524661765708911</v>
      </c>
      <c r="C47">
        <f ca="1"/>
        <v>0.13329765369349161</v>
      </c>
      <c r="D47">
        <f ca="1"/>
        <v>8.4808693123144568E-2</v>
      </c>
      <c r="E47">
        <f ca="1"/>
        <v>8.6009748170656028E-2</v>
      </c>
      <c r="F47">
        <f ca="1"/>
        <v>7.6172343920020438E-2</v>
      </c>
      <c r="G47">
        <f ca="1"/>
        <v>5.1800450053346242E-2</v>
      </c>
      <c r="H47">
        <f ca="1"/>
        <v>0.22329452114025125</v>
      </c>
      <c r="I47">
        <f ca="1"/>
        <v>0.15936997224200081</v>
      </c>
      <c r="T47" t="str">
        <f t="shared" ca="1" si="13"/>
        <v>L</v>
      </c>
      <c r="U47" t="str">
        <f ca="1"/>
        <v>L</v>
      </c>
      <c r="AA47">
        <v>0</v>
      </c>
      <c r="AB47">
        <v>202204</v>
      </c>
      <c r="AC47">
        <v>268</v>
      </c>
      <c r="AD47">
        <v>109</v>
      </c>
      <c r="AE47" s="9">
        <v>2469.81</v>
      </c>
      <c r="AF47">
        <v>-225.46</v>
      </c>
      <c r="AG47">
        <v>0.1699</v>
      </c>
      <c r="AH47">
        <v>120</v>
      </c>
      <c r="AI47">
        <v>11</v>
      </c>
      <c r="AK47">
        <v>2282.0609654885216</v>
      </c>
      <c r="AL47">
        <v>-190.48941848880631</v>
      </c>
      <c r="AM47">
        <v>-35.007192519812328</v>
      </c>
      <c r="AN47">
        <v>-225.49661100861863</v>
      </c>
      <c r="AO47">
        <v>-2441.0075236785051</v>
      </c>
      <c r="AP47">
        <v>-715.94503044215537</v>
      </c>
      <c r="AQ47">
        <v>-3156.9525541206608</v>
      </c>
    </row>
    <row r="48" spans="2:43">
      <c r="T48" t="str">
        <f t="shared" ca="1" si="13"/>
        <v>C</v>
      </c>
      <c r="U48" t="str">
        <f ca="1"/>
        <v>C</v>
      </c>
      <c r="AA48">
        <v>0</v>
      </c>
      <c r="AB48">
        <v>202205</v>
      </c>
      <c r="AC48">
        <v>269</v>
      </c>
      <c r="AD48">
        <v>110</v>
      </c>
      <c r="AE48" s="9">
        <v>2308.9299999999998</v>
      </c>
      <c r="AF48">
        <v>-225.46</v>
      </c>
      <c r="AG48">
        <v>0.1699</v>
      </c>
      <c r="AH48">
        <v>120</v>
      </c>
      <c r="AI48">
        <v>10</v>
      </c>
      <c r="AK48">
        <v>2088.8745343162777</v>
      </c>
      <c r="AL48">
        <v>-193.18643117224366</v>
      </c>
      <c r="AM48">
        <v>-32.310179836374978</v>
      </c>
      <c r="AN48">
        <v>-225.49661100861863</v>
      </c>
      <c r="AO48">
        <v>-2634.1939548507489</v>
      </c>
      <c r="AP48">
        <v>-748.2552102785304</v>
      </c>
      <c r="AQ48">
        <v>-3382.4491651292797</v>
      </c>
    </row>
    <row r="49" spans="20:43">
      <c r="T49" t="str">
        <f t="shared" ca="1" si="13"/>
        <v>T</v>
      </c>
      <c r="U49" t="str">
        <f ca="1"/>
        <v>T</v>
      </c>
      <c r="AA49">
        <v>0</v>
      </c>
      <c r="AB49">
        <v>202206</v>
      </c>
      <c r="AC49">
        <v>270</v>
      </c>
      <c r="AD49">
        <v>111</v>
      </c>
      <c r="AE49" s="9">
        <v>2148.0500000000002</v>
      </c>
      <c r="AF49">
        <v>-225.46</v>
      </c>
      <c r="AG49">
        <v>0.1699</v>
      </c>
      <c r="AH49">
        <v>120</v>
      </c>
      <c r="AI49">
        <v>9</v>
      </c>
      <c r="AK49">
        <v>1892.9529052560204</v>
      </c>
      <c r="AL49">
        <v>-195.92162906025735</v>
      </c>
      <c r="AM49">
        <v>-29.574981948361295</v>
      </c>
      <c r="AN49">
        <v>-225.49661100861863</v>
      </c>
      <c r="AO49">
        <v>-2830.1155839110061</v>
      </c>
      <c r="AP49">
        <v>-777.83019222689165</v>
      </c>
      <c r="AQ49">
        <v>-3607.9457761378981</v>
      </c>
    </row>
    <row r="50" spans="20:43">
      <c r="T50" t="str">
        <f t="shared" ca="1" si="13"/>
        <v>D</v>
      </c>
      <c r="U50" t="str">
        <f ca="1"/>
        <v>D</v>
      </c>
      <c r="AA50">
        <v>0</v>
      </c>
      <c r="AB50">
        <v>202207</v>
      </c>
      <c r="AC50">
        <v>271</v>
      </c>
      <c r="AD50">
        <v>112</v>
      </c>
      <c r="AE50" s="9">
        <v>1987.17</v>
      </c>
      <c r="AF50">
        <v>-225.46</v>
      </c>
      <c r="AG50">
        <v>0.1699</v>
      </c>
      <c r="AH50">
        <v>120</v>
      </c>
      <c r="AI50">
        <v>8</v>
      </c>
      <c r="AK50">
        <v>1694.2573524643183</v>
      </c>
      <c r="AL50">
        <v>-198.69555279170214</v>
      </c>
      <c r="AM50">
        <v>-26.801058216916484</v>
      </c>
      <c r="AN50">
        <v>-225.49661100861863</v>
      </c>
      <c r="AO50">
        <v>-3028.8111367027082</v>
      </c>
      <c r="AP50">
        <v>-804.63125044380809</v>
      </c>
      <c r="AQ50">
        <v>-3833.4423871465165</v>
      </c>
    </row>
    <row r="51" spans="20:43">
      <c r="T51" t="str">
        <f t="shared" ca="1" si="13"/>
        <v>D</v>
      </c>
      <c r="U51" t="str">
        <f ca="1"/>
        <v>D</v>
      </c>
      <c r="AA51">
        <v>0</v>
      </c>
      <c r="AB51">
        <v>202208</v>
      </c>
      <c r="AC51">
        <v>272</v>
      </c>
      <c r="AD51">
        <v>113</v>
      </c>
      <c r="AE51" s="9">
        <v>1826.28</v>
      </c>
      <c r="AF51">
        <v>-225.46</v>
      </c>
      <c r="AG51">
        <v>0.1699</v>
      </c>
      <c r="AH51">
        <v>120</v>
      </c>
      <c r="AI51">
        <v>7</v>
      </c>
      <c r="AK51">
        <v>1492.7486018043403</v>
      </c>
      <c r="AL51">
        <v>-201.50875065997798</v>
      </c>
      <c r="AM51">
        <v>-23.987860348640638</v>
      </c>
      <c r="AN51">
        <v>-225.49661100861863</v>
      </c>
      <c r="AO51">
        <v>-3230.3198873626861</v>
      </c>
      <c r="AP51">
        <v>-828.61911079244874</v>
      </c>
      <c r="AQ51">
        <v>-4058.9389981551349</v>
      </c>
    </row>
    <row r="52" spans="20:43">
      <c r="T52" t="str">
        <f t="shared" ca="1" si="13"/>
        <v>N</v>
      </c>
      <c r="U52" t="str">
        <f ca="1"/>
        <v>N</v>
      </c>
      <c r="AA52">
        <v>0</v>
      </c>
      <c r="AB52">
        <v>202209</v>
      </c>
      <c r="AC52">
        <v>273</v>
      </c>
      <c r="AD52">
        <v>114</v>
      </c>
      <c r="AE52">
        <v>1665.4045630000001</v>
      </c>
      <c r="AF52">
        <v>-225.46367620000001</v>
      </c>
      <c r="AG52">
        <v>0.1699</v>
      </c>
      <c r="AH52">
        <v>120</v>
      </c>
      <c r="AI52">
        <v>6</v>
      </c>
      <c r="AK52">
        <v>1288.3868230829348</v>
      </c>
      <c r="AL52">
        <v>-204.36177872140553</v>
      </c>
      <c r="AM52">
        <v>-21.134832287213115</v>
      </c>
      <c r="AN52">
        <v>-225.49661100861863</v>
      </c>
      <c r="AO52">
        <v>-3434.6816660840918</v>
      </c>
      <c r="AP52">
        <v>-849.75394307966189</v>
      </c>
      <c r="AQ52">
        <v>-4284.4356091637537</v>
      </c>
    </row>
    <row r="53" spans="20:43">
      <c r="T53" t="str">
        <f t="shared" ca="1" si="13"/>
        <v>W</v>
      </c>
      <c r="U53" t="str">
        <f ca="1"/>
        <v>W</v>
      </c>
      <c r="AA53">
        <v>0</v>
      </c>
      <c r="AB53">
        <v>202210</v>
      </c>
      <c r="AC53">
        <v>274</v>
      </c>
      <c r="AD53">
        <v>115</v>
      </c>
      <c r="AE53">
        <v>1504.5242599999999</v>
      </c>
      <c r="AF53">
        <v>-225.46367620000001</v>
      </c>
      <c r="AG53">
        <v>0.1699</v>
      </c>
      <c r="AH53">
        <v>120</v>
      </c>
      <c r="AI53">
        <v>5</v>
      </c>
      <c r="AK53">
        <v>1081.1316221777988</v>
      </c>
      <c r="AL53">
        <v>-207.25520090513606</v>
      </c>
      <c r="AM53">
        <v>-18.241410103482551</v>
      </c>
      <c r="AN53">
        <v>-225.49661100861863</v>
      </c>
      <c r="AO53">
        <v>-3641.9368669892278</v>
      </c>
      <c r="AP53">
        <v>-867.9953531831444</v>
      </c>
      <c r="AQ53">
        <v>-4509.9322201723726</v>
      </c>
    </row>
    <row r="54" spans="20:43">
      <c r="T54" t="str">
        <f t="shared" ca="1" si="13"/>
        <v>V</v>
      </c>
      <c r="U54" t="str">
        <f ca="1"/>
        <v>V</v>
      </c>
      <c r="AA54">
        <v>0</v>
      </c>
      <c r="AB54">
        <v>202211</v>
      </c>
      <c r="AC54">
        <v>275</v>
      </c>
      <c r="AD54">
        <v>116</v>
      </c>
      <c r="AE54">
        <v>1343.6439580000001</v>
      </c>
      <c r="AF54">
        <v>-225.46367620000001</v>
      </c>
      <c r="AG54">
        <v>0.1699</v>
      </c>
      <c r="AH54">
        <v>120</v>
      </c>
      <c r="AI54">
        <v>4</v>
      </c>
      <c r="AK54">
        <v>870.94203305318092</v>
      </c>
      <c r="AL54">
        <v>-210.18958912461795</v>
      </c>
      <c r="AM54">
        <v>-15.307021884000667</v>
      </c>
      <c r="AN54">
        <v>-225.49661100861863</v>
      </c>
      <c r="AO54">
        <v>-3852.126456113846</v>
      </c>
      <c r="AP54">
        <v>-883.30237506714502</v>
      </c>
      <c r="AQ54">
        <v>-4735.4288311809905</v>
      </c>
    </row>
    <row r="55" spans="20:43">
      <c r="T55" t="str">
        <f t="shared" ca="1" si="13"/>
        <v>A</v>
      </c>
      <c r="U55" t="str">
        <f ca="1"/>
        <v>A</v>
      </c>
      <c r="AA55">
        <v>0</v>
      </c>
      <c r="AB55">
        <v>202212</v>
      </c>
      <c r="AC55">
        <v>276</v>
      </c>
      <c r="AD55">
        <v>117</v>
      </c>
      <c r="AE55">
        <v>1182.7636560000001</v>
      </c>
      <c r="AF55">
        <v>-225.46367620000001</v>
      </c>
      <c r="AG55">
        <v>0.1699</v>
      </c>
      <c r="AH55">
        <v>120</v>
      </c>
      <c r="AI55">
        <v>3</v>
      </c>
      <c r="AK55">
        <v>657.77650966254021</v>
      </c>
      <c r="AL55">
        <v>-213.16552339064069</v>
      </c>
      <c r="AM55">
        <v>-12.331087617977952</v>
      </c>
      <c r="AN55">
        <v>-225.49661100861863</v>
      </c>
      <c r="AO55">
        <v>-4065.2919795044868</v>
      </c>
      <c r="AP55">
        <v>-895.63346268512294</v>
      </c>
      <c r="AQ55">
        <v>-4960.9254421896085</v>
      </c>
    </row>
    <row r="56" spans="20:43">
      <c r="T56" t="str">
        <f t="shared" ca="1" si="13"/>
        <v>G</v>
      </c>
      <c r="U56" t="str">
        <f ca="1"/>
        <v>G</v>
      </c>
      <c r="AA56">
        <v>0</v>
      </c>
      <c r="AB56">
        <v>202301</v>
      </c>
      <c r="AC56">
        <v>277</v>
      </c>
      <c r="AD56">
        <v>118</v>
      </c>
      <c r="AE56">
        <v>1021.8833540000001</v>
      </c>
      <c r="AF56">
        <v>-225.46367620000001</v>
      </c>
      <c r="AG56">
        <v>0.1699</v>
      </c>
      <c r="AH56">
        <v>120</v>
      </c>
      <c r="AI56">
        <v>2</v>
      </c>
      <c r="AK56">
        <v>441.59291773656037</v>
      </c>
      <c r="AL56">
        <v>-216.18359192597984</v>
      </c>
      <c r="AM56">
        <v>-9.3130190826387977</v>
      </c>
      <c r="AN56">
        <v>-225.49661100861863</v>
      </c>
      <c r="AO56">
        <v>-4281.4755714304665</v>
      </c>
      <c r="AP56">
        <v>-904.94648176776172</v>
      </c>
      <c r="AQ56">
        <v>-5186.4220531982273</v>
      </c>
    </row>
    <row r="57" spans="20:43">
      <c r="T57" t="str">
        <f t="shared" ca="1" si="13"/>
        <v>R</v>
      </c>
      <c r="U57" t="str">
        <f ca="1"/>
        <v>R</v>
      </c>
      <c r="AA57">
        <v>0</v>
      </c>
      <c r="AB57">
        <v>202302</v>
      </c>
      <c r="AC57">
        <v>278</v>
      </c>
      <c r="AD57">
        <v>119</v>
      </c>
      <c r="AE57">
        <v>861.00305209999999</v>
      </c>
      <c r="AF57">
        <v>-225.46367620000001</v>
      </c>
      <c r="AG57">
        <v>0.1699</v>
      </c>
      <c r="AH57">
        <v>120</v>
      </c>
      <c r="AI57">
        <v>1</v>
      </c>
      <c r="AK57">
        <v>222.34852645489519</v>
      </c>
      <c r="AL57">
        <v>-219.24439128166517</v>
      </c>
      <c r="AM57">
        <v>-6.2522197269534665</v>
      </c>
      <c r="AN57">
        <v>-225.49661100861863</v>
      </c>
      <c r="AO57">
        <v>-4500.7199627121317</v>
      </c>
      <c r="AP57">
        <v>-911.19870149471524</v>
      </c>
      <c r="AQ57">
        <v>-5411.9186642068462</v>
      </c>
    </row>
    <row r="58" spans="20:43">
      <c r="T58" t="str">
        <f t="shared" ca="1" si="13"/>
        <v>W</v>
      </c>
      <c r="U58" t="str">
        <f ca="1"/>
        <v>W</v>
      </c>
      <c r="AA58">
        <v>0</v>
      </c>
      <c r="AB58">
        <v>202303</v>
      </c>
      <c r="AC58">
        <v>279</v>
      </c>
      <c r="AD58">
        <v>120</v>
      </c>
      <c r="AE58">
        <v>700.12275</v>
      </c>
      <c r="AF58">
        <v>-225.46367620000001</v>
      </c>
      <c r="AG58">
        <v>0.1699</v>
      </c>
      <c r="AH58">
        <v>120</v>
      </c>
      <c r="AI58">
        <v>0</v>
      </c>
      <c r="AK58">
        <v>4.5474735088646412E-13</v>
      </c>
      <c r="AL58">
        <v>-222.34852645489474</v>
      </c>
      <c r="AM58">
        <v>-3.1480845537238906</v>
      </c>
      <c r="AN58">
        <v>-225.49661100861863</v>
      </c>
      <c r="AO58">
        <v>-4723.0684891670262</v>
      </c>
      <c r="AP58">
        <v>-914.34678604843907</v>
      </c>
      <c r="AQ58">
        <v>-5637.4152752154641</v>
      </c>
    </row>
    <row r="59" spans="20:43">
      <c r="AA59">
        <v>0</v>
      </c>
      <c r="AB59">
        <v>202304</v>
      </c>
      <c r="AC59">
        <v>280</v>
      </c>
      <c r="AD59">
        <v>121</v>
      </c>
      <c r="AE59">
        <v>539.2424479</v>
      </c>
      <c r="AF59">
        <v>-225.46367620000001</v>
      </c>
      <c r="AG59">
        <v>0.1699</v>
      </c>
      <c r="AH59">
        <v>120</v>
      </c>
      <c r="AI59">
        <v>0</v>
      </c>
      <c r="AK59">
        <v>0</v>
      </c>
      <c r="AL59">
        <v>-4.5474735088646412E-13</v>
      </c>
      <c r="AM59">
        <v>0</v>
      </c>
      <c r="AN59">
        <v>-4.5474735088646412E-13</v>
      </c>
      <c r="AO59">
        <v>-4723.0684891670262</v>
      </c>
      <c r="AP59">
        <v>-914.34678604843907</v>
      </c>
      <c r="AQ59">
        <v>-5637.4152752154641</v>
      </c>
    </row>
    <row r="60" spans="20:43">
      <c r="AA60">
        <v>0</v>
      </c>
      <c r="AB60">
        <v>202305</v>
      </c>
      <c r="AC60">
        <v>281</v>
      </c>
      <c r="AD60">
        <v>122</v>
      </c>
      <c r="AE60">
        <v>378.36214580000001</v>
      </c>
      <c r="AF60">
        <v>-225.46367620000001</v>
      </c>
      <c r="AG60">
        <v>0.1699</v>
      </c>
      <c r="AH60">
        <v>120</v>
      </c>
      <c r="AI60">
        <v>0</v>
      </c>
      <c r="AK60">
        <v>0</v>
      </c>
      <c r="AL60">
        <v>0</v>
      </c>
      <c r="AM60">
        <v>0</v>
      </c>
      <c r="AN60">
        <v>0</v>
      </c>
      <c r="AO60">
        <v>-4723.0684891670262</v>
      </c>
      <c r="AP60">
        <v>-914.34678604843907</v>
      </c>
      <c r="AQ60">
        <v>-5637.4152752154641</v>
      </c>
    </row>
    <row r="61" spans="20:43">
      <c r="AA61">
        <v>0</v>
      </c>
      <c r="AB61">
        <v>202306</v>
      </c>
      <c r="AC61">
        <v>282</v>
      </c>
      <c r="AD61">
        <v>123</v>
      </c>
      <c r="AE61">
        <v>217.48184380000001</v>
      </c>
      <c r="AF61">
        <v>-225.46367620000001</v>
      </c>
      <c r="AG61">
        <v>0.1699</v>
      </c>
      <c r="AH61">
        <v>120</v>
      </c>
      <c r="AI61">
        <v>0</v>
      </c>
      <c r="AK61">
        <v>0</v>
      </c>
      <c r="AL61">
        <v>0</v>
      </c>
      <c r="AM61">
        <v>0</v>
      </c>
      <c r="AN61">
        <v>0</v>
      </c>
      <c r="AO61">
        <v>-4723.0684891670262</v>
      </c>
      <c r="AP61">
        <v>-914.34678604843907</v>
      </c>
      <c r="AQ61">
        <v>-5637.4152752154641</v>
      </c>
    </row>
    <row r="62" spans="20:43">
      <c r="AA62">
        <v>0</v>
      </c>
      <c r="AB62">
        <v>202307</v>
      </c>
      <c r="AC62">
        <v>283</v>
      </c>
      <c r="AD62">
        <v>124</v>
      </c>
      <c r="AE62">
        <v>56.601541670000003</v>
      </c>
      <c r="AF62">
        <v>-225.46367620000001</v>
      </c>
      <c r="AG62">
        <v>0.1699</v>
      </c>
      <c r="AH62">
        <v>120</v>
      </c>
      <c r="AI62">
        <v>0</v>
      </c>
      <c r="AK62">
        <v>0</v>
      </c>
      <c r="AL62">
        <v>0</v>
      </c>
      <c r="AM62">
        <v>0</v>
      </c>
      <c r="AN62">
        <v>0</v>
      </c>
      <c r="AO62">
        <v>-4723.0684891670262</v>
      </c>
      <c r="AP62">
        <v>-914.34678604843907</v>
      </c>
      <c r="AQ62">
        <v>-5637.4152752154641</v>
      </c>
    </row>
    <row r="63" spans="20:43">
      <c r="AA63">
        <v>0</v>
      </c>
      <c r="AB63">
        <v>202308</v>
      </c>
      <c r="AC63">
        <v>284</v>
      </c>
      <c r="AD63">
        <v>125</v>
      </c>
      <c r="AE63">
        <v>-104.2787604</v>
      </c>
      <c r="AF63">
        <v>-225.46367620000001</v>
      </c>
      <c r="AG63">
        <v>0.1699</v>
      </c>
      <c r="AH63">
        <v>120</v>
      </c>
      <c r="AI63">
        <v>0</v>
      </c>
      <c r="AK63">
        <v>0</v>
      </c>
      <c r="AL63">
        <v>0</v>
      </c>
      <c r="AM63">
        <v>0</v>
      </c>
      <c r="AN63">
        <v>0</v>
      </c>
      <c r="AO63">
        <v>-4723.0684891670262</v>
      </c>
      <c r="AP63">
        <v>-914.34678604843907</v>
      </c>
      <c r="AQ63">
        <v>-5637.4152752154641</v>
      </c>
    </row>
    <row r="64" spans="20:43">
      <c r="AA64">
        <v>1</v>
      </c>
      <c r="AB64">
        <v>202103</v>
      </c>
      <c r="AC64">
        <v>255</v>
      </c>
      <c r="AD64">
        <v>95</v>
      </c>
      <c r="AE64">
        <v>2253.31</v>
      </c>
      <c r="AF64">
        <v>-117.4009472</v>
      </c>
      <c r="AG64">
        <v>0.1699</v>
      </c>
      <c r="AH64">
        <v>120</v>
      </c>
      <c r="AI64">
        <v>27</v>
      </c>
      <c r="AK64">
        <v>2253.31</v>
      </c>
      <c r="AL64">
        <v>0</v>
      </c>
      <c r="AM64">
        <v>0</v>
      </c>
      <c r="AN64">
        <v>-101.00366785562646</v>
      </c>
      <c r="AO64">
        <v>-69.545942730522725</v>
      </c>
      <c r="AP64">
        <v>-31.457725125103739</v>
      </c>
      <c r="AQ64">
        <v>-101.00366785562646</v>
      </c>
    </row>
    <row r="65" spans="27:43">
      <c r="AA65">
        <v>0</v>
      </c>
      <c r="AB65">
        <v>202104</v>
      </c>
      <c r="AC65">
        <v>256</v>
      </c>
      <c r="AD65">
        <v>96</v>
      </c>
      <c r="AE65">
        <v>2167.813114</v>
      </c>
      <c r="AF65">
        <v>-117.4009472</v>
      </c>
      <c r="AG65">
        <v>0.1699</v>
      </c>
      <c r="AH65">
        <v>120</v>
      </c>
      <c r="AI65">
        <v>26</v>
      </c>
      <c r="AK65">
        <v>2184.2094462277068</v>
      </c>
      <c r="AL65">
        <v>-69.100553772293125</v>
      </c>
      <c r="AM65">
        <v>-31.903114083333328</v>
      </c>
      <c r="AN65">
        <v>-101.00366785562645</v>
      </c>
      <c r="AO65">
        <v>-138.64649650281586</v>
      </c>
      <c r="AP65">
        <v>-63.360839208437071</v>
      </c>
      <c r="AQ65">
        <v>-202.00733571125292</v>
      </c>
    </row>
    <row r="66" spans="27:43">
      <c r="AA66">
        <v>0</v>
      </c>
      <c r="AB66">
        <v>202105</v>
      </c>
      <c r="AC66">
        <v>257</v>
      </c>
      <c r="AD66">
        <v>97</v>
      </c>
      <c r="AE66">
        <v>2082.3162280000001</v>
      </c>
      <c r="AF66">
        <v>-117.4009472</v>
      </c>
      <c r="AG66">
        <v>0.1699</v>
      </c>
      <c r="AH66">
        <v>120</v>
      </c>
      <c r="AI66">
        <v>25</v>
      </c>
      <c r="AK66">
        <v>2114.1305437815877</v>
      </c>
      <c r="AL66">
        <v>-70.078902446119173</v>
      </c>
      <c r="AM66">
        <v>-30.92476540950728</v>
      </c>
      <c r="AN66">
        <v>-101.00366785562645</v>
      </c>
      <c r="AO66">
        <v>-208.72539894893504</v>
      </c>
      <c r="AP66">
        <v>-94.285604617944358</v>
      </c>
      <c r="AQ66">
        <v>-303.01100356687937</v>
      </c>
    </row>
    <row r="67" spans="27:43">
      <c r="AA67">
        <v>0</v>
      </c>
      <c r="AB67">
        <v>202106</v>
      </c>
      <c r="AC67">
        <v>258</v>
      </c>
      <c r="AD67">
        <v>98</v>
      </c>
      <c r="AE67">
        <v>1996.819342</v>
      </c>
      <c r="AF67">
        <v>-117.4009472</v>
      </c>
      <c r="AG67">
        <v>0.1699</v>
      </c>
      <c r="AH67">
        <v>120</v>
      </c>
      <c r="AI67">
        <v>24</v>
      </c>
      <c r="AK67">
        <v>2043.0594408750021</v>
      </c>
      <c r="AL67">
        <v>-71.07110290658548</v>
      </c>
      <c r="AM67">
        <v>-29.932564949040977</v>
      </c>
      <c r="AN67">
        <v>-101.00366785562646</v>
      </c>
      <c r="AO67">
        <v>-279.79650185552055</v>
      </c>
      <c r="AP67">
        <v>-124.21816956698534</v>
      </c>
      <c r="AQ67">
        <v>-404.01467142250578</v>
      </c>
    </row>
    <row r="68" spans="27:43">
      <c r="AA68">
        <v>0</v>
      </c>
      <c r="AB68">
        <v>202107</v>
      </c>
      <c r="AC68">
        <v>259</v>
      </c>
      <c r="AD68">
        <v>99</v>
      </c>
      <c r="AE68">
        <v>1911.3224560000001</v>
      </c>
      <c r="AF68">
        <v>-117.4009472</v>
      </c>
      <c r="AG68">
        <v>0.1699</v>
      </c>
      <c r="AH68">
        <v>120</v>
      </c>
      <c r="AI68">
        <v>23</v>
      </c>
      <c r="AK68">
        <v>1970.9820896030976</v>
      </c>
      <c r="AL68">
        <v>-72.077351271904561</v>
      </c>
      <c r="AM68">
        <v>-28.926316583721903</v>
      </c>
      <c r="AN68">
        <v>-101.00366785562646</v>
      </c>
      <c r="AO68">
        <v>-351.87385312742509</v>
      </c>
      <c r="AP68">
        <v>-153.14448615070725</v>
      </c>
      <c r="AQ68">
        <v>-505.01833927813226</v>
      </c>
    </row>
    <row r="69" spans="27:43">
      <c r="AA69">
        <v>0</v>
      </c>
      <c r="AB69">
        <v>202108</v>
      </c>
      <c r="AC69">
        <v>260</v>
      </c>
      <c r="AD69">
        <v>100</v>
      </c>
      <c r="AE69">
        <v>1825.82557</v>
      </c>
      <c r="AF69">
        <v>-117.4009472</v>
      </c>
      <c r="AG69">
        <v>0.1699</v>
      </c>
      <c r="AH69">
        <v>120</v>
      </c>
      <c r="AI69">
        <v>22</v>
      </c>
      <c r="AK69">
        <v>1897.8842431661017</v>
      </c>
      <c r="AL69">
        <v>-73.097846436995937</v>
      </c>
      <c r="AM69">
        <v>-27.90582141863052</v>
      </c>
      <c r="AN69">
        <v>-101.00366785562646</v>
      </c>
      <c r="AO69">
        <v>-424.97169956442104</v>
      </c>
      <c r="AP69">
        <v>-181.05030756933778</v>
      </c>
      <c r="AQ69">
        <v>-606.02200713375873</v>
      </c>
    </row>
    <row r="70" spans="27:43">
      <c r="AA70">
        <v>0</v>
      </c>
      <c r="AB70">
        <v>202109</v>
      </c>
      <c r="AC70">
        <v>261</v>
      </c>
      <c r="AD70">
        <v>101</v>
      </c>
      <c r="AE70">
        <v>1740.328685</v>
      </c>
      <c r="AF70">
        <v>-117.4009472</v>
      </c>
      <c r="AG70">
        <v>0.1699</v>
      </c>
      <c r="AH70">
        <v>120</v>
      </c>
      <c r="AI70">
        <v>21</v>
      </c>
      <c r="AK70">
        <v>1823.7514530533019</v>
      </c>
      <c r="AL70">
        <v>-74.132790112799739</v>
      </c>
      <c r="AM70">
        <v>-26.870877742826721</v>
      </c>
      <c r="AN70">
        <v>-101.00366785562646</v>
      </c>
      <c r="AO70">
        <v>-499.10448967722078</v>
      </c>
      <c r="AP70">
        <v>-207.92118531216448</v>
      </c>
      <c r="AQ70">
        <v>-707.02567498938515</v>
      </c>
    </row>
    <row r="71" spans="27:43">
      <c r="AA71">
        <v>0</v>
      </c>
      <c r="AB71">
        <v>202110</v>
      </c>
      <c r="AC71">
        <v>262</v>
      </c>
      <c r="AD71">
        <v>102</v>
      </c>
      <c r="AE71">
        <v>1654.831799</v>
      </c>
      <c r="AF71">
        <v>-117.4009472</v>
      </c>
      <c r="AG71">
        <v>0.1699</v>
      </c>
      <c r="AH71">
        <v>120</v>
      </c>
      <c r="AI71">
        <v>20</v>
      </c>
      <c r="AK71">
        <v>1748.5690661871552</v>
      </c>
      <c r="AL71">
        <v>-75.1823868661468</v>
      </c>
      <c r="AM71">
        <v>-25.821280989479664</v>
      </c>
      <c r="AN71">
        <v>-101.00366785562646</v>
      </c>
      <c r="AO71">
        <v>-574.28687654336761</v>
      </c>
      <c r="AP71">
        <v>-233.74246630164416</v>
      </c>
      <c r="AQ71">
        <v>-808.02934284501157</v>
      </c>
    </row>
    <row r="72" spans="27:43">
      <c r="AA72">
        <v>0</v>
      </c>
      <c r="AB72">
        <v>202111</v>
      </c>
      <c r="AC72">
        <v>263</v>
      </c>
      <c r="AD72">
        <v>103</v>
      </c>
      <c r="AE72">
        <v>1569.3349129999999</v>
      </c>
      <c r="AF72">
        <v>-117.4009472</v>
      </c>
      <c r="AG72">
        <v>0.1699</v>
      </c>
      <c r="AH72">
        <v>120</v>
      </c>
      <c r="AI72">
        <v>19</v>
      </c>
      <c r="AK72">
        <v>1672.3222220269618</v>
      </c>
      <c r="AL72">
        <v>-76.246844160193319</v>
      </c>
      <c r="AM72">
        <v>-24.756823695433134</v>
      </c>
      <c r="AN72">
        <v>-101.00366785562645</v>
      </c>
      <c r="AO72">
        <v>-650.5337207035609</v>
      </c>
      <c r="AP72">
        <v>-258.49928999707731</v>
      </c>
      <c r="AQ72">
        <v>-909.03301070063799</v>
      </c>
    </row>
    <row r="73" spans="27:43">
      <c r="AA73">
        <v>0</v>
      </c>
      <c r="AB73">
        <v>202112</v>
      </c>
      <c r="AC73">
        <v>264</v>
      </c>
      <c r="AD73">
        <v>104</v>
      </c>
      <c r="AE73">
        <v>1483.838027</v>
      </c>
      <c r="AF73">
        <v>-117.4009472</v>
      </c>
      <c r="AG73">
        <v>0.1699</v>
      </c>
      <c r="AH73">
        <v>120</v>
      </c>
      <c r="AI73">
        <v>18</v>
      </c>
      <c r="AK73">
        <v>1594.9958496315337</v>
      </c>
      <c r="AL73">
        <v>-77.326372395428066</v>
      </c>
      <c r="AM73">
        <v>-23.677295460198398</v>
      </c>
      <c r="AN73">
        <v>-101.00366785562646</v>
      </c>
      <c r="AO73">
        <v>-727.86009309898895</v>
      </c>
      <c r="AP73">
        <v>-282.17658545727573</v>
      </c>
      <c r="AQ73">
        <v>-1010.0366785562644</v>
      </c>
    </row>
    <row r="74" spans="27:43">
      <c r="AA74">
        <v>0</v>
      </c>
      <c r="AB74">
        <v>202201</v>
      </c>
      <c r="AC74">
        <v>265</v>
      </c>
      <c r="AD74">
        <v>105</v>
      </c>
      <c r="AE74">
        <v>1398.3411410000001</v>
      </c>
      <c r="AF74">
        <v>-117.4009472</v>
      </c>
      <c r="AG74">
        <v>0.1699</v>
      </c>
      <c r="AH74">
        <v>120</v>
      </c>
      <c r="AI74">
        <v>17</v>
      </c>
      <c r="AK74">
        <v>1516.5746646802736</v>
      </c>
      <c r="AL74">
        <v>-78.421184951260003</v>
      </c>
      <c r="AM74">
        <v>-22.582482904366461</v>
      </c>
      <c r="AN74">
        <v>-101.00366785562646</v>
      </c>
      <c r="AO74">
        <v>-806.28127805024894</v>
      </c>
      <c r="AP74">
        <v>-304.75906836164222</v>
      </c>
      <c r="AQ74">
        <v>-1111.0403464118911</v>
      </c>
    </row>
    <row r="75" spans="27:43">
      <c r="AA75">
        <v>0</v>
      </c>
      <c r="AB75">
        <v>202202</v>
      </c>
      <c r="AC75">
        <v>266</v>
      </c>
      <c r="AD75">
        <v>106</v>
      </c>
      <c r="AE75">
        <v>1312.844255</v>
      </c>
      <c r="AF75">
        <v>-117.4009472</v>
      </c>
      <c r="AG75">
        <v>0.1699</v>
      </c>
      <c r="AH75">
        <v>120</v>
      </c>
      <c r="AI75">
        <v>16</v>
      </c>
      <c r="AK75">
        <v>1437.0431664520786</v>
      </c>
      <c r="AL75">
        <v>-79.53149822819492</v>
      </c>
      <c r="AM75">
        <v>-21.472169627431537</v>
      </c>
      <c r="AN75">
        <v>-101.00366785562646</v>
      </c>
      <c r="AO75">
        <v>-885.81277627844383</v>
      </c>
      <c r="AP75">
        <v>-326.23123798907375</v>
      </c>
      <c r="AQ75">
        <v>-1212.0440142675177</v>
      </c>
    </row>
    <row r="76" spans="27:43">
      <c r="AA76">
        <v>0</v>
      </c>
      <c r="AB76">
        <v>202203</v>
      </c>
      <c r="AC76">
        <v>267</v>
      </c>
      <c r="AD76">
        <v>107</v>
      </c>
      <c r="AE76">
        <v>1227.3473690000001</v>
      </c>
      <c r="AF76">
        <v>-117.4009472</v>
      </c>
      <c r="AG76">
        <v>0.1699</v>
      </c>
      <c r="AH76">
        <v>120</v>
      </c>
      <c r="AI76">
        <v>15</v>
      </c>
      <c r="AK76">
        <v>1356.3856347614694</v>
      </c>
      <c r="AL76">
        <v>-80.657531690609119</v>
      </c>
      <c r="AM76">
        <v>-20.346136165017345</v>
      </c>
      <c r="AN76">
        <v>-101.00366785562646</v>
      </c>
      <c r="AO76">
        <v>-966.47030796905301</v>
      </c>
      <c r="AP76">
        <v>-346.5773741540911</v>
      </c>
      <c r="AQ76">
        <v>-1313.0476821231441</v>
      </c>
    </row>
    <row r="77" spans="27:43">
      <c r="AA77">
        <v>0</v>
      </c>
      <c r="AB77">
        <v>202204</v>
      </c>
      <c r="AC77">
        <v>268</v>
      </c>
      <c r="AD77">
        <v>108</v>
      </c>
      <c r="AE77">
        <v>1141.8504829999999</v>
      </c>
      <c r="AF77">
        <v>-117.4009472</v>
      </c>
      <c r="AG77">
        <v>0.1699</v>
      </c>
      <c r="AH77">
        <v>120</v>
      </c>
      <c r="AI77">
        <v>14</v>
      </c>
      <c r="AK77">
        <v>1274.5861268513409</v>
      </c>
      <c r="AL77">
        <v>-81.799507910128654</v>
      </c>
      <c r="AM77">
        <v>-19.204159945497803</v>
      </c>
      <c r="AN77">
        <v>-101.00366785562646</v>
      </c>
      <c r="AO77">
        <v>-1048.2698158791816</v>
      </c>
      <c r="AP77">
        <v>-365.7815340995889</v>
      </c>
      <c r="AQ77">
        <v>-1414.0513499787705</v>
      </c>
    </row>
    <row r="78" spans="27:43">
      <c r="AA78">
        <v>0</v>
      </c>
      <c r="AB78">
        <v>202205</v>
      </c>
      <c r="AC78">
        <v>269</v>
      </c>
      <c r="AD78">
        <v>109</v>
      </c>
      <c r="AE78">
        <v>1056.353597</v>
      </c>
      <c r="AF78">
        <v>-117.4009472</v>
      </c>
      <c r="AG78">
        <v>0.1699</v>
      </c>
      <c r="AH78">
        <v>120</v>
      </c>
      <c r="AI78">
        <v>13</v>
      </c>
      <c r="AK78">
        <v>1191.6284742417179</v>
      </c>
      <c r="AL78">
        <v>-82.957652609622897</v>
      </c>
      <c r="AM78">
        <v>-18.046015246003567</v>
      </c>
      <c r="AN78">
        <v>-101.00366785562646</v>
      </c>
      <c r="AO78">
        <v>-1131.2274684888046</v>
      </c>
      <c r="AP78">
        <v>-383.82754934559244</v>
      </c>
      <c r="AQ78">
        <v>-1515.0550178343972</v>
      </c>
    </row>
    <row r="79" spans="27:43">
      <c r="AA79">
        <v>0</v>
      </c>
      <c r="AB79">
        <v>202206</v>
      </c>
      <c r="AC79">
        <v>270</v>
      </c>
      <c r="AD79">
        <v>110</v>
      </c>
      <c r="AE79">
        <v>970.85671130000003</v>
      </c>
      <c r="AF79">
        <v>-117.4009472</v>
      </c>
      <c r="AG79">
        <v>0.1699</v>
      </c>
      <c r="AH79">
        <v>120</v>
      </c>
      <c r="AI79">
        <v>12</v>
      </c>
      <c r="AK79">
        <v>1107.496279533897</v>
      </c>
      <c r="AL79">
        <v>-84.132194707820815</v>
      </c>
      <c r="AM79">
        <v>-16.871473147805652</v>
      </c>
      <c r="AN79">
        <v>-101.00366785562647</v>
      </c>
      <c r="AO79">
        <v>-1215.3596631966254</v>
      </c>
      <c r="AP79">
        <v>-400.6990224933981</v>
      </c>
      <c r="AQ79">
        <v>-1616.0586856900236</v>
      </c>
    </row>
    <row r="80" spans="27:43">
      <c r="AA80">
        <v>0</v>
      </c>
      <c r="AB80">
        <v>202207</v>
      </c>
      <c r="AC80">
        <v>271</v>
      </c>
      <c r="AD80">
        <v>111</v>
      </c>
      <c r="AE80">
        <v>885.35982530000001</v>
      </c>
      <c r="AF80">
        <v>-117.4009472</v>
      </c>
      <c r="AG80">
        <v>0.1699</v>
      </c>
      <c r="AH80">
        <v>120</v>
      </c>
      <c r="AI80">
        <v>11</v>
      </c>
      <c r="AK80">
        <v>1022.172913169338</v>
      </c>
      <c r="AL80">
        <v>-85.323366364559035</v>
      </c>
      <c r="AM80">
        <v>-15.680301491067423</v>
      </c>
      <c r="AN80">
        <v>-101.00366785562646</v>
      </c>
      <c r="AO80">
        <v>-1300.6830295611844</v>
      </c>
      <c r="AP80">
        <v>-416.37932398446554</v>
      </c>
      <c r="AQ80">
        <v>-1717.06235354565</v>
      </c>
    </row>
    <row r="81" spans="27:43">
      <c r="AA81">
        <v>0</v>
      </c>
      <c r="AB81">
        <v>202208</v>
      </c>
      <c r="AC81">
        <v>272</v>
      </c>
      <c r="AD81">
        <v>112</v>
      </c>
      <c r="AE81">
        <v>799.86293939999996</v>
      </c>
      <c r="AF81">
        <v>-117.4009472</v>
      </c>
      <c r="AG81">
        <v>0.1699</v>
      </c>
      <c r="AH81">
        <v>120</v>
      </c>
      <c r="AI81">
        <v>10</v>
      </c>
      <c r="AK81">
        <v>935.64151014266747</v>
      </c>
      <c r="AL81">
        <v>-86.531403026670588</v>
      </c>
      <c r="AM81">
        <v>-14.472264828955876</v>
      </c>
      <c r="AN81">
        <v>-101.00366785562646</v>
      </c>
      <c r="AO81">
        <v>-1387.2144325878551</v>
      </c>
      <c r="AP81">
        <v>-430.85158881342142</v>
      </c>
      <c r="AQ81">
        <v>-1818.0660214012767</v>
      </c>
    </row>
    <row r="82" spans="27:43">
      <c r="AA82">
        <v>0</v>
      </c>
      <c r="AB82">
        <v>202209</v>
      </c>
      <c r="AC82">
        <v>273</v>
      </c>
      <c r="AD82">
        <v>113</v>
      </c>
      <c r="AE82">
        <v>714.36605350000002</v>
      </c>
      <c r="AF82">
        <v>-117.4009472</v>
      </c>
      <c r="AG82">
        <v>0.1699</v>
      </c>
      <c r="AH82">
        <v>120</v>
      </c>
      <c r="AI82">
        <v>9</v>
      </c>
      <c r="AK82">
        <v>847.88496666814422</v>
      </c>
      <c r="AL82">
        <v>-87.756543474523198</v>
      </c>
      <c r="AM82">
        <v>-13.247124381103266</v>
      </c>
      <c r="AN82">
        <v>-101.00366785562646</v>
      </c>
      <c r="AO82">
        <v>-1474.9709760623782</v>
      </c>
      <c r="AP82">
        <v>-444.09871319452469</v>
      </c>
      <c r="AQ82">
        <v>-1919.0696892569031</v>
      </c>
    </row>
    <row r="83" spans="27:43">
      <c r="AA83">
        <v>0</v>
      </c>
      <c r="AB83">
        <v>202210</v>
      </c>
      <c r="AC83">
        <v>274</v>
      </c>
      <c r="AD83">
        <v>114</v>
      </c>
      <c r="AE83">
        <v>628.86916759999997</v>
      </c>
      <c r="AF83">
        <v>-117.4009472</v>
      </c>
      <c r="AG83">
        <v>0.1699</v>
      </c>
      <c r="AH83">
        <v>120</v>
      </c>
      <c r="AI83">
        <v>8</v>
      </c>
      <c r="AK83">
        <v>758.88593679892756</v>
      </c>
      <c r="AL83">
        <v>-88.999029869216656</v>
      </c>
      <c r="AM83">
        <v>-12.004637986409808</v>
      </c>
      <c r="AN83">
        <v>-101.00366785562646</v>
      </c>
      <c r="AO83">
        <v>-1563.9700059315949</v>
      </c>
      <c r="AP83">
        <v>-456.10335118093451</v>
      </c>
      <c r="AQ83">
        <v>-2020.0733571125295</v>
      </c>
    </row>
    <row r="84" spans="27:43">
      <c r="AA84">
        <v>0</v>
      </c>
      <c r="AB84">
        <v>202211</v>
      </c>
      <c r="AC84">
        <v>275</v>
      </c>
      <c r="AD84">
        <v>115</v>
      </c>
      <c r="AE84">
        <v>543.37228170000003</v>
      </c>
      <c r="AF84">
        <v>-117.4009472</v>
      </c>
      <c r="AG84">
        <v>0.1699</v>
      </c>
      <c r="AH84">
        <v>120</v>
      </c>
      <c r="AI84">
        <v>7</v>
      </c>
      <c r="AK84">
        <v>668.62682899847925</v>
      </c>
      <c r="AL84">
        <v>-90.259107800448305</v>
      </c>
      <c r="AM84">
        <v>-10.744560055178148</v>
      </c>
      <c r="AN84">
        <v>-101.00366785562645</v>
      </c>
      <c r="AO84">
        <v>-1654.2291137320431</v>
      </c>
      <c r="AP84">
        <v>-466.84791123611268</v>
      </c>
      <c r="AQ84">
        <v>-2121.0770249681559</v>
      </c>
    </row>
    <row r="85" spans="27:43">
      <c r="AA85">
        <v>0</v>
      </c>
      <c r="AB85">
        <v>202212</v>
      </c>
      <c r="AC85">
        <v>276</v>
      </c>
      <c r="AD85">
        <v>116</v>
      </c>
      <c r="AE85">
        <v>457.87539570000001</v>
      </c>
      <c r="AF85">
        <v>-117.4009472</v>
      </c>
      <c r="AG85">
        <v>0.1699</v>
      </c>
      <c r="AH85">
        <v>120</v>
      </c>
      <c r="AI85">
        <v>6</v>
      </c>
      <c r="AK85">
        <v>577.08980266342292</v>
      </c>
      <c r="AL85">
        <v>-91.537026335056325</v>
      </c>
      <c r="AM85">
        <v>-9.4666415205701337</v>
      </c>
      <c r="AN85">
        <v>-101.00366785562646</v>
      </c>
      <c r="AO85">
        <v>-1745.7661400670993</v>
      </c>
      <c r="AP85">
        <v>-476.31455275668282</v>
      </c>
      <c r="AQ85">
        <v>-2222.0806928237826</v>
      </c>
    </row>
    <row r="86" spans="27:43">
      <c r="AA86">
        <v>0</v>
      </c>
      <c r="AB86">
        <v>202301</v>
      </c>
      <c r="AC86">
        <v>277</v>
      </c>
      <c r="AD86">
        <v>117</v>
      </c>
      <c r="AE86">
        <v>372.37850980000002</v>
      </c>
      <c r="AF86">
        <v>-117.4009472</v>
      </c>
      <c r="AG86">
        <v>0.1699</v>
      </c>
      <c r="AH86">
        <v>120</v>
      </c>
      <c r="AI86">
        <v>5</v>
      </c>
      <c r="AK86">
        <v>484.25676459717272</v>
      </c>
      <c r="AL86">
        <v>-92.833038066250168</v>
      </c>
      <c r="AM86">
        <v>-8.1706297893762958</v>
      </c>
      <c r="AN86">
        <v>-101.00366785562646</v>
      </c>
      <c r="AO86">
        <v>-1838.5991781333494</v>
      </c>
      <c r="AP86">
        <v>-484.48518254605909</v>
      </c>
      <c r="AQ86">
        <v>-2323.0843606794087</v>
      </c>
    </row>
    <row r="87" spans="27:43">
      <c r="AA87">
        <v>0</v>
      </c>
      <c r="AB87">
        <v>202302</v>
      </c>
      <c r="AC87">
        <v>278</v>
      </c>
      <c r="AD87">
        <v>118</v>
      </c>
      <c r="AE87">
        <v>286.88162390000002</v>
      </c>
      <c r="AF87">
        <v>-117.4009472</v>
      </c>
      <c r="AG87">
        <v>0.1699</v>
      </c>
      <c r="AH87">
        <v>120</v>
      </c>
      <c r="AI87">
        <v>4</v>
      </c>
      <c r="AK87">
        <v>390.10936543363459</v>
      </c>
      <c r="AL87">
        <v>-94.147399163538154</v>
      </c>
      <c r="AM87">
        <v>-6.8562686920883031</v>
      </c>
      <c r="AN87">
        <v>-101.00366785562646</v>
      </c>
      <c r="AO87">
        <v>-1932.7465772968876</v>
      </c>
      <c r="AP87">
        <v>-491.34145123814739</v>
      </c>
      <c r="AQ87">
        <v>-2424.0880285350349</v>
      </c>
    </row>
    <row r="88" spans="27:43">
      <c r="AA88">
        <v>0</v>
      </c>
      <c r="AB88">
        <v>202303</v>
      </c>
      <c r="AC88">
        <v>279</v>
      </c>
      <c r="AD88">
        <v>119</v>
      </c>
      <c r="AE88">
        <v>201.384738</v>
      </c>
      <c r="AF88">
        <v>-117.4009472</v>
      </c>
      <c r="AG88">
        <v>0.1699</v>
      </c>
      <c r="AH88">
        <v>120</v>
      </c>
      <c r="AI88">
        <v>3</v>
      </c>
      <c r="AK88">
        <v>294.62899601027266</v>
      </c>
      <c r="AL88">
        <v>-95.480369423361921</v>
      </c>
      <c r="AM88">
        <v>-5.5232984322645429</v>
      </c>
      <c r="AN88">
        <v>-101.00366785562646</v>
      </c>
      <c r="AO88">
        <v>-2028.2269467202495</v>
      </c>
      <c r="AP88">
        <v>-496.86474967041192</v>
      </c>
      <c r="AQ88">
        <v>-2525.0916963906616</v>
      </c>
    </row>
    <row r="89" spans="27:43">
      <c r="AA89">
        <v>0</v>
      </c>
      <c r="AB89">
        <v>202304</v>
      </c>
      <c r="AC89">
        <v>280</v>
      </c>
      <c r="AD89">
        <v>120</v>
      </c>
      <c r="AE89">
        <v>115.8878521</v>
      </c>
      <c r="AF89">
        <v>-117.4009472</v>
      </c>
      <c r="AG89">
        <v>0.1699</v>
      </c>
      <c r="AH89">
        <v>120</v>
      </c>
      <c r="AI89">
        <v>2</v>
      </c>
      <c r="AK89">
        <v>197.79678368982496</v>
      </c>
      <c r="AL89">
        <v>-96.832212320447681</v>
      </c>
      <c r="AM89">
        <v>-4.1714555351787768</v>
      </c>
      <c r="AN89">
        <v>-101.00366785562646</v>
      </c>
      <c r="AO89">
        <v>-2125.0591590406971</v>
      </c>
      <c r="AP89">
        <v>-501.0362052055907</v>
      </c>
      <c r="AQ89">
        <v>-2626.0953642462878</v>
      </c>
    </row>
    <row r="90" spans="27:43">
      <c r="AA90">
        <v>0</v>
      </c>
      <c r="AB90">
        <v>202305</v>
      </c>
      <c r="AC90">
        <v>281</v>
      </c>
      <c r="AD90">
        <v>121</v>
      </c>
      <c r="AE90">
        <v>30.390966169999999</v>
      </c>
      <c r="AF90">
        <v>-117.4009472</v>
      </c>
      <c r="AG90">
        <v>0.1699</v>
      </c>
      <c r="AH90">
        <v>120</v>
      </c>
      <c r="AI90">
        <v>1</v>
      </c>
      <c r="AK90">
        <v>99.593588629940271</v>
      </c>
      <c r="AL90">
        <v>-98.203195059884692</v>
      </c>
      <c r="AM90">
        <v>-2.8004727957417717</v>
      </c>
      <c r="AN90">
        <v>-101.00366785562646</v>
      </c>
      <c r="AO90">
        <v>-2223.2623541005819</v>
      </c>
      <c r="AP90">
        <v>-503.83667800133247</v>
      </c>
      <c r="AQ90">
        <v>-2727.0990321019144</v>
      </c>
    </row>
    <row r="91" spans="27:43">
      <c r="AA91">
        <v>0</v>
      </c>
      <c r="AB91">
        <v>202306</v>
      </c>
      <c r="AC91">
        <v>282</v>
      </c>
      <c r="AD91">
        <v>122</v>
      </c>
      <c r="AE91">
        <v>-55.105919749999998</v>
      </c>
      <c r="AF91">
        <v>-117.4009472</v>
      </c>
      <c r="AG91">
        <v>0.1699</v>
      </c>
      <c r="AH91">
        <v>120</v>
      </c>
      <c r="AI91">
        <v>0</v>
      </c>
      <c r="AK91">
        <v>0</v>
      </c>
      <c r="AL91">
        <v>-99.593588629940271</v>
      </c>
      <c r="AM91">
        <v>-1.4100792256855708</v>
      </c>
      <c r="AN91">
        <v>-101.00366785562584</v>
      </c>
      <c r="AO91">
        <v>-2322.8559427305222</v>
      </c>
      <c r="AP91">
        <v>-505.24675722701807</v>
      </c>
      <c r="AQ91">
        <v>-2828.1026999575402</v>
      </c>
    </row>
    <row r="92" spans="27:43">
      <c r="AA92">
        <v>0</v>
      </c>
      <c r="AB92">
        <v>202307</v>
      </c>
      <c r="AC92">
        <v>283</v>
      </c>
      <c r="AD92">
        <v>123</v>
      </c>
      <c r="AE92">
        <v>-140.6028057</v>
      </c>
      <c r="AF92">
        <v>-117.4009472</v>
      </c>
      <c r="AG92">
        <v>0.1699</v>
      </c>
      <c r="AH92">
        <v>120</v>
      </c>
      <c r="AI92">
        <v>0</v>
      </c>
      <c r="AK92">
        <v>0</v>
      </c>
      <c r="AL92">
        <v>0</v>
      </c>
      <c r="AM92">
        <v>0</v>
      </c>
      <c r="AN92">
        <v>0</v>
      </c>
      <c r="AO92">
        <v>-2322.8559427305222</v>
      </c>
      <c r="AP92">
        <v>-505.24675722701807</v>
      </c>
      <c r="AQ92">
        <v>-2828.1026999575402</v>
      </c>
    </row>
    <row r="93" spans="27:43">
      <c r="AA93">
        <v>0</v>
      </c>
      <c r="AB93">
        <v>202308</v>
      </c>
      <c r="AC93">
        <v>284</v>
      </c>
      <c r="AD93">
        <v>124</v>
      </c>
      <c r="AE93">
        <v>-226.0996916</v>
      </c>
      <c r="AF93">
        <v>-117.4009472</v>
      </c>
      <c r="AG93">
        <v>0.1699</v>
      </c>
      <c r="AH93">
        <v>120</v>
      </c>
      <c r="AI93">
        <v>0</v>
      </c>
      <c r="AK93">
        <v>0</v>
      </c>
      <c r="AL93">
        <v>0</v>
      </c>
      <c r="AM93">
        <v>0</v>
      </c>
      <c r="AN93">
        <v>0</v>
      </c>
      <c r="AO93">
        <v>-2322.8559427305222</v>
      </c>
      <c r="AP93">
        <v>-505.24675722701807</v>
      </c>
      <c r="AQ93">
        <v>-2828.1026999575402</v>
      </c>
    </row>
    <row r="94" spans="27:43">
      <c r="AA94">
        <v>0</v>
      </c>
      <c r="AB94">
        <v>202309</v>
      </c>
      <c r="AC94">
        <v>285</v>
      </c>
      <c r="AD94">
        <v>125</v>
      </c>
      <c r="AE94">
        <v>-311.59657750000002</v>
      </c>
      <c r="AF94">
        <v>-117.4009472</v>
      </c>
      <c r="AG94">
        <v>0.1699</v>
      </c>
      <c r="AH94">
        <v>120</v>
      </c>
      <c r="AI94">
        <v>0</v>
      </c>
      <c r="AK94">
        <v>0</v>
      </c>
      <c r="AL94">
        <v>0</v>
      </c>
      <c r="AM94">
        <v>0</v>
      </c>
      <c r="AN94">
        <v>0</v>
      </c>
      <c r="AO94">
        <v>-2322.8559427305222</v>
      </c>
      <c r="AP94">
        <v>-505.24675722701807</v>
      </c>
      <c r="AQ94">
        <v>-2828.1026999575402</v>
      </c>
    </row>
    <row r="95" spans="27:43">
      <c r="AA95">
        <v>0</v>
      </c>
      <c r="AB95">
        <v>202310</v>
      </c>
      <c r="AC95">
        <v>286</v>
      </c>
      <c r="AD95">
        <v>126</v>
      </c>
      <c r="AE95">
        <v>-397.09346340000002</v>
      </c>
      <c r="AF95">
        <v>-117.4009472</v>
      </c>
      <c r="AG95">
        <v>0.1699</v>
      </c>
      <c r="AH95">
        <v>120</v>
      </c>
      <c r="AI95">
        <v>0</v>
      </c>
      <c r="AK95">
        <v>0</v>
      </c>
      <c r="AL95">
        <v>0</v>
      </c>
      <c r="AM95">
        <v>0</v>
      </c>
      <c r="AN95">
        <v>0</v>
      </c>
      <c r="AO95">
        <v>-2322.8559427305222</v>
      </c>
      <c r="AP95">
        <v>-505.24675722701807</v>
      </c>
      <c r="AQ95">
        <v>-2828.1026999575402</v>
      </c>
    </row>
    <row r="96" spans="27:43">
      <c r="AA96">
        <v>0</v>
      </c>
      <c r="AB96">
        <v>202311</v>
      </c>
      <c r="AC96">
        <v>287</v>
      </c>
      <c r="AD96">
        <v>127</v>
      </c>
      <c r="AE96">
        <v>-482.59034930000001</v>
      </c>
      <c r="AF96">
        <v>-117.4009472</v>
      </c>
      <c r="AG96">
        <v>0.1699</v>
      </c>
      <c r="AH96">
        <v>120</v>
      </c>
      <c r="AI96">
        <v>0</v>
      </c>
      <c r="AK96">
        <v>0</v>
      </c>
      <c r="AL96">
        <v>0</v>
      </c>
      <c r="AM96">
        <v>0</v>
      </c>
      <c r="AN96">
        <v>0</v>
      </c>
      <c r="AO96">
        <v>-2322.8559427305222</v>
      </c>
      <c r="AP96">
        <v>-505.24675722701807</v>
      </c>
      <c r="AQ96">
        <v>-2828.1026999575402</v>
      </c>
    </row>
    <row r="97" spans="27:43">
      <c r="AA97">
        <v>1</v>
      </c>
      <c r="AB97">
        <v>202103</v>
      </c>
      <c r="AC97">
        <v>255</v>
      </c>
      <c r="AD97">
        <v>81</v>
      </c>
      <c r="AE97">
        <v>944.91</v>
      </c>
      <c r="AF97">
        <v>-323.35103909999998</v>
      </c>
      <c r="AG97">
        <v>0.15989999999999999</v>
      </c>
      <c r="AH97">
        <v>84</v>
      </c>
      <c r="AI97">
        <v>3</v>
      </c>
      <c r="AK97">
        <v>944.91</v>
      </c>
      <c r="AL97">
        <v>0</v>
      </c>
      <c r="AM97">
        <v>0</v>
      </c>
      <c r="AN97">
        <v>-323.40098633452345</v>
      </c>
      <c r="AO97">
        <v>-310.97562847796212</v>
      </c>
      <c r="AP97">
        <v>-12.425357856561318</v>
      </c>
      <c r="AQ97">
        <v>-323.40098633452345</v>
      </c>
    </row>
    <row r="98" spans="27:43">
      <c r="AA98">
        <v>0</v>
      </c>
      <c r="AB98">
        <v>202104</v>
      </c>
      <c r="AC98">
        <v>256</v>
      </c>
      <c r="AD98">
        <v>82</v>
      </c>
      <c r="AE98">
        <v>634.15092579999998</v>
      </c>
      <c r="AF98">
        <v>-323.35103909999998</v>
      </c>
      <c r="AG98">
        <v>0.15989999999999999</v>
      </c>
      <c r="AH98">
        <v>84</v>
      </c>
      <c r="AI98">
        <v>2</v>
      </c>
      <c r="AK98">
        <v>634.09993941547646</v>
      </c>
      <c r="AL98">
        <v>-310.81006058452346</v>
      </c>
      <c r="AM98">
        <v>-12.590925749999998</v>
      </c>
      <c r="AN98">
        <v>-323.40098633452345</v>
      </c>
      <c r="AO98">
        <v>-621.78568906248552</v>
      </c>
      <c r="AP98">
        <v>-25.016283606561316</v>
      </c>
      <c r="AQ98">
        <v>-646.8019726690469</v>
      </c>
    </row>
    <row r="99" spans="27:43">
      <c r="AA99">
        <v>0</v>
      </c>
      <c r="AB99">
        <v>202105</v>
      </c>
      <c r="AC99">
        <v>257</v>
      </c>
      <c r="AD99">
        <v>83</v>
      </c>
      <c r="AE99">
        <v>323.39185149999997</v>
      </c>
      <c r="AF99">
        <v>-323.35103909999998</v>
      </c>
      <c r="AG99">
        <v>0.15989999999999999</v>
      </c>
      <c r="AH99">
        <v>84</v>
      </c>
      <c r="AI99">
        <v>1</v>
      </c>
      <c r="AK99">
        <v>319.1483347736642</v>
      </c>
      <c r="AL99">
        <v>-314.95160464181225</v>
      </c>
      <c r="AM99">
        <v>-8.4493816927112224</v>
      </c>
      <c r="AN99">
        <v>-323.40098633452345</v>
      </c>
      <c r="AO99">
        <v>-936.73729370429783</v>
      </c>
      <c r="AP99">
        <v>-33.465665299272537</v>
      </c>
      <c r="AQ99">
        <v>-970.20295900357041</v>
      </c>
    </row>
    <row r="100" spans="27:43">
      <c r="AA100">
        <v>0</v>
      </c>
      <c r="AB100">
        <v>202106</v>
      </c>
      <c r="AC100">
        <v>258</v>
      </c>
      <c r="AD100">
        <v>84</v>
      </c>
      <c r="AE100">
        <v>12.63277725</v>
      </c>
      <c r="AF100">
        <v>-323.35103909999998</v>
      </c>
      <c r="AG100">
        <v>0.15989999999999999</v>
      </c>
      <c r="AH100">
        <v>84</v>
      </c>
      <c r="AI100">
        <v>0</v>
      </c>
      <c r="AK100">
        <v>0</v>
      </c>
      <c r="AL100">
        <v>-319.1483347736642</v>
      </c>
      <c r="AM100">
        <v>-4.2526515608590749</v>
      </c>
      <c r="AN100">
        <v>-323.40098633452328</v>
      </c>
      <c r="AO100">
        <v>-1255.885628477962</v>
      </c>
      <c r="AP100">
        <v>-37.718316860131608</v>
      </c>
      <c r="AQ100">
        <v>-1293.6039453380936</v>
      </c>
    </row>
    <row r="101" spans="27:43">
      <c r="AA101">
        <v>0</v>
      </c>
      <c r="AB101">
        <v>202107</v>
      </c>
      <c r="AC101">
        <v>259</v>
      </c>
      <c r="AD101">
        <v>85</v>
      </c>
      <c r="AE101">
        <v>-298.12629700000002</v>
      </c>
      <c r="AF101">
        <v>-323.35103909999998</v>
      </c>
      <c r="AG101">
        <v>0.15989999999999999</v>
      </c>
      <c r="AH101">
        <v>84</v>
      </c>
      <c r="AI101">
        <v>0</v>
      </c>
      <c r="AK101">
        <v>0</v>
      </c>
      <c r="AL101">
        <v>0</v>
      </c>
      <c r="AM101">
        <v>0</v>
      </c>
      <c r="AN101">
        <v>0</v>
      </c>
      <c r="AO101">
        <v>-1255.885628477962</v>
      </c>
      <c r="AP101">
        <v>-37.718316860131608</v>
      </c>
      <c r="AQ101">
        <v>-1293.6039453380936</v>
      </c>
    </row>
    <row r="102" spans="27:43">
      <c r="AA102">
        <v>0</v>
      </c>
      <c r="AB102">
        <v>202108</v>
      </c>
      <c r="AC102">
        <v>260</v>
      </c>
      <c r="AD102">
        <v>86</v>
      </c>
      <c r="AE102">
        <v>-608.88537129999997</v>
      </c>
      <c r="AF102">
        <v>-323.35103909999998</v>
      </c>
      <c r="AG102">
        <v>0.15989999999999999</v>
      </c>
      <c r="AH102">
        <v>84</v>
      </c>
      <c r="AI102">
        <v>0</v>
      </c>
      <c r="AK102">
        <v>0</v>
      </c>
      <c r="AL102">
        <v>0</v>
      </c>
      <c r="AM102">
        <v>0</v>
      </c>
      <c r="AN102">
        <v>0</v>
      </c>
      <c r="AO102">
        <v>-1255.885628477962</v>
      </c>
      <c r="AP102">
        <v>-37.718316860131608</v>
      </c>
      <c r="AQ102">
        <v>-1293.6039453380936</v>
      </c>
    </row>
    <row r="103" spans="27:43">
      <c r="AA103">
        <v>0</v>
      </c>
      <c r="AB103">
        <v>202109</v>
      </c>
      <c r="AC103">
        <v>261</v>
      </c>
      <c r="AD103">
        <v>87</v>
      </c>
      <c r="AE103">
        <v>-919.64444549999996</v>
      </c>
      <c r="AF103">
        <v>-323.35103909999998</v>
      </c>
      <c r="AG103">
        <v>0.15989999999999999</v>
      </c>
      <c r="AH103">
        <v>84</v>
      </c>
      <c r="AI103">
        <v>0</v>
      </c>
      <c r="AK103">
        <v>0</v>
      </c>
      <c r="AL103">
        <v>0</v>
      </c>
      <c r="AM103">
        <v>0</v>
      </c>
      <c r="AN103">
        <v>0</v>
      </c>
      <c r="AO103">
        <v>-1255.885628477962</v>
      </c>
      <c r="AP103">
        <v>-37.718316860131608</v>
      </c>
      <c r="AQ103">
        <v>-1293.6039453380936</v>
      </c>
    </row>
    <row r="104" spans="27:43">
      <c r="AA104">
        <v>0</v>
      </c>
      <c r="AB104">
        <v>202110</v>
      </c>
      <c r="AC104">
        <v>262</v>
      </c>
      <c r="AD104">
        <v>88</v>
      </c>
      <c r="AE104">
        <v>-1230.4035200000001</v>
      </c>
      <c r="AF104">
        <v>-323.35103909999998</v>
      </c>
      <c r="AG104">
        <v>0.15989999999999999</v>
      </c>
      <c r="AH104">
        <v>84</v>
      </c>
      <c r="AI104">
        <v>0</v>
      </c>
      <c r="AK104">
        <v>0</v>
      </c>
      <c r="AL104">
        <v>0</v>
      </c>
      <c r="AM104">
        <v>0</v>
      </c>
      <c r="AN104">
        <v>0</v>
      </c>
      <c r="AO104">
        <v>-1255.885628477962</v>
      </c>
      <c r="AP104">
        <v>-37.718316860131608</v>
      </c>
      <c r="AQ104">
        <v>-1293.6039453380936</v>
      </c>
    </row>
    <row r="105" spans="27:43">
      <c r="AA105">
        <v>0</v>
      </c>
      <c r="AB105">
        <v>202111</v>
      </c>
      <c r="AC105">
        <v>263</v>
      </c>
      <c r="AD105">
        <v>89</v>
      </c>
      <c r="AE105">
        <v>-1541.1625939999999</v>
      </c>
      <c r="AF105">
        <v>-323.35103909999998</v>
      </c>
      <c r="AG105">
        <v>0.15989999999999999</v>
      </c>
      <c r="AH105">
        <v>84</v>
      </c>
      <c r="AI105">
        <v>0</v>
      </c>
      <c r="AK105">
        <v>0</v>
      </c>
      <c r="AL105">
        <v>0</v>
      </c>
      <c r="AM105">
        <v>0</v>
      </c>
      <c r="AN105">
        <v>0</v>
      </c>
      <c r="AO105">
        <v>-1255.885628477962</v>
      </c>
      <c r="AP105">
        <v>-37.718316860131608</v>
      </c>
      <c r="AQ105">
        <v>-1293.6039453380936</v>
      </c>
    </row>
    <row r="106" spans="27:43">
      <c r="AA106">
        <v>1</v>
      </c>
      <c r="AB106">
        <v>202103</v>
      </c>
      <c r="AC106">
        <v>255</v>
      </c>
      <c r="AD106">
        <v>71</v>
      </c>
      <c r="AE106">
        <v>3808.31</v>
      </c>
      <c r="AF106">
        <v>-106.3228903</v>
      </c>
      <c r="AG106">
        <v>0.15989999999999999</v>
      </c>
      <c r="AH106">
        <v>120</v>
      </c>
      <c r="AI106">
        <v>49</v>
      </c>
      <c r="AK106">
        <v>3808.31</v>
      </c>
      <c r="AL106">
        <v>0</v>
      </c>
      <c r="AM106">
        <v>0</v>
      </c>
      <c r="AN106">
        <v>-106.33396981250078</v>
      </c>
      <c r="AO106">
        <v>-56.255534216813324</v>
      </c>
      <c r="AP106">
        <v>-50.078435595687459</v>
      </c>
      <c r="AQ106">
        <v>-106.33396981250078</v>
      </c>
    </row>
    <row r="107" spans="27:43">
      <c r="AA107">
        <v>0</v>
      </c>
      <c r="AB107">
        <v>202104</v>
      </c>
      <c r="AC107">
        <v>256</v>
      </c>
      <c r="AD107">
        <v>72</v>
      </c>
      <c r="AE107">
        <v>3752.7357310000002</v>
      </c>
      <c r="AF107">
        <v>-106.3228903</v>
      </c>
      <c r="AG107">
        <v>0.15989999999999999</v>
      </c>
      <c r="AH107">
        <v>120</v>
      </c>
      <c r="AI107">
        <v>48</v>
      </c>
      <c r="AK107">
        <v>3752.7217609374993</v>
      </c>
      <c r="AL107">
        <v>-55.58823906250079</v>
      </c>
      <c r="AM107">
        <v>-50.745730749999993</v>
      </c>
      <c r="AN107">
        <v>-106.33396981250078</v>
      </c>
      <c r="AO107">
        <v>-111.84377327931412</v>
      </c>
      <c r="AP107">
        <v>-100.82416634568744</v>
      </c>
      <c r="AQ107">
        <v>-212.66793962500157</v>
      </c>
    </row>
    <row r="108" spans="27:43">
      <c r="AA108">
        <v>0</v>
      </c>
      <c r="AB108">
        <v>202105</v>
      </c>
      <c r="AC108">
        <v>257</v>
      </c>
      <c r="AD108">
        <v>73</v>
      </c>
      <c r="AE108">
        <v>3697.161462</v>
      </c>
      <c r="AF108">
        <v>-106.3228903</v>
      </c>
      <c r="AG108">
        <v>0.15989999999999999</v>
      </c>
      <c r="AH108">
        <v>120</v>
      </c>
      <c r="AI108">
        <v>47</v>
      </c>
      <c r="AK108">
        <v>3696.3928085894909</v>
      </c>
      <c r="AL108">
        <v>-56.328952348008613</v>
      </c>
      <c r="AM108">
        <v>-50.00501746449217</v>
      </c>
      <c r="AN108">
        <v>-106.33396981250078</v>
      </c>
      <c r="AO108">
        <v>-168.17272562732273</v>
      </c>
      <c r="AP108">
        <v>-150.82918381017961</v>
      </c>
      <c r="AQ108">
        <v>-319.00190943750232</v>
      </c>
    </row>
    <row r="109" spans="27:43">
      <c r="AA109">
        <v>0</v>
      </c>
      <c r="AB109">
        <v>202106</v>
      </c>
      <c r="AC109">
        <v>258</v>
      </c>
      <c r="AD109">
        <v>74</v>
      </c>
      <c r="AE109">
        <v>3641.587192</v>
      </c>
      <c r="AF109">
        <v>-106.3228903</v>
      </c>
      <c r="AG109">
        <v>0.15989999999999999</v>
      </c>
      <c r="AH109">
        <v>120</v>
      </c>
      <c r="AI109">
        <v>46</v>
      </c>
      <c r="AK109">
        <v>3639.313272951445</v>
      </c>
      <c r="AL109">
        <v>-57.079535638045826</v>
      </c>
      <c r="AM109">
        <v>-49.254434174454957</v>
      </c>
      <c r="AN109">
        <v>-106.33396981250078</v>
      </c>
      <c r="AO109">
        <v>-225.25226126536856</v>
      </c>
      <c r="AP109">
        <v>-200.08361798463457</v>
      </c>
      <c r="AQ109">
        <v>-425.33587925000313</v>
      </c>
    </row>
    <row r="110" spans="27:43">
      <c r="AA110">
        <v>0</v>
      </c>
      <c r="AB110">
        <v>202107</v>
      </c>
      <c r="AC110">
        <v>259</v>
      </c>
      <c r="AD110">
        <v>75</v>
      </c>
      <c r="AE110">
        <v>3586.0129229999998</v>
      </c>
      <c r="AF110">
        <v>-106.3228903</v>
      </c>
      <c r="AG110">
        <v>0.15989999999999999</v>
      </c>
      <c r="AH110">
        <v>120</v>
      </c>
      <c r="AI110">
        <v>45</v>
      </c>
      <c r="AK110">
        <v>3581.473152501022</v>
      </c>
      <c r="AL110">
        <v>-57.840120450422788</v>
      </c>
      <c r="AM110">
        <v>-48.493849362077995</v>
      </c>
      <c r="AN110">
        <v>-106.33396981250078</v>
      </c>
      <c r="AO110">
        <v>-283.09238171579136</v>
      </c>
      <c r="AP110">
        <v>-248.57746734671258</v>
      </c>
      <c r="AQ110">
        <v>-531.66984906250389</v>
      </c>
    </row>
    <row r="111" spans="27:43">
      <c r="AA111">
        <v>0</v>
      </c>
      <c r="AB111">
        <v>202108</v>
      </c>
      <c r="AC111">
        <v>260</v>
      </c>
      <c r="AD111">
        <v>76</v>
      </c>
      <c r="AE111">
        <v>3530.438654</v>
      </c>
      <c r="AF111">
        <v>-106.3228903</v>
      </c>
      <c r="AG111">
        <v>0.15989999999999999</v>
      </c>
      <c r="AH111">
        <v>120</v>
      </c>
      <c r="AI111">
        <v>44</v>
      </c>
      <c r="AK111">
        <v>3522.8623124455971</v>
      </c>
      <c r="AL111">
        <v>-58.610840055424667</v>
      </c>
      <c r="AM111">
        <v>-47.723129757076116</v>
      </c>
      <c r="AN111">
        <v>-106.33396981250078</v>
      </c>
      <c r="AO111">
        <v>-341.70322177121602</v>
      </c>
      <c r="AP111">
        <v>-296.30059710378868</v>
      </c>
      <c r="AQ111">
        <v>-638.00381887500464</v>
      </c>
    </row>
    <row r="112" spans="27:43">
      <c r="AA112">
        <v>0</v>
      </c>
      <c r="AB112">
        <v>202109</v>
      </c>
      <c r="AC112">
        <v>261</v>
      </c>
      <c r="AD112">
        <v>77</v>
      </c>
      <c r="AE112">
        <v>3474.8643849999999</v>
      </c>
      <c r="AF112">
        <v>-106.3228903</v>
      </c>
      <c r="AG112">
        <v>0.15989999999999999</v>
      </c>
      <c r="AH112">
        <v>120</v>
      </c>
      <c r="AI112">
        <v>43</v>
      </c>
      <c r="AK112">
        <v>3463.470482946434</v>
      </c>
      <c r="AL112">
        <v>-59.391829499163208</v>
      </c>
      <c r="AM112">
        <v>-46.942140313337575</v>
      </c>
      <c r="AN112">
        <v>-106.33396981250078</v>
      </c>
      <c r="AO112">
        <v>-401.09505127037926</v>
      </c>
      <c r="AP112">
        <v>-343.24273741712625</v>
      </c>
      <c r="AQ112">
        <v>-744.33778868750539</v>
      </c>
    </row>
    <row r="113" spans="27:43">
      <c r="AA113">
        <v>0</v>
      </c>
      <c r="AB113">
        <v>202110</v>
      </c>
      <c r="AC113">
        <v>262</v>
      </c>
      <c r="AD113">
        <v>78</v>
      </c>
      <c r="AE113">
        <v>3419.2901149999998</v>
      </c>
      <c r="AF113">
        <v>-106.3228903</v>
      </c>
      <c r="AG113">
        <v>0.15989999999999999</v>
      </c>
      <c r="AH113">
        <v>120</v>
      </c>
      <c r="AI113">
        <v>42</v>
      </c>
      <c r="AK113">
        <v>3403.2872573191944</v>
      </c>
      <c r="AL113">
        <v>-60.183225627239558</v>
      </c>
      <c r="AM113">
        <v>-46.150744185261225</v>
      </c>
      <c r="AN113">
        <v>-106.33396981250078</v>
      </c>
      <c r="AO113">
        <v>-461.27827689761881</v>
      </c>
      <c r="AP113">
        <v>-389.39348160238745</v>
      </c>
      <c r="AQ113">
        <v>-850.67175850000626</v>
      </c>
    </row>
    <row r="114" spans="27:43">
      <c r="AA114">
        <v>0</v>
      </c>
      <c r="AB114">
        <v>202111</v>
      </c>
      <c r="AC114">
        <v>263</v>
      </c>
      <c r="AD114">
        <v>79</v>
      </c>
      <c r="AE114">
        <v>3363.7158460000001</v>
      </c>
      <c r="AF114">
        <v>-106.3228903</v>
      </c>
      <c r="AG114">
        <v>0.15989999999999999</v>
      </c>
      <c r="AH114">
        <v>120</v>
      </c>
      <c r="AI114">
        <v>41</v>
      </c>
      <c r="AK114">
        <v>3342.3020902104718</v>
      </c>
      <c r="AL114">
        <v>-60.985167108722521</v>
      </c>
      <c r="AM114">
        <v>-45.348802703778262</v>
      </c>
      <c r="AN114">
        <v>-106.33396981250078</v>
      </c>
      <c r="AO114">
        <v>-522.26344400634139</v>
      </c>
      <c r="AP114">
        <v>-434.74228430616574</v>
      </c>
      <c r="AQ114">
        <v>-957.00572831250702</v>
      </c>
    </row>
    <row r="115" spans="27:43">
      <c r="AA115">
        <v>0</v>
      </c>
      <c r="AB115">
        <v>202112</v>
      </c>
      <c r="AC115">
        <v>264</v>
      </c>
      <c r="AD115">
        <v>80</v>
      </c>
      <c r="AE115">
        <v>3308.1415769999999</v>
      </c>
      <c r="AF115">
        <v>-106.3228903</v>
      </c>
      <c r="AG115">
        <v>0.15989999999999999</v>
      </c>
      <c r="AH115">
        <v>120</v>
      </c>
      <c r="AI115">
        <v>40</v>
      </c>
      <c r="AK115">
        <v>3280.5042957500254</v>
      </c>
      <c r="AL115">
        <v>-61.797794460446255</v>
      </c>
      <c r="AM115">
        <v>-44.536175352054528</v>
      </c>
      <c r="AN115">
        <v>-106.33396981250078</v>
      </c>
      <c r="AO115">
        <v>-584.0612384667877</v>
      </c>
      <c r="AP115">
        <v>-479.2784596582203</v>
      </c>
      <c r="AQ115">
        <v>-1063.3396981250078</v>
      </c>
    </row>
    <row r="116" spans="27:43">
      <c r="AA116">
        <v>0</v>
      </c>
      <c r="AB116">
        <v>202201</v>
      </c>
      <c r="AC116">
        <v>265</v>
      </c>
      <c r="AD116">
        <v>81</v>
      </c>
      <c r="AE116">
        <v>3252.5673080000001</v>
      </c>
      <c r="AF116">
        <v>-106.3228903</v>
      </c>
      <c r="AG116">
        <v>0.15989999999999999</v>
      </c>
      <c r="AH116">
        <v>120</v>
      </c>
      <c r="AI116">
        <v>39</v>
      </c>
      <c r="AK116">
        <v>3217.883045678394</v>
      </c>
      <c r="AL116">
        <v>-62.6212500716317</v>
      </c>
      <c r="AM116">
        <v>-43.712719740869083</v>
      </c>
      <c r="AN116">
        <v>-106.33396981250078</v>
      </c>
      <c r="AO116">
        <v>-646.68248853841942</v>
      </c>
      <c r="AP116">
        <v>-522.99117939908933</v>
      </c>
      <c r="AQ116">
        <v>-1169.6736679375085</v>
      </c>
    </row>
    <row r="117" spans="27:43">
      <c r="AA117">
        <v>0</v>
      </c>
      <c r="AB117">
        <v>202202</v>
      </c>
      <c r="AC117">
        <v>266</v>
      </c>
      <c r="AD117">
        <v>82</v>
      </c>
      <c r="AE117">
        <v>3196.9930380000001</v>
      </c>
      <c r="AF117">
        <v>-106.3228903</v>
      </c>
      <c r="AG117">
        <v>0.15989999999999999</v>
      </c>
      <c r="AH117">
        <v>120</v>
      </c>
      <c r="AI117">
        <v>38</v>
      </c>
      <c r="AK117">
        <v>3154.4273674495576</v>
      </c>
      <c r="AL117">
        <v>-63.455678228836192</v>
      </c>
      <c r="AM117">
        <v>-42.878291583664591</v>
      </c>
      <c r="AN117">
        <v>-106.33396981250078</v>
      </c>
      <c r="AO117">
        <v>-710.1381667672556</v>
      </c>
      <c r="AP117">
        <v>-565.86947098275391</v>
      </c>
      <c r="AQ117">
        <v>-1276.0076377500093</v>
      </c>
    </row>
    <row r="118" spans="27:43">
      <c r="AA118">
        <v>0</v>
      </c>
      <c r="AB118">
        <v>202203</v>
      </c>
      <c r="AC118">
        <v>267</v>
      </c>
      <c r="AD118">
        <v>83</v>
      </c>
      <c r="AE118">
        <v>3141.4187689999999</v>
      </c>
      <c r="AF118">
        <v>-106.3228903</v>
      </c>
      <c r="AG118">
        <v>0.15989999999999999</v>
      </c>
      <c r="AH118">
        <v>120</v>
      </c>
      <c r="AI118">
        <v>37</v>
      </c>
      <c r="AK118">
        <v>3090.126142308322</v>
      </c>
      <c r="AL118">
        <v>-64.301225141235435</v>
      </c>
      <c r="AM118">
        <v>-42.032744671265348</v>
      </c>
      <c r="AN118">
        <v>-106.33396981250078</v>
      </c>
      <c r="AO118">
        <v>-774.43939190849107</v>
      </c>
      <c r="AP118">
        <v>-607.9022156540193</v>
      </c>
      <c r="AQ118">
        <v>-1382.34160756251</v>
      </c>
    </row>
    <row r="119" spans="27:43">
      <c r="AA119">
        <v>0</v>
      </c>
      <c r="AB119">
        <v>202204</v>
      </c>
      <c r="AC119">
        <v>268</v>
      </c>
      <c r="AD119">
        <v>84</v>
      </c>
      <c r="AE119">
        <v>3085.8445000000002</v>
      </c>
      <c r="AF119">
        <v>-106.3228903</v>
      </c>
      <c r="AG119">
        <v>0.15989999999999999</v>
      </c>
      <c r="AH119">
        <v>120</v>
      </c>
      <c r="AI119">
        <v>36</v>
      </c>
      <c r="AK119">
        <v>3024.9681033420798</v>
      </c>
      <c r="AL119">
        <v>-65.158038966242401</v>
      </c>
      <c r="AM119">
        <v>-41.175930846258382</v>
      </c>
      <c r="AN119">
        <v>-106.33396981250078</v>
      </c>
      <c r="AO119">
        <v>-839.5974308747335</v>
      </c>
      <c r="AP119">
        <v>-649.07814650027763</v>
      </c>
      <c r="AQ119">
        <v>-1488.6755773750108</v>
      </c>
    </row>
    <row r="120" spans="27:43">
      <c r="AA120">
        <v>0</v>
      </c>
      <c r="AB120">
        <v>202205</v>
      </c>
      <c r="AC120">
        <v>269</v>
      </c>
      <c r="AD120">
        <v>85</v>
      </c>
      <c r="AE120">
        <v>3030.270231</v>
      </c>
      <c r="AF120">
        <v>-106.3228903</v>
      </c>
      <c r="AG120">
        <v>0.15989999999999999</v>
      </c>
      <c r="AH120">
        <v>120</v>
      </c>
      <c r="AI120">
        <v>35</v>
      </c>
      <c r="AK120">
        <v>2958.9418335066121</v>
      </c>
      <c r="AL120">
        <v>-66.026269835467573</v>
      </c>
      <c r="AM120">
        <v>-40.307699977033209</v>
      </c>
      <c r="AN120">
        <v>-106.33396981250078</v>
      </c>
      <c r="AO120">
        <v>-905.62370071020109</v>
      </c>
      <c r="AP120">
        <v>-689.38584647731079</v>
      </c>
      <c r="AQ120">
        <v>-1595.0095471875115</v>
      </c>
    </row>
    <row r="121" spans="27:43">
      <c r="AA121">
        <v>0</v>
      </c>
      <c r="AB121">
        <v>202206</v>
      </c>
      <c r="AC121">
        <v>270</v>
      </c>
      <c r="AD121">
        <v>86</v>
      </c>
      <c r="AE121">
        <v>2974.6959609999999</v>
      </c>
      <c r="AF121">
        <v>-106.3228903</v>
      </c>
      <c r="AG121">
        <v>0.15989999999999999</v>
      </c>
      <c r="AH121">
        <v>120</v>
      </c>
      <c r="AI121">
        <v>34</v>
      </c>
      <c r="AK121">
        <v>2892.0357636255867</v>
      </c>
      <c r="AL121">
        <v>-66.906069881025189</v>
      </c>
      <c r="AM121">
        <v>-39.427899931475601</v>
      </c>
      <c r="AN121">
        <v>-106.33396981250078</v>
      </c>
      <c r="AO121">
        <v>-972.52977059122622</v>
      </c>
      <c r="AP121">
        <v>-728.81374640878641</v>
      </c>
      <c r="AQ121">
        <v>-1701.3435170000123</v>
      </c>
    </row>
    <row r="122" spans="27:43">
      <c r="AA122">
        <v>0</v>
      </c>
      <c r="AB122">
        <v>202207</v>
      </c>
      <c r="AC122">
        <v>271</v>
      </c>
      <c r="AD122">
        <v>87</v>
      </c>
      <c r="AE122">
        <v>2919.1216920000002</v>
      </c>
      <c r="AF122">
        <v>-106.3228903</v>
      </c>
      <c r="AG122">
        <v>0.15989999999999999</v>
      </c>
      <c r="AH122">
        <v>120</v>
      </c>
      <c r="AI122">
        <v>33</v>
      </c>
      <c r="AK122">
        <v>2824.2381703633969</v>
      </c>
      <c r="AL122">
        <v>-67.797593262189849</v>
      </c>
      <c r="AM122">
        <v>-38.536376550310941</v>
      </c>
      <c r="AN122">
        <v>-106.33396981250078</v>
      </c>
      <c r="AO122">
        <v>-1040.327363853416</v>
      </c>
      <c r="AP122">
        <v>-767.35012295909735</v>
      </c>
      <c r="AQ122">
        <v>-1807.6774868125131</v>
      </c>
    </row>
    <row r="123" spans="27:43">
      <c r="AA123">
        <v>0</v>
      </c>
      <c r="AB123">
        <v>202208</v>
      </c>
      <c r="AC123">
        <v>272</v>
      </c>
      <c r="AD123">
        <v>88</v>
      </c>
      <c r="AE123">
        <v>2863.547423</v>
      </c>
      <c r="AF123">
        <v>-106.3228903</v>
      </c>
      <c r="AG123">
        <v>0.15989999999999999</v>
      </c>
      <c r="AH123">
        <v>120</v>
      </c>
      <c r="AI123">
        <v>32</v>
      </c>
      <c r="AK123">
        <v>2755.5371741709882</v>
      </c>
      <c r="AL123">
        <v>-68.700996192408525</v>
      </c>
      <c r="AM123">
        <v>-37.632973620092258</v>
      </c>
      <c r="AN123">
        <v>-106.33396981250078</v>
      </c>
      <c r="AO123">
        <v>-1109.0283600458247</v>
      </c>
      <c r="AP123">
        <v>-804.98309657918958</v>
      </c>
      <c r="AQ123">
        <v>-1914.011456625014</v>
      </c>
    </row>
    <row r="124" spans="27:43">
      <c r="AA124">
        <v>0</v>
      </c>
      <c r="AB124">
        <v>202209</v>
      </c>
      <c r="AC124">
        <v>273</v>
      </c>
      <c r="AD124">
        <v>89</v>
      </c>
      <c r="AE124">
        <v>2807.9731539999998</v>
      </c>
      <c r="AF124">
        <v>-106.3228903</v>
      </c>
      <c r="AG124">
        <v>0.15989999999999999</v>
      </c>
      <c r="AH124">
        <v>120</v>
      </c>
      <c r="AI124">
        <v>31</v>
      </c>
      <c r="AK124">
        <v>2685.9207372043161</v>
      </c>
      <c r="AL124">
        <v>-69.616436966672367</v>
      </c>
      <c r="AM124">
        <v>-36.717532845828416</v>
      </c>
      <c r="AN124">
        <v>-106.33396981250078</v>
      </c>
      <c r="AO124">
        <v>-1178.6447970124971</v>
      </c>
      <c r="AP124">
        <v>-841.70062942501795</v>
      </c>
      <c r="AQ124">
        <v>-2020.3454264375148</v>
      </c>
    </row>
    <row r="125" spans="27:43">
      <c r="AA125">
        <v>0</v>
      </c>
      <c r="AB125">
        <v>202210</v>
      </c>
      <c r="AC125">
        <v>274</v>
      </c>
      <c r="AD125">
        <v>90</v>
      </c>
      <c r="AE125">
        <v>2752.3988840000002</v>
      </c>
      <c r="AF125">
        <v>-106.3228903</v>
      </c>
      <c r="AG125">
        <v>0.15989999999999999</v>
      </c>
      <c r="AH125">
        <v>120</v>
      </c>
      <c r="AI125">
        <v>30</v>
      </c>
      <c r="AK125">
        <v>2615.376661215063</v>
      </c>
      <c r="AL125">
        <v>-70.544075989253272</v>
      </c>
      <c r="AM125">
        <v>-35.78989382324751</v>
      </c>
      <c r="AN125">
        <v>-106.33396981250078</v>
      </c>
      <c r="AO125">
        <v>-1249.1888730017504</v>
      </c>
      <c r="AP125">
        <v>-877.4905232482655</v>
      </c>
      <c r="AQ125">
        <v>-2126.6793962500155</v>
      </c>
    </row>
    <row r="126" spans="27:43">
      <c r="AA126">
        <v>0</v>
      </c>
      <c r="AB126">
        <v>202211</v>
      </c>
      <c r="AC126">
        <v>275</v>
      </c>
      <c r="AD126">
        <v>91</v>
      </c>
      <c r="AE126">
        <v>2696.824615</v>
      </c>
      <c r="AF126">
        <v>-106.3228903</v>
      </c>
      <c r="AG126">
        <v>0.15989999999999999</v>
      </c>
      <c r="AH126">
        <v>120</v>
      </c>
      <c r="AI126">
        <v>29</v>
      </c>
      <c r="AK126">
        <v>2543.8925854132531</v>
      </c>
      <c r="AL126">
        <v>-71.484075801810064</v>
      </c>
      <c r="AM126">
        <v>-34.849894010690711</v>
      </c>
      <c r="AN126">
        <v>-106.33396981250078</v>
      </c>
      <c r="AO126">
        <v>-1320.6729488035605</v>
      </c>
      <c r="AP126">
        <v>-912.34041725895622</v>
      </c>
      <c r="AQ126">
        <v>-2233.0133660625161</v>
      </c>
    </row>
    <row r="127" spans="27:43">
      <c r="AA127">
        <v>0</v>
      </c>
      <c r="AB127">
        <v>202212</v>
      </c>
      <c r="AC127">
        <v>276</v>
      </c>
      <c r="AD127">
        <v>92</v>
      </c>
      <c r="AE127">
        <v>2641.2503459999998</v>
      </c>
      <c r="AF127">
        <v>-106.3228903</v>
      </c>
      <c r="AG127">
        <v>0.15989999999999999</v>
      </c>
      <c r="AH127">
        <v>120</v>
      </c>
      <c r="AI127">
        <v>28</v>
      </c>
      <c r="AK127">
        <v>2471.455984301384</v>
      </c>
      <c r="AL127">
        <v>-72.43660111186918</v>
      </c>
      <c r="AM127">
        <v>-33.897368700631596</v>
      </c>
      <c r="AN127">
        <v>-106.33396981250078</v>
      </c>
      <c r="AO127">
        <v>-1393.1095499154296</v>
      </c>
      <c r="AP127">
        <v>-946.23778595958777</v>
      </c>
      <c r="AQ127">
        <v>-2339.3473358750166</v>
      </c>
    </row>
    <row r="128" spans="27:43">
      <c r="AA128">
        <v>0</v>
      </c>
      <c r="AB128">
        <v>202301</v>
      </c>
      <c r="AC128">
        <v>277</v>
      </c>
      <c r="AD128">
        <v>93</v>
      </c>
      <c r="AE128">
        <v>2585.6760770000001</v>
      </c>
      <c r="AF128">
        <v>-106.3228903</v>
      </c>
      <c r="AG128">
        <v>0.15989999999999999</v>
      </c>
      <c r="AH128">
        <v>120</v>
      </c>
      <c r="AI128">
        <v>27</v>
      </c>
      <c r="AK128">
        <v>2398.0541654796989</v>
      </c>
      <c r="AL128">
        <v>-73.401818821684856</v>
      </c>
      <c r="AM128">
        <v>-32.932150990815934</v>
      </c>
      <c r="AN128">
        <v>-106.33396981250078</v>
      </c>
      <c r="AO128">
        <v>-1466.5113687371145</v>
      </c>
      <c r="AP128">
        <v>-979.16993695040367</v>
      </c>
      <c r="AQ128">
        <v>-2445.6813056875171</v>
      </c>
    </row>
    <row r="129" spans="27:43">
      <c r="AA129">
        <v>0</v>
      </c>
      <c r="AB129">
        <v>202302</v>
      </c>
      <c r="AC129">
        <v>278</v>
      </c>
      <c r="AD129">
        <v>94</v>
      </c>
      <c r="AE129">
        <v>2530.101807</v>
      </c>
      <c r="AF129">
        <v>-106.3228903</v>
      </c>
      <c r="AG129">
        <v>0.15989999999999999</v>
      </c>
      <c r="AH129">
        <v>120</v>
      </c>
      <c r="AI129">
        <v>26</v>
      </c>
      <c r="AK129">
        <v>2323.6742674222151</v>
      </c>
      <c r="AL129">
        <v>-74.3798980574838</v>
      </c>
      <c r="AM129">
        <v>-31.954071755016983</v>
      </c>
      <c r="AN129">
        <v>-106.33396981250078</v>
      </c>
      <c r="AO129">
        <v>-1540.8912667945983</v>
      </c>
      <c r="AP129">
        <v>-1011.1240087054207</v>
      </c>
      <c r="AQ129">
        <v>-2552.0152755000181</v>
      </c>
    </row>
    <row r="130" spans="27:43">
      <c r="AA130">
        <v>0</v>
      </c>
      <c r="AB130">
        <v>202303</v>
      </c>
      <c r="AC130">
        <v>279</v>
      </c>
      <c r="AD130">
        <v>95</v>
      </c>
      <c r="AE130">
        <v>2474.5275379999998</v>
      </c>
      <c r="AF130">
        <v>-106.3228903</v>
      </c>
      <c r="AG130">
        <v>0.15989999999999999</v>
      </c>
      <c r="AH130">
        <v>120</v>
      </c>
      <c r="AI130">
        <v>25</v>
      </c>
      <c r="AK130">
        <v>2248.3032572231155</v>
      </c>
      <c r="AL130">
        <v>-75.371010199099771</v>
      </c>
      <c r="AM130">
        <v>-30.962959613401011</v>
      </c>
      <c r="AN130">
        <v>-106.33396981250078</v>
      </c>
      <c r="AO130">
        <v>-1616.2622769936982</v>
      </c>
      <c r="AP130">
        <v>-1042.0869683188216</v>
      </c>
      <c r="AQ130">
        <v>-2658.3492453125186</v>
      </c>
    </row>
    <row r="131" spans="27:43">
      <c r="AA131">
        <v>0</v>
      </c>
      <c r="AB131">
        <v>202304</v>
      </c>
      <c r="AC131">
        <v>280</v>
      </c>
      <c r="AD131">
        <v>96</v>
      </c>
      <c r="AE131">
        <v>2418.9532690000001</v>
      </c>
      <c r="AF131">
        <v>-106.3228903</v>
      </c>
      <c r="AG131">
        <v>0.15989999999999999</v>
      </c>
      <c r="AH131">
        <v>120</v>
      </c>
      <c r="AI131">
        <v>24</v>
      </c>
      <c r="AK131">
        <v>2171.9279283131127</v>
      </c>
      <c r="AL131">
        <v>-76.375328910002779</v>
      </c>
      <c r="AM131">
        <v>-29.958640902498008</v>
      </c>
      <c r="AN131">
        <v>-106.33396981250078</v>
      </c>
      <c r="AO131">
        <v>-1692.6376059037009</v>
      </c>
      <c r="AP131">
        <v>-1072.0456092213196</v>
      </c>
      <c r="AQ131">
        <v>-2764.6832151250192</v>
      </c>
    </row>
    <row r="132" spans="27:43">
      <c r="AA132">
        <v>0</v>
      </c>
      <c r="AB132">
        <v>202305</v>
      </c>
      <c r="AC132">
        <v>281</v>
      </c>
      <c r="AD132">
        <v>97</v>
      </c>
      <c r="AE132">
        <v>2363.3789999999999</v>
      </c>
      <c r="AF132">
        <v>-106.3228903</v>
      </c>
      <c r="AG132">
        <v>0.15989999999999999</v>
      </c>
      <c r="AH132">
        <v>120</v>
      </c>
      <c r="AI132">
        <v>23</v>
      </c>
      <c r="AK132">
        <v>2094.534898145384</v>
      </c>
      <c r="AL132">
        <v>-77.393030167728568</v>
      </c>
      <c r="AM132">
        <v>-28.940939644772222</v>
      </c>
      <c r="AN132">
        <v>-106.33396981250078</v>
      </c>
      <c r="AO132">
        <v>-1770.0306360714294</v>
      </c>
      <c r="AP132">
        <v>-1100.9865488660919</v>
      </c>
      <c r="AQ132">
        <v>-2871.0171849375201</v>
      </c>
    </row>
    <row r="133" spans="27:43">
      <c r="AA133">
        <v>0</v>
      </c>
      <c r="AB133">
        <v>202306</v>
      </c>
      <c r="AC133">
        <v>282</v>
      </c>
      <c r="AD133">
        <v>98</v>
      </c>
      <c r="AE133">
        <v>2307.8047299999998</v>
      </c>
      <c r="AF133">
        <v>-106.3228903</v>
      </c>
      <c r="AG133">
        <v>0.15989999999999999</v>
      </c>
      <c r="AH133">
        <v>120</v>
      </c>
      <c r="AI133">
        <v>22</v>
      </c>
      <c r="AK133">
        <v>2016.1106058506705</v>
      </c>
      <c r="AL133">
        <v>-78.424292294713553</v>
      </c>
      <c r="AM133">
        <v>-27.909677517787237</v>
      </c>
      <c r="AN133">
        <v>-106.33396981250078</v>
      </c>
      <c r="AO133">
        <v>-1848.4549283661429</v>
      </c>
      <c r="AP133">
        <v>-1128.8962263838791</v>
      </c>
      <c r="AQ133">
        <v>-2977.3511547500211</v>
      </c>
    </row>
    <row r="134" spans="27:43">
      <c r="AA134">
        <v>0</v>
      </c>
      <c r="AB134">
        <v>202307</v>
      </c>
      <c r="AC134">
        <v>283</v>
      </c>
      <c r="AD134">
        <v>99</v>
      </c>
      <c r="AE134">
        <v>2252.2304610000001</v>
      </c>
      <c r="AF134">
        <v>-106.3228903</v>
      </c>
      <c r="AG134">
        <v>0.15989999999999999</v>
      </c>
      <c r="AH134">
        <v>120</v>
      </c>
      <c r="AI134">
        <v>21</v>
      </c>
      <c r="AK134">
        <v>1936.6413098611299</v>
      </c>
      <c r="AL134">
        <v>-79.469295989540598</v>
      </c>
      <c r="AM134">
        <v>-26.864673822960182</v>
      </c>
      <c r="AN134">
        <v>-106.33396981250078</v>
      </c>
      <c r="AO134">
        <v>-1927.9242243556835</v>
      </c>
      <c r="AP134">
        <v>-1155.7609002068393</v>
      </c>
      <c r="AQ134">
        <v>-3083.6851245625217</v>
      </c>
    </row>
    <row r="135" spans="27:43">
      <c r="AA135">
        <v>0</v>
      </c>
      <c r="AB135">
        <v>202308</v>
      </c>
      <c r="AC135">
        <v>284</v>
      </c>
      <c r="AD135">
        <v>100</v>
      </c>
      <c r="AE135">
        <v>2196.6561919999999</v>
      </c>
      <c r="AF135">
        <v>-106.3228903</v>
      </c>
      <c r="AG135">
        <v>0.15989999999999999</v>
      </c>
      <c r="AH135">
        <v>120</v>
      </c>
      <c r="AI135">
        <v>20</v>
      </c>
      <c r="AK135">
        <v>1856.1130855025287</v>
      </c>
      <c r="AL135">
        <v>-80.528224358601221</v>
      </c>
      <c r="AM135">
        <v>-25.805745453899554</v>
      </c>
      <c r="AN135">
        <v>-106.33396981250078</v>
      </c>
      <c r="AO135">
        <v>-2008.4524487142846</v>
      </c>
      <c r="AP135">
        <v>-1181.5666456607389</v>
      </c>
      <c r="AQ135">
        <v>-3190.0190943750222</v>
      </c>
    </row>
    <row r="136" spans="27:43">
      <c r="AA136">
        <v>0</v>
      </c>
      <c r="AB136">
        <v>202309</v>
      </c>
      <c r="AC136">
        <v>285</v>
      </c>
      <c r="AD136">
        <v>101</v>
      </c>
      <c r="AE136">
        <v>2141.0819230000002</v>
      </c>
      <c r="AF136">
        <v>-106.3228903</v>
      </c>
      <c r="AG136">
        <v>0.15989999999999999</v>
      </c>
      <c r="AH136">
        <v>120</v>
      </c>
      <c r="AI136">
        <v>19</v>
      </c>
      <c r="AK136">
        <v>1774.5118225543492</v>
      </c>
      <c r="AL136">
        <v>-81.601262948179595</v>
      </c>
      <c r="AM136">
        <v>-24.732706864321191</v>
      </c>
      <c r="AN136">
        <v>-106.33396981250078</v>
      </c>
      <c r="AO136">
        <v>-2090.0537116624641</v>
      </c>
      <c r="AP136">
        <v>-1206.2993525250602</v>
      </c>
      <c r="AQ136">
        <v>-3296.3530641875232</v>
      </c>
    </row>
    <row r="137" spans="27:43">
      <c r="AA137">
        <v>0</v>
      </c>
      <c r="AB137">
        <v>202310</v>
      </c>
      <c r="AC137">
        <v>286</v>
      </c>
      <c r="AD137">
        <v>102</v>
      </c>
      <c r="AE137">
        <v>2085.5076530000001</v>
      </c>
      <c r="AF137">
        <v>-106.3228903</v>
      </c>
      <c r="AG137">
        <v>0.15989999999999999</v>
      </c>
      <c r="AH137">
        <v>120</v>
      </c>
      <c r="AI137">
        <v>18</v>
      </c>
      <c r="AK137">
        <v>1691.8232227773851</v>
      </c>
      <c r="AL137">
        <v>-82.688599776964082</v>
      </c>
      <c r="AM137">
        <v>-23.6453700355367</v>
      </c>
      <c r="AN137">
        <v>-106.33396981250078</v>
      </c>
      <c r="AO137">
        <v>-2172.7423114394282</v>
      </c>
      <c r="AP137">
        <v>-1229.9447225605968</v>
      </c>
      <c r="AQ137">
        <v>-3402.6870340000241</v>
      </c>
    </row>
    <row r="138" spans="27:43">
      <c r="AA138">
        <v>0</v>
      </c>
      <c r="AB138">
        <v>202311</v>
      </c>
      <c r="AC138">
        <v>287</v>
      </c>
      <c r="AD138">
        <v>103</v>
      </c>
      <c r="AE138">
        <v>2029.9333839999999</v>
      </c>
      <c r="AF138">
        <v>-106.3228903</v>
      </c>
      <c r="AG138">
        <v>0.15989999999999999</v>
      </c>
      <c r="AH138">
        <v>120</v>
      </c>
      <c r="AI138">
        <v>17</v>
      </c>
      <c r="AK138">
        <v>1608.032797408393</v>
      </c>
      <c r="AL138">
        <v>-83.790425368992132</v>
      </c>
      <c r="AM138">
        <v>-22.543544443508654</v>
      </c>
      <c r="AN138">
        <v>-106.33396981250078</v>
      </c>
      <c r="AO138">
        <v>-2256.5327368084204</v>
      </c>
      <c r="AP138">
        <v>-1252.4882670041054</v>
      </c>
      <c r="AQ138">
        <v>-3509.0210038125251</v>
      </c>
    </row>
    <row r="139" spans="27:43">
      <c r="AA139">
        <v>0</v>
      </c>
      <c r="AB139">
        <v>202312</v>
      </c>
      <c r="AC139">
        <v>288</v>
      </c>
      <c r="AD139">
        <v>104</v>
      </c>
      <c r="AE139">
        <v>1974.359115</v>
      </c>
      <c r="AF139">
        <v>-106.3228903</v>
      </c>
      <c r="AG139">
        <v>0.15989999999999999</v>
      </c>
      <c r="AH139">
        <v>120</v>
      </c>
      <c r="AI139">
        <v>16</v>
      </c>
      <c r="AK139">
        <v>1523.1258646213591</v>
      </c>
      <c r="AL139">
        <v>-84.906932787033952</v>
      </c>
      <c r="AM139">
        <v>-21.427037025466834</v>
      </c>
      <c r="AN139">
        <v>-106.33396981250078</v>
      </c>
      <c r="AO139">
        <v>-2341.4396695954542</v>
      </c>
      <c r="AP139">
        <v>-1273.9153040295723</v>
      </c>
      <c r="AQ139">
        <v>-3615.3549736250257</v>
      </c>
    </row>
    <row r="140" spans="27:43">
      <c r="AA140">
        <v>0</v>
      </c>
      <c r="AB140">
        <v>202401</v>
      </c>
      <c r="AC140">
        <v>289</v>
      </c>
      <c r="AD140">
        <v>105</v>
      </c>
      <c r="AE140">
        <v>1918.784846</v>
      </c>
      <c r="AF140">
        <v>-106.3228903</v>
      </c>
      <c r="AG140">
        <v>0.15989999999999999</v>
      </c>
      <c r="AH140">
        <v>120</v>
      </c>
      <c r="AI140">
        <v>15</v>
      </c>
      <c r="AK140">
        <v>1437.087546954938</v>
      </c>
      <c r="AL140">
        <v>-86.038317666421179</v>
      </c>
      <c r="AM140">
        <v>-20.295652146079608</v>
      </c>
      <c r="AN140">
        <v>-106.33396981250078</v>
      </c>
      <c r="AO140">
        <v>-2427.4779872618756</v>
      </c>
      <c r="AP140">
        <v>-1294.210956175652</v>
      </c>
      <c r="AQ140">
        <v>-3721.6889434375266</v>
      </c>
    </row>
    <row r="141" spans="27:43">
      <c r="AA141">
        <v>0</v>
      </c>
      <c r="AB141">
        <v>202402</v>
      </c>
      <c r="AC141">
        <v>290</v>
      </c>
      <c r="AD141">
        <v>106</v>
      </c>
      <c r="AE141">
        <v>1863.2105759999999</v>
      </c>
      <c r="AF141">
        <v>-106.3228903</v>
      </c>
      <c r="AG141">
        <v>0.15989999999999999</v>
      </c>
      <c r="AH141">
        <v>120</v>
      </c>
      <c r="AI141">
        <v>14</v>
      </c>
      <c r="AK141">
        <v>1349.9027687056118</v>
      </c>
      <c r="AL141">
        <v>-87.184778249326229</v>
      </c>
      <c r="AM141">
        <v>-19.149191563174547</v>
      </c>
      <c r="AN141">
        <v>-106.33396981250078</v>
      </c>
      <c r="AO141">
        <v>-2514.662765511202</v>
      </c>
      <c r="AP141">
        <v>-1313.3601477388265</v>
      </c>
      <c r="AQ141">
        <v>-3828.0229132500276</v>
      </c>
    </row>
    <row r="142" spans="27:43">
      <c r="AA142">
        <v>0</v>
      </c>
      <c r="AB142">
        <v>202403</v>
      </c>
      <c r="AC142">
        <v>291</v>
      </c>
      <c r="AD142">
        <v>107</v>
      </c>
      <c r="AE142">
        <v>1807.636307</v>
      </c>
      <c r="AF142">
        <v>-106.3228903</v>
      </c>
      <c r="AG142">
        <v>0.15989999999999999</v>
      </c>
      <c r="AH142">
        <v>120</v>
      </c>
      <c r="AI142">
        <v>13</v>
      </c>
      <c r="AK142">
        <v>1261.5562532861134</v>
      </c>
      <c r="AL142">
        <v>-88.346515419498502</v>
      </c>
      <c r="AM142">
        <v>-17.987454393002274</v>
      </c>
      <c r="AN142">
        <v>-106.33396981250078</v>
      </c>
      <c r="AO142">
        <v>-2603.0092809307007</v>
      </c>
      <c r="AP142">
        <v>-1331.3476021318288</v>
      </c>
      <c r="AQ142">
        <v>-3934.3568830625286</v>
      </c>
    </row>
    <row r="143" spans="27:43">
      <c r="AA143">
        <v>0</v>
      </c>
      <c r="AB143">
        <v>202404</v>
      </c>
      <c r="AC143">
        <v>292</v>
      </c>
      <c r="AD143">
        <v>108</v>
      </c>
      <c r="AE143">
        <v>1752.062038</v>
      </c>
      <c r="AF143">
        <v>-106.3228903</v>
      </c>
      <c r="AG143">
        <v>0.15989999999999999</v>
      </c>
      <c r="AH143">
        <v>120</v>
      </c>
      <c r="AI143">
        <v>12</v>
      </c>
      <c r="AK143">
        <v>1172.0325205486502</v>
      </c>
      <c r="AL143">
        <v>-89.52373273746332</v>
      </c>
      <c r="AM143">
        <v>-16.81023707503746</v>
      </c>
      <c r="AN143">
        <v>-106.33396981250078</v>
      </c>
      <c r="AO143">
        <v>-2692.5330136681641</v>
      </c>
      <c r="AP143">
        <v>-1348.1578392068664</v>
      </c>
      <c r="AQ143">
        <v>-4040.6908528750296</v>
      </c>
    </row>
    <row r="144" spans="27:43">
      <c r="AA144">
        <v>0</v>
      </c>
      <c r="AB144">
        <v>202405</v>
      </c>
      <c r="AC144">
        <v>293</v>
      </c>
      <c r="AD144">
        <v>109</v>
      </c>
      <c r="AE144">
        <v>1696.4877690000001</v>
      </c>
      <c r="AF144">
        <v>-106.3228903</v>
      </c>
      <c r="AG144">
        <v>0.15989999999999999</v>
      </c>
      <c r="AH144">
        <v>120</v>
      </c>
      <c r="AI144">
        <v>11</v>
      </c>
      <c r="AK144">
        <v>1081.3158840724602</v>
      </c>
      <c r="AL144">
        <v>-90.716636476190018</v>
      </c>
      <c r="AM144">
        <v>-15.617333336310761</v>
      </c>
      <c r="AN144">
        <v>-106.33396981250078</v>
      </c>
      <c r="AO144">
        <v>-2783.2496501443543</v>
      </c>
      <c r="AP144">
        <v>-1363.7751725431772</v>
      </c>
      <c r="AQ144">
        <v>-4147.0248226875301</v>
      </c>
    </row>
    <row r="145" spans="27:43">
      <c r="AA145">
        <v>0</v>
      </c>
      <c r="AB145">
        <v>202406</v>
      </c>
      <c r="AC145">
        <v>294</v>
      </c>
      <c r="AD145">
        <v>110</v>
      </c>
      <c r="AE145">
        <v>1640.913499</v>
      </c>
      <c r="AF145">
        <v>-106.3228903</v>
      </c>
      <c r="AG145">
        <v>0.15989999999999999</v>
      </c>
      <c r="AH145">
        <v>120</v>
      </c>
      <c r="AI145">
        <v>10</v>
      </c>
      <c r="AK145">
        <v>989.39044841522491</v>
      </c>
      <c r="AL145">
        <v>-91.925435657235255</v>
      </c>
      <c r="AM145">
        <v>-14.408534155265531</v>
      </c>
      <c r="AN145">
        <v>-106.33396981250078</v>
      </c>
      <c r="AO145">
        <v>-2875.1750858015894</v>
      </c>
      <c r="AP145">
        <v>-1378.1837066984426</v>
      </c>
      <c r="AQ145">
        <v>-4253.3587925000311</v>
      </c>
    </row>
    <row r="146" spans="27:43">
      <c r="AA146">
        <v>0</v>
      </c>
      <c r="AB146">
        <v>202407</v>
      </c>
      <c r="AC146">
        <v>295</v>
      </c>
      <c r="AD146">
        <v>111</v>
      </c>
      <c r="AE146">
        <v>1585.33923</v>
      </c>
      <c r="AF146">
        <v>-106.3228903</v>
      </c>
      <c r="AG146">
        <v>0.15989999999999999</v>
      </c>
      <c r="AH146">
        <v>120</v>
      </c>
      <c r="AI146">
        <v>9</v>
      </c>
      <c r="AK146">
        <v>896.24010632785701</v>
      </c>
      <c r="AL146">
        <v>-93.150342087367918</v>
      </c>
      <c r="AM146">
        <v>-13.183627725132871</v>
      </c>
      <c r="AN146">
        <v>-106.33396981250078</v>
      </c>
      <c r="AO146">
        <v>-2968.3254278889572</v>
      </c>
      <c r="AP146">
        <v>-1391.3673344235756</v>
      </c>
      <c r="AQ146">
        <v>-4359.6927623125321</v>
      </c>
    </row>
    <row r="147" spans="27:43">
      <c r="AA147">
        <v>0</v>
      </c>
      <c r="AB147">
        <v>202408</v>
      </c>
      <c r="AC147">
        <v>296</v>
      </c>
      <c r="AD147">
        <v>112</v>
      </c>
      <c r="AE147">
        <v>1529.7649610000001</v>
      </c>
      <c r="AF147">
        <v>-106.3228903</v>
      </c>
      <c r="AG147">
        <v>0.15989999999999999</v>
      </c>
      <c r="AH147">
        <v>120</v>
      </c>
      <c r="AI147">
        <v>8</v>
      </c>
      <c r="AK147">
        <v>801.84853593217485</v>
      </c>
      <c r="AL147">
        <v>-94.391570395682095</v>
      </c>
      <c r="AM147">
        <v>-11.942399416818693</v>
      </c>
      <c r="AN147">
        <v>-106.33396981250078</v>
      </c>
      <c r="AO147">
        <v>-3062.7169982846394</v>
      </c>
      <c r="AP147">
        <v>-1403.3097338403943</v>
      </c>
      <c r="AQ147">
        <v>-4466.0267321250321</v>
      </c>
    </row>
    <row r="148" spans="27:43">
      <c r="AA148">
        <v>0</v>
      </c>
      <c r="AB148">
        <v>202409</v>
      </c>
      <c r="AC148">
        <v>297</v>
      </c>
      <c r="AD148">
        <v>113</v>
      </c>
      <c r="AE148">
        <v>1474.1906919999999</v>
      </c>
      <c r="AF148">
        <v>-106.3228903</v>
      </c>
      <c r="AG148">
        <v>0.15989999999999999</v>
      </c>
      <c r="AH148">
        <v>120</v>
      </c>
      <c r="AI148">
        <v>7</v>
      </c>
      <c r="AK148">
        <v>706.19919786097034</v>
      </c>
      <c r="AL148">
        <v>-95.649338071204554</v>
      </c>
      <c r="AM148">
        <v>-10.684631741296229</v>
      </c>
      <c r="AN148">
        <v>-106.33396981250078</v>
      </c>
      <c r="AO148">
        <v>-3158.3663363558439</v>
      </c>
      <c r="AP148">
        <v>-1413.9943655816905</v>
      </c>
      <c r="AQ148">
        <v>-4572.3607019375331</v>
      </c>
    </row>
    <row r="149" spans="27:43">
      <c r="AA149">
        <v>0</v>
      </c>
      <c r="AB149">
        <v>202410</v>
      </c>
      <c r="AC149">
        <v>298</v>
      </c>
      <c r="AD149">
        <v>114</v>
      </c>
      <c r="AE149">
        <v>1418.6164220000001</v>
      </c>
      <c r="AF149">
        <v>-106.3228903</v>
      </c>
      <c r="AG149">
        <v>0.15989999999999999</v>
      </c>
      <c r="AH149">
        <v>120</v>
      </c>
      <c r="AI149">
        <v>6</v>
      </c>
      <c r="AK149">
        <v>609.27533235996702</v>
      </c>
      <c r="AL149">
        <v>-96.923865501003348</v>
      </c>
      <c r="AM149">
        <v>-9.4101043114974292</v>
      </c>
      <c r="AN149">
        <v>-106.33396981250078</v>
      </c>
      <c r="AO149">
        <v>-3255.2902018568475</v>
      </c>
      <c r="AP149">
        <v>-1423.404469893188</v>
      </c>
      <c r="AQ149">
        <v>-4678.6946717500332</v>
      </c>
    </row>
    <row r="150" spans="27:43">
      <c r="AA150">
        <v>0</v>
      </c>
      <c r="AB150">
        <v>202411</v>
      </c>
      <c r="AC150">
        <v>299</v>
      </c>
      <c r="AD150">
        <v>115</v>
      </c>
      <c r="AE150">
        <v>1363.0421530000001</v>
      </c>
      <c r="AF150">
        <v>-106.3228903</v>
      </c>
      <c r="AG150">
        <v>0.15989999999999999</v>
      </c>
      <c r="AH150">
        <v>120</v>
      </c>
      <c r="AI150">
        <v>5</v>
      </c>
      <c r="AK150">
        <v>511.05995635116278</v>
      </c>
      <c r="AL150">
        <v>-98.215376008804228</v>
      </c>
      <c r="AM150">
        <v>-8.1185938036965588</v>
      </c>
      <c r="AN150">
        <v>-106.33396981250078</v>
      </c>
      <c r="AO150">
        <v>-3353.5055778656515</v>
      </c>
      <c r="AP150">
        <v>-1431.5230636968845</v>
      </c>
      <c r="AQ150">
        <v>-4785.0286415625342</v>
      </c>
    </row>
    <row r="151" spans="27:43">
      <c r="AA151">
        <v>0</v>
      </c>
      <c r="AB151">
        <v>202412</v>
      </c>
      <c r="AC151">
        <v>300</v>
      </c>
      <c r="AD151">
        <v>116</v>
      </c>
      <c r="AE151">
        <v>1307.4678839999999</v>
      </c>
      <c r="AF151">
        <v>-106.3228903</v>
      </c>
      <c r="AG151">
        <v>0.15989999999999999</v>
      </c>
      <c r="AH151">
        <v>120</v>
      </c>
      <c r="AI151">
        <v>4</v>
      </c>
      <c r="AK151">
        <v>411.53586045704122</v>
      </c>
      <c r="AL151">
        <v>-99.524095894121544</v>
      </c>
      <c r="AM151">
        <v>-6.8098739183792434</v>
      </c>
      <c r="AN151">
        <v>-106.33396981250078</v>
      </c>
      <c r="AO151">
        <v>-3453.0296737597732</v>
      </c>
      <c r="AP151">
        <v>-1438.3329376152637</v>
      </c>
      <c r="AQ151">
        <v>-4891.3626113750342</v>
      </c>
    </row>
    <row r="152" spans="27:43">
      <c r="AA152">
        <v>0</v>
      </c>
      <c r="AB152">
        <v>202501</v>
      </c>
      <c r="AC152">
        <v>301</v>
      </c>
      <c r="AD152">
        <v>117</v>
      </c>
      <c r="AE152">
        <v>1251.893615</v>
      </c>
      <c r="AF152">
        <v>-106.3228903</v>
      </c>
      <c r="AG152">
        <v>0.15989999999999999</v>
      </c>
      <c r="AH152">
        <v>120</v>
      </c>
      <c r="AI152">
        <v>3</v>
      </c>
      <c r="AK152">
        <v>310.68560598513051</v>
      </c>
      <c r="AL152">
        <v>-100.85025447191072</v>
      </c>
      <c r="AM152">
        <v>-5.4837153405900736</v>
      </c>
      <c r="AN152">
        <v>-106.33396981250078</v>
      </c>
      <c r="AO152">
        <v>-3553.8799282316841</v>
      </c>
      <c r="AP152">
        <v>-1443.8166529558539</v>
      </c>
      <c r="AQ152">
        <v>-4997.6965811875343</v>
      </c>
    </row>
    <row r="153" spans="27:43">
      <c r="AA153">
        <v>0</v>
      </c>
      <c r="AB153">
        <v>202502</v>
      </c>
      <c r="AC153">
        <v>302</v>
      </c>
      <c r="AD153">
        <v>118</v>
      </c>
      <c r="AE153">
        <v>1196.3193450000001</v>
      </c>
      <c r="AF153">
        <v>-106.3228903</v>
      </c>
      <c r="AG153">
        <v>0.15989999999999999</v>
      </c>
      <c r="AH153">
        <v>120</v>
      </c>
      <c r="AI153">
        <v>2</v>
      </c>
      <c r="AK153">
        <v>208.49152187238158</v>
      </c>
      <c r="AL153">
        <v>-102.19408411274893</v>
      </c>
      <c r="AM153">
        <v>-4.1398856997518632</v>
      </c>
      <c r="AN153">
        <v>-106.33396981250078</v>
      </c>
      <c r="AO153">
        <v>-3656.074012344433</v>
      </c>
      <c r="AP153">
        <v>-1447.9565386556058</v>
      </c>
      <c r="AQ153">
        <v>-5104.0305510000353</v>
      </c>
    </row>
    <row r="154" spans="27:43">
      <c r="AA154">
        <v>0</v>
      </c>
      <c r="AB154">
        <v>202503</v>
      </c>
      <c r="AC154">
        <v>303</v>
      </c>
      <c r="AD154">
        <v>119</v>
      </c>
      <c r="AE154">
        <v>1140.7450759999999</v>
      </c>
      <c r="AF154">
        <v>-106.3228903</v>
      </c>
      <c r="AG154">
        <v>0.15989999999999999</v>
      </c>
      <c r="AH154">
        <v>120</v>
      </c>
      <c r="AI154">
        <v>1</v>
      </c>
      <c r="AK154">
        <v>104.93570158883028</v>
      </c>
      <c r="AL154">
        <v>-103.5558202835513</v>
      </c>
      <c r="AM154">
        <v>-2.7781495289494842</v>
      </c>
      <c r="AN154">
        <v>-106.33396981250078</v>
      </c>
      <c r="AO154">
        <v>-3759.6298326279843</v>
      </c>
      <c r="AP154">
        <v>-1450.7346881845551</v>
      </c>
      <c r="AQ154">
        <v>-5210.3645208125354</v>
      </c>
    </row>
    <row r="155" spans="27:43">
      <c r="AA155">
        <v>0</v>
      </c>
      <c r="AB155">
        <v>202504</v>
      </c>
      <c r="AC155">
        <v>304</v>
      </c>
      <c r="AD155">
        <v>120</v>
      </c>
      <c r="AE155">
        <v>1085.170807</v>
      </c>
      <c r="AF155">
        <v>-106.3228903</v>
      </c>
      <c r="AG155">
        <v>0.15989999999999999</v>
      </c>
      <c r="AH155">
        <v>120</v>
      </c>
      <c r="AI155">
        <v>0</v>
      </c>
      <c r="AK155">
        <v>6.6791017161449417E-13</v>
      </c>
      <c r="AL155">
        <v>-104.93570158882962</v>
      </c>
      <c r="AM155">
        <v>-1.3982682236711634</v>
      </c>
      <c r="AN155">
        <v>-106.33396981250078</v>
      </c>
      <c r="AO155">
        <v>-3864.5655342168138</v>
      </c>
      <c r="AP155">
        <v>-1452.1329564082264</v>
      </c>
      <c r="AQ155">
        <v>-5316.6984906250364</v>
      </c>
    </row>
    <row r="156" spans="27:43">
      <c r="AA156">
        <v>0</v>
      </c>
      <c r="AB156">
        <v>202505</v>
      </c>
      <c r="AC156">
        <v>305</v>
      </c>
      <c r="AD156">
        <v>121</v>
      </c>
      <c r="AE156">
        <v>1029.596538</v>
      </c>
      <c r="AF156">
        <v>-106.3228903</v>
      </c>
      <c r="AG156">
        <v>0.15989999999999999</v>
      </c>
      <c r="AH156">
        <v>120</v>
      </c>
      <c r="AI156">
        <v>0</v>
      </c>
      <c r="AK156">
        <v>0</v>
      </c>
      <c r="AL156">
        <v>-6.6791017161449417E-13</v>
      </c>
      <c r="AM156">
        <v>0</v>
      </c>
      <c r="AN156">
        <v>-6.6791017161449417E-13</v>
      </c>
      <c r="AO156">
        <v>-3864.5655342168143</v>
      </c>
      <c r="AP156">
        <v>-1452.1329564082264</v>
      </c>
      <c r="AQ156">
        <v>-5316.6984906250373</v>
      </c>
    </row>
    <row r="157" spans="27:43">
      <c r="AA157">
        <v>0</v>
      </c>
      <c r="AB157">
        <v>202506</v>
      </c>
      <c r="AC157">
        <v>306</v>
      </c>
      <c r="AD157">
        <v>122</v>
      </c>
      <c r="AE157">
        <v>974.02226829999995</v>
      </c>
      <c r="AF157">
        <v>-106.3228903</v>
      </c>
      <c r="AG157">
        <v>0.15989999999999999</v>
      </c>
      <c r="AH157">
        <v>120</v>
      </c>
      <c r="AI157">
        <v>0</v>
      </c>
      <c r="AK157">
        <v>0</v>
      </c>
      <c r="AL157">
        <v>0</v>
      </c>
      <c r="AM157">
        <v>0</v>
      </c>
      <c r="AN157">
        <v>0</v>
      </c>
      <c r="AO157">
        <v>-3864.5655342168143</v>
      </c>
      <c r="AP157">
        <v>-1452.1329564082264</v>
      </c>
      <c r="AQ157">
        <v>-5316.6984906250373</v>
      </c>
    </row>
    <row r="158" spans="27:43">
      <c r="AA158">
        <v>0</v>
      </c>
      <c r="AB158">
        <v>202507</v>
      </c>
      <c r="AC158">
        <v>307</v>
      </c>
      <c r="AD158">
        <v>123</v>
      </c>
      <c r="AE158">
        <v>918.44799899999998</v>
      </c>
      <c r="AF158">
        <v>-106.3228903</v>
      </c>
      <c r="AG158">
        <v>0.15989999999999999</v>
      </c>
      <c r="AH158">
        <v>120</v>
      </c>
      <c r="AI158">
        <v>0</v>
      </c>
      <c r="AK158">
        <v>0</v>
      </c>
      <c r="AL158">
        <v>0</v>
      </c>
      <c r="AM158">
        <v>0</v>
      </c>
      <c r="AN158">
        <v>0</v>
      </c>
      <c r="AO158">
        <v>-3864.5655342168143</v>
      </c>
      <c r="AP158">
        <v>-1452.1329564082264</v>
      </c>
      <c r="AQ158">
        <v>-5316.6984906250373</v>
      </c>
    </row>
    <row r="159" spans="27:43">
      <c r="AA159">
        <v>0</v>
      </c>
      <c r="AB159">
        <v>202508</v>
      </c>
      <c r="AC159">
        <v>308</v>
      </c>
      <c r="AD159">
        <v>124</v>
      </c>
      <c r="AE159">
        <v>862.87372970000001</v>
      </c>
      <c r="AF159">
        <v>-106.3228903</v>
      </c>
      <c r="AG159">
        <v>0.15989999999999999</v>
      </c>
      <c r="AH159">
        <v>120</v>
      </c>
      <c r="AI159">
        <v>0</v>
      </c>
      <c r="AK159">
        <v>0</v>
      </c>
      <c r="AL159">
        <v>0</v>
      </c>
      <c r="AM159">
        <v>0</v>
      </c>
      <c r="AN159">
        <v>0</v>
      </c>
      <c r="AO159">
        <v>-3864.5655342168143</v>
      </c>
      <c r="AP159">
        <v>-1452.1329564082264</v>
      </c>
      <c r="AQ159">
        <v>-5316.6984906250373</v>
      </c>
    </row>
    <row r="160" spans="27:43">
      <c r="AA160">
        <v>0</v>
      </c>
      <c r="AB160">
        <v>202509</v>
      </c>
      <c r="AC160">
        <v>309</v>
      </c>
      <c r="AD160">
        <v>125</v>
      </c>
      <c r="AE160">
        <v>807.29946050000001</v>
      </c>
      <c r="AF160">
        <v>-106.3228903</v>
      </c>
      <c r="AG160">
        <v>0.15989999999999999</v>
      </c>
      <c r="AH160">
        <v>120</v>
      </c>
      <c r="AI160">
        <v>0</v>
      </c>
      <c r="AK160">
        <v>0</v>
      </c>
      <c r="AL160">
        <v>0</v>
      </c>
      <c r="AM160">
        <v>0</v>
      </c>
      <c r="AN160">
        <v>0</v>
      </c>
      <c r="AO160">
        <v>-3864.5655342168143</v>
      </c>
      <c r="AP160">
        <v>-1452.1329564082264</v>
      </c>
      <c r="AQ160">
        <v>-5316.6984906250373</v>
      </c>
    </row>
    <row r="161" spans="27:43">
      <c r="AA161">
        <v>1</v>
      </c>
      <c r="AB161">
        <v>202103</v>
      </c>
      <c r="AC161">
        <v>255</v>
      </c>
      <c r="AD161">
        <v>69</v>
      </c>
      <c r="AE161">
        <v>4169.1000000000004</v>
      </c>
      <c r="AF161">
        <v>-113.15488329999999</v>
      </c>
      <c r="AG161">
        <v>0.15989999999999999</v>
      </c>
      <c r="AH161">
        <v>120</v>
      </c>
      <c r="AI161">
        <v>51</v>
      </c>
      <c r="AK161">
        <v>4169.1000000000004</v>
      </c>
      <c r="AL161">
        <v>0</v>
      </c>
      <c r="AM161">
        <v>0</v>
      </c>
      <c r="AN161">
        <v>-113.16891600869207</v>
      </c>
      <c r="AO161">
        <v>-58.346171578228002</v>
      </c>
      <c r="AP161">
        <v>-54.822744430464063</v>
      </c>
      <c r="AQ161">
        <v>-113.16891600869207</v>
      </c>
    </row>
    <row r="162" spans="27:43">
      <c r="AA162">
        <v>0</v>
      </c>
      <c r="AB162">
        <v>202104</v>
      </c>
      <c r="AC162">
        <v>256</v>
      </c>
      <c r="AD162">
        <v>70</v>
      </c>
      <c r="AE162">
        <v>4111.5032579999997</v>
      </c>
      <c r="AF162">
        <v>-113.15488329999999</v>
      </c>
      <c r="AG162">
        <v>0.15989999999999999</v>
      </c>
      <c r="AH162">
        <v>120</v>
      </c>
      <c r="AI162">
        <v>50</v>
      </c>
      <c r="AK162">
        <v>4111.4843414913084</v>
      </c>
      <c r="AL162">
        <v>-57.615658508692064</v>
      </c>
      <c r="AM162">
        <v>-55.553257500000001</v>
      </c>
      <c r="AN162">
        <v>-113.16891600869207</v>
      </c>
      <c r="AO162">
        <v>-115.96183008692006</v>
      </c>
      <c r="AP162">
        <v>-110.37600193046407</v>
      </c>
      <c r="AQ162">
        <v>-226.33783201738413</v>
      </c>
    </row>
    <row r="163" spans="27:43">
      <c r="AA163">
        <v>0</v>
      </c>
      <c r="AB163">
        <v>202105</v>
      </c>
      <c r="AC163">
        <v>257</v>
      </c>
      <c r="AD163">
        <v>71</v>
      </c>
      <c r="AE163">
        <v>4053.9065150000001</v>
      </c>
      <c r="AF163">
        <v>-113.15488329999999</v>
      </c>
      <c r="AG163">
        <v>0.15989999999999999</v>
      </c>
      <c r="AH163">
        <v>120</v>
      </c>
      <c r="AI163">
        <v>49</v>
      </c>
      <c r="AK163">
        <v>4053.1009543329878</v>
      </c>
      <c r="AL163">
        <v>-58.383387158320389</v>
      </c>
      <c r="AM163">
        <v>-54.785528850371676</v>
      </c>
      <c r="AN163">
        <v>-113.16891600869207</v>
      </c>
      <c r="AO163">
        <v>-174.34521724524046</v>
      </c>
      <c r="AP163">
        <v>-165.16153078083573</v>
      </c>
      <c r="AQ163">
        <v>-339.5067480260762</v>
      </c>
    </row>
    <row r="164" spans="27:43">
      <c r="AA164">
        <v>0</v>
      </c>
      <c r="AB164">
        <v>202106</v>
      </c>
      <c r="AC164">
        <v>258</v>
      </c>
      <c r="AD164">
        <v>72</v>
      </c>
      <c r="AE164">
        <v>3996.309773</v>
      </c>
      <c r="AF164">
        <v>-113.15488329999999</v>
      </c>
      <c r="AG164">
        <v>0.15989999999999999</v>
      </c>
      <c r="AH164">
        <v>120</v>
      </c>
      <c r="AI164">
        <v>48</v>
      </c>
      <c r="AK164">
        <v>3993.939608540783</v>
      </c>
      <c r="AL164">
        <v>-59.161345792205012</v>
      </c>
      <c r="AM164">
        <v>-54.007570216487053</v>
      </c>
      <c r="AN164">
        <v>-113.16891600869207</v>
      </c>
      <c r="AO164">
        <v>-233.50656303744546</v>
      </c>
      <c r="AP164">
        <v>-219.1691009973228</v>
      </c>
      <c r="AQ164">
        <v>-452.67566403476826</v>
      </c>
    </row>
    <row r="165" spans="27:43">
      <c r="AA165">
        <v>0</v>
      </c>
      <c r="AB165">
        <v>202107</v>
      </c>
      <c r="AC165">
        <v>259</v>
      </c>
      <c r="AD165">
        <v>73</v>
      </c>
      <c r="AE165">
        <v>3938.7130299999999</v>
      </c>
      <c r="AF165">
        <v>-113.15488329999999</v>
      </c>
      <c r="AG165">
        <v>0.15989999999999999</v>
      </c>
      <c r="AH165">
        <v>120</v>
      </c>
      <c r="AI165">
        <v>47</v>
      </c>
      <c r="AK165">
        <v>3933.9899378158966</v>
      </c>
      <c r="AL165">
        <v>-59.94967072488614</v>
      </c>
      <c r="AM165">
        <v>-53.219245283805925</v>
      </c>
      <c r="AN165">
        <v>-113.16891600869207</v>
      </c>
      <c r="AO165">
        <v>-293.45623376233158</v>
      </c>
      <c r="AP165">
        <v>-272.38834628112875</v>
      </c>
      <c r="AQ165">
        <v>-565.84458004346038</v>
      </c>
    </row>
    <row r="166" spans="27:43">
      <c r="AA166">
        <v>0</v>
      </c>
      <c r="AB166">
        <v>202108</v>
      </c>
      <c r="AC166">
        <v>260</v>
      </c>
      <c r="AD166">
        <v>74</v>
      </c>
      <c r="AE166">
        <v>3881.1162880000002</v>
      </c>
      <c r="AF166">
        <v>-113.15488329999999</v>
      </c>
      <c r="AG166">
        <v>0.15989999999999999</v>
      </c>
      <c r="AH166">
        <v>120</v>
      </c>
      <c r="AI166">
        <v>46</v>
      </c>
      <c r="AK166">
        <v>3873.2414377286013</v>
      </c>
      <c r="AL166">
        <v>-60.748500087295248</v>
      </c>
      <c r="AM166">
        <v>-52.420415921396817</v>
      </c>
      <c r="AN166">
        <v>-113.16891600869207</v>
      </c>
      <c r="AO166">
        <v>-354.20473384962685</v>
      </c>
      <c r="AP166">
        <v>-324.80876220252554</v>
      </c>
      <c r="AQ166">
        <v>-679.0134960521525</v>
      </c>
    </row>
    <row r="167" spans="27:43">
      <c r="AA167">
        <v>0</v>
      </c>
      <c r="AB167">
        <v>202109</v>
      </c>
      <c r="AC167">
        <v>261</v>
      </c>
      <c r="AD167">
        <v>75</v>
      </c>
      <c r="AE167">
        <v>3823.5195450000001</v>
      </c>
      <c r="AF167">
        <v>-113.15488329999999</v>
      </c>
      <c r="AG167">
        <v>0.15989999999999999</v>
      </c>
      <c r="AH167">
        <v>120</v>
      </c>
      <c r="AI167">
        <v>45</v>
      </c>
      <c r="AK167">
        <v>3811.6834638776427</v>
      </c>
      <c r="AL167">
        <v>-61.557973850958462</v>
      </c>
      <c r="AM167">
        <v>-51.610942157733604</v>
      </c>
      <c r="AN167">
        <v>-113.16891600869207</v>
      </c>
      <c r="AO167">
        <v>-415.76270770058534</v>
      </c>
      <c r="AP167">
        <v>-376.41970436025917</v>
      </c>
      <c r="AQ167">
        <v>-792.18241206084451</v>
      </c>
    </row>
    <row r="168" spans="27:43">
      <c r="AA168">
        <v>0</v>
      </c>
      <c r="AB168">
        <v>202110</v>
      </c>
      <c r="AC168">
        <v>262</v>
      </c>
      <c r="AD168">
        <v>76</v>
      </c>
      <c r="AE168">
        <v>3765.9228029999999</v>
      </c>
      <c r="AF168">
        <v>-113.15488329999999</v>
      </c>
      <c r="AG168">
        <v>0.15989999999999999</v>
      </c>
      <c r="AH168">
        <v>120</v>
      </c>
      <c r="AI168">
        <v>44</v>
      </c>
      <c r="AK168">
        <v>3749.3052300251202</v>
      </c>
      <c r="AL168">
        <v>-62.378233852522484</v>
      </c>
      <c r="AM168">
        <v>-50.790682156169581</v>
      </c>
      <c r="AN168">
        <v>-113.16891600869207</v>
      </c>
      <c r="AO168">
        <v>-478.14094155310784</v>
      </c>
      <c r="AP168">
        <v>-427.21038651642874</v>
      </c>
      <c r="AQ168">
        <v>-905.35132806953663</v>
      </c>
    </row>
    <row r="169" spans="27:43">
      <c r="AA169">
        <v>0</v>
      </c>
      <c r="AB169">
        <v>202111</v>
      </c>
      <c r="AC169">
        <v>263</v>
      </c>
      <c r="AD169">
        <v>77</v>
      </c>
      <c r="AE169">
        <v>3708.3260599999999</v>
      </c>
      <c r="AF169">
        <v>-113.15488329999999</v>
      </c>
      <c r="AG169">
        <v>0.15989999999999999</v>
      </c>
      <c r="AH169">
        <v>120</v>
      </c>
      <c r="AI169">
        <v>43</v>
      </c>
      <c r="AK169">
        <v>3686.0958062065129</v>
      </c>
      <c r="AL169">
        <v>-63.209423818607348</v>
      </c>
      <c r="AM169">
        <v>-49.959492190084717</v>
      </c>
      <c r="AN169">
        <v>-113.16891600869207</v>
      </c>
      <c r="AO169">
        <v>-541.35036537171516</v>
      </c>
      <c r="AP169">
        <v>-477.16987870651349</v>
      </c>
      <c r="AQ169">
        <v>-1018.5202440782286</v>
      </c>
    </row>
    <row r="170" spans="27:43">
      <c r="AA170">
        <v>0</v>
      </c>
      <c r="AB170">
        <v>202112</v>
      </c>
      <c r="AC170">
        <v>264</v>
      </c>
      <c r="AD170">
        <v>78</v>
      </c>
      <c r="AE170">
        <v>3650.7293180000001</v>
      </c>
      <c r="AF170">
        <v>-113.15488329999999</v>
      </c>
      <c r="AG170">
        <v>0.15989999999999999</v>
      </c>
      <c r="AH170">
        <v>120</v>
      </c>
      <c r="AI170">
        <v>42</v>
      </c>
      <c r="AK170">
        <v>3622.0441168155226</v>
      </c>
      <c r="AL170">
        <v>-64.05168939099029</v>
      </c>
      <c r="AM170">
        <v>-49.117226617701775</v>
      </c>
      <c r="AN170">
        <v>-113.16891600869207</v>
      </c>
      <c r="AO170">
        <v>-605.40205476270546</v>
      </c>
      <c r="AP170">
        <v>-526.2871053242153</v>
      </c>
      <c r="AQ170">
        <v>-1131.6891600869208</v>
      </c>
    </row>
    <row r="171" spans="27:43">
      <c r="AA171">
        <v>0</v>
      </c>
      <c r="AB171">
        <v>202201</v>
      </c>
      <c r="AC171">
        <v>265</v>
      </c>
      <c r="AD171">
        <v>79</v>
      </c>
      <c r="AE171">
        <v>3593.1325750000001</v>
      </c>
      <c r="AF171">
        <v>-113.15488329999999</v>
      </c>
      <c r="AG171">
        <v>0.15989999999999999</v>
      </c>
      <c r="AH171">
        <v>120</v>
      </c>
      <c r="AI171">
        <v>41</v>
      </c>
      <c r="AK171">
        <v>3557.1389386633973</v>
      </c>
      <c r="AL171">
        <v>-64.905178152125231</v>
      </c>
      <c r="AM171">
        <v>-48.263737856566834</v>
      </c>
      <c r="AN171">
        <v>-113.16891600869207</v>
      </c>
      <c r="AO171">
        <v>-670.30723291483071</v>
      </c>
      <c r="AP171">
        <v>-574.55084318078218</v>
      </c>
      <c r="AQ171">
        <v>-1244.8580760956129</v>
      </c>
    </row>
    <row r="172" spans="27:43">
      <c r="AA172">
        <v>0</v>
      </c>
      <c r="AB172">
        <v>202202</v>
      </c>
      <c r="AC172">
        <v>266</v>
      </c>
      <c r="AD172">
        <v>80</v>
      </c>
      <c r="AE172">
        <v>3535.5358329999999</v>
      </c>
      <c r="AF172">
        <v>-113.15488329999999</v>
      </c>
      <c r="AG172">
        <v>0.15989999999999999</v>
      </c>
      <c r="AH172">
        <v>120</v>
      </c>
      <c r="AI172">
        <v>40</v>
      </c>
      <c r="AK172">
        <v>3491.3688990123951</v>
      </c>
      <c r="AL172">
        <v>-65.770039651002293</v>
      </c>
      <c r="AM172">
        <v>-47.398876357689765</v>
      </c>
      <c r="AN172">
        <v>-113.16891600869207</v>
      </c>
      <c r="AO172">
        <v>-736.07727256583303</v>
      </c>
      <c r="AP172">
        <v>-621.94971953847198</v>
      </c>
      <c r="AQ172">
        <v>-1358.0269921043048</v>
      </c>
    </row>
    <row r="173" spans="27:43">
      <c r="AA173">
        <v>0</v>
      </c>
      <c r="AB173">
        <v>202203</v>
      </c>
      <c r="AC173">
        <v>267</v>
      </c>
      <c r="AD173">
        <v>81</v>
      </c>
      <c r="AE173">
        <v>3477.9390899999999</v>
      </c>
      <c r="AF173">
        <v>-113.15488329999999</v>
      </c>
      <c r="AG173">
        <v>0.15989999999999999</v>
      </c>
      <c r="AH173">
        <v>120</v>
      </c>
      <c r="AI173">
        <v>39</v>
      </c>
      <c r="AK173">
        <v>3424.7224735830432</v>
      </c>
      <c r="AL173">
        <v>-66.646425429351908</v>
      </c>
      <c r="AM173">
        <v>-46.522490579340158</v>
      </c>
      <c r="AN173">
        <v>-113.16891600869207</v>
      </c>
      <c r="AO173">
        <v>-802.72369799518492</v>
      </c>
      <c r="AP173">
        <v>-668.4722101178121</v>
      </c>
      <c r="AQ173">
        <v>-1471.1959081129969</v>
      </c>
    </row>
    <row r="174" spans="27:43">
      <c r="AA174">
        <v>0</v>
      </c>
      <c r="AB174">
        <v>202204</v>
      </c>
      <c r="AC174">
        <v>268</v>
      </c>
      <c r="AD174">
        <v>82</v>
      </c>
      <c r="AE174">
        <v>3420.3423480000001</v>
      </c>
      <c r="AF174">
        <v>-113.15488329999999</v>
      </c>
      <c r="AG174">
        <v>0.15989999999999999</v>
      </c>
      <c r="AH174">
        <v>120</v>
      </c>
      <c r="AI174">
        <v>38</v>
      </c>
      <c r="AK174">
        <v>3357.1879845348453</v>
      </c>
      <c r="AL174">
        <v>-67.534489048198026</v>
      </c>
      <c r="AM174">
        <v>-45.634426960494046</v>
      </c>
      <c r="AN174">
        <v>-113.16891600869207</v>
      </c>
      <c r="AO174">
        <v>-870.25818704338292</v>
      </c>
      <c r="AP174">
        <v>-714.10663707830611</v>
      </c>
      <c r="AQ174">
        <v>-1584.364824121689</v>
      </c>
    </row>
    <row r="175" spans="27:43">
      <c r="AA175">
        <v>0</v>
      </c>
      <c r="AB175">
        <v>202205</v>
      </c>
      <c r="AC175">
        <v>269</v>
      </c>
      <c r="AD175">
        <v>83</v>
      </c>
      <c r="AE175">
        <v>3362.7456050000001</v>
      </c>
      <c r="AF175">
        <v>-113.15488329999999</v>
      </c>
      <c r="AG175">
        <v>0.15989999999999999</v>
      </c>
      <c r="AH175">
        <v>120</v>
      </c>
      <c r="AI175">
        <v>37</v>
      </c>
      <c r="AK175">
        <v>3288.7535984200799</v>
      </c>
      <c r="AL175">
        <v>-68.43438611476526</v>
      </c>
      <c r="AM175">
        <v>-44.734529893926805</v>
      </c>
      <c r="AN175">
        <v>-113.16891600869207</v>
      </c>
      <c r="AO175">
        <v>-938.69257315814821</v>
      </c>
      <c r="AP175">
        <v>-758.84116697223294</v>
      </c>
      <c r="AQ175">
        <v>-1697.5337401303809</v>
      </c>
    </row>
    <row r="176" spans="27:43">
      <c r="AA176">
        <v>0</v>
      </c>
      <c r="AB176">
        <v>202206</v>
      </c>
      <c r="AC176">
        <v>270</v>
      </c>
      <c r="AD176">
        <v>84</v>
      </c>
      <c r="AE176">
        <v>3305.1488629999999</v>
      </c>
      <c r="AF176">
        <v>-113.15488329999999</v>
      </c>
      <c r="AG176">
        <v>0.15989999999999999</v>
      </c>
      <c r="AH176">
        <v>120</v>
      </c>
      <c r="AI176">
        <v>36</v>
      </c>
      <c r="AK176">
        <v>3219.4073241103356</v>
      </c>
      <c r="AL176">
        <v>-69.346274309744501</v>
      </c>
      <c r="AM176">
        <v>-43.822641698947557</v>
      </c>
      <c r="AN176">
        <v>-113.16891600869207</v>
      </c>
      <c r="AO176">
        <v>-1008.0388474678928</v>
      </c>
      <c r="AP176">
        <v>-802.6638086711805</v>
      </c>
      <c r="AQ176">
        <v>-1810.702656139073</v>
      </c>
    </row>
    <row r="177" spans="27:43">
      <c r="AA177">
        <v>0</v>
      </c>
      <c r="AB177">
        <v>202207</v>
      </c>
      <c r="AC177">
        <v>271</v>
      </c>
      <c r="AD177">
        <v>85</v>
      </c>
      <c r="AE177">
        <v>3247.5521199999998</v>
      </c>
      <c r="AF177">
        <v>-113.15488329999999</v>
      </c>
      <c r="AG177">
        <v>0.15989999999999999</v>
      </c>
      <c r="AH177">
        <v>120</v>
      </c>
      <c r="AI177">
        <v>35</v>
      </c>
      <c r="AK177">
        <v>3149.1370106954137</v>
      </c>
      <c r="AL177">
        <v>-70.270313414921844</v>
      </c>
      <c r="AM177">
        <v>-42.898602593770214</v>
      </c>
      <c r="AN177">
        <v>-113.16891600869207</v>
      </c>
      <c r="AO177">
        <v>-1078.3091608828147</v>
      </c>
      <c r="AP177">
        <v>-845.5624112649507</v>
      </c>
      <c r="AQ177">
        <v>-1923.8715721477652</v>
      </c>
    </row>
    <row r="178" spans="27:43">
      <c r="AA178">
        <v>0</v>
      </c>
      <c r="AB178">
        <v>202208</v>
      </c>
      <c r="AC178">
        <v>272</v>
      </c>
      <c r="AD178">
        <v>86</v>
      </c>
      <c r="AE178">
        <v>3189.9553780000001</v>
      </c>
      <c r="AF178">
        <v>-113.15488329999999</v>
      </c>
      <c r="AG178">
        <v>0.15989999999999999</v>
      </c>
      <c r="AH178">
        <v>120</v>
      </c>
      <c r="AI178">
        <v>34</v>
      </c>
      <c r="AK178">
        <v>3077.9303453542379</v>
      </c>
      <c r="AL178">
        <v>-71.206665341175693</v>
      </c>
      <c r="AM178">
        <v>-41.962250667516379</v>
      </c>
      <c r="AN178">
        <v>-113.16891600869207</v>
      </c>
      <c r="AO178">
        <v>-1149.5158262239904</v>
      </c>
      <c r="AP178">
        <v>-887.5246619324671</v>
      </c>
      <c r="AQ178">
        <v>-2037.0404881564573</v>
      </c>
    </row>
    <row r="179" spans="27:43">
      <c r="AA179">
        <v>0</v>
      </c>
      <c r="AB179">
        <v>202209</v>
      </c>
      <c r="AC179">
        <v>273</v>
      </c>
      <c r="AD179">
        <v>87</v>
      </c>
      <c r="AE179">
        <v>3132.358635</v>
      </c>
      <c r="AF179">
        <v>-113.15488329999999</v>
      </c>
      <c r="AG179">
        <v>0.15989999999999999</v>
      </c>
      <c r="AH179">
        <v>120</v>
      </c>
      <c r="AI179">
        <v>33</v>
      </c>
      <c r="AK179">
        <v>3005.7748511973909</v>
      </c>
      <c r="AL179">
        <v>-72.155494156846856</v>
      </c>
      <c r="AM179">
        <v>-41.013421851845216</v>
      </c>
      <c r="AN179">
        <v>-113.16891600869207</v>
      </c>
      <c r="AO179">
        <v>-1221.6713203808372</v>
      </c>
      <c r="AP179">
        <v>-928.53808378431233</v>
      </c>
      <c r="AQ179">
        <v>-2150.2094041651494</v>
      </c>
    </row>
    <row r="180" spans="27:43">
      <c r="AA180">
        <v>0</v>
      </c>
      <c r="AB180">
        <v>202210</v>
      </c>
      <c r="AC180">
        <v>274</v>
      </c>
      <c r="AD180">
        <v>88</v>
      </c>
      <c r="AE180">
        <v>3074.7618929999999</v>
      </c>
      <c r="AF180">
        <v>-113.15488329999999</v>
      </c>
      <c r="AG180">
        <v>0.15989999999999999</v>
      </c>
      <c r="AH180">
        <v>120</v>
      </c>
      <c r="AI180">
        <v>32</v>
      </c>
      <c r="AK180">
        <v>2932.6578850809042</v>
      </c>
      <c r="AL180">
        <v>-73.116966116486836</v>
      </c>
      <c r="AM180">
        <v>-40.051949892205229</v>
      </c>
      <c r="AN180">
        <v>-113.16891600869207</v>
      </c>
      <c r="AO180">
        <v>-1294.788286497324</v>
      </c>
      <c r="AP180">
        <v>-968.59003367651758</v>
      </c>
      <c r="AQ180">
        <v>-2263.3783201738415</v>
      </c>
    </row>
    <row r="181" spans="27:43">
      <c r="AA181">
        <v>0</v>
      </c>
      <c r="AB181">
        <v>202211</v>
      </c>
      <c r="AC181">
        <v>275</v>
      </c>
      <c r="AD181">
        <v>89</v>
      </c>
      <c r="AE181">
        <v>3017.1651499999998</v>
      </c>
      <c r="AF181">
        <v>-113.15488329999999</v>
      </c>
      <c r="AG181">
        <v>0.15989999999999999</v>
      </c>
      <c r="AH181">
        <v>120</v>
      </c>
      <c r="AI181">
        <v>31</v>
      </c>
      <c r="AK181">
        <v>2858.5666353909151</v>
      </c>
      <c r="AL181">
        <v>-74.091249689989013</v>
      </c>
      <c r="AM181">
        <v>-39.077666318703045</v>
      </c>
      <c r="AN181">
        <v>-113.16891600869207</v>
      </c>
      <c r="AO181">
        <v>-1368.8795361873131</v>
      </c>
      <c r="AP181">
        <v>-1007.6676999952206</v>
      </c>
      <c r="AQ181">
        <v>-2376.5472361825337</v>
      </c>
    </row>
    <row r="182" spans="27:43">
      <c r="AA182">
        <v>0</v>
      </c>
      <c r="AB182">
        <v>202212</v>
      </c>
      <c r="AC182">
        <v>276</v>
      </c>
      <c r="AD182">
        <v>90</v>
      </c>
      <c r="AE182">
        <v>2959.5684080000001</v>
      </c>
      <c r="AF182">
        <v>-113.15488329999999</v>
      </c>
      <c r="AG182">
        <v>0.15989999999999999</v>
      </c>
      <c r="AH182">
        <v>120</v>
      </c>
      <c r="AI182">
        <v>30</v>
      </c>
      <c r="AK182">
        <v>2783.488119798807</v>
      </c>
      <c r="AL182">
        <v>-75.078515592108118</v>
      </c>
      <c r="AM182">
        <v>-38.09040041658394</v>
      </c>
      <c r="AN182">
        <v>-113.16891600869207</v>
      </c>
      <c r="AO182">
        <v>-1443.9580517794211</v>
      </c>
      <c r="AP182">
        <v>-1045.7581004118044</v>
      </c>
      <c r="AQ182">
        <v>-2489.7161521912258</v>
      </c>
    </row>
    <row r="183" spans="27:43">
      <c r="AA183">
        <v>0</v>
      </c>
      <c r="AB183">
        <v>202301</v>
      </c>
      <c r="AC183">
        <v>277</v>
      </c>
      <c r="AD183">
        <v>91</v>
      </c>
      <c r="AE183">
        <v>2901.971665</v>
      </c>
      <c r="AF183">
        <v>-113.15488329999999</v>
      </c>
      <c r="AG183">
        <v>0.15989999999999999</v>
      </c>
      <c r="AH183">
        <v>120</v>
      </c>
      <c r="AI183">
        <v>29</v>
      </c>
      <c r="AK183">
        <v>2707.4091829864342</v>
      </c>
      <c r="AL183">
        <v>-76.078936812372973</v>
      </c>
      <c r="AM183">
        <v>-37.089979196319099</v>
      </c>
      <c r="AN183">
        <v>-113.16891600869207</v>
      </c>
      <c r="AO183">
        <v>-1520.0369885917942</v>
      </c>
      <c r="AP183">
        <v>-1082.8480796081235</v>
      </c>
      <c r="AQ183">
        <v>-2602.8850681999179</v>
      </c>
    </row>
    <row r="184" spans="27:43">
      <c r="AA184">
        <v>0</v>
      </c>
      <c r="AB184">
        <v>202302</v>
      </c>
      <c r="AC184">
        <v>278</v>
      </c>
      <c r="AD184">
        <v>92</v>
      </c>
      <c r="AE184">
        <v>2844.3749229999999</v>
      </c>
      <c r="AF184">
        <v>-113.15488329999999</v>
      </c>
      <c r="AG184">
        <v>0.15989999999999999</v>
      </c>
      <c r="AH184">
        <v>120</v>
      </c>
      <c r="AI184">
        <v>28</v>
      </c>
      <c r="AK184">
        <v>2630.3164943410366</v>
      </c>
      <c r="AL184">
        <v>-77.092688645397828</v>
      </c>
      <c r="AM184">
        <v>-36.07622736329423</v>
      </c>
      <c r="AN184">
        <v>-113.16891600869207</v>
      </c>
      <c r="AO184">
        <v>-1597.129677237192</v>
      </c>
      <c r="AP184">
        <v>-1118.9243069714178</v>
      </c>
      <c r="AQ184">
        <v>-2716.0539842086096</v>
      </c>
    </row>
    <row r="185" spans="27:43">
      <c r="AA185">
        <v>0</v>
      </c>
      <c r="AB185">
        <v>202303</v>
      </c>
      <c r="AC185">
        <v>279</v>
      </c>
      <c r="AD185">
        <v>93</v>
      </c>
      <c r="AE185">
        <v>2786.7781799999998</v>
      </c>
      <c r="AF185">
        <v>-113.15488329999999</v>
      </c>
      <c r="AG185">
        <v>0.15989999999999999</v>
      </c>
      <c r="AH185">
        <v>120</v>
      </c>
      <c r="AI185">
        <v>27</v>
      </c>
      <c r="AK185">
        <v>2552.1965456194389</v>
      </c>
      <c r="AL185">
        <v>-78.119948721597751</v>
      </c>
      <c r="AM185">
        <v>-35.048967287094307</v>
      </c>
      <c r="AN185">
        <v>-113.16891600869207</v>
      </c>
      <c r="AO185">
        <v>-1675.2496259587897</v>
      </c>
      <c r="AP185">
        <v>-1153.973274258512</v>
      </c>
      <c r="AQ185">
        <v>-2829.2229002173017</v>
      </c>
    </row>
    <row r="186" spans="27:43">
      <c r="AA186">
        <v>0</v>
      </c>
      <c r="AB186">
        <v>202304</v>
      </c>
      <c r="AC186">
        <v>280</v>
      </c>
      <c r="AD186">
        <v>94</v>
      </c>
      <c r="AE186">
        <v>2729.1814380000001</v>
      </c>
      <c r="AF186">
        <v>-113.15488329999999</v>
      </c>
      <c r="AG186">
        <v>0.15989999999999999</v>
      </c>
      <c r="AH186">
        <v>120</v>
      </c>
      <c r="AI186">
        <v>26</v>
      </c>
      <c r="AK186">
        <v>2473.0356485811258</v>
      </c>
      <c r="AL186">
        <v>-79.160897038313038</v>
      </c>
      <c r="AM186">
        <v>-34.00801897037902</v>
      </c>
      <c r="AN186">
        <v>-113.16891600869207</v>
      </c>
      <c r="AO186">
        <v>-1754.4105229971028</v>
      </c>
      <c r="AP186">
        <v>-1187.981293228891</v>
      </c>
      <c r="AQ186">
        <v>-2942.3918162259938</v>
      </c>
    </row>
    <row r="187" spans="27:43">
      <c r="AA187">
        <v>0</v>
      </c>
      <c r="AB187">
        <v>202305</v>
      </c>
      <c r="AC187">
        <v>281</v>
      </c>
      <c r="AD187">
        <v>95</v>
      </c>
      <c r="AE187">
        <v>2671.584695</v>
      </c>
      <c r="AF187">
        <v>-113.15488329999999</v>
      </c>
      <c r="AG187">
        <v>0.15989999999999999</v>
      </c>
      <c r="AH187">
        <v>120</v>
      </c>
      <c r="AI187">
        <v>25</v>
      </c>
      <c r="AK187">
        <v>2392.8199325897772</v>
      </c>
      <c r="AL187">
        <v>-80.21571599134856</v>
      </c>
      <c r="AM187">
        <v>-32.953200017343498</v>
      </c>
      <c r="AN187">
        <v>-113.16891600869207</v>
      </c>
      <c r="AO187">
        <v>-1834.6262389884514</v>
      </c>
      <c r="AP187">
        <v>-1220.9344932462345</v>
      </c>
      <c r="AQ187">
        <v>-3055.5607322346859</v>
      </c>
    </row>
    <row r="188" spans="27:43">
      <c r="AA188">
        <v>0</v>
      </c>
      <c r="AB188">
        <v>202306</v>
      </c>
      <c r="AC188">
        <v>282</v>
      </c>
      <c r="AD188">
        <v>96</v>
      </c>
      <c r="AE188">
        <v>2613.9879529999998</v>
      </c>
      <c r="AF188">
        <v>-113.15488329999999</v>
      </c>
      <c r="AG188">
        <v>0.15989999999999999</v>
      </c>
      <c r="AH188">
        <v>120</v>
      </c>
      <c r="AI188">
        <v>24</v>
      </c>
      <c r="AK188">
        <v>2311.535342182844</v>
      </c>
      <c r="AL188">
        <v>-81.28459040693329</v>
      </c>
      <c r="AM188">
        <v>-31.884325601758778</v>
      </c>
      <c r="AN188">
        <v>-113.16891600869207</v>
      </c>
      <c r="AO188">
        <v>-1915.9108293953848</v>
      </c>
      <c r="AP188">
        <v>-1252.8188188479933</v>
      </c>
      <c r="AQ188">
        <v>-3168.7296482433781</v>
      </c>
    </row>
    <row r="189" spans="27:43">
      <c r="AA189">
        <v>0</v>
      </c>
      <c r="AB189">
        <v>202307</v>
      </c>
      <c r="AC189">
        <v>283</v>
      </c>
      <c r="AD189">
        <v>97</v>
      </c>
      <c r="AE189">
        <v>2556.3912099999998</v>
      </c>
      <c r="AF189">
        <v>-113.15488329999999</v>
      </c>
      <c r="AG189">
        <v>0.15989999999999999</v>
      </c>
      <c r="AH189">
        <v>120</v>
      </c>
      <c r="AI189">
        <v>23</v>
      </c>
      <c r="AK189">
        <v>2229.1676346087384</v>
      </c>
      <c r="AL189">
        <v>-82.36770757410568</v>
      </c>
      <c r="AM189">
        <v>-30.801208434586393</v>
      </c>
      <c r="AN189">
        <v>-113.16891600869207</v>
      </c>
      <c r="AO189">
        <v>-1998.2785369694905</v>
      </c>
      <c r="AP189">
        <v>-1283.6200272825797</v>
      </c>
      <c r="AQ189">
        <v>-3281.8985642520702</v>
      </c>
    </row>
    <row r="190" spans="27:43">
      <c r="AA190">
        <v>0</v>
      </c>
      <c r="AB190">
        <v>202308</v>
      </c>
      <c r="AC190">
        <v>284</v>
      </c>
      <c r="AD190">
        <v>98</v>
      </c>
      <c r="AE190">
        <v>2498.7944680000001</v>
      </c>
      <c r="AF190">
        <v>-113.15488329999999</v>
      </c>
      <c r="AG190">
        <v>0.15989999999999999</v>
      </c>
      <c r="AH190">
        <v>120</v>
      </c>
      <c r="AI190">
        <v>22</v>
      </c>
      <c r="AK190">
        <v>2145.7023773312076</v>
      </c>
      <c r="AL190">
        <v>-83.465257277530625</v>
      </c>
      <c r="AM190">
        <v>-29.703658731161436</v>
      </c>
      <c r="AN190">
        <v>-113.16891600869207</v>
      </c>
      <c r="AO190">
        <v>-2081.743794247021</v>
      </c>
      <c r="AP190">
        <v>-1313.3236860137411</v>
      </c>
      <c r="AQ190">
        <v>-3395.0674802607623</v>
      </c>
    </row>
    <row r="191" spans="27:43">
      <c r="AA191">
        <v>0</v>
      </c>
      <c r="AB191">
        <v>202309</v>
      </c>
      <c r="AC191">
        <v>285</v>
      </c>
      <c r="AD191">
        <v>99</v>
      </c>
      <c r="AE191">
        <v>2441.197725</v>
      </c>
      <c r="AF191">
        <v>-113.15488329999999</v>
      </c>
      <c r="AG191">
        <v>0.15989999999999999</v>
      </c>
      <c r="AH191">
        <v>120</v>
      </c>
      <c r="AI191">
        <v>21</v>
      </c>
      <c r="AK191">
        <v>2061.124945500454</v>
      </c>
      <c r="AL191">
        <v>-84.577431830753724</v>
      </c>
      <c r="AM191">
        <v>-28.591484177938337</v>
      </c>
      <c r="AN191">
        <v>-113.16891600869207</v>
      </c>
      <c r="AO191">
        <v>-2166.3212260777746</v>
      </c>
      <c r="AP191">
        <v>-1341.9151701916794</v>
      </c>
      <c r="AQ191">
        <v>-3508.236396269454</v>
      </c>
    </row>
    <row r="192" spans="27:43">
      <c r="AA192">
        <v>0</v>
      </c>
      <c r="AB192">
        <v>202310</v>
      </c>
      <c r="AC192">
        <v>286</v>
      </c>
      <c r="AD192">
        <v>100</v>
      </c>
      <c r="AE192">
        <v>2383.6009829999998</v>
      </c>
      <c r="AF192">
        <v>-113.15488329999999</v>
      </c>
      <c r="AG192">
        <v>0.15989999999999999</v>
      </c>
      <c r="AH192">
        <v>120</v>
      </c>
      <c r="AI192">
        <v>20</v>
      </c>
      <c r="AK192">
        <v>1975.4205193905555</v>
      </c>
      <c r="AL192">
        <v>-85.70442610989852</v>
      </c>
      <c r="AM192">
        <v>-27.464489898793545</v>
      </c>
      <c r="AN192">
        <v>-113.16891600869207</v>
      </c>
      <c r="AO192">
        <v>-2252.0256521876731</v>
      </c>
      <c r="AP192">
        <v>-1369.379660090473</v>
      </c>
      <c r="AQ192">
        <v>-3621.4053122781461</v>
      </c>
    </row>
    <row r="193" spans="27:43">
      <c r="AA193">
        <v>0</v>
      </c>
      <c r="AB193">
        <v>202311</v>
      </c>
      <c r="AC193">
        <v>287</v>
      </c>
      <c r="AD193">
        <v>101</v>
      </c>
      <c r="AE193">
        <v>2326.0042400000002</v>
      </c>
      <c r="AF193">
        <v>-113.15488329999999</v>
      </c>
      <c r="AG193">
        <v>0.15989999999999999</v>
      </c>
      <c r="AH193">
        <v>120</v>
      </c>
      <c r="AI193">
        <v>19</v>
      </c>
      <c r="AK193">
        <v>1888.5740818027425</v>
      </c>
      <c r="AL193">
        <v>-86.846437587812915</v>
      </c>
      <c r="AM193">
        <v>-26.322478420879147</v>
      </c>
      <c r="AN193">
        <v>-113.16891600869207</v>
      </c>
      <c r="AO193">
        <v>-2338.8720897754861</v>
      </c>
      <c r="AP193">
        <v>-1395.7021385113521</v>
      </c>
      <c r="AQ193">
        <v>-3734.5742282868382</v>
      </c>
    </row>
    <row r="194" spans="27:43">
      <c r="AA194">
        <v>0</v>
      </c>
      <c r="AB194">
        <v>202312</v>
      </c>
      <c r="AC194">
        <v>288</v>
      </c>
      <c r="AD194">
        <v>102</v>
      </c>
      <c r="AE194">
        <v>2268.407498</v>
      </c>
      <c r="AF194">
        <v>-113.15488329999999</v>
      </c>
      <c r="AG194">
        <v>0.15989999999999999</v>
      </c>
      <c r="AH194">
        <v>120</v>
      </c>
      <c r="AI194">
        <v>18</v>
      </c>
      <c r="AK194">
        <v>1800.5704154340719</v>
      </c>
      <c r="AL194">
        <v>-88.003666368670523</v>
      </c>
      <c r="AM194">
        <v>-25.165249640021539</v>
      </c>
      <c r="AN194">
        <v>-113.16891600869207</v>
      </c>
      <c r="AO194">
        <v>-2426.8757561441566</v>
      </c>
      <c r="AP194">
        <v>-1420.8673881513737</v>
      </c>
      <c r="AQ194">
        <v>-3847.7431442955303</v>
      </c>
    </row>
    <row r="195" spans="27:43">
      <c r="AA195">
        <v>0</v>
      </c>
      <c r="AB195">
        <v>202401</v>
      </c>
      <c r="AC195">
        <v>289</v>
      </c>
      <c r="AD195">
        <v>103</v>
      </c>
      <c r="AE195">
        <v>2210.810755</v>
      </c>
      <c r="AF195">
        <v>-113.15488329999999</v>
      </c>
      <c r="AG195">
        <v>0.15989999999999999</v>
      </c>
      <c r="AH195">
        <v>120</v>
      </c>
      <c r="AI195">
        <v>17</v>
      </c>
      <c r="AK195">
        <v>1711.3941002110389</v>
      </c>
      <c r="AL195">
        <v>-89.176315223033058</v>
      </c>
      <c r="AM195">
        <v>-23.992600785659004</v>
      </c>
      <c r="AN195">
        <v>-113.16891600869207</v>
      </c>
      <c r="AO195">
        <v>-2516.0520713671899</v>
      </c>
      <c r="AP195">
        <v>-1444.8599889370328</v>
      </c>
      <c r="AQ195">
        <v>-3960.9120603042225</v>
      </c>
    </row>
    <row r="196" spans="27:43">
      <c r="AA196">
        <v>0</v>
      </c>
      <c r="AB196">
        <v>202402</v>
      </c>
      <c r="AC196">
        <v>290</v>
      </c>
      <c r="AD196">
        <v>104</v>
      </c>
      <c r="AE196">
        <v>2153.2140129999998</v>
      </c>
      <c r="AF196">
        <v>-113.15488329999999</v>
      </c>
      <c r="AG196">
        <v>0.15989999999999999</v>
      </c>
      <c r="AH196">
        <v>120</v>
      </c>
      <c r="AI196">
        <v>16</v>
      </c>
      <c r="AK196">
        <v>1621.0295105876589</v>
      </c>
      <c r="AL196">
        <v>-90.36458962337997</v>
      </c>
      <c r="AM196">
        <v>-22.804326385312091</v>
      </c>
      <c r="AN196">
        <v>-113.16891600869207</v>
      </c>
      <c r="AO196">
        <v>-2606.4166609905697</v>
      </c>
      <c r="AP196">
        <v>-1467.6643153223449</v>
      </c>
      <c r="AQ196">
        <v>-4074.0809763129146</v>
      </c>
    </row>
    <row r="197" spans="27:43">
      <c r="AA197">
        <v>0</v>
      </c>
      <c r="AB197">
        <v>202403</v>
      </c>
      <c r="AC197">
        <v>291</v>
      </c>
      <c r="AD197">
        <v>105</v>
      </c>
      <c r="AE197">
        <v>2095.6172700000002</v>
      </c>
      <c r="AF197">
        <v>-113.15488329999999</v>
      </c>
      <c r="AG197">
        <v>0.15989999999999999</v>
      </c>
      <c r="AH197">
        <v>120</v>
      </c>
      <c r="AI197">
        <v>15</v>
      </c>
      <c r="AK197">
        <v>1529.4608128075474</v>
      </c>
      <c r="AL197">
        <v>-91.568697780111506</v>
      </c>
      <c r="AM197">
        <v>-21.600218228580552</v>
      </c>
      <c r="AN197">
        <v>-113.16891600869207</v>
      </c>
      <c r="AO197">
        <v>-2697.9853587706812</v>
      </c>
      <c r="AP197">
        <v>-1489.2645335509255</v>
      </c>
      <c r="AQ197">
        <v>-4187.2498923216062</v>
      </c>
    </row>
    <row r="198" spans="27:43">
      <c r="AA198">
        <v>0</v>
      </c>
      <c r="AB198">
        <v>202404</v>
      </c>
      <c r="AC198">
        <v>292</v>
      </c>
      <c r="AD198">
        <v>106</v>
      </c>
      <c r="AE198">
        <v>2038.020528</v>
      </c>
      <c r="AF198">
        <v>-113.15488329999999</v>
      </c>
      <c r="AG198">
        <v>0.15989999999999999</v>
      </c>
      <c r="AH198">
        <v>120</v>
      </c>
      <c r="AI198">
        <v>14</v>
      </c>
      <c r="AK198">
        <v>1436.671962129516</v>
      </c>
      <c r="AL198">
        <v>-92.788850678031494</v>
      </c>
      <c r="AM198">
        <v>-20.380065330660567</v>
      </c>
      <c r="AN198">
        <v>-113.16891600869207</v>
      </c>
      <c r="AO198">
        <v>-2790.7742094487126</v>
      </c>
      <c r="AP198">
        <v>-1509.644598881586</v>
      </c>
      <c r="AQ198">
        <v>-4300.4188083302988</v>
      </c>
    </row>
    <row r="199" spans="27:43">
      <c r="AA199">
        <v>0</v>
      </c>
      <c r="AB199">
        <v>202405</v>
      </c>
      <c r="AC199">
        <v>293</v>
      </c>
      <c r="AD199">
        <v>107</v>
      </c>
      <c r="AE199">
        <v>1980.423785</v>
      </c>
      <c r="AF199">
        <v>-113.15488329999999</v>
      </c>
      <c r="AG199">
        <v>0.15989999999999999</v>
      </c>
      <c r="AH199">
        <v>120</v>
      </c>
      <c r="AI199">
        <v>13</v>
      </c>
      <c r="AK199">
        <v>1342.6467000161997</v>
      </c>
      <c r="AL199">
        <v>-94.025262113316273</v>
      </c>
      <c r="AM199">
        <v>-19.143653895375799</v>
      </c>
      <c r="AN199">
        <v>-113.16891600869207</v>
      </c>
      <c r="AO199">
        <v>-2884.7994715620289</v>
      </c>
      <c r="AP199">
        <v>-1528.7882527769618</v>
      </c>
      <c r="AQ199">
        <v>-4413.5877243389905</v>
      </c>
    </row>
    <row r="200" spans="27:43">
      <c r="AA200">
        <v>0</v>
      </c>
      <c r="AB200">
        <v>202406</v>
      </c>
      <c r="AC200">
        <v>294</v>
      </c>
      <c r="AD200">
        <v>108</v>
      </c>
      <c r="AE200">
        <v>1922.827043</v>
      </c>
      <c r="AF200">
        <v>-113.15488329999999</v>
      </c>
      <c r="AG200">
        <v>0.15989999999999999</v>
      </c>
      <c r="AH200">
        <v>120</v>
      </c>
      <c r="AI200">
        <v>12</v>
      </c>
      <c r="AK200">
        <v>1247.3685512852235</v>
      </c>
      <c r="AL200">
        <v>-95.278148730976199</v>
      </c>
      <c r="AM200">
        <v>-17.89076727771586</v>
      </c>
      <c r="AN200">
        <v>-113.16891600869207</v>
      </c>
      <c r="AO200">
        <v>-2980.0776202930051</v>
      </c>
      <c r="AP200">
        <v>-1546.6790200546777</v>
      </c>
      <c r="AQ200">
        <v>-4526.7566403476822</v>
      </c>
    </row>
    <row r="201" spans="27:43">
      <c r="AA201">
        <v>0</v>
      </c>
      <c r="AB201">
        <v>202407</v>
      </c>
      <c r="AC201">
        <v>295</v>
      </c>
      <c r="AD201">
        <v>109</v>
      </c>
      <c r="AE201">
        <v>1865.2302999999999</v>
      </c>
      <c r="AF201">
        <v>-113.15488329999999</v>
      </c>
      <c r="AG201">
        <v>0.15989999999999999</v>
      </c>
      <c r="AH201">
        <v>120</v>
      </c>
      <c r="AI201">
        <v>11</v>
      </c>
      <c r="AK201">
        <v>1150.8208212224069</v>
      </c>
      <c r="AL201">
        <v>-96.54773006281647</v>
      </c>
      <c r="AM201">
        <v>-16.621185945875602</v>
      </c>
      <c r="AN201">
        <v>-113.16891600869207</v>
      </c>
      <c r="AO201">
        <v>-3076.6253503558214</v>
      </c>
      <c r="AP201">
        <v>-1563.3002060005533</v>
      </c>
      <c r="AQ201">
        <v>-4639.9255563563738</v>
      </c>
    </row>
    <row r="202" spans="27:43">
      <c r="AA202">
        <v>0</v>
      </c>
      <c r="AB202">
        <v>202408</v>
      </c>
      <c r="AC202">
        <v>296</v>
      </c>
      <c r="AD202">
        <v>110</v>
      </c>
      <c r="AE202">
        <v>1807.633558</v>
      </c>
      <c r="AF202">
        <v>-113.15488329999999</v>
      </c>
      <c r="AG202">
        <v>0.15989999999999999</v>
      </c>
      <c r="AH202">
        <v>120</v>
      </c>
      <c r="AI202">
        <v>10</v>
      </c>
      <c r="AK202">
        <v>1052.9865926565035</v>
      </c>
      <c r="AL202">
        <v>-97.834228565903487</v>
      </c>
      <c r="AM202">
        <v>-15.334687442788571</v>
      </c>
      <c r="AN202">
        <v>-113.16891600869207</v>
      </c>
      <c r="AO202">
        <v>-3174.4595789217251</v>
      </c>
      <c r="AP202">
        <v>-1578.634893443342</v>
      </c>
      <c r="AQ202">
        <v>-4753.0944723650664</v>
      </c>
    </row>
    <row r="203" spans="27:43">
      <c r="AA203">
        <v>0</v>
      </c>
      <c r="AB203">
        <v>202409</v>
      </c>
      <c r="AC203">
        <v>297</v>
      </c>
      <c r="AD203">
        <v>111</v>
      </c>
      <c r="AE203">
        <v>1750.0368149999999</v>
      </c>
      <c r="AF203">
        <v>-113.15488329999999</v>
      </c>
      <c r="AG203">
        <v>0.15989999999999999</v>
      </c>
      <c r="AH203">
        <v>120</v>
      </c>
      <c r="AI203">
        <v>9</v>
      </c>
      <c r="AK203">
        <v>953.8487229949593</v>
      </c>
      <c r="AL203">
        <v>-99.137869661544158</v>
      </c>
      <c r="AM203">
        <v>-14.031046347147907</v>
      </c>
      <c r="AN203">
        <v>-113.16891600869207</v>
      </c>
      <c r="AO203">
        <v>-3273.5974485832694</v>
      </c>
      <c r="AP203">
        <v>-1592.6659397904898</v>
      </c>
      <c r="AQ203">
        <v>-4866.2633883737581</v>
      </c>
    </row>
    <row r="204" spans="27:43">
      <c r="AA204">
        <v>0</v>
      </c>
      <c r="AB204">
        <v>202410</v>
      </c>
      <c r="AC204">
        <v>298</v>
      </c>
      <c r="AD204">
        <v>112</v>
      </c>
      <c r="AE204">
        <v>1692.440073</v>
      </c>
      <c r="AF204">
        <v>-113.15488329999999</v>
      </c>
      <c r="AG204">
        <v>0.15989999999999999</v>
      </c>
      <c r="AH204">
        <v>120</v>
      </c>
      <c r="AI204">
        <v>8</v>
      </c>
      <c r="AK204">
        <v>853.38984122017507</v>
      </c>
      <c r="AL204">
        <v>-100.45888177478423</v>
      </c>
      <c r="AM204">
        <v>-12.71003423390783</v>
      </c>
      <c r="AN204">
        <v>-113.16891600869207</v>
      </c>
      <c r="AO204">
        <v>-3374.0563303580539</v>
      </c>
      <c r="AP204">
        <v>-1605.3759740243977</v>
      </c>
      <c r="AQ204">
        <v>-4979.4323043824506</v>
      </c>
    </row>
    <row r="205" spans="27:43">
      <c r="AA205">
        <v>0</v>
      </c>
      <c r="AB205">
        <v>202411</v>
      </c>
      <c r="AC205">
        <v>299</v>
      </c>
      <c r="AD205">
        <v>113</v>
      </c>
      <c r="AE205">
        <v>1634.8433299999999</v>
      </c>
      <c r="AF205">
        <v>-113.15488329999999</v>
      </c>
      <c r="AG205">
        <v>0.15989999999999999</v>
      </c>
      <c r="AH205">
        <v>120</v>
      </c>
      <c r="AI205">
        <v>7</v>
      </c>
      <c r="AK205">
        <v>751.59234484574188</v>
      </c>
      <c r="AL205">
        <v>-101.79749637443324</v>
      </c>
      <c r="AM205">
        <v>-11.371419634258832</v>
      </c>
      <c r="AN205">
        <v>-113.16891600869207</v>
      </c>
      <c r="AO205">
        <v>-3475.8538267324871</v>
      </c>
      <c r="AP205">
        <v>-1616.7473936586566</v>
      </c>
      <c r="AQ205">
        <v>-5092.6012203911432</v>
      </c>
    </row>
    <row r="206" spans="27:43">
      <c r="AA206">
        <v>0</v>
      </c>
      <c r="AB206">
        <v>202412</v>
      </c>
      <c r="AC206">
        <v>300</v>
      </c>
      <c r="AD206">
        <v>114</v>
      </c>
      <c r="AE206">
        <v>1577.246588</v>
      </c>
      <c r="AF206">
        <v>-113.15488329999999</v>
      </c>
      <c r="AG206">
        <v>0.15989999999999999</v>
      </c>
      <c r="AH206">
        <v>120</v>
      </c>
      <c r="AI206">
        <v>6</v>
      </c>
      <c r="AK206">
        <v>648.43839683211934</v>
      </c>
      <c r="AL206">
        <v>-103.15394801362255</v>
      </c>
      <c r="AM206">
        <v>-10.01496799506951</v>
      </c>
      <c r="AN206">
        <v>-113.16891600869207</v>
      </c>
      <c r="AO206">
        <v>-3579.0077747461096</v>
      </c>
      <c r="AP206">
        <v>-1626.7623616537262</v>
      </c>
      <c r="AQ206">
        <v>-5205.7701363998349</v>
      </c>
    </row>
    <row r="207" spans="27:43">
      <c r="AA207">
        <v>0</v>
      </c>
      <c r="AB207">
        <v>202501</v>
      </c>
      <c r="AC207">
        <v>301</v>
      </c>
      <c r="AD207">
        <v>115</v>
      </c>
      <c r="AE207">
        <v>1519.6498449999999</v>
      </c>
      <c r="AF207">
        <v>-113.15488329999999</v>
      </c>
      <c r="AG207">
        <v>0.15989999999999999</v>
      </c>
      <c r="AH207">
        <v>120</v>
      </c>
      <c r="AI207">
        <v>5</v>
      </c>
      <c r="AK207">
        <v>543.90992246121527</v>
      </c>
      <c r="AL207">
        <v>-104.52847437090408</v>
      </c>
      <c r="AM207">
        <v>-8.6404416377879887</v>
      </c>
      <c r="AN207">
        <v>-113.16891600869207</v>
      </c>
      <c r="AO207">
        <v>-3683.5362491170135</v>
      </c>
      <c r="AP207">
        <v>-1635.4028032915141</v>
      </c>
      <c r="AQ207">
        <v>-5318.9390524085275</v>
      </c>
    </row>
    <row r="208" spans="27:43">
      <c r="AA208">
        <v>0</v>
      </c>
      <c r="AB208">
        <v>202502</v>
      </c>
      <c r="AC208">
        <v>302</v>
      </c>
      <c r="AD208">
        <v>116</v>
      </c>
      <c r="AE208">
        <v>1462.053103</v>
      </c>
      <c r="AF208">
        <v>-113.15488329999999</v>
      </c>
      <c r="AG208">
        <v>0.15989999999999999</v>
      </c>
      <c r="AH208">
        <v>120</v>
      </c>
      <c r="AI208">
        <v>4</v>
      </c>
      <c r="AK208">
        <v>437.98860616931893</v>
      </c>
      <c r="AL208">
        <v>-105.92131629189637</v>
      </c>
      <c r="AM208">
        <v>-7.2475997167956923</v>
      </c>
      <c r="AN208">
        <v>-113.16891600869207</v>
      </c>
      <c r="AO208">
        <v>-3789.4575654089099</v>
      </c>
      <c r="AP208">
        <v>-1642.6504030083099</v>
      </c>
      <c r="AQ208">
        <v>-5432.10796841722</v>
      </c>
    </row>
    <row r="209" spans="27:43">
      <c r="AA209">
        <v>0</v>
      </c>
      <c r="AB209">
        <v>202503</v>
      </c>
      <c r="AC209">
        <v>303</v>
      </c>
      <c r="AD209">
        <v>117</v>
      </c>
      <c r="AE209">
        <v>1404.4563599999999</v>
      </c>
      <c r="AF209">
        <v>-113.15488329999999</v>
      </c>
      <c r="AG209">
        <v>0.15989999999999999</v>
      </c>
      <c r="AH209">
        <v>120</v>
      </c>
      <c r="AI209">
        <v>3</v>
      </c>
      <c r="AK209">
        <v>330.65588833783306</v>
      </c>
      <c r="AL209">
        <v>-107.33271783148589</v>
      </c>
      <c r="AM209">
        <v>-5.8361981772061737</v>
      </c>
      <c r="AN209">
        <v>-113.16891600869207</v>
      </c>
      <c r="AO209">
        <v>-3896.7902832403956</v>
      </c>
      <c r="AP209">
        <v>-1648.4866011855161</v>
      </c>
      <c r="AQ209">
        <v>-5545.2768844259117</v>
      </c>
    </row>
    <row r="210" spans="27:43">
      <c r="AA210">
        <v>0</v>
      </c>
      <c r="AB210">
        <v>202504</v>
      </c>
      <c r="AC210">
        <v>304</v>
      </c>
      <c r="AD210">
        <v>118</v>
      </c>
      <c r="AE210">
        <v>1346.859618</v>
      </c>
      <c r="AF210">
        <v>-113.15488329999999</v>
      </c>
      <c r="AG210">
        <v>0.15989999999999999</v>
      </c>
      <c r="AH210">
        <v>120</v>
      </c>
      <c r="AI210">
        <v>2</v>
      </c>
      <c r="AK210">
        <v>221.89296204124264</v>
      </c>
      <c r="AL210">
        <v>-108.76292629659044</v>
      </c>
      <c r="AM210">
        <v>-4.4059897121016247</v>
      </c>
      <c r="AN210">
        <v>-113.16891600869207</v>
      </c>
      <c r="AO210">
        <v>-4005.5532095369863</v>
      </c>
      <c r="AP210">
        <v>-1652.8925908976178</v>
      </c>
      <c r="AQ210">
        <v>-5658.4458004346034</v>
      </c>
    </row>
    <row r="211" spans="27:43">
      <c r="AA211">
        <v>0</v>
      </c>
      <c r="AB211">
        <v>202505</v>
      </c>
      <c r="AC211">
        <v>305</v>
      </c>
      <c r="AD211">
        <v>119</v>
      </c>
      <c r="AE211">
        <v>1289.2628749999999</v>
      </c>
      <c r="AF211">
        <v>-113.15488329999999</v>
      </c>
      <c r="AG211">
        <v>0.15989999999999999</v>
      </c>
      <c r="AH211">
        <v>120</v>
      </c>
      <c r="AI211">
        <v>1</v>
      </c>
      <c r="AK211">
        <v>111.68076975175013</v>
      </c>
      <c r="AL211">
        <v>-110.21219228949251</v>
      </c>
      <c r="AM211">
        <v>-2.9567237191995579</v>
      </c>
      <c r="AN211">
        <v>-113.16891600869207</v>
      </c>
      <c r="AO211">
        <v>-4115.7654018264784</v>
      </c>
      <c r="AP211">
        <v>-1655.8493146168173</v>
      </c>
      <c r="AQ211">
        <v>-5771.614716443295</v>
      </c>
    </row>
    <row r="212" spans="27:43">
      <c r="AA212">
        <v>0</v>
      </c>
      <c r="AB212">
        <v>202506</v>
      </c>
      <c r="AC212">
        <v>306</v>
      </c>
      <c r="AD212">
        <v>120</v>
      </c>
      <c r="AE212">
        <v>1231.6661329999999</v>
      </c>
      <c r="AF212">
        <v>-113.15488329999999</v>
      </c>
      <c r="AG212">
        <v>0.15989999999999999</v>
      </c>
      <c r="AH212">
        <v>120</v>
      </c>
      <c r="AI212">
        <v>0</v>
      </c>
      <c r="AK212">
        <v>1.4210854715202004E-13</v>
      </c>
      <c r="AL212">
        <v>-111.68076975174999</v>
      </c>
      <c r="AM212">
        <v>-1.4881462569420703</v>
      </c>
      <c r="AN212">
        <v>-113.16891600869207</v>
      </c>
      <c r="AO212">
        <v>-4227.4461715782281</v>
      </c>
      <c r="AP212">
        <v>-1657.3374608737595</v>
      </c>
      <c r="AQ212">
        <v>-5884.7836324519867</v>
      </c>
    </row>
    <row r="213" spans="27:43">
      <c r="AA213">
        <v>0</v>
      </c>
      <c r="AB213">
        <v>202507</v>
      </c>
      <c r="AC213">
        <v>307</v>
      </c>
      <c r="AD213">
        <v>121</v>
      </c>
      <c r="AE213">
        <v>1174.0693900000001</v>
      </c>
      <c r="AF213">
        <v>-113.15488329999999</v>
      </c>
      <c r="AG213">
        <v>0.15989999999999999</v>
      </c>
      <c r="AH213">
        <v>120</v>
      </c>
      <c r="AI213">
        <v>0</v>
      </c>
      <c r="AK213">
        <v>0</v>
      </c>
      <c r="AL213">
        <v>-1.4210854715202004E-13</v>
      </c>
      <c r="AM213">
        <v>0</v>
      </c>
      <c r="AN213">
        <v>-1.4210854715202004E-13</v>
      </c>
      <c r="AO213">
        <v>-4227.4461715782281</v>
      </c>
      <c r="AP213">
        <v>-1657.3374608737595</v>
      </c>
      <c r="AQ213">
        <v>-5884.7836324519867</v>
      </c>
    </row>
    <row r="214" spans="27:43">
      <c r="AA214">
        <v>0</v>
      </c>
      <c r="AB214">
        <v>202508</v>
      </c>
      <c r="AC214">
        <v>308</v>
      </c>
      <c r="AD214">
        <v>122</v>
      </c>
      <c r="AE214">
        <v>1116.4726479999999</v>
      </c>
      <c r="AF214">
        <v>-113.15488329999999</v>
      </c>
      <c r="AG214">
        <v>0.15989999999999999</v>
      </c>
      <c r="AH214">
        <v>120</v>
      </c>
      <c r="AI214">
        <v>0</v>
      </c>
      <c r="AK214">
        <v>0</v>
      </c>
      <c r="AL214">
        <v>0</v>
      </c>
      <c r="AM214">
        <v>0</v>
      </c>
      <c r="AN214">
        <v>0</v>
      </c>
      <c r="AO214">
        <v>-4227.4461715782281</v>
      </c>
      <c r="AP214">
        <v>-1657.3374608737595</v>
      </c>
      <c r="AQ214">
        <v>-5884.7836324519867</v>
      </c>
    </row>
    <row r="215" spans="27:43">
      <c r="AA215">
        <v>0</v>
      </c>
      <c r="AB215">
        <v>202509</v>
      </c>
      <c r="AC215">
        <v>309</v>
      </c>
      <c r="AD215">
        <v>123</v>
      </c>
      <c r="AE215">
        <v>1058.8759050000001</v>
      </c>
      <c r="AF215">
        <v>-113.15488329999999</v>
      </c>
      <c r="AG215">
        <v>0.15989999999999999</v>
      </c>
      <c r="AH215">
        <v>120</v>
      </c>
      <c r="AI215">
        <v>0</v>
      </c>
      <c r="AK215">
        <v>0</v>
      </c>
      <c r="AL215">
        <v>0</v>
      </c>
      <c r="AM215">
        <v>0</v>
      </c>
      <c r="AN215">
        <v>0</v>
      </c>
      <c r="AO215">
        <v>-4227.4461715782281</v>
      </c>
      <c r="AP215">
        <v>-1657.3374608737595</v>
      </c>
      <c r="AQ215">
        <v>-5884.7836324519867</v>
      </c>
    </row>
    <row r="216" spans="27:43">
      <c r="AA216">
        <v>0</v>
      </c>
      <c r="AB216">
        <v>202510</v>
      </c>
      <c r="AC216">
        <v>310</v>
      </c>
      <c r="AD216">
        <v>124</v>
      </c>
      <c r="AE216">
        <v>1001.279163</v>
      </c>
      <c r="AF216">
        <v>-113.15488329999999</v>
      </c>
      <c r="AG216">
        <v>0.15989999999999999</v>
      </c>
      <c r="AH216">
        <v>120</v>
      </c>
      <c r="AI216">
        <v>0</v>
      </c>
      <c r="AK216">
        <v>0</v>
      </c>
      <c r="AL216">
        <v>0</v>
      </c>
      <c r="AM216">
        <v>0</v>
      </c>
      <c r="AN216">
        <v>0</v>
      </c>
      <c r="AO216">
        <v>-4227.4461715782281</v>
      </c>
      <c r="AP216">
        <v>-1657.3374608737595</v>
      </c>
      <c r="AQ216">
        <v>-5884.7836324519867</v>
      </c>
    </row>
    <row r="217" spans="27:43">
      <c r="AA217">
        <v>0</v>
      </c>
      <c r="AB217">
        <v>202511</v>
      </c>
      <c r="AC217">
        <v>311</v>
      </c>
      <c r="AD217">
        <v>125</v>
      </c>
      <c r="AE217">
        <v>943.68241999999998</v>
      </c>
      <c r="AF217">
        <v>-113.15488329999999</v>
      </c>
      <c r="AG217">
        <v>0.15989999999999999</v>
      </c>
      <c r="AH217">
        <v>120</v>
      </c>
      <c r="AI217">
        <v>0</v>
      </c>
      <c r="AK217">
        <v>0</v>
      </c>
      <c r="AL217">
        <v>0</v>
      </c>
      <c r="AM217">
        <v>0</v>
      </c>
      <c r="AN217">
        <v>0</v>
      </c>
      <c r="AO217">
        <v>-4227.4461715782281</v>
      </c>
      <c r="AP217">
        <v>-1657.3374608737595</v>
      </c>
      <c r="AQ217">
        <v>-5884.7836324519867</v>
      </c>
    </row>
    <row r="218" spans="27:43">
      <c r="AA218">
        <v>1</v>
      </c>
      <c r="AB218">
        <v>202103</v>
      </c>
      <c r="AC218">
        <v>255</v>
      </c>
      <c r="AD218">
        <v>53</v>
      </c>
      <c r="AE218">
        <v>7547.12</v>
      </c>
      <c r="AF218">
        <v>-175.12416540000001</v>
      </c>
      <c r="AG218">
        <v>0.1699</v>
      </c>
      <c r="AH218">
        <v>120</v>
      </c>
      <c r="AI218">
        <v>67</v>
      </c>
      <c r="AK218">
        <v>7547.12</v>
      </c>
      <c r="AL218">
        <v>0</v>
      </c>
      <c r="AM218">
        <v>0</v>
      </c>
      <c r="AN218">
        <v>-175.13267763452316</v>
      </c>
      <c r="AO218">
        <v>-69.769799714408776</v>
      </c>
      <c r="AP218">
        <v>-105.36287792011439</v>
      </c>
      <c r="AQ218">
        <v>-175.13267763452316</v>
      </c>
    </row>
    <row r="219" spans="27:43">
      <c r="AA219">
        <v>0</v>
      </c>
      <c r="AB219">
        <v>202104</v>
      </c>
      <c r="AC219">
        <v>256</v>
      </c>
      <c r="AD219">
        <v>54</v>
      </c>
      <c r="AE219">
        <v>7478.8546409999999</v>
      </c>
      <c r="AF219">
        <v>-175.12416540000001</v>
      </c>
      <c r="AG219">
        <v>0.1699</v>
      </c>
      <c r="AH219">
        <v>120</v>
      </c>
      <c r="AI219">
        <v>66</v>
      </c>
      <c r="AK219">
        <v>7478.8419630321432</v>
      </c>
      <c r="AL219">
        <v>-68.278036967856508</v>
      </c>
      <c r="AM219">
        <v>-106.85464066666665</v>
      </c>
      <c r="AN219">
        <v>-175.13267763452316</v>
      </c>
      <c r="AO219">
        <v>-138.04783668226528</v>
      </c>
      <c r="AP219">
        <v>-212.21751858678104</v>
      </c>
      <c r="AQ219">
        <v>-350.26535526904632</v>
      </c>
    </row>
    <row r="220" spans="27:43">
      <c r="AA220">
        <v>0</v>
      </c>
      <c r="AB220">
        <v>202105</v>
      </c>
      <c r="AC220">
        <v>257</v>
      </c>
      <c r="AD220">
        <v>55</v>
      </c>
      <c r="AE220">
        <v>7410.5892809999996</v>
      </c>
      <c r="AF220">
        <v>-175.12416540000001</v>
      </c>
      <c r="AG220">
        <v>0.1699</v>
      </c>
      <c r="AH220">
        <v>120</v>
      </c>
      <c r="AI220">
        <v>65</v>
      </c>
      <c r="AK220">
        <v>7409.5972228575502</v>
      </c>
      <c r="AL220">
        <v>-69.244740174593076</v>
      </c>
      <c r="AM220">
        <v>-105.88793745993009</v>
      </c>
      <c r="AN220">
        <v>-175.13267763452316</v>
      </c>
      <c r="AO220">
        <v>-207.29257685685837</v>
      </c>
      <c r="AP220">
        <v>-318.10545604671114</v>
      </c>
      <c r="AQ220">
        <v>-525.39803290356951</v>
      </c>
    </row>
    <row r="221" spans="27:43">
      <c r="AA221">
        <v>0</v>
      </c>
      <c r="AB221">
        <v>202106</v>
      </c>
      <c r="AC221">
        <v>258</v>
      </c>
      <c r="AD221">
        <v>56</v>
      </c>
      <c r="AE221">
        <v>7342.3239219999996</v>
      </c>
      <c r="AF221">
        <v>-175.12416540000001</v>
      </c>
      <c r="AG221">
        <v>0.1699</v>
      </c>
      <c r="AH221">
        <v>120</v>
      </c>
      <c r="AI221">
        <v>64</v>
      </c>
      <c r="AK221">
        <v>7339.3720925699854</v>
      </c>
      <c r="AL221">
        <v>-70.225130287565023</v>
      </c>
      <c r="AM221">
        <v>-104.90754734695814</v>
      </c>
      <c r="AN221">
        <v>-175.13267763452316</v>
      </c>
      <c r="AO221">
        <v>-277.51770714442341</v>
      </c>
      <c r="AP221">
        <v>-423.01300339366929</v>
      </c>
      <c r="AQ221">
        <v>-700.53071053809265</v>
      </c>
    </row>
    <row r="222" spans="27:43">
      <c r="AA222">
        <v>0</v>
      </c>
      <c r="AB222">
        <v>202107</v>
      </c>
      <c r="AC222">
        <v>259</v>
      </c>
      <c r="AD222">
        <v>57</v>
      </c>
      <c r="AE222">
        <v>7274.0585629999996</v>
      </c>
      <c r="AF222">
        <v>-175.12416540000001</v>
      </c>
      <c r="AG222">
        <v>0.1699</v>
      </c>
      <c r="AH222">
        <v>120</v>
      </c>
      <c r="AI222">
        <v>63</v>
      </c>
      <c r="AK222">
        <v>7268.1526914794322</v>
      </c>
      <c r="AL222">
        <v>-71.219401090553134</v>
      </c>
      <c r="AM222">
        <v>-103.91327654397003</v>
      </c>
      <c r="AN222">
        <v>-175.13267763452316</v>
      </c>
      <c r="AO222">
        <v>-348.73710823497652</v>
      </c>
      <c r="AP222">
        <v>-526.92627993763926</v>
      </c>
      <c r="AQ222">
        <v>-875.66338817261578</v>
      </c>
    </row>
    <row r="223" spans="27:43">
      <c r="AA223">
        <v>0</v>
      </c>
      <c r="AB223">
        <v>202108</v>
      </c>
      <c r="AC223">
        <v>260</v>
      </c>
      <c r="AD223">
        <v>58</v>
      </c>
      <c r="AE223">
        <v>7205.7932030000002</v>
      </c>
      <c r="AF223">
        <v>-175.12416540000001</v>
      </c>
      <c r="AG223">
        <v>0.1699</v>
      </c>
      <c r="AH223">
        <v>120</v>
      </c>
      <c r="AI223">
        <v>62</v>
      </c>
      <c r="AK223">
        <v>7195.9249423684387</v>
      </c>
      <c r="AL223">
        <v>-72.227749110993543</v>
      </c>
      <c r="AM223">
        <v>-102.90492852352962</v>
      </c>
      <c r="AN223">
        <v>-175.13267763452316</v>
      </c>
      <c r="AO223">
        <v>-420.96485734597007</v>
      </c>
      <c r="AP223">
        <v>-629.8312084611689</v>
      </c>
      <c r="AQ223">
        <v>-1050.796065807139</v>
      </c>
    </row>
    <row r="224" spans="27:43">
      <c r="AA224">
        <v>0</v>
      </c>
      <c r="AB224">
        <v>202109</v>
      </c>
      <c r="AC224">
        <v>261</v>
      </c>
      <c r="AD224">
        <v>59</v>
      </c>
      <c r="AE224">
        <v>7137.5278440000002</v>
      </c>
      <c r="AF224">
        <v>-175.12416540000001</v>
      </c>
      <c r="AG224">
        <v>0.1699</v>
      </c>
      <c r="AH224">
        <v>120</v>
      </c>
      <c r="AI224">
        <v>61</v>
      </c>
      <c r="AK224">
        <v>7122.6745687096154</v>
      </c>
      <c r="AL224">
        <v>-73.250373658823364</v>
      </c>
      <c r="AM224">
        <v>-101.8823039756998</v>
      </c>
      <c r="AN224">
        <v>-175.13267763452316</v>
      </c>
      <c r="AO224">
        <v>-494.21523100479345</v>
      </c>
      <c r="AP224">
        <v>-731.71351243686865</v>
      </c>
      <c r="AQ224">
        <v>-1225.9287434416622</v>
      </c>
    </row>
    <row r="225" spans="27:43">
      <c r="AA225">
        <v>0</v>
      </c>
      <c r="AB225">
        <v>202110</v>
      </c>
      <c r="AC225">
        <v>262</v>
      </c>
      <c r="AD225">
        <v>60</v>
      </c>
      <c r="AE225">
        <v>7069.2624850000002</v>
      </c>
      <c r="AF225">
        <v>-175.12416540000001</v>
      </c>
      <c r="AG225">
        <v>0.1699</v>
      </c>
      <c r="AH225">
        <v>120</v>
      </c>
      <c r="AI225">
        <v>60</v>
      </c>
      <c r="AK225">
        <v>7048.3870918437397</v>
      </c>
      <c r="AL225">
        <v>-74.287476865876201</v>
      </c>
      <c r="AM225">
        <v>-100.84520076864696</v>
      </c>
      <c r="AN225">
        <v>-175.13267763452316</v>
      </c>
      <c r="AO225">
        <v>-568.50270787066961</v>
      </c>
      <c r="AP225">
        <v>-832.55871320551557</v>
      </c>
      <c r="AQ225">
        <v>-1401.0614210761853</v>
      </c>
    </row>
    <row r="226" spans="27:43">
      <c r="AA226">
        <v>0</v>
      </c>
      <c r="AB226">
        <v>202111</v>
      </c>
      <c r="AC226">
        <v>263</v>
      </c>
      <c r="AD226">
        <v>61</v>
      </c>
      <c r="AE226">
        <v>7000.9971249999999</v>
      </c>
      <c r="AF226">
        <v>-175.12416540000001</v>
      </c>
      <c r="AG226">
        <v>0.1699</v>
      </c>
      <c r="AH226">
        <v>120</v>
      </c>
      <c r="AI226">
        <v>59</v>
      </c>
      <c r="AK226">
        <v>6973.0478281179039</v>
      </c>
      <c r="AL226">
        <v>-75.339263725835565</v>
      </c>
      <c r="AM226">
        <v>-99.793413908687597</v>
      </c>
      <c r="AN226">
        <v>-175.13267763452316</v>
      </c>
      <c r="AO226">
        <v>-643.84197159650512</v>
      </c>
      <c r="AP226">
        <v>-932.3521271142032</v>
      </c>
      <c r="AQ226">
        <v>-1576.1940987107084</v>
      </c>
    </row>
    <row r="227" spans="27:43">
      <c r="AA227">
        <v>0</v>
      </c>
      <c r="AB227">
        <v>202112</v>
      </c>
      <c r="AC227">
        <v>264</v>
      </c>
      <c r="AD227">
        <v>62</v>
      </c>
      <c r="AE227">
        <v>6932.7317659999999</v>
      </c>
      <c r="AF227">
        <v>-175.12416540000001</v>
      </c>
      <c r="AG227">
        <v>0.1699</v>
      </c>
      <c r="AH227">
        <v>120</v>
      </c>
      <c r="AI227">
        <v>58</v>
      </c>
      <c r="AK227">
        <v>6896.6418859831501</v>
      </c>
      <c r="AL227">
        <v>-76.405942134753843</v>
      </c>
      <c r="AM227">
        <v>-98.726735499769319</v>
      </c>
      <c r="AN227">
        <v>-175.13267763452316</v>
      </c>
      <c r="AO227">
        <v>-720.2479137312589</v>
      </c>
      <c r="AP227">
        <v>-1031.0788626139724</v>
      </c>
      <c r="AQ227">
        <v>-1751.3267763452316</v>
      </c>
    </row>
    <row r="228" spans="27:43">
      <c r="AA228">
        <v>0</v>
      </c>
      <c r="AB228">
        <v>202201</v>
      </c>
      <c r="AC228">
        <v>265</v>
      </c>
      <c r="AD228">
        <v>63</v>
      </c>
      <c r="AE228">
        <v>6864.4664069999999</v>
      </c>
      <c r="AF228">
        <v>-175.12416540000001</v>
      </c>
      <c r="AG228">
        <v>0.1699</v>
      </c>
      <c r="AH228">
        <v>120</v>
      </c>
      <c r="AI228">
        <v>57</v>
      </c>
      <c r="AK228">
        <v>6819.1541630510046</v>
      </c>
      <c r="AL228">
        <v>-77.487722932145076</v>
      </c>
      <c r="AM228">
        <v>-97.644954702378087</v>
      </c>
      <c r="AN228">
        <v>-175.13267763452316</v>
      </c>
      <c r="AO228">
        <v>-797.73563666340397</v>
      </c>
      <c r="AP228">
        <v>-1128.7238173163505</v>
      </c>
      <c r="AQ228">
        <v>-1926.4594539797547</v>
      </c>
    </row>
    <row r="229" spans="27:43">
      <c r="AA229">
        <v>0</v>
      </c>
      <c r="AB229">
        <v>202202</v>
      </c>
      <c r="AC229">
        <v>266</v>
      </c>
      <c r="AD229">
        <v>64</v>
      </c>
      <c r="AE229">
        <v>6796.2010469999996</v>
      </c>
      <c r="AF229">
        <v>-175.12416540000001</v>
      </c>
      <c r="AG229">
        <v>0.1699</v>
      </c>
      <c r="AH229">
        <v>120</v>
      </c>
      <c r="AI229">
        <v>56</v>
      </c>
      <c r="AK229">
        <v>6740.5693431083455</v>
      </c>
      <c r="AL229">
        <v>-78.584819942659365</v>
      </c>
      <c r="AM229">
        <v>-96.547857691863797</v>
      </c>
      <c r="AN229">
        <v>-175.13267763452316</v>
      </c>
      <c r="AO229">
        <v>-876.32045660606332</v>
      </c>
      <c r="AP229">
        <v>-1225.2716750082143</v>
      </c>
      <c r="AQ229">
        <v>-2101.5921316142781</v>
      </c>
    </row>
    <row r="230" spans="27:43">
      <c r="AA230">
        <v>0</v>
      </c>
      <c r="AB230">
        <v>202203</v>
      </c>
      <c r="AC230">
        <v>267</v>
      </c>
      <c r="AD230">
        <v>65</v>
      </c>
      <c r="AE230">
        <v>6727.9356879999996</v>
      </c>
      <c r="AF230">
        <v>-175.12416540000001</v>
      </c>
      <c r="AG230">
        <v>0.1699</v>
      </c>
      <c r="AH230">
        <v>120</v>
      </c>
      <c r="AI230">
        <v>55</v>
      </c>
      <c r="AK230">
        <v>6660.8718930899977</v>
      </c>
      <c r="AL230">
        <v>-79.69745001834751</v>
      </c>
      <c r="AM230">
        <v>-95.435227616175652</v>
      </c>
      <c r="AN230">
        <v>-175.13267763452316</v>
      </c>
      <c r="AO230">
        <v>-956.01790662441078</v>
      </c>
      <c r="AP230">
        <v>-1320.7069026243898</v>
      </c>
      <c r="AQ230">
        <v>-2276.7248092488012</v>
      </c>
    </row>
    <row r="231" spans="27:43">
      <c r="AA231">
        <v>0</v>
      </c>
      <c r="AB231">
        <v>202204</v>
      </c>
      <c r="AC231">
        <v>268</v>
      </c>
      <c r="AD231">
        <v>66</v>
      </c>
      <c r="AE231">
        <v>6659.6703289999996</v>
      </c>
      <c r="AF231">
        <v>-175.12416540000001</v>
      </c>
      <c r="AG231">
        <v>0.1699</v>
      </c>
      <c r="AH231">
        <v>120</v>
      </c>
      <c r="AI231">
        <v>54</v>
      </c>
      <c r="AK231">
        <v>6580.0460600084734</v>
      </c>
      <c r="AL231">
        <v>-80.825833081523953</v>
      </c>
      <c r="AM231">
        <v>-94.306844552999209</v>
      </c>
      <c r="AN231">
        <v>-175.13267763452316</v>
      </c>
      <c r="AO231">
        <v>-1036.8437397059347</v>
      </c>
      <c r="AP231">
        <v>-1415.013747177389</v>
      </c>
      <c r="AQ231">
        <v>-2451.8574868833243</v>
      </c>
    </row>
    <row r="232" spans="27:43">
      <c r="AA232">
        <v>0</v>
      </c>
      <c r="AB232">
        <v>202205</v>
      </c>
      <c r="AC232">
        <v>269</v>
      </c>
      <c r="AD232">
        <v>67</v>
      </c>
      <c r="AE232">
        <v>6591.4049690000002</v>
      </c>
      <c r="AF232">
        <v>-175.12416540000001</v>
      </c>
      <c r="AG232">
        <v>0.1699</v>
      </c>
      <c r="AH232">
        <v>120</v>
      </c>
      <c r="AI232">
        <v>53</v>
      </c>
      <c r="AK232">
        <v>6498.0758678402372</v>
      </c>
      <c r="AL232">
        <v>-81.970192168236537</v>
      </c>
      <c r="AM232">
        <v>-93.162485466286626</v>
      </c>
      <c r="AN232">
        <v>-175.13267763452316</v>
      </c>
      <c r="AO232">
        <v>-1118.8139318741712</v>
      </c>
      <c r="AP232">
        <v>-1508.1762326436756</v>
      </c>
      <c r="AQ232">
        <v>-2626.9901645178475</v>
      </c>
    </row>
    <row r="233" spans="27:43">
      <c r="AA233">
        <v>0</v>
      </c>
      <c r="AB233">
        <v>202206</v>
      </c>
      <c r="AC233">
        <v>270</v>
      </c>
      <c r="AD233">
        <v>68</v>
      </c>
      <c r="AE233">
        <v>6523.1396100000002</v>
      </c>
      <c r="AF233">
        <v>-175.12416540000001</v>
      </c>
      <c r="AG233">
        <v>0.1699</v>
      </c>
      <c r="AH233">
        <v>120</v>
      </c>
      <c r="AI233">
        <v>52</v>
      </c>
      <c r="AK233">
        <v>6414.9451143678853</v>
      </c>
      <c r="AL233">
        <v>-83.130753472351813</v>
      </c>
      <c r="AM233">
        <v>-92.001924162171349</v>
      </c>
      <c r="AN233">
        <v>-175.13267763452316</v>
      </c>
      <c r="AO233">
        <v>-1201.9446853465231</v>
      </c>
      <c r="AP233">
        <v>-1600.1781568058468</v>
      </c>
      <c r="AQ233">
        <v>-2802.1228421523706</v>
      </c>
    </row>
    <row r="234" spans="27:43">
      <c r="AA234">
        <v>0</v>
      </c>
      <c r="AB234">
        <v>202207</v>
      </c>
      <c r="AC234">
        <v>271</v>
      </c>
      <c r="AD234">
        <v>69</v>
      </c>
      <c r="AE234">
        <v>6454.8742510000002</v>
      </c>
      <c r="AF234">
        <v>-175.12416540000001</v>
      </c>
      <c r="AG234">
        <v>0.1699</v>
      </c>
      <c r="AH234">
        <v>120</v>
      </c>
      <c r="AI234">
        <v>51</v>
      </c>
      <c r="AK234">
        <v>6330.6373679776207</v>
      </c>
      <c r="AL234">
        <v>-84.307746390264526</v>
      </c>
      <c r="AM234">
        <v>-90.824931244258636</v>
      </c>
      <c r="AN234">
        <v>-175.13267763452316</v>
      </c>
      <c r="AO234">
        <v>-1286.2524317367877</v>
      </c>
      <c r="AP234">
        <v>-1691.0030880501054</v>
      </c>
      <c r="AQ234">
        <v>-2977.2555197868937</v>
      </c>
    </row>
    <row r="235" spans="27:43">
      <c r="AA235">
        <v>0</v>
      </c>
      <c r="AB235">
        <v>202208</v>
      </c>
      <c r="AC235">
        <v>272</v>
      </c>
      <c r="AD235">
        <v>70</v>
      </c>
      <c r="AE235">
        <v>6386.6088909999999</v>
      </c>
      <c r="AF235">
        <v>-175.12416540000001</v>
      </c>
      <c r="AG235">
        <v>0.1699</v>
      </c>
      <c r="AH235">
        <v>120</v>
      </c>
      <c r="AI235">
        <v>50</v>
      </c>
      <c r="AK235">
        <v>6245.1359644113809</v>
      </c>
      <c r="AL235">
        <v>-85.501403566240029</v>
      </c>
      <c r="AM235">
        <v>-89.631274068283133</v>
      </c>
      <c r="AN235">
        <v>-175.13267763452316</v>
      </c>
      <c r="AO235">
        <v>-1371.7538353030277</v>
      </c>
      <c r="AP235">
        <v>-1780.6343621183885</v>
      </c>
      <c r="AQ235">
        <v>-3152.3881974214173</v>
      </c>
    </row>
    <row r="236" spans="27:43">
      <c r="AA236">
        <v>0</v>
      </c>
      <c r="AB236">
        <v>202209</v>
      </c>
      <c r="AC236">
        <v>273</v>
      </c>
      <c r="AD236">
        <v>71</v>
      </c>
      <c r="AE236">
        <v>6318.3435319999999</v>
      </c>
      <c r="AF236">
        <v>-175.12416540000001</v>
      </c>
      <c r="AG236">
        <v>0.1699</v>
      </c>
      <c r="AH236">
        <v>120</v>
      </c>
      <c r="AI236">
        <v>49</v>
      </c>
      <c r="AK236">
        <v>6158.4240034729819</v>
      </c>
      <c r="AL236">
        <v>-86.711960938398704</v>
      </c>
      <c r="AM236">
        <v>-88.420716696124458</v>
      </c>
      <c r="AN236">
        <v>-175.13267763452316</v>
      </c>
      <c r="AO236">
        <v>-1458.4657962414265</v>
      </c>
      <c r="AP236">
        <v>-1869.0550788145129</v>
      </c>
      <c r="AQ236">
        <v>-3327.5208750559405</v>
      </c>
    </row>
    <row r="237" spans="27:43">
      <c r="AA237">
        <v>0</v>
      </c>
      <c r="AB237">
        <v>202210</v>
      </c>
      <c r="AC237">
        <v>274</v>
      </c>
      <c r="AD237">
        <v>72</v>
      </c>
      <c r="AE237">
        <v>6250.0781729999999</v>
      </c>
      <c r="AF237">
        <v>-175.12416540000001</v>
      </c>
      <c r="AG237">
        <v>0.1699</v>
      </c>
      <c r="AH237">
        <v>120</v>
      </c>
      <c r="AI237">
        <v>48</v>
      </c>
      <c r="AK237">
        <v>6070.4843456876306</v>
      </c>
      <c r="AL237">
        <v>-87.939657785351542</v>
      </c>
      <c r="AM237">
        <v>-87.19301984917162</v>
      </c>
      <c r="AN237">
        <v>-175.13267763452316</v>
      </c>
      <c r="AO237">
        <v>-1546.405454026778</v>
      </c>
      <c r="AP237">
        <v>-1956.2480986636845</v>
      </c>
      <c r="AQ237">
        <v>-3502.653552690464</v>
      </c>
    </row>
    <row r="238" spans="27:43">
      <c r="AA238">
        <v>0</v>
      </c>
      <c r="AB238">
        <v>202211</v>
      </c>
      <c r="AC238">
        <v>275</v>
      </c>
      <c r="AD238">
        <v>73</v>
      </c>
      <c r="AE238">
        <v>6181.8128129999996</v>
      </c>
      <c r="AF238">
        <v>-175.12416540000001</v>
      </c>
      <c r="AG238">
        <v>0.1699</v>
      </c>
      <c r="AH238">
        <v>120</v>
      </c>
      <c r="AI238">
        <v>47</v>
      </c>
      <c r="AK238">
        <v>5981.2996089141352</v>
      </c>
      <c r="AL238">
        <v>-89.1847367734958</v>
      </c>
      <c r="AM238">
        <v>-85.947940861027362</v>
      </c>
      <c r="AN238">
        <v>-175.13267763452316</v>
      </c>
      <c r="AO238">
        <v>-1635.5901908002738</v>
      </c>
      <c r="AP238">
        <v>-2042.1960395247118</v>
      </c>
      <c r="AQ238">
        <v>-3677.7862303249872</v>
      </c>
    </row>
    <row r="239" spans="27:43">
      <c r="AA239">
        <v>0</v>
      </c>
      <c r="AB239">
        <v>202212</v>
      </c>
      <c r="AC239">
        <v>276</v>
      </c>
      <c r="AD239">
        <v>74</v>
      </c>
      <c r="AE239">
        <v>6113.5474539999996</v>
      </c>
      <c r="AF239">
        <v>-175.12416540000001</v>
      </c>
      <c r="AG239">
        <v>0.1699</v>
      </c>
      <c r="AH239">
        <v>120</v>
      </c>
      <c r="AI239">
        <v>46</v>
      </c>
      <c r="AK239">
        <v>5890.8521649091545</v>
      </c>
      <c r="AL239">
        <v>-90.447444004980539</v>
      </c>
      <c r="AM239">
        <v>-84.685233629542623</v>
      </c>
      <c r="AN239">
        <v>-175.13267763452316</v>
      </c>
      <c r="AO239">
        <v>-1726.0376348052544</v>
      </c>
      <c r="AP239">
        <v>-2126.8812731542544</v>
      </c>
      <c r="AQ239">
        <v>-3852.9189079595108</v>
      </c>
    </row>
    <row r="240" spans="27:43">
      <c r="AA240">
        <v>0</v>
      </c>
      <c r="AB240">
        <v>202301</v>
      </c>
      <c r="AC240">
        <v>277</v>
      </c>
      <c r="AD240">
        <v>75</v>
      </c>
      <c r="AE240">
        <v>6045.2820949999996</v>
      </c>
      <c r="AF240">
        <v>-175.12416540000001</v>
      </c>
      <c r="AG240">
        <v>0.1699</v>
      </c>
      <c r="AH240">
        <v>120</v>
      </c>
      <c r="AI240">
        <v>45</v>
      </c>
      <c r="AK240">
        <v>5799.1241358428033</v>
      </c>
      <c r="AL240">
        <v>-91.728029066351056</v>
      </c>
      <c r="AM240">
        <v>-83.404648568172107</v>
      </c>
      <c r="AN240">
        <v>-175.13267763452316</v>
      </c>
      <c r="AO240">
        <v>-1817.7656638716055</v>
      </c>
      <c r="AP240">
        <v>-2210.2859217224263</v>
      </c>
      <c r="AQ240">
        <v>-4028.0515855940339</v>
      </c>
    </row>
    <row r="241" spans="27:43">
      <c r="AA241">
        <v>0</v>
      </c>
      <c r="AB241">
        <v>202302</v>
      </c>
      <c r="AC241">
        <v>278</v>
      </c>
      <c r="AD241">
        <v>76</v>
      </c>
      <c r="AE241">
        <v>5977.0167350000002</v>
      </c>
      <c r="AF241">
        <v>-175.12416540000001</v>
      </c>
      <c r="AG241">
        <v>0.1699</v>
      </c>
      <c r="AH241">
        <v>120</v>
      </c>
      <c r="AI241">
        <v>44</v>
      </c>
      <c r="AK241">
        <v>5706.0973907649213</v>
      </c>
      <c r="AL241">
        <v>-93.026745077882154</v>
      </c>
      <c r="AM241">
        <v>-82.105932556641008</v>
      </c>
      <c r="AN241">
        <v>-175.13267763452316</v>
      </c>
      <c r="AO241">
        <v>-1910.7924089494877</v>
      </c>
      <c r="AP241">
        <v>-2292.3918542790675</v>
      </c>
      <c r="AQ241">
        <v>-4203.184263228557</v>
      </c>
    </row>
    <row r="242" spans="27:43">
      <c r="AA242">
        <v>0</v>
      </c>
      <c r="AB242">
        <v>202303</v>
      </c>
      <c r="AC242">
        <v>279</v>
      </c>
      <c r="AD242">
        <v>77</v>
      </c>
      <c r="AE242">
        <v>5908.7513760000002</v>
      </c>
      <c r="AF242">
        <v>-175.12416540000001</v>
      </c>
      <c r="AG242">
        <v>0.1699</v>
      </c>
      <c r="AH242">
        <v>120</v>
      </c>
      <c r="AI242">
        <v>43</v>
      </c>
      <c r="AK242">
        <v>5611.7535420213117</v>
      </c>
      <c r="AL242">
        <v>-94.343848743609826</v>
      </c>
      <c r="AM242">
        <v>-80.788828890913337</v>
      </c>
      <c r="AN242">
        <v>-175.13267763452316</v>
      </c>
      <c r="AO242">
        <v>-2005.1362576930976</v>
      </c>
      <c r="AP242">
        <v>-2373.180683169981</v>
      </c>
      <c r="AQ242">
        <v>-4378.3169408630802</v>
      </c>
    </row>
    <row r="243" spans="27:43">
      <c r="AA243">
        <v>0</v>
      </c>
      <c r="AB243">
        <v>202304</v>
      </c>
      <c r="AC243">
        <v>280</v>
      </c>
      <c r="AD243">
        <v>78</v>
      </c>
      <c r="AE243">
        <v>5840.4860170000002</v>
      </c>
      <c r="AF243">
        <v>-175.12416540000001</v>
      </c>
      <c r="AG243">
        <v>0.1699</v>
      </c>
      <c r="AH243">
        <v>120</v>
      </c>
      <c r="AI243">
        <v>42</v>
      </c>
      <c r="AK243">
        <v>5516.07394161924</v>
      </c>
      <c r="AL243">
        <v>-95.679600402071429</v>
      </c>
      <c r="AM243">
        <v>-79.453077232451733</v>
      </c>
      <c r="AN243">
        <v>-175.13267763452316</v>
      </c>
      <c r="AO243">
        <v>-2100.815858095169</v>
      </c>
      <c r="AP243">
        <v>-2452.6337604024329</v>
      </c>
      <c r="AQ243">
        <v>-4553.4496184976033</v>
      </c>
    </row>
    <row r="244" spans="27:43">
      <c r="AA244">
        <v>0</v>
      </c>
      <c r="AB244">
        <v>202305</v>
      </c>
      <c r="AC244">
        <v>281</v>
      </c>
      <c r="AD244">
        <v>79</v>
      </c>
      <c r="AE244">
        <v>5772.2206569999998</v>
      </c>
      <c r="AF244">
        <v>-175.12416540000001</v>
      </c>
      <c r="AG244">
        <v>0.1699</v>
      </c>
      <c r="AH244">
        <v>120</v>
      </c>
      <c r="AI244">
        <v>41</v>
      </c>
      <c r="AK244">
        <v>5419.0396775414756</v>
      </c>
      <c r="AL244">
        <v>-97.034264077764092</v>
      </c>
      <c r="AM244">
        <v>-78.09841355675907</v>
      </c>
      <c r="AN244">
        <v>-175.13267763452316</v>
      </c>
      <c r="AO244">
        <v>-2197.850122172933</v>
      </c>
      <c r="AP244">
        <v>-2530.7321739591921</v>
      </c>
      <c r="AQ244">
        <v>-4728.5822961321264</v>
      </c>
    </row>
    <row r="245" spans="27:43">
      <c r="AA245">
        <v>0</v>
      </c>
      <c r="AB245">
        <v>202306</v>
      </c>
      <c r="AC245">
        <v>282</v>
      </c>
      <c r="AD245">
        <v>80</v>
      </c>
      <c r="AE245">
        <v>5703.9552979999999</v>
      </c>
      <c r="AF245">
        <v>-175.12416540000001</v>
      </c>
      <c r="AG245">
        <v>0.1699</v>
      </c>
      <c r="AH245">
        <v>120</v>
      </c>
      <c r="AI245">
        <v>40</v>
      </c>
      <c r="AK245">
        <v>5320.6315700081441</v>
      </c>
      <c r="AL245">
        <v>-98.408107533331773</v>
      </c>
      <c r="AM245">
        <v>-76.724570101191389</v>
      </c>
      <c r="AN245">
        <v>-175.13267763452316</v>
      </c>
      <c r="AO245">
        <v>-2296.258229706265</v>
      </c>
      <c r="AP245">
        <v>-2607.4567440603837</v>
      </c>
      <c r="AQ245">
        <v>-4903.7149737666496</v>
      </c>
    </row>
    <row r="246" spans="27:43">
      <c r="AA246">
        <v>0</v>
      </c>
      <c r="AB246">
        <v>202307</v>
      </c>
      <c r="AC246">
        <v>283</v>
      </c>
      <c r="AD246">
        <v>81</v>
      </c>
      <c r="AE246">
        <v>5635.6899389999999</v>
      </c>
      <c r="AF246">
        <v>-175.12416540000001</v>
      </c>
      <c r="AG246">
        <v>0.1699</v>
      </c>
      <c r="AH246">
        <v>120</v>
      </c>
      <c r="AI246">
        <v>39</v>
      </c>
      <c r="AK246">
        <v>5220.8301676856527</v>
      </c>
      <c r="AL246">
        <v>-99.801402322491199</v>
      </c>
      <c r="AM246">
        <v>-75.331275312031963</v>
      </c>
      <c r="AN246">
        <v>-175.13267763452316</v>
      </c>
      <c r="AO246">
        <v>-2396.0596320287564</v>
      </c>
      <c r="AP246">
        <v>-2682.7880193724159</v>
      </c>
      <c r="AQ246">
        <v>-5078.8476514011727</v>
      </c>
    </row>
    <row r="247" spans="27:43">
      <c r="AA247">
        <v>0</v>
      </c>
      <c r="AB247">
        <v>202308</v>
      </c>
      <c r="AC247">
        <v>284</v>
      </c>
      <c r="AD247">
        <v>82</v>
      </c>
      <c r="AE247">
        <v>5567.4245790000004</v>
      </c>
      <c r="AF247">
        <v>-175.12416540000001</v>
      </c>
      <c r="AG247">
        <v>0.1699</v>
      </c>
      <c r="AH247">
        <v>120</v>
      </c>
      <c r="AI247">
        <v>38</v>
      </c>
      <c r="AK247">
        <v>5119.6157438419459</v>
      </c>
      <c r="AL247">
        <v>-101.21442384370714</v>
      </c>
      <c r="AM247">
        <v>-73.918253790816024</v>
      </c>
      <c r="AN247">
        <v>-175.13267763452316</v>
      </c>
      <c r="AO247">
        <v>-2497.2740558724636</v>
      </c>
      <c r="AP247">
        <v>-2756.7062731632318</v>
      </c>
      <c r="AQ247">
        <v>-5253.9803290356958</v>
      </c>
    </row>
    <row r="248" spans="27:43">
      <c r="AA248">
        <v>0</v>
      </c>
      <c r="AB248">
        <v>202309</v>
      </c>
      <c r="AC248">
        <v>285</v>
      </c>
      <c r="AD248">
        <v>83</v>
      </c>
      <c r="AE248">
        <v>5499.1592199999996</v>
      </c>
      <c r="AF248">
        <v>-175.12416540000001</v>
      </c>
      <c r="AG248">
        <v>0.1699</v>
      </c>
      <c r="AH248">
        <v>120</v>
      </c>
      <c r="AI248">
        <v>37</v>
      </c>
      <c r="AK248">
        <v>5016.9682924473182</v>
      </c>
      <c r="AL248">
        <v>-102.64745139462762</v>
      </c>
      <c r="AM248">
        <v>-72.485226239895539</v>
      </c>
      <c r="AN248">
        <v>-175.13267763452316</v>
      </c>
      <c r="AO248">
        <v>-2599.9215072670913</v>
      </c>
      <c r="AP248">
        <v>-2829.1914994031272</v>
      </c>
      <c r="AQ248">
        <v>-5429.113006670219</v>
      </c>
    </row>
    <row r="249" spans="27:43">
      <c r="AA249">
        <v>0</v>
      </c>
      <c r="AB249">
        <v>202310</v>
      </c>
      <c r="AC249">
        <v>286</v>
      </c>
      <c r="AD249">
        <v>84</v>
      </c>
      <c r="AE249">
        <v>5430.8938609999996</v>
      </c>
      <c r="AF249">
        <v>-175.12416540000001</v>
      </c>
      <c r="AG249">
        <v>0.1699</v>
      </c>
      <c r="AH249">
        <v>120</v>
      </c>
      <c r="AI249">
        <v>36</v>
      </c>
      <c r="AK249">
        <v>4912.8675242200279</v>
      </c>
      <c r="AL249">
        <v>-104.10076822728989</v>
      </c>
      <c r="AM249">
        <v>-71.031909407233272</v>
      </c>
      <c r="AN249">
        <v>-175.13267763452316</v>
      </c>
      <c r="AO249">
        <v>-2704.0222754943811</v>
      </c>
      <c r="AP249">
        <v>-2900.2234088103605</v>
      </c>
      <c r="AQ249">
        <v>-5604.2456843047421</v>
      </c>
    </row>
    <row r="250" spans="27:43">
      <c r="AA250">
        <v>0</v>
      </c>
      <c r="AB250">
        <v>202311</v>
      </c>
      <c r="AC250">
        <v>287</v>
      </c>
      <c r="AD250">
        <v>85</v>
      </c>
      <c r="AE250">
        <v>5362.6285010000001</v>
      </c>
      <c r="AF250">
        <v>-175.12416540000001</v>
      </c>
      <c r="AG250">
        <v>0.1699</v>
      </c>
      <c r="AH250">
        <v>120</v>
      </c>
      <c r="AI250">
        <v>35</v>
      </c>
      <c r="AK250">
        <v>4807.2928626159201</v>
      </c>
      <c r="AL250">
        <v>-105.57466160410794</v>
      </c>
      <c r="AM250">
        <v>-69.558016030415217</v>
      </c>
      <c r="AN250">
        <v>-175.13267763452316</v>
      </c>
      <c r="AO250">
        <v>-2809.596937098489</v>
      </c>
      <c r="AP250">
        <v>-2969.7814248407758</v>
      </c>
      <c r="AQ250">
        <v>-5779.3783619392652</v>
      </c>
    </row>
    <row r="251" spans="27:43">
      <c r="AA251">
        <v>0</v>
      </c>
      <c r="AB251">
        <v>202312</v>
      </c>
      <c r="AC251">
        <v>288</v>
      </c>
      <c r="AD251">
        <v>86</v>
      </c>
      <c r="AE251">
        <v>5294.3631420000002</v>
      </c>
      <c r="AF251">
        <v>-175.12416540000001</v>
      </c>
      <c r="AG251">
        <v>0.1699</v>
      </c>
      <c r="AH251">
        <v>120</v>
      </c>
      <c r="AI251">
        <v>34</v>
      </c>
      <c r="AK251">
        <v>4700.2234397612674</v>
      </c>
      <c r="AL251">
        <v>-107.06942285465277</v>
      </c>
      <c r="AM251">
        <v>-68.063254779870391</v>
      </c>
      <c r="AN251">
        <v>-175.13267763452316</v>
      </c>
      <c r="AO251">
        <v>-2916.6663599531416</v>
      </c>
      <c r="AP251">
        <v>-3037.8446796206463</v>
      </c>
      <c r="AQ251">
        <v>-5954.5110395737884</v>
      </c>
    </row>
    <row r="252" spans="27:43">
      <c r="AA252">
        <v>0</v>
      </c>
      <c r="AB252">
        <v>202401</v>
      </c>
      <c r="AC252">
        <v>289</v>
      </c>
      <c r="AD252">
        <v>87</v>
      </c>
      <c r="AE252">
        <v>5226.0977830000002</v>
      </c>
      <c r="AF252">
        <v>-175.12416540000001</v>
      </c>
      <c r="AG252">
        <v>0.1699</v>
      </c>
      <c r="AH252">
        <v>120</v>
      </c>
      <c r="AI252">
        <v>33</v>
      </c>
      <c r="AK252">
        <v>4591.6380923280312</v>
      </c>
      <c r="AL252">
        <v>-108.58534743323656</v>
      </c>
      <c r="AM252">
        <v>-66.547330201286599</v>
      </c>
      <c r="AN252">
        <v>-175.13267763452316</v>
      </c>
      <c r="AO252">
        <v>-3025.2517073863783</v>
      </c>
      <c r="AP252">
        <v>-3104.3920098219328</v>
      </c>
      <c r="AQ252">
        <v>-6129.6437172083115</v>
      </c>
    </row>
    <row r="253" spans="27:43">
      <c r="AA253">
        <v>0</v>
      </c>
      <c r="AB253">
        <v>202402</v>
      </c>
      <c r="AC253">
        <v>290</v>
      </c>
      <c r="AD253">
        <v>88</v>
      </c>
      <c r="AE253">
        <v>5157.8324229999998</v>
      </c>
      <c r="AF253">
        <v>-175.12416540000001</v>
      </c>
      <c r="AG253">
        <v>0.1699</v>
      </c>
      <c r="AH253">
        <v>120</v>
      </c>
      <c r="AI253">
        <v>32</v>
      </c>
      <c r="AK253">
        <v>4481.5153573507196</v>
      </c>
      <c r="AL253">
        <v>-110.12273497731212</v>
      </c>
      <c r="AM253">
        <v>-65.009942657211042</v>
      </c>
      <c r="AN253">
        <v>-175.13267763452316</v>
      </c>
      <c r="AO253">
        <v>-3135.3744423636904</v>
      </c>
      <c r="AP253">
        <v>-3169.4019524791438</v>
      </c>
      <c r="AQ253">
        <v>-6304.7763948428346</v>
      </c>
    </row>
    <row r="254" spans="27:43">
      <c r="AA254">
        <v>0</v>
      </c>
      <c r="AB254">
        <v>202403</v>
      </c>
      <c r="AC254">
        <v>291</v>
      </c>
      <c r="AD254">
        <v>89</v>
      </c>
      <c r="AE254">
        <v>5089.5670639999998</v>
      </c>
      <c r="AF254">
        <v>-175.12416540000001</v>
      </c>
      <c r="AG254">
        <v>0.1699</v>
      </c>
      <c r="AH254">
        <v>120</v>
      </c>
      <c r="AI254">
        <v>31</v>
      </c>
      <c r="AK254">
        <v>4369.83346798402</v>
      </c>
      <c r="AL254">
        <v>-111.68188936669924</v>
      </c>
      <c r="AM254">
        <v>-63.450788267823931</v>
      </c>
      <c r="AN254">
        <v>-175.13267763452316</v>
      </c>
      <c r="AO254">
        <v>-3247.0563317303895</v>
      </c>
      <c r="AP254">
        <v>-3232.8527407469678</v>
      </c>
      <c r="AQ254">
        <v>-6479.9090724773578</v>
      </c>
    </row>
    <row r="255" spans="27:43">
      <c r="AA255">
        <v>0</v>
      </c>
      <c r="AB255">
        <v>202404</v>
      </c>
      <c r="AC255">
        <v>292</v>
      </c>
      <c r="AD255">
        <v>90</v>
      </c>
      <c r="AE255">
        <v>5021.3017049999999</v>
      </c>
      <c r="AF255">
        <v>-175.12416540000001</v>
      </c>
      <c r="AG255">
        <v>0.1699</v>
      </c>
      <c r="AH255">
        <v>120</v>
      </c>
      <c r="AI255">
        <v>30</v>
      </c>
      <c r="AK255">
        <v>4256.5703492003704</v>
      </c>
      <c r="AL255">
        <v>-113.26311878364942</v>
      </c>
      <c r="AM255">
        <v>-61.869558850873744</v>
      </c>
      <c r="AN255">
        <v>-175.13267763452316</v>
      </c>
      <c r="AO255">
        <v>-3360.3194505140391</v>
      </c>
      <c r="AP255">
        <v>-3294.7222995978414</v>
      </c>
      <c r="AQ255">
        <v>-6655.0417501118809</v>
      </c>
    </row>
    <row r="256" spans="27:43">
      <c r="AA256">
        <v>0</v>
      </c>
      <c r="AB256">
        <v>202405</v>
      </c>
      <c r="AC256">
        <v>293</v>
      </c>
      <c r="AD256">
        <v>91</v>
      </c>
      <c r="AE256">
        <v>4953.0363450000004</v>
      </c>
      <c r="AF256">
        <v>-175.12416540000001</v>
      </c>
      <c r="AG256">
        <v>0.1699</v>
      </c>
      <c r="AH256">
        <v>120</v>
      </c>
      <c r="AI256">
        <v>29</v>
      </c>
      <c r="AK256">
        <v>4141.7036134266091</v>
      </c>
      <c r="AL256">
        <v>-114.86673577376126</v>
      </c>
      <c r="AM256">
        <v>-60.265941860761906</v>
      </c>
      <c r="AN256">
        <v>-175.13267763452316</v>
      </c>
      <c r="AO256">
        <v>-3475.1861862878004</v>
      </c>
      <c r="AP256">
        <v>-3354.9882414586032</v>
      </c>
      <c r="AQ256">
        <v>-6830.174427746404</v>
      </c>
    </row>
    <row r="257" spans="27:43">
      <c r="AA257">
        <v>0</v>
      </c>
      <c r="AB257">
        <v>202406</v>
      </c>
      <c r="AC257">
        <v>294</v>
      </c>
      <c r="AD257">
        <v>92</v>
      </c>
      <c r="AE257">
        <v>4884.7709860000004</v>
      </c>
      <c r="AF257">
        <v>-175.12416540000001</v>
      </c>
      <c r="AG257">
        <v>0.1699</v>
      </c>
      <c r="AH257">
        <v>120</v>
      </c>
      <c r="AI257">
        <v>28</v>
      </c>
      <c r="AK257">
        <v>4025.2105561188509</v>
      </c>
      <c r="AL257">
        <v>-116.49305730775809</v>
      </c>
      <c r="AM257">
        <v>-58.639620326765069</v>
      </c>
      <c r="AN257">
        <v>-175.13267763452316</v>
      </c>
      <c r="AO257">
        <v>-3591.6792435955585</v>
      </c>
      <c r="AP257">
        <v>-3413.6278617853682</v>
      </c>
      <c r="AQ257">
        <v>-7005.3071053809272</v>
      </c>
    </row>
    <row r="258" spans="27:43">
      <c r="AA258">
        <v>0</v>
      </c>
      <c r="AB258">
        <v>202407</v>
      </c>
      <c r="AC258">
        <v>295</v>
      </c>
      <c r="AD258">
        <v>93</v>
      </c>
      <c r="AE258">
        <v>4816.5056269999995</v>
      </c>
      <c r="AF258">
        <v>-175.12416540000001</v>
      </c>
      <c r="AG258">
        <v>0.1699</v>
      </c>
      <c r="AH258">
        <v>120</v>
      </c>
      <c r="AI258">
        <v>27</v>
      </c>
      <c r="AK258">
        <v>3907.0681512747105</v>
      </c>
      <c r="AL258">
        <v>-118.14240484414043</v>
      </c>
      <c r="AM258">
        <v>-56.990272790382726</v>
      </c>
      <c r="AN258">
        <v>-175.13267763452316</v>
      </c>
      <c r="AO258">
        <v>-3709.8216484396989</v>
      </c>
      <c r="AP258">
        <v>-3470.6181345757509</v>
      </c>
      <c r="AQ258">
        <v>-7180.4397830154503</v>
      </c>
    </row>
    <row r="259" spans="27:43">
      <c r="AA259">
        <v>0</v>
      </c>
      <c r="AB259">
        <v>202408</v>
      </c>
      <c r="AC259">
        <v>296</v>
      </c>
      <c r="AD259">
        <v>94</v>
      </c>
      <c r="AE259">
        <v>4748.2402670000001</v>
      </c>
      <c r="AF259">
        <v>-175.12416540000001</v>
      </c>
      <c r="AG259">
        <v>0.1699</v>
      </c>
      <c r="AH259">
        <v>120</v>
      </c>
      <c r="AI259">
        <v>26</v>
      </c>
      <c r="AK259">
        <v>3787.253046881985</v>
      </c>
      <c r="AL259">
        <v>-119.81510439272539</v>
      </c>
      <c r="AM259">
        <v>-55.317573241797774</v>
      </c>
      <c r="AN259">
        <v>-175.13267763452316</v>
      </c>
      <c r="AO259">
        <v>-3829.6367528324245</v>
      </c>
      <c r="AP259">
        <v>-3525.9357078175485</v>
      </c>
      <c r="AQ259">
        <v>-7355.5724606499734</v>
      </c>
    </row>
    <row r="260" spans="27:43">
      <c r="AA260">
        <v>0</v>
      </c>
      <c r="AB260">
        <v>202409</v>
      </c>
      <c r="AC260">
        <v>297</v>
      </c>
      <c r="AD260">
        <v>95</v>
      </c>
      <c r="AE260">
        <v>4679.9749080000001</v>
      </c>
      <c r="AF260">
        <v>-175.12416540000001</v>
      </c>
      <c r="AG260">
        <v>0.1699</v>
      </c>
      <c r="AH260">
        <v>120</v>
      </c>
      <c r="AI260">
        <v>25</v>
      </c>
      <c r="AK260">
        <v>3665.7415603028994</v>
      </c>
      <c r="AL260">
        <v>-121.51148657908573</v>
      </c>
      <c r="AM260">
        <v>-53.621191055437436</v>
      </c>
      <c r="AN260">
        <v>-175.13267763452316</v>
      </c>
      <c r="AO260">
        <v>-3951.1482394115101</v>
      </c>
      <c r="AP260">
        <v>-3579.556898872986</v>
      </c>
      <c r="AQ260">
        <v>-7530.7051382844966</v>
      </c>
    </row>
    <row r="261" spans="27:43">
      <c r="AA261">
        <v>0</v>
      </c>
      <c r="AB261">
        <v>202410</v>
      </c>
      <c r="AC261">
        <v>298</v>
      </c>
      <c r="AD261">
        <v>96</v>
      </c>
      <c r="AE261">
        <v>4611.7095490000002</v>
      </c>
      <c r="AF261">
        <v>-175.12416540000001</v>
      </c>
      <c r="AG261">
        <v>0.1699</v>
      </c>
      <c r="AH261">
        <v>120</v>
      </c>
      <c r="AI261">
        <v>24</v>
      </c>
      <c r="AK261">
        <v>3542.5096735929983</v>
      </c>
      <c r="AL261">
        <v>-123.23188670990129</v>
      </c>
      <c r="AM261">
        <v>-51.90079092462188</v>
      </c>
      <c r="AN261">
        <v>-175.13267763452316</v>
      </c>
      <c r="AO261">
        <v>-4074.3801261214112</v>
      </c>
      <c r="AP261">
        <v>-3631.4576897976081</v>
      </c>
      <c r="AQ261">
        <v>-7705.8378159190197</v>
      </c>
    </row>
    <row r="262" spans="27:43">
      <c r="AA262">
        <v>0</v>
      </c>
      <c r="AB262">
        <v>202411</v>
      </c>
      <c r="AC262">
        <v>299</v>
      </c>
      <c r="AD262">
        <v>97</v>
      </c>
      <c r="AE262">
        <v>4543.4441889999998</v>
      </c>
      <c r="AF262">
        <v>-175.12416540000001</v>
      </c>
      <c r="AG262">
        <v>0.1699</v>
      </c>
      <c r="AH262">
        <v>120</v>
      </c>
      <c r="AI262">
        <v>23</v>
      </c>
      <c r="AK262">
        <v>3417.5330287537627</v>
      </c>
      <c r="AL262">
        <v>-124.97664483923563</v>
      </c>
      <c r="AM262">
        <v>-50.15603279528753</v>
      </c>
      <c r="AN262">
        <v>-175.13267763452316</v>
      </c>
      <c r="AO262">
        <v>-4199.3567709606468</v>
      </c>
      <c r="AP262">
        <v>-3681.6137225928956</v>
      </c>
      <c r="AQ262">
        <v>-7880.9704935535428</v>
      </c>
    </row>
    <row r="263" spans="27:43">
      <c r="AA263">
        <v>0</v>
      </c>
      <c r="AB263">
        <v>202412</v>
      </c>
      <c r="AC263">
        <v>300</v>
      </c>
      <c r="AD263">
        <v>98</v>
      </c>
      <c r="AE263">
        <v>4475.1788299999998</v>
      </c>
      <c r="AF263">
        <v>-175.12416540000001</v>
      </c>
      <c r="AG263">
        <v>0.1699</v>
      </c>
      <c r="AH263">
        <v>120</v>
      </c>
      <c r="AI263">
        <v>22</v>
      </c>
      <c r="AK263">
        <v>3290.7869229180114</v>
      </c>
      <c r="AL263">
        <v>-126.74610583575114</v>
      </c>
      <c r="AM263">
        <v>-48.386571798772017</v>
      </c>
      <c r="AN263">
        <v>-175.13267763452316</v>
      </c>
      <c r="AO263">
        <v>-4326.102876796398</v>
      </c>
      <c r="AP263">
        <v>-3730.0002943916675</v>
      </c>
      <c r="AQ263">
        <v>-8056.103171188066</v>
      </c>
    </row>
    <row r="264" spans="27:43">
      <c r="AA264">
        <v>0</v>
      </c>
      <c r="AB264">
        <v>202501</v>
      </c>
      <c r="AC264">
        <v>301</v>
      </c>
      <c r="AD264">
        <v>99</v>
      </c>
      <c r="AE264">
        <v>4406.9134709999998</v>
      </c>
      <c r="AF264">
        <v>-175.12416540000001</v>
      </c>
      <c r="AG264">
        <v>0.1699</v>
      </c>
      <c r="AH264">
        <v>120</v>
      </c>
      <c r="AI264">
        <v>21</v>
      </c>
      <c r="AK264">
        <v>3162.2463034671359</v>
      </c>
      <c r="AL264">
        <v>-128.54061945087565</v>
      </c>
      <c r="AM264">
        <v>-46.592058183647509</v>
      </c>
      <c r="AN264">
        <v>-175.13267763452316</v>
      </c>
      <c r="AO264">
        <v>-4454.643496247274</v>
      </c>
      <c r="AP264">
        <v>-3776.5923525753151</v>
      </c>
      <c r="AQ264">
        <v>-8231.2358488225891</v>
      </c>
    </row>
    <row r="265" spans="27:43">
      <c r="AA265">
        <v>0</v>
      </c>
      <c r="AB265">
        <v>202502</v>
      </c>
      <c r="AC265">
        <v>302</v>
      </c>
      <c r="AD265">
        <v>100</v>
      </c>
      <c r="AE265">
        <v>4338.6481110000004</v>
      </c>
      <c r="AF265">
        <v>-175.12416540000001</v>
      </c>
      <c r="AG265">
        <v>0.1699</v>
      </c>
      <c r="AH265">
        <v>120</v>
      </c>
      <c r="AI265">
        <v>20</v>
      </c>
      <c r="AK265">
        <v>3031.8857630792018</v>
      </c>
      <c r="AL265">
        <v>-130.36054038793429</v>
      </c>
      <c r="AM265">
        <v>-44.772137246588862</v>
      </c>
      <c r="AN265">
        <v>-175.13267763452316</v>
      </c>
      <c r="AO265">
        <v>-4585.0040366352086</v>
      </c>
      <c r="AP265">
        <v>-3821.364489821904</v>
      </c>
      <c r="AQ265">
        <v>-8406.3685264571122</v>
      </c>
    </row>
    <row r="266" spans="27:43">
      <c r="AA266">
        <v>0</v>
      </c>
      <c r="AB266">
        <v>202503</v>
      </c>
      <c r="AC266">
        <v>303</v>
      </c>
      <c r="AD266">
        <v>101</v>
      </c>
      <c r="AE266">
        <v>4270.3827520000004</v>
      </c>
      <c r="AF266">
        <v>-175.12416540000001</v>
      </c>
      <c r="AG266">
        <v>0.1699</v>
      </c>
      <c r="AH266">
        <v>120</v>
      </c>
      <c r="AI266">
        <v>19</v>
      </c>
      <c r="AK266">
        <v>2899.6795347069415</v>
      </c>
      <c r="AL266">
        <v>-132.20622837226014</v>
      </c>
      <c r="AM266">
        <v>-42.926449262263027</v>
      </c>
      <c r="AN266">
        <v>-175.13267763452316</v>
      </c>
      <c r="AO266">
        <v>-4717.2102650074685</v>
      </c>
      <c r="AP266">
        <v>-3864.2909390841669</v>
      </c>
      <c r="AQ266">
        <v>-8581.5012040916354</v>
      </c>
    </row>
    <row r="267" spans="27:43">
      <c r="AA267">
        <v>0</v>
      </c>
      <c r="AB267">
        <v>202504</v>
      </c>
      <c r="AC267">
        <v>304</v>
      </c>
      <c r="AD267">
        <v>102</v>
      </c>
      <c r="AE267">
        <v>4202.1173930000004</v>
      </c>
      <c r="AF267">
        <v>-175.12416540000001</v>
      </c>
      <c r="AG267">
        <v>0.1699</v>
      </c>
      <c r="AH267">
        <v>120</v>
      </c>
      <c r="AI267">
        <v>18</v>
      </c>
      <c r="AK267">
        <v>2765.6014864846443</v>
      </c>
      <c r="AL267">
        <v>-134.07804822229738</v>
      </c>
      <c r="AM267">
        <v>-41.054629412225772</v>
      </c>
      <c r="AN267">
        <v>-175.13267763452316</v>
      </c>
      <c r="AO267">
        <v>-4851.2883132297657</v>
      </c>
      <c r="AP267">
        <v>-3905.3455684963928</v>
      </c>
      <c r="AQ267">
        <v>-8756.6338817261585</v>
      </c>
    </row>
    <row r="268" spans="27:43">
      <c r="AA268">
        <v>0</v>
      </c>
      <c r="AB268">
        <v>202505</v>
      </c>
      <c r="AC268">
        <v>305</v>
      </c>
      <c r="AD268">
        <v>103</v>
      </c>
      <c r="AE268">
        <v>4133.8520330000001</v>
      </c>
      <c r="AF268">
        <v>-175.12416540000001</v>
      </c>
      <c r="AG268">
        <v>0.1699</v>
      </c>
      <c r="AH268">
        <v>120</v>
      </c>
      <c r="AI268">
        <v>17</v>
      </c>
      <c r="AK268">
        <v>2629.6251165629328</v>
      </c>
      <c r="AL268">
        <v>-135.97636992171141</v>
      </c>
      <c r="AM268">
        <v>-39.156307712811753</v>
      </c>
      <c r="AN268">
        <v>-175.13267763452316</v>
      </c>
      <c r="AO268">
        <v>-4987.2646831514767</v>
      </c>
      <c r="AP268">
        <v>-3944.5018762092045</v>
      </c>
      <c r="AQ268">
        <v>-8931.7665593606816</v>
      </c>
    </row>
    <row r="269" spans="27:43">
      <c r="AA269">
        <v>0</v>
      </c>
      <c r="AB269">
        <v>202506</v>
      </c>
      <c r="AC269">
        <v>306</v>
      </c>
      <c r="AD269">
        <v>104</v>
      </c>
      <c r="AE269">
        <v>4065.5866740000001</v>
      </c>
      <c r="AF269">
        <v>-175.12416540000001</v>
      </c>
      <c r="AG269">
        <v>0.1699</v>
      </c>
      <c r="AH269">
        <v>120</v>
      </c>
      <c r="AI269">
        <v>16</v>
      </c>
      <c r="AK269">
        <v>2491.7235478704133</v>
      </c>
      <c r="AL269">
        <v>-137.90156869251965</v>
      </c>
      <c r="AM269">
        <v>-37.231108942003523</v>
      </c>
      <c r="AN269">
        <v>-175.13267763452316</v>
      </c>
      <c r="AO269">
        <v>-5125.1662518439962</v>
      </c>
      <c r="AP269">
        <v>-3981.7329851512081</v>
      </c>
      <c r="AQ269">
        <v>-9106.8992369952048</v>
      </c>
    </row>
    <row r="270" spans="27:43">
      <c r="AA270">
        <v>0</v>
      </c>
      <c r="AB270">
        <v>202507</v>
      </c>
      <c r="AC270">
        <v>307</v>
      </c>
      <c r="AD270">
        <v>105</v>
      </c>
      <c r="AE270">
        <v>3997.3213150000001</v>
      </c>
      <c r="AF270">
        <v>-175.12416540000001</v>
      </c>
      <c r="AG270">
        <v>0.1699</v>
      </c>
      <c r="AH270">
        <v>120</v>
      </c>
      <c r="AI270">
        <v>15</v>
      </c>
      <c r="AK270">
        <v>2351.8695228011557</v>
      </c>
      <c r="AL270">
        <v>-139.85402506925789</v>
      </c>
      <c r="AM270">
        <v>-35.278652565265261</v>
      </c>
      <c r="AN270">
        <v>-175.13267763452313</v>
      </c>
      <c r="AO270">
        <v>-5265.0202769132538</v>
      </c>
      <c r="AP270">
        <v>-4017.0116377164736</v>
      </c>
      <c r="AQ270">
        <v>-9282.0319146297279</v>
      </c>
    </row>
    <row r="271" spans="27:43">
      <c r="AA271">
        <v>0</v>
      </c>
      <c r="AB271">
        <v>202508</v>
      </c>
      <c r="AC271">
        <v>308</v>
      </c>
      <c r="AD271">
        <v>106</v>
      </c>
      <c r="AE271">
        <v>3929.0559549999998</v>
      </c>
      <c r="AF271">
        <v>-175.12416540000001</v>
      </c>
      <c r="AG271">
        <v>0.1699</v>
      </c>
      <c r="AH271">
        <v>120</v>
      </c>
      <c r="AI271">
        <v>14</v>
      </c>
      <c r="AK271">
        <v>2210.0353978269586</v>
      </c>
      <c r="AL271">
        <v>-141.83412497419681</v>
      </c>
      <c r="AM271">
        <v>-33.298552660326358</v>
      </c>
      <c r="AN271">
        <v>-175.13267763452316</v>
      </c>
      <c r="AO271">
        <v>-5406.8544018874509</v>
      </c>
      <c r="AP271">
        <v>-4050.3101903768002</v>
      </c>
      <c r="AQ271">
        <v>-9457.164592264251</v>
      </c>
    </row>
    <row r="272" spans="27:43">
      <c r="AA272">
        <v>0</v>
      </c>
      <c r="AB272">
        <v>202509</v>
      </c>
      <c r="AC272">
        <v>309</v>
      </c>
      <c r="AD272">
        <v>107</v>
      </c>
      <c r="AE272">
        <v>3860.7905959999998</v>
      </c>
      <c r="AF272">
        <v>-175.12416540000001</v>
      </c>
      <c r="AG272">
        <v>0.1699</v>
      </c>
      <c r="AH272">
        <v>120</v>
      </c>
      <c r="AI272">
        <v>13</v>
      </c>
      <c r="AK272">
        <v>2066.1931380333353</v>
      </c>
      <c r="AL272">
        <v>-143.84225979362316</v>
      </c>
      <c r="AM272">
        <v>-31.29041784090002</v>
      </c>
      <c r="AN272">
        <v>-175.13267763452319</v>
      </c>
      <c r="AO272">
        <v>-5550.6966616810741</v>
      </c>
      <c r="AP272">
        <v>-4081.6006082177</v>
      </c>
      <c r="AQ272">
        <v>-9632.2972698987742</v>
      </c>
    </row>
    <row r="273" spans="27:43">
      <c r="AA273">
        <v>0</v>
      </c>
      <c r="AB273">
        <v>202510</v>
      </c>
      <c r="AC273">
        <v>310</v>
      </c>
      <c r="AD273">
        <v>108</v>
      </c>
      <c r="AE273">
        <v>3792.5252369999998</v>
      </c>
      <c r="AF273">
        <v>-175.12416540000001</v>
      </c>
      <c r="AG273">
        <v>0.1699</v>
      </c>
      <c r="AH273">
        <v>120</v>
      </c>
      <c r="AI273">
        <v>12</v>
      </c>
      <c r="AK273">
        <v>1920.314311578134</v>
      </c>
      <c r="AL273">
        <v>-145.87882645520119</v>
      </c>
      <c r="AM273">
        <v>-29.25385117932197</v>
      </c>
      <c r="AN273">
        <v>-175.13267763452316</v>
      </c>
      <c r="AO273">
        <v>-5696.5754881362755</v>
      </c>
      <c r="AP273">
        <v>-4110.8544593970219</v>
      </c>
      <c r="AQ273">
        <v>-9807.4299475332973</v>
      </c>
    </row>
    <row r="274" spans="27:43">
      <c r="AA274">
        <v>0</v>
      </c>
      <c r="AB274">
        <v>202511</v>
      </c>
      <c r="AC274">
        <v>311</v>
      </c>
      <c r="AD274">
        <v>109</v>
      </c>
      <c r="AE274">
        <v>3724.259877</v>
      </c>
      <c r="AF274">
        <v>-175.12416540000001</v>
      </c>
      <c r="AG274">
        <v>0.1699</v>
      </c>
      <c r="AH274">
        <v>120</v>
      </c>
      <c r="AI274">
        <v>11</v>
      </c>
      <c r="AK274">
        <v>1772.3700840717047</v>
      </c>
      <c r="AL274">
        <v>-147.94422750642943</v>
      </c>
      <c r="AM274">
        <v>-27.188450128093745</v>
      </c>
      <c r="AN274">
        <v>-175.13267763452316</v>
      </c>
      <c r="AO274">
        <v>-5844.5197156427048</v>
      </c>
      <c r="AP274">
        <v>-4138.0429095251156</v>
      </c>
      <c r="AQ274">
        <v>-9982.5626251678204</v>
      </c>
    </row>
    <row r="275" spans="27:43">
      <c r="AA275">
        <v>0</v>
      </c>
      <c r="AB275">
        <v>202512</v>
      </c>
      <c r="AC275">
        <v>312</v>
      </c>
      <c r="AD275">
        <v>110</v>
      </c>
      <c r="AE275">
        <v>3655.994518</v>
      </c>
      <c r="AF275">
        <v>-175.12416540000001</v>
      </c>
      <c r="AG275">
        <v>0.1699</v>
      </c>
      <c r="AH275">
        <v>120</v>
      </c>
      <c r="AI275">
        <v>10</v>
      </c>
      <c r="AK275">
        <v>1622.3312128774967</v>
      </c>
      <c r="AL275">
        <v>-150.03887119420796</v>
      </c>
      <c r="AM275">
        <v>-25.093806440315216</v>
      </c>
      <c r="AN275">
        <v>-175.13267763452316</v>
      </c>
      <c r="AO275">
        <v>-5994.5585868369126</v>
      </c>
      <c r="AP275">
        <v>-4163.136715965431</v>
      </c>
      <c r="AQ275">
        <v>-10157.695302802344</v>
      </c>
    </row>
    <row r="276" spans="27:43">
      <c r="AA276">
        <v>0</v>
      </c>
      <c r="AB276">
        <v>202601</v>
      </c>
      <c r="AC276">
        <v>313</v>
      </c>
      <c r="AD276">
        <v>111</v>
      </c>
      <c r="AE276">
        <v>3587.729159</v>
      </c>
      <c r="AF276">
        <v>-175.12416540000001</v>
      </c>
      <c r="AG276">
        <v>0.1699</v>
      </c>
      <c r="AH276">
        <v>120</v>
      </c>
      <c r="AI276">
        <v>9</v>
      </c>
      <c r="AK276">
        <v>1470.1680413319641</v>
      </c>
      <c r="AL276">
        <v>-152.16317154553261</v>
      </c>
      <c r="AM276">
        <v>-22.969506088990556</v>
      </c>
      <c r="AN276">
        <v>-175.13267763452316</v>
      </c>
      <c r="AO276">
        <v>-6146.7217583824449</v>
      </c>
      <c r="AP276">
        <v>-4186.1062220544218</v>
      </c>
      <c r="AQ276">
        <v>-10332.827980436867</v>
      </c>
    </row>
    <row r="277" spans="27:43">
      <c r="AA277">
        <v>0</v>
      </c>
      <c r="AB277">
        <v>202602</v>
      </c>
      <c r="AC277">
        <v>314</v>
      </c>
      <c r="AD277">
        <v>112</v>
      </c>
      <c r="AE277">
        <v>3519.4637990000001</v>
      </c>
      <c r="AF277">
        <v>-175.12416540000001</v>
      </c>
      <c r="AG277">
        <v>0.1699</v>
      </c>
      <c r="AH277">
        <v>120</v>
      </c>
      <c r="AI277">
        <v>8</v>
      </c>
      <c r="AK277">
        <v>1315.8504928826326</v>
      </c>
      <c r="AL277">
        <v>-154.31754844933144</v>
      </c>
      <c r="AM277">
        <v>-20.815129185191722</v>
      </c>
      <c r="AN277">
        <v>-175.13267763452316</v>
      </c>
      <c r="AO277">
        <v>-6301.0393068317762</v>
      </c>
      <c r="AP277">
        <v>-4206.9213512396136</v>
      </c>
      <c r="AQ277">
        <v>-10507.96065807139</v>
      </c>
    </row>
    <row r="278" spans="27:43">
      <c r="AA278">
        <v>0</v>
      </c>
      <c r="AB278">
        <v>202603</v>
      </c>
      <c r="AC278">
        <v>315</v>
      </c>
      <c r="AD278">
        <v>113</v>
      </c>
      <c r="AE278">
        <v>3451.1984400000001</v>
      </c>
      <c r="AF278">
        <v>-175.12416540000001</v>
      </c>
      <c r="AG278">
        <v>0.1699</v>
      </c>
      <c r="AH278">
        <v>120</v>
      </c>
      <c r="AI278">
        <v>7</v>
      </c>
      <c r="AK278">
        <v>1159.3480651431728</v>
      </c>
      <c r="AL278">
        <v>-156.5024277394599</v>
      </c>
      <c r="AM278">
        <v>-18.630249895063272</v>
      </c>
      <c r="AN278">
        <v>-175.13267763452319</v>
      </c>
      <c r="AO278">
        <v>-6457.5417345712358</v>
      </c>
      <c r="AP278">
        <v>-4225.5516011346772</v>
      </c>
      <c r="AQ278">
        <v>-10683.093335705913</v>
      </c>
    </row>
    <row r="279" spans="27:43">
      <c r="AA279">
        <v>0</v>
      </c>
      <c r="AB279">
        <v>202604</v>
      </c>
      <c r="AC279">
        <v>316</v>
      </c>
      <c r="AD279">
        <v>114</v>
      </c>
      <c r="AE279">
        <v>3382.9330810000001</v>
      </c>
      <c r="AF279">
        <v>-175.12416540000001</v>
      </c>
      <c r="AG279">
        <v>0.1699</v>
      </c>
      <c r="AH279">
        <v>120</v>
      </c>
      <c r="AI279">
        <v>6</v>
      </c>
      <c r="AK279">
        <v>1000.6298238643017</v>
      </c>
      <c r="AL279">
        <v>-158.71824127887106</v>
      </c>
      <c r="AM279">
        <v>-16.414436355652086</v>
      </c>
      <c r="AN279">
        <v>-175.13267763452313</v>
      </c>
      <c r="AO279">
        <v>-6616.2599758501065</v>
      </c>
      <c r="AP279">
        <v>-4241.9660374903297</v>
      </c>
      <c r="AQ279">
        <v>-10858.226013340436</v>
      </c>
    </row>
    <row r="280" spans="27:43">
      <c r="AA280">
        <v>0</v>
      </c>
      <c r="AB280">
        <v>202605</v>
      </c>
      <c r="AC280">
        <v>317</v>
      </c>
      <c r="AD280">
        <v>115</v>
      </c>
      <c r="AE280">
        <v>3314.6677209999998</v>
      </c>
      <c r="AF280">
        <v>-175.12416540000001</v>
      </c>
      <c r="AG280">
        <v>0.1699</v>
      </c>
      <c r="AH280">
        <v>120</v>
      </c>
      <c r="AI280">
        <v>5</v>
      </c>
      <c r="AK280">
        <v>839.66439681932388</v>
      </c>
      <c r="AL280">
        <v>-160.96542704497776</v>
      </c>
      <c r="AM280">
        <v>-14.167250589545404</v>
      </c>
      <c r="AN280">
        <v>-175.13267763452316</v>
      </c>
      <c r="AO280">
        <v>-6777.2254028950838</v>
      </c>
      <c r="AP280">
        <v>-4256.1332880798755</v>
      </c>
      <c r="AQ280">
        <v>-11033.358690974959</v>
      </c>
    </row>
    <row r="281" spans="27:43">
      <c r="AA281">
        <v>0</v>
      </c>
      <c r="AB281">
        <v>202606</v>
      </c>
      <c r="AC281">
        <v>318</v>
      </c>
      <c r="AD281">
        <v>116</v>
      </c>
      <c r="AE281">
        <v>3246.4023619999998</v>
      </c>
      <c r="AF281">
        <v>-175.12416540000001</v>
      </c>
      <c r="AG281">
        <v>0.1699</v>
      </c>
      <c r="AH281">
        <v>120</v>
      </c>
      <c r="AI281">
        <v>4</v>
      </c>
      <c r="AK281">
        <v>676.41996760310099</v>
      </c>
      <c r="AL281">
        <v>-163.2444292162229</v>
      </c>
      <c r="AM281">
        <v>-11.888248418300259</v>
      </c>
      <c r="AN281">
        <v>-175.13267763452316</v>
      </c>
      <c r="AO281">
        <v>-6940.4698321113065</v>
      </c>
      <c r="AP281">
        <v>-4268.0215364981759</v>
      </c>
      <c r="AQ281">
        <v>-11208.491368609482</v>
      </c>
    </row>
    <row r="282" spans="27:43">
      <c r="AA282">
        <v>0</v>
      </c>
      <c r="AB282">
        <v>202607</v>
      </c>
      <c r="AC282">
        <v>319</v>
      </c>
      <c r="AD282">
        <v>117</v>
      </c>
      <c r="AE282">
        <v>3178.1370029999998</v>
      </c>
      <c r="AF282">
        <v>-175.12416540000001</v>
      </c>
      <c r="AG282">
        <v>0.1699</v>
      </c>
      <c r="AH282">
        <v>120</v>
      </c>
      <c r="AI282">
        <v>3</v>
      </c>
      <c r="AK282">
        <v>510.86426934322503</v>
      </c>
      <c r="AL282">
        <v>-165.55569825987592</v>
      </c>
      <c r="AM282">
        <v>-9.5769793746472374</v>
      </c>
      <c r="AN282">
        <v>-175.13267763452316</v>
      </c>
      <c r="AO282">
        <v>-7106.025530371182</v>
      </c>
      <c r="AP282">
        <v>-4277.5985158728236</v>
      </c>
      <c r="AQ282">
        <v>-11383.624046244006</v>
      </c>
    </row>
    <row r="283" spans="27:43">
      <c r="AA283">
        <v>0</v>
      </c>
      <c r="AB283">
        <v>202608</v>
      </c>
      <c r="AC283">
        <v>320</v>
      </c>
      <c r="AD283">
        <v>118</v>
      </c>
      <c r="AE283">
        <v>3109.8716429999999</v>
      </c>
      <c r="AF283">
        <v>-175.12416540000001</v>
      </c>
      <c r="AG283">
        <v>0.1699</v>
      </c>
      <c r="AH283">
        <v>120</v>
      </c>
      <c r="AI283">
        <v>2</v>
      </c>
      <c r="AK283">
        <v>342.96457832215305</v>
      </c>
      <c r="AL283">
        <v>-167.89969102107199</v>
      </c>
      <c r="AM283">
        <v>-7.2329866134511605</v>
      </c>
      <c r="AN283">
        <v>-175.13267763452313</v>
      </c>
      <c r="AO283">
        <v>-7273.9252213922537</v>
      </c>
      <c r="AP283">
        <v>-4284.831502486275</v>
      </c>
      <c r="AQ283">
        <v>-11558.756723878529</v>
      </c>
    </row>
    <row r="284" spans="27:43">
      <c r="AA284">
        <v>0</v>
      </c>
      <c r="AB284">
        <v>202609</v>
      </c>
      <c r="AC284">
        <v>321</v>
      </c>
      <c r="AD284">
        <v>119</v>
      </c>
      <c r="AE284">
        <v>3041.606284</v>
      </c>
      <c r="AF284">
        <v>-175.12416540000001</v>
      </c>
      <c r="AG284">
        <v>0.1699</v>
      </c>
      <c r="AH284">
        <v>120</v>
      </c>
      <c r="AI284">
        <v>1</v>
      </c>
      <c r="AK284">
        <v>172.68770750904105</v>
      </c>
      <c r="AL284">
        <v>-170.276870813112</v>
      </c>
      <c r="AM284">
        <v>-4.8558068214111501</v>
      </c>
      <c r="AN284">
        <v>-175.13267763452313</v>
      </c>
      <c r="AO284">
        <v>-7444.2020922053653</v>
      </c>
      <c r="AP284">
        <v>-4289.6873093076865</v>
      </c>
      <c r="AQ284">
        <v>-11733.889401513052</v>
      </c>
    </row>
    <row r="285" spans="27:43">
      <c r="AA285">
        <v>0</v>
      </c>
      <c r="AB285">
        <v>202610</v>
      </c>
      <c r="AC285">
        <v>322</v>
      </c>
      <c r="AD285">
        <v>120</v>
      </c>
      <c r="AE285">
        <v>2973.340925</v>
      </c>
      <c r="AF285">
        <v>-175.12416540000001</v>
      </c>
      <c r="AG285">
        <v>0.1699</v>
      </c>
      <c r="AH285">
        <v>120</v>
      </c>
      <c r="AI285">
        <v>0</v>
      </c>
      <c r="AK285">
        <v>5.6843418860808015E-14</v>
      </c>
      <c r="AL285">
        <v>-172.68770750904099</v>
      </c>
      <c r="AM285">
        <v>-2.4449701254821727</v>
      </c>
      <c r="AN285">
        <v>-175.13267763452316</v>
      </c>
      <c r="AO285">
        <v>-7616.8897997144059</v>
      </c>
      <c r="AP285">
        <v>-4292.1322794331691</v>
      </c>
      <c r="AQ285">
        <v>-11909.022079147575</v>
      </c>
    </row>
    <row r="286" spans="27:43">
      <c r="AA286">
        <v>0</v>
      </c>
      <c r="AB286">
        <v>202611</v>
      </c>
      <c r="AC286">
        <v>323</v>
      </c>
      <c r="AD286">
        <v>121</v>
      </c>
      <c r="AE286">
        <v>2905.0755650000001</v>
      </c>
      <c r="AF286">
        <v>-175.12416540000001</v>
      </c>
      <c r="AG286">
        <v>0.1699</v>
      </c>
      <c r="AH286">
        <v>120</v>
      </c>
      <c r="AI286">
        <v>0</v>
      </c>
      <c r="AK286">
        <v>0</v>
      </c>
      <c r="AL286">
        <v>-5.6843418860808015E-14</v>
      </c>
      <c r="AM286">
        <v>0</v>
      </c>
      <c r="AN286">
        <v>-5.6843418860808015E-14</v>
      </c>
      <c r="AO286">
        <v>-7616.8897997144059</v>
      </c>
      <c r="AP286">
        <v>-4292.1322794331691</v>
      </c>
      <c r="AQ286">
        <v>-11909.022079147575</v>
      </c>
    </row>
    <row r="287" spans="27:43">
      <c r="AA287">
        <v>0</v>
      </c>
      <c r="AB287">
        <v>202612</v>
      </c>
      <c r="AC287">
        <v>324</v>
      </c>
      <c r="AD287">
        <v>122</v>
      </c>
      <c r="AE287">
        <v>2836.8102060000001</v>
      </c>
      <c r="AF287">
        <v>-175.12416540000001</v>
      </c>
      <c r="AG287">
        <v>0.1699</v>
      </c>
      <c r="AH287">
        <v>120</v>
      </c>
      <c r="AI287">
        <v>0</v>
      </c>
      <c r="AK287">
        <v>0</v>
      </c>
      <c r="AL287">
        <v>0</v>
      </c>
      <c r="AM287">
        <v>0</v>
      </c>
      <c r="AN287">
        <v>0</v>
      </c>
      <c r="AO287">
        <v>-7616.8897997144059</v>
      </c>
      <c r="AP287">
        <v>-4292.1322794331691</v>
      </c>
      <c r="AQ287">
        <v>-11909.022079147575</v>
      </c>
    </row>
    <row r="288" spans="27:43">
      <c r="AA288">
        <v>0</v>
      </c>
      <c r="AB288">
        <v>202701</v>
      </c>
      <c r="AC288">
        <v>325</v>
      </c>
      <c r="AD288">
        <v>123</v>
      </c>
      <c r="AE288">
        <v>2768.5448470000001</v>
      </c>
      <c r="AF288">
        <v>-175.12416540000001</v>
      </c>
      <c r="AG288">
        <v>0.1699</v>
      </c>
      <c r="AH288">
        <v>120</v>
      </c>
      <c r="AI288">
        <v>0</v>
      </c>
      <c r="AK288">
        <v>0</v>
      </c>
      <c r="AL288">
        <v>0</v>
      </c>
      <c r="AM288">
        <v>0</v>
      </c>
      <c r="AN288">
        <v>0</v>
      </c>
      <c r="AO288">
        <v>-7616.8897997144059</v>
      </c>
      <c r="AP288">
        <v>-4292.1322794331691</v>
      </c>
      <c r="AQ288">
        <v>-11909.022079147575</v>
      </c>
    </row>
    <row r="289" spans="27:43">
      <c r="AA289">
        <v>0</v>
      </c>
      <c r="AB289">
        <v>202702</v>
      </c>
      <c r="AC289">
        <v>326</v>
      </c>
      <c r="AD289">
        <v>124</v>
      </c>
      <c r="AE289">
        <v>2700.2794869999998</v>
      </c>
      <c r="AF289">
        <v>-175.12416540000001</v>
      </c>
      <c r="AG289">
        <v>0.1699</v>
      </c>
      <c r="AH289">
        <v>120</v>
      </c>
      <c r="AI289">
        <v>0</v>
      </c>
      <c r="AK289">
        <v>0</v>
      </c>
      <c r="AL289">
        <v>0</v>
      </c>
      <c r="AM289">
        <v>0</v>
      </c>
      <c r="AN289">
        <v>0</v>
      </c>
      <c r="AO289">
        <v>-7616.8897997144059</v>
      </c>
      <c r="AP289">
        <v>-4292.1322794331691</v>
      </c>
      <c r="AQ289">
        <v>-11909.022079147575</v>
      </c>
    </row>
    <row r="290" spans="27:43">
      <c r="AA290">
        <v>0</v>
      </c>
      <c r="AB290">
        <v>202703</v>
      </c>
      <c r="AC290">
        <v>327</v>
      </c>
      <c r="AD290">
        <v>125</v>
      </c>
      <c r="AE290">
        <v>2632.0141279999998</v>
      </c>
      <c r="AF290">
        <v>-175.12416540000001</v>
      </c>
      <c r="AG290">
        <v>0.1699</v>
      </c>
      <c r="AH290">
        <v>120</v>
      </c>
      <c r="AI290">
        <v>0</v>
      </c>
      <c r="AK290">
        <v>0</v>
      </c>
      <c r="AL290">
        <v>0</v>
      </c>
      <c r="AM290">
        <v>0</v>
      </c>
      <c r="AN290">
        <v>0</v>
      </c>
      <c r="AO290">
        <v>-7616.8897997144059</v>
      </c>
      <c r="AP290">
        <v>-4292.1322794331691</v>
      </c>
      <c r="AQ290">
        <v>-11909.022079147575</v>
      </c>
    </row>
    <row r="291" spans="27:43">
      <c r="AA291">
        <v>1</v>
      </c>
      <c r="AB291">
        <v>202103</v>
      </c>
      <c r="AC291">
        <v>255</v>
      </c>
      <c r="AD291">
        <v>1</v>
      </c>
      <c r="AE291">
        <v>6914.02</v>
      </c>
      <c r="AF291">
        <v>-100.0306693</v>
      </c>
      <c r="AG291">
        <v>0.11990000000000001</v>
      </c>
      <c r="AH291">
        <v>120</v>
      </c>
      <c r="AI291">
        <v>118</v>
      </c>
      <c r="AK291">
        <v>6914.02</v>
      </c>
      <c r="AL291">
        <v>0</v>
      </c>
      <c r="AM291">
        <v>0</v>
      </c>
      <c r="AN291">
        <v>-100.03067973337936</v>
      </c>
      <c r="AO291">
        <v>-31.631518189142199</v>
      </c>
      <c r="AP291">
        <v>-68.39916154423716</v>
      </c>
      <c r="AQ291">
        <v>-100.03067973337936</v>
      </c>
    </row>
    <row r="292" spans="27:43">
      <c r="AA292">
        <v>0</v>
      </c>
      <c r="AB292">
        <v>202104</v>
      </c>
      <c r="AC292">
        <v>256</v>
      </c>
      <c r="AD292">
        <v>2</v>
      </c>
      <c r="AE292">
        <v>6883.0725830000001</v>
      </c>
      <c r="AF292">
        <v>-100.0306693</v>
      </c>
      <c r="AG292">
        <v>0.11990000000000001</v>
      </c>
      <c r="AH292">
        <v>120</v>
      </c>
      <c r="AI292">
        <v>117</v>
      </c>
      <c r="AK292">
        <v>6883.0719034332878</v>
      </c>
      <c r="AL292">
        <v>-30.948096566712692</v>
      </c>
      <c r="AM292">
        <v>-69.082583166666666</v>
      </c>
      <c r="AN292">
        <v>-100.03067973337936</v>
      </c>
      <c r="AO292">
        <v>-62.579614755854891</v>
      </c>
      <c r="AP292">
        <v>-137.48174471090383</v>
      </c>
      <c r="AQ292">
        <v>-200.06135946675874</v>
      </c>
    </row>
    <row r="293" spans="27:43">
      <c r="AA293">
        <v>0</v>
      </c>
      <c r="AB293">
        <v>202105</v>
      </c>
      <c r="AC293">
        <v>257</v>
      </c>
      <c r="AD293">
        <v>3</v>
      </c>
      <c r="AE293">
        <v>6852.1251659999998</v>
      </c>
      <c r="AF293">
        <v>-100.0306693</v>
      </c>
      <c r="AG293">
        <v>0.11990000000000001</v>
      </c>
      <c r="AH293">
        <v>120</v>
      </c>
      <c r="AI293">
        <v>116</v>
      </c>
      <c r="AK293">
        <v>6851.8145838017126</v>
      </c>
      <c r="AL293">
        <v>-31.257319631575101</v>
      </c>
      <c r="AM293">
        <v>-68.773360101804258</v>
      </c>
      <c r="AN293">
        <v>-100.03067973337936</v>
      </c>
      <c r="AO293">
        <v>-93.836934387429991</v>
      </c>
      <c r="AP293">
        <v>-206.25510481270808</v>
      </c>
      <c r="AQ293">
        <v>-300.09203920013812</v>
      </c>
    </row>
    <row r="294" spans="27:43">
      <c r="AA294">
        <v>0</v>
      </c>
      <c r="AB294">
        <v>202106</v>
      </c>
      <c r="AC294">
        <v>258</v>
      </c>
      <c r="AD294">
        <v>4</v>
      </c>
      <c r="AE294">
        <v>6821.1777499999998</v>
      </c>
      <c r="AF294">
        <v>-100.0306693</v>
      </c>
      <c r="AG294">
        <v>0.11990000000000001</v>
      </c>
      <c r="AH294">
        <v>120</v>
      </c>
      <c r="AI294">
        <v>115</v>
      </c>
      <c r="AK294">
        <v>6820.2449514514856</v>
      </c>
      <c r="AL294">
        <v>-31.569632350227252</v>
      </c>
      <c r="AM294">
        <v>-68.461047383152106</v>
      </c>
      <c r="AN294">
        <v>-100.03067973337936</v>
      </c>
      <c r="AO294">
        <v>-125.40656673765724</v>
      </c>
      <c r="AP294">
        <v>-274.71615219586022</v>
      </c>
      <c r="AQ294">
        <v>-400.12271893351749</v>
      </c>
    </row>
    <row r="295" spans="27:43">
      <c r="AA295">
        <v>0</v>
      </c>
      <c r="AB295">
        <v>202107</v>
      </c>
      <c r="AC295">
        <v>259</v>
      </c>
      <c r="AD295">
        <v>5</v>
      </c>
      <c r="AE295">
        <v>6790.2303330000004</v>
      </c>
      <c r="AF295">
        <v>-100.0306693</v>
      </c>
      <c r="AG295">
        <v>0.11990000000000001</v>
      </c>
      <c r="AH295">
        <v>120</v>
      </c>
      <c r="AI295">
        <v>114</v>
      </c>
      <c r="AK295">
        <v>6788.3598858580253</v>
      </c>
      <c r="AL295">
        <v>-31.885065593459942</v>
      </c>
      <c r="AM295">
        <v>-68.145614139919417</v>
      </c>
      <c r="AN295">
        <v>-100.03067973337936</v>
      </c>
      <c r="AO295">
        <v>-157.29163233111717</v>
      </c>
      <c r="AP295">
        <v>-342.86176633577963</v>
      </c>
      <c r="AQ295">
        <v>-500.15339866689686</v>
      </c>
    </row>
    <row r="296" spans="27:43">
      <c r="AA296">
        <v>0</v>
      </c>
      <c r="AB296">
        <v>202108</v>
      </c>
      <c r="AC296">
        <v>260</v>
      </c>
      <c r="AD296">
        <v>6</v>
      </c>
      <c r="AE296">
        <v>6759.2829160000001</v>
      </c>
      <c r="AF296">
        <v>-100.0306693</v>
      </c>
      <c r="AG296">
        <v>0.11990000000000001</v>
      </c>
      <c r="AH296">
        <v>120</v>
      </c>
      <c r="AI296">
        <v>113</v>
      </c>
      <c r="AK296">
        <v>6756.1562353175104</v>
      </c>
      <c r="AL296">
        <v>-32.203650540514587</v>
      </c>
      <c r="AM296">
        <v>-67.827029192864771</v>
      </c>
      <c r="AN296">
        <v>-100.03067973337936</v>
      </c>
      <c r="AO296">
        <v>-189.49528287163176</v>
      </c>
      <c r="AP296">
        <v>-410.68879552864439</v>
      </c>
      <c r="AQ296">
        <v>-600.18407840027623</v>
      </c>
    </row>
    <row r="297" spans="27:43">
      <c r="AA297">
        <v>0</v>
      </c>
      <c r="AB297">
        <v>202109</v>
      </c>
      <c r="AC297">
        <v>261</v>
      </c>
      <c r="AD297">
        <v>7</v>
      </c>
      <c r="AE297">
        <v>6728.3354989999998</v>
      </c>
      <c r="AF297">
        <v>-100.0306693</v>
      </c>
      <c r="AG297">
        <v>0.11990000000000001</v>
      </c>
      <c r="AH297">
        <v>120</v>
      </c>
      <c r="AI297">
        <v>112</v>
      </c>
      <c r="AK297">
        <v>6723.6308166353456</v>
      </c>
      <c r="AL297">
        <v>-32.525418682165238</v>
      </c>
      <c r="AM297">
        <v>-67.50526105121412</v>
      </c>
      <c r="AN297">
        <v>-100.03067973337936</v>
      </c>
      <c r="AO297">
        <v>-222.02070155379698</v>
      </c>
      <c r="AP297">
        <v>-478.19405657985851</v>
      </c>
      <c r="AQ297">
        <v>-700.21475813365555</v>
      </c>
    </row>
    <row r="298" spans="27:43">
      <c r="AA298">
        <v>0</v>
      </c>
      <c r="AB298">
        <v>202110</v>
      </c>
      <c r="AC298">
        <v>262</v>
      </c>
      <c r="AD298">
        <v>8</v>
      </c>
      <c r="AE298">
        <v>6697.3880820000004</v>
      </c>
      <c r="AF298">
        <v>-100.0306693</v>
      </c>
      <c r="AG298">
        <v>0.11990000000000001</v>
      </c>
      <c r="AH298">
        <v>120</v>
      </c>
      <c r="AI298">
        <v>111</v>
      </c>
      <c r="AK298">
        <v>6690.7804148115147</v>
      </c>
      <c r="AL298">
        <v>-32.850401823831206</v>
      </c>
      <c r="AM298">
        <v>-67.180277909548153</v>
      </c>
      <c r="AN298">
        <v>-100.03067973337936</v>
      </c>
      <c r="AO298">
        <v>-254.87110337762817</v>
      </c>
      <c r="AP298">
        <v>-545.37433448940669</v>
      </c>
      <c r="AQ298">
        <v>-800.24543786703498</v>
      </c>
    </row>
    <row r="299" spans="27:43">
      <c r="AA299">
        <v>0</v>
      </c>
      <c r="AB299">
        <v>202111</v>
      </c>
      <c r="AC299">
        <v>263</v>
      </c>
      <c r="AD299">
        <v>9</v>
      </c>
      <c r="AE299">
        <v>6666.4406650000001</v>
      </c>
      <c r="AF299">
        <v>-100.0306693</v>
      </c>
      <c r="AG299">
        <v>0.11990000000000001</v>
      </c>
      <c r="AH299">
        <v>120</v>
      </c>
      <c r="AI299">
        <v>110</v>
      </c>
      <c r="AK299">
        <v>6657.6017827227934</v>
      </c>
      <c r="AL299">
        <v>-33.178632088720974</v>
      </c>
      <c r="AM299">
        <v>-66.852047644658384</v>
      </c>
      <c r="AN299">
        <v>-100.03067973337936</v>
      </c>
      <c r="AO299">
        <v>-288.04973546634915</v>
      </c>
      <c r="AP299">
        <v>-612.22638213406503</v>
      </c>
      <c r="AQ299">
        <v>-900.2761176004143</v>
      </c>
    </row>
    <row r="300" spans="27:43">
      <c r="AA300">
        <v>0</v>
      </c>
      <c r="AB300">
        <v>202112</v>
      </c>
      <c r="AC300">
        <v>264</v>
      </c>
      <c r="AD300">
        <v>10</v>
      </c>
      <c r="AE300">
        <v>6635.4932490000001</v>
      </c>
      <c r="AF300">
        <v>-100.0306693</v>
      </c>
      <c r="AG300">
        <v>0.11990000000000001</v>
      </c>
      <c r="AH300">
        <v>120</v>
      </c>
      <c r="AI300">
        <v>109</v>
      </c>
      <c r="AK300">
        <v>6624.0916408017856</v>
      </c>
      <c r="AL300">
        <v>-33.510141921007445</v>
      </c>
      <c r="AM300">
        <v>-66.520537812371913</v>
      </c>
      <c r="AN300">
        <v>-100.03067973337936</v>
      </c>
      <c r="AO300">
        <v>-321.55987738735661</v>
      </c>
      <c r="AP300">
        <v>-678.74691994643695</v>
      </c>
      <c r="AQ300">
        <v>-1000.3067973337936</v>
      </c>
    </row>
    <row r="301" spans="27:43">
      <c r="AA301">
        <v>0</v>
      </c>
      <c r="AB301">
        <v>202201</v>
      </c>
      <c r="AC301">
        <v>265</v>
      </c>
      <c r="AD301">
        <v>11</v>
      </c>
      <c r="AE301">
        <v>6604.5458319999998</v>
      </c>
      <c r="AF301">
        <v>-100.0306693</v>
      </c>
      <c r="AG301">
        <v>0.11990000000000001</v>
      </c>
      <c r="AH301">
        <v>120</v>
      </c>
      <c r="AI301">
        <v>108</v>
      </c>
      <c r="AK301">
        <v>6590.2466767127507</v>
      </c>
      <c r="AL301">
        <v>-33.84496408903486</v>
      </c>
      <c r="AM301">
        <v>-66.185715644344498</v>
      </c>
      <c r="AN301">
        <v>-100.03067973337936</v>
      </c>
      <c r="AO301">
        <v>-355.40484147639148</v>
      </c>
      <c r="AP301">
        <v>-744.9326355907815</v>
      </c>
      <c r="AQ301">
        <v>-1100.337477067173</v>
      </c>
    </row>
    <row r="302" spans="27:43">
      <c r="AA302">
        <v>0</v>
      </c>
      <c r="AB302">
        <v>202202</v>
      </c>
      <c r="AC302">
        <v>266</v>
      </c>
      <c r="AD302">
        <v>12</v>
      </c>
      <c r="AE302">
        <v>6573.5984150000004</v>
      </c>
      <c r="AF302">
        <v>-100.0306693</v>
      </c>
      <c r="AG302">
        <v>0.11990000000000001</v>
      </c>
      <c r="AH302">
        <v>120</v>
      </c>
      <c r="AI302">
        <v>107</v>
      </c>
      <c r="AK302">
        <v>6556.0635450241925</v>
      </c>
      <c r="AL302">
        <v>-34.183131688557793</v>
      </c>
      <c r="AM302">
        <v>-65.847548044821565</v>
      </c>
      <c r="AN302">
        <v>-100.03067973337936</v>
      </c>
      <c r="AO302">
        <v>-389.58797316494929</v>
      </c>
      <c r="AP302">
        <v>-810.78018363560307</v>
      </c>
      <c r="AQ302">
        <v>-1200.3681568005522</v>
      </c>
    </row>
    <row r="303" spans="27:43">
      <c r="AA303">
        <v>0</v>
      </c>
      <c r="AB303">
        <v>202203</v>
      </c>
      <c r="AC303">
        <v>267</v>
      </c>
      <c r="AD303">
        <v>13</v>
      </c>
      <c r="AE303">
        <v>6542.6509980000001</v>
      </c>
      <c r="AF303">
        <v>-100.0306693</v>
      </c>
      <c r="AG303">
        <v>0.11990000000000001</v>
      </c>
      <c r="AH303">
        <v>120</v>
      </c>
      <c r="AI303">
        <v>106</v>
      </c>
      <c r="AK303">
        <v>6521.5388668781798</v>
      </c>
      <c r="AL303">
        <v>-34.524678146012633</v>
      </c>
      <c r="AM303">
        <v>-65.506001587366725</v>
      </c>
      <c r="AN303">
        <v>-100.03067973337936</v>
      </c>
      <c r="AO303">
        <v>-424.11265131096195</v>
      </c>
      <c r="AP303">
        <v>-876.28618522296983</v>
      </c>
      <c r="AQ303">
        <v>-1300.3988365339314</v>
      </c>
    </row>
    <row r="304" spans="27:43">
      <c r="AA304">
        <v>0</v>
      </c>
      <c r="AB304">
        <v>202204</v>
      </c>
      <c r="AC304">
        <v>268</v>
      </c>
      <c r="AD304">
        <v>14</v>
      </c>
      <c r="AE304">
        <v>6511.7035809999998</v>
      </c>
      <c r="AF304">
        <v>-100.0306693</v>
      </c>
      <c r="AG304">
        <v>0.11990000000000001</v>
      </c>
      <c r="AH304">
        <v>120</v>
      </c>
      <c r="AI304">
        <v>105</v>
      </c>
      <c r="AK304">
        <v>6486.6692296563579</v>
      </c>
      <c r="AL304">
        <v>-34.869637221821549</v>
      </c>
      <c r="AM304">
        <v>-65.16104251155781</v>
      </c>
      <c r="AN304">
        <v>-100.03067973337936</v>
      </c>
      <c r="AO304">
        <v>-458.98228853278351</v>
      </c>
      <c r="AP304">
        <v>-941.44722773452759</v>
      </c>
      <c r="AQ304">
        <v>-1400.4295162673106</v>
      </c>
    </row>
    <row r="305" spans="27:43">
      <c r="AA305">
        <v>0</v>
      </c>
      <c r="AB305">
        <v>202205</v>
      </c>
      <c r="AC305">
        <v>269</v>
      </c>
      <c r="AD305">
        <v>15</v>
      </c>
      <c r="AE305">
        <v>6480.7561640000004</v>
      </c>
      <c r="AF305">
        <v>-100.0306693</v>
      </c>
      <c r="AG305">
        <v>0.11990000000000001</v>
      </c>
      <c r="AH305">
        <v>120</v>
      </c>
      <c r="AI305">
        <v>104</v>
      </c>
      <c r="AK305">
        <v>6451.4511866426283</v>
      </c>
      <c r="AL305">
        <v>-35.218043013729584</v>
      </c>
      <c r="AM305">
        <v>-64.812636719649774</v>
      </c>
      <c r="AN305">
        <v>-100.03067973337936</v>
      </c>
      <c r="AO305">
        <v>-494.2003315465131</v>
      </c>
      <c r="AP305">
        <v>-1006.2598644541773</v>
      </c>
      <c r="AQ305">
        <v>-1500.4601960006901</v>
      </c>
    </row>
    <row r="306" spans="27:43">
      <c r="AA306">
        <v>0</v>
      </c>
      <c r="AB306">
        <v>202206</v>
      </c>
      <c r="AC306">
        <v>270</v>
      </c>
      <c r="AD306">
        <v>16</v>
      </c>
      <c r="AE306">
        <v>6449.8087480000004</v>
      </c>
      <c r="AF306">
        <v>-100.0306693</v>
      </c>
      <c r="AG306">
        <v>0.11990000000000001</v>
      </c>
      <c r="AH306">
        <v>120</v>
      </c>
      <c r="AI306">
        <v>103</v>
      </c>
      <c r="AK306">
        <v>6415.8812566824536</v>
      </c>
      <c r="AL306">
        <v>-35.569929960175102</v>
      </c>
      <c r="AM306">
        <v>-64.460749773204256</v>
      </c>
      <c r="AN306">
        <v>-100.03067973337936</v>
      </c>
      <c r="AO306">
        <v>-529.77026150668826</v>
      </c>
      <c r="AP306">
        <v>-1070.7206142273815</v>
      </c>
      <c r="AQ306">
        <v>-1600.4908757340695</v>
      </c>
    </row>
    <row r="307" spans="27:43">
      <c r="AA307">
        <v>0</v>
      </c>
      <c r="AB307">
        <v>202207</v>
      </c>
      <c r="AC307">
        <v>271</v>
      </c>
      <c r="AD307">
        <v>17</v>
      </c>
      <c r="AE307">
        <v>6418.8613310000001</v>
      </c>
      <c r="AF307">
        <v>-100.0306693</v>
      </c>
      <c r="AG307">
        <v>0.11990000000000001</v>
      </c>
      <c r="AH307">
        <v>120</v>
      </c>
      <c r="AI307">
        <v>102</v>
      </c>
      <c r="AK307">
        <v>6379.9559238387601</v>
      </c>
      <c r="AL307">
        <v>-35.925332843693852</v>
      </c>
      <c r="AM307">
        <v>-64.105346889685507</v>
      </c>
      <c r="AN307">
        <v>-100.03067973337936</v>
      </c>
      <c r="AO307">
        <v>-565.69559435038207</v>
      </c>
      <c r="AP307">
        <v>-1134.825961117067</v>
      </c>
      <c r="AQ307">
        <v>-1700.5215554674489</v>
      </c>
    </row>
    <row r="308" spans="27:43">
      <c r="AA308">
        <v>0</v>
      </c>
      <c r="AB308">
        <v>202208</v>
      </c>
      <c r="AC308">
        <v>272</v>
      </c>
      <c r="AD308">
        <v>18</v>
      </c>
      <c r="AE308">
        <v>6387.9139139999997</v>
      </c>
      <c r="AF308">
        <v>-100.0306693</v>
      </c>
      <c r="AG308">
        <v>0.11990000000000001</v>
      </c>
      <c r="AH308">
        <v>120</v>
      </c>
      <c r="AI308">
        <v>101</v>
      </c>
      <c r="AK308">
        <v>6343.6716370444028</v>
      </c>
      <c r="AL308">
        <v>-36.284286794357087</v>
      </c>
      <c r="AM308">
        <v>-63.746392939022272</v>
      </c>
      <c r="AN308">
        <v>-100.03067973337936</v>
      </c>
      <c r="AO308">
        <v>-601.97988114473912</v>
      </c>
      <c r="AP308">
        <v>-1198.5723540560894</v>
      </c>
      <c r="AQ308">
        <v>-1800.5522352008284</v>
      </c>
    </row>
    <row r="309" spans="27:43">
      <c r="AA309">
        <v>0</v>
      </c>
      <c r="AB309">
        <v>202209</v>
      </c>
      <c r="AC309">
        <v>273</v>
      </c>
      <c r="AD309">
        <v>19</v>
      </c>
      <c r="AE309">
        <v>6356.9664970000003</v>
      </c>
      <c r="AF309">
        <v>-100.0306693</v>
      </c>
      <c r="AG309">
        <v>0.11990000000000001</v>
      </c>
      <c r="AH309">
        <v>120</v>
      </c>
      <c r="AI309">
        <v>100</v>
      </c>
      <c r="AK309">
        <v>6307.0248097511585</v>
      </c>
      <c r="AL309">
        <v>-36.646827293244037</v>
      </c>
      <c r="AM309">
        <v>-63.383852440135321</v>
      </c>
      <c r="AN309">
        <v>-100.03067973337936</v>
      </c>
      <c r="AO309">
        <v>-638.62670843798321</v>
      </c>
      <c r="AP309">
        <v>-1261.9562064962247</v>
      </c>
      <c r="AQ309">
        <v>-1900.5829149342078</v>
      </c>
    </row>
    <row r="310" spans="27:43">
      <c r="AA310">
        <v>0</v>
      </c>
      <c r="AB310">
        <v>202210</v>
      </c>
      <c r="AC310">
        <v>274</v>
      </c>
      <c r="AD310">
        <v>20</v>
      </c>
      <c r="AE310">
        <v>6326.01908</v>
      </c>
      <c r="AF310">
        <v>-100.0306693</v>
      </c>
      <c r="AG310">
        <v>0.11990000000000001</v>
      </c>
      <c r="AH310">
        <v>120</v>
      </c>
      <c r="AI310">
        <v>99</v>
      </c>
      <c r="AK310">
        <v>6270.0118195752093</v>
      </c>
      <c r="AL310">
        <v>-37.012990175949035</v>
      </c>
      <c r="AM310">
        <v>-63.017689557430323</v>
      </c>
      <c r="AN310">
        <v>-100.03067973337936</v>
      </c>
      <c r="AO310">
        <v>-675.6396986139323</v>
      </c>
      <c r="AP310">
        <v>-1324.9738960536549</v>
      </c>
      <c r="AQ310">
        <v>-2000.613594667587</v>
      </c>
    </row>
    <row r="311" spans="27:43">
      <c r="AA311">
        <v>0</v>
      </c>
      <c r="AB311">
        <v>202211</v>
      </c>
      <c r="AC311">
        <v>275</v>
      </c>
      <c r="AD311">
        <v>21</v>
      </c>
      <c r="AE311">
        <v>6295.0716629999997</v>
      </c>
      <c r="AF311">
        <v>-100.0306693</v>
      </c>
      <c r="AG311">
        <v>0.11990000000000001</v>
      </c>
      <c r="AH311">
        <v>120</v>
      </c>
      <c r="AI311">
        <v>98</v>
      </c>
      <c r="AK311">
        <v>6232.6290079390856</v>
      </c>
      <c r="AL311">
        <v>-37.382811636123726</v>
      </c>
      <c r="AM311">
        <v>-62.647868097255632</v>
      </c>
      <c r="AN311">
        <v>-100.03067973337936</v>
      </c>
      <c r="AO311">
        <v>-713.02251025005603</v>
      </c>
      <c r="AP311">
        <v>-1387.6217641509106</v>
      </c>
      <c r="AQ311">
        <v>-2100.6442744009664</v>
      </c>
    </row>
    <row r="312" spans="27:43">
      <c r="AA312">
        <v>0</v>
      </c>
      <c r="AB312">
        <v>202212</v>
      </c>
      <c r="AC312">
        <v>276</v>
      </c>
      <c r="AD312">
        <v>22</v>
      </c>
      <c r="AE312">
        <v>6264.1242469999997</v>
      </c>
      <c r="AF312">
        <v>-100.0306693</v>
      </c>
      <c r="AG312">
        <v>0.11990000000000001</v>
      </c>
      <c r="AH312">
        <v>120</v>
      </c>
      <c r="AI312">
        <v>97</v>
      </c>
      <c r="AK312">
        <v>6194.8726797100308</v>
      </c>
      <c r="AL312">
        <v>-37.756328229054667</v>
      </c>
      <c r="AM312">
        <v>-62.274351504324692</v>
      </c>
      <c r="AN312">
        <v>-100.03067973337936</v>
      </c>
      <c r="AO312">
        <v>-750.77883847911073</v>
      </c>
      <c r="AP312">
        <v>-1449.8961156552352</v>
      </c>
      <c r="AQ312">
        <v>-2200.6749541343461</v>
      </c>
    </row>
    <row r="313" spans="27:43">
      <c r="AA313">
        <v>0</v>
      </c>
      <c r="AB313">
        <v>202301</v>
      </c>
      <c r="AC313">
        <v>277</v>
      </c>
      <c r="AD313">
        <v>23</v>
      </c>
      <c r="AE313">
        <v>6233.1768300000003</v>
      </c>
      <c r="AF313">
        <v>-100.0306693</v>
      </c>
      <c r="AG313">
        <v>0.11990000000000001</v>
      </c>
      <c r="AH313">
        <v>120</v>
      </c>
      <c r="AI313">
        <v>96</v>
      </c>
      <c r="AK313">
        <v>6156.7391028347538</v>
      </c>
      <c r="AL313">
        <v>-38.133576875276638</v>
      </c>
      <c r="AM313">
        <v>-61.89710285810272</v>
      </c>
      <c r="AN313">
        <v>-100.03067973337936</v>
      </c>
      <c r="AO313">
        <v>-788.91241535438735</v>
      </c>
      <c r="AP313">
        <v>-1511.7932185133379</v>
      </c>
      <c r="AQ313">
        <v>-2300.7056338677253</v>
      </c>
    </row>
    <row r="314" spans="27:43">
      <c r="AA314">
        <v>0</v>
      </c>
      <c r="AB314">
        <v>202302</v>
      </c>
      <c r="AC314">
        <v>278</v>
      </c>
      <c r="AD314">
        <v>24</v>
      </c>
      <c r="AE314">
        <v>6202.229413</v>
      </c>
      <c r="AF314">
        <v>-100.0306693</v>
      </c>
      <c r="AG314">
        <v>0.11990000000000001</v>
      </c>
      <c r="AH314">
        <v>120</v>
      </c>
      <c r="AI314">
        <v>95</v>
      </c>
      <c r="AK314">
        <v>6118.2245079705317</v>
      </c>
      <c r="AL314">
        <v>-38.514594864222111</v>
      </c>
      <c r="AM314">
        <v>-61.516084869157247</v>
      </c>
      <c r="AN314">
        <v>-100.03067973337936</v>
      </c>
      <c r="AO314">
        <v>-827.42701021860944</v>
      </c>
      <c r="AP314">
        <v>-1573.3093033824953</v>
      </c>
      <c r="AQ314">
        <v>-2400.7363136011045</v>
      </c>
    </row>
    <row r="315" spans="27:43">
      <c r="AA315">
        <v>0</v>
      </c>
      <c r="AB315">
        <v>202303</v>
      </c>
      <c r="AC315">
        <v>279</v>
      </c>
      <c r="AD315">
        <v>25</v>
      </c>
      <c r="AE315">
        <v>6171.2819959999997</v>
      </c>
      <c r="AF315">
        <v>-100.0306693</v>
      </c>
      <c r="AG315">
        <v>0.11990000000000001</v>
      </c>
      <c r="AH315">
        <v>120</v>
      </c>
      <c r="AI315">
        <v>94</v>
      </c>
      <c r="AK315">
        <v>6079.3250881126241</v>
      </c>
      <c r="AL315">
        <v>-38.899419857907134</v>
      </c>
      <c r="AM315">
        <v>-61.131259875472225</v>
      </c>
      <c r="AN315">
        <v>-100.03067973337936</v>
      </c>
      <c r="AO315">
        <v>-866.32643007651654</v>
      </c>
      <c r="AP315">
        <v>-1634.4405632579676</v>
      </c>
      <c r="AQ315">
        <v>-2500.7669933344837</v>
      </c>
    </row>
    <row r="316" spans="27:43">
      <c r="AA316">
        <v>0</v>
      </c>
      <c r="AB316">
        <v>202304</v>
      </c>
      <c r="AC316">
        <v>280</v>
      </c>
      <c r="AD316">
        <v>26</v>
      </c>
      <c r="AE316">
        <v>6140.3345790000003</v>
      </c>
      <c r="AF316">
        <v>-100.0306693</v>
      </c>
      <c r="AG316">
        <v>0.11990000000000001</v>
      </c>
      <c r="AH316">
        <v>120</v>
      </c>
      <c r="AI316">
        <v>93</v>
      </c>
      <c r="AK316">
        <v>6040.03699821797</v>
      </c>
      <c r="AL316">
        <v>-39.288089894654057</v>
      </c>
      <c r="AM316">
        <v>-60.742589838725301</v>
      </c>
      <c r="AN316">
        <v>-100.03067973337936</v>
      </c>
      <c r="AO316">
        <v>-905.61451997117058</v>
      </c>
      <c r="AP316">
        <v>-1695.1831530966929</v>
      </c>
      <c r="AQ316">
        <v>-2600.7976730678633</v>
      </c>
    </row>
    <row r="317" spans="27:43">
      <c r="AA317">
        <v>0</v>
      </c>
      <c r="AB317">
        <v>202305</v>
      </c>
      <c r="AC317">
        <v>281</v>
      </c>
      <c r="AD317">
        <v>27</v>
      </c>
      <c r="AE317">
        <v>6109.387162</v>
      </c>
      <c r="AF317">
        <v>-100.0306693</v>
      </c>
      <c r="AG317">
        <v>0.11990000000000001</v>
      </c>
      <c r="AH317">
        <v>120</v>
      </c>
      <c r="AI317">
        <v>92</v>
      </c>
      <c r="AK317">
        <v>6000.3563548251186</v>
      </c>
      <c r="AL317">
        <v>-39.680643392851479</v>
      </c>
      <c r="AM317">
        <v>-60.350036340527879</v>
      </c>
      <c r="AN317">
        <v>-100.03067973337936</v>
      </c>
      <c r="AO317">
        <v>-945.29516336402207</v>
      </c>
      <c r="AP317">
        <v>-1755.5331894372207</v>
      </c>
      <c r="AQ317">
        <v>-2700.8283528012425</v>
      </c>
    </row>
    <row r="318" spans="27:43">
      <c r="AA318">
        <v>0</v>
      </c>
      <c r="AB318">
        <v>202306</v>
      </c>
      <c r="AC318">
        <v>282</v>
      </c>
      <c r="AD318">
        <v>28</v>
      </c>
      <c r="AE318">
        <v>6078.439746</v>
      </c>
      <c r="AF318">
        <v>-100.0306693</v>
      </c>
      <c r="AG318">
        <v>0.11990000000000001</v>
      </c>
      <c r="AH318">
        <v>120</v>
      </c>
      <c r="AI318">
        <v>91</v>
      </c>
      <c r="AK318">
        <v>5960.2792356703667</v>
      </c>
      <c r="AL318">
        <v>-40.07711915475172</v>
      </c>
      <c r="AM318">
        <v>-59.953560578627638</v>
      </c>
      <c r="AN318">
        <v>-100.03067973337936</v>
      </c>
      <c r="AO318">
        <v>-985.37228251877377</v>
      </c>
      <c r="AP318">
        <v>-1815.4867500158484</v>
      </c>
      <c r="AQ318">
        <v>-2800.8590325346222</v>
      </c>
    </row>
    <row r="319" spans="27:43">
      <c r="AA319">
        <v>0</v>
      </c>
      <c r="AB319">
        <v>202307</v>
      </c>
      <c r="AC319">
        <v>283</v>
      </c>
      <c r="AD319">
        <v>29</v>
      </c>
      <c r="AE319">
        <v>6047.4923289999997</v>
      </c>
      <c r="AF319">
        <v>-100.0306693</v>
      </c>
      <c r="AG319">
        <v>0.11990000000000001</v>
      </c>
      <c r="AH319">
        <v>120</v>
      </c>
      <c r="AI319">
        <v>90</v>
      </c>
      <c r="AK319">
        <v>5919.8016793000606</v>
      </c>
      <c r="AL319">
        <v>-40.477556370306282</v>
      </c>
      <c r="AM319">
        <v>-59.553123363073077</v>
      </c>
      <c r="AN319">
        <v>-100.03067973337936</v>
      </c>
      <c r="AO319">
        <v>-1025.84983888908</v>
      </c>
      <c r="AP319">
        <v>-1875.0398733789216</v>
      </c>
      <c r="AQ319">
        <v>-2900.8897122680019</v>
      </c>
    </row>
    <row r="320" spans="27:43">
      <c r="AA320">
        <v>0</v>
      </c>
      <c r="AB320">
        <v>202308</v>
      </c>
      <c r="AC320">
        <v>284</v>
      </c>
      <c r="AD320">
        <v>30</v>
      </c>
      <c r="AE320">
        <v>6016.5449120000003</v>
      </c>
      <c r="AF320">
        <v>-100.0306693</v>
      </c>
      <c r="AG320">
        <v>0.11990000000000001</v>
      </c>
      <c r="AH320">
        <v>120</v>
      </c>
      <c r="AI320">
        <v>89</v>
      </c>
      <c r="AK320">
        <v>5878.919684679021</v>
      </c>
      <c r="AL320">
        <v>-40.881994621039588</v>
      </c>
      <c r="AM320">
        <v>-59.14868511233977</v>
      </c>
      <c r="AN320">
        <v>-100.03067973337936</v>
      </c>
      <c r="AO320">
        <v>-1066.7318335101197</v>
      </c>
      <c r="AP320">
        <v>-1934.1885584912613</v>
      </c>
      <c r="AQ320">
        <v>-3000.9203920013815</v>
      </c>
    </row>
    <row r="321" spans="27:43">
      <c r="AA321">
        <v>0</v>
      </c>
      <c r="AB321">
        <v>202309</v>
      </c>
      <c r="AC321">
        <v>285</v>
      </c>
      <c r="AD321">
        <v>31</v>
      </c>
      <c r="AE321">
        <v>5985.597495</v>
      </c>
      <c r="AF321">
        <v>-100.0306693</v>
      </c>
      <c r="AG321">
        <v>0.11990000000000001</v>
      </c>
      <c r="AH321">
        <v>120</v>
      </c>
      <c r="AI321">
        <v>88</v>
      </c>
      <c r="AK321">
        <v>5837.6292107950594</v>
      </c>
      <c r="AL321">
        <v>-41.290473883961475</v>
      </c>
      <c r="AM321">
        <v>-58.740205849417883</v>
      </c>
      <c r="AN321">
        <v>-100.03067973337936</v>
      </c>
      <c r="AO321">
        <v>-1108.0223073940813</v>
      </c>
      <c r="AP321">
        <v>-1992.9287643406792</v>
      </c>
      <c r="AQ321">
        <v>-3100.9510717347612</v>
      </c>
    </row>
    <row r="322" spans="27:43">
      <c r="AA322">
        <v>0</v>
      </c>
      <c r="AB322">
        <v>202310</v>
      </c>
      <c r="AC322">
        <v>286</v>
      </c>
      <c r="AD322">
        <v>32</v>
      </c>
      <c r="AE322">
        <v>5954.6500779999997</v>
      </c>
      <c r="AF322">
        <v>-100.0306693</v>
      </c>
      <c r="AG322">
        <v>0.11990000000000001</v>
      </c>
      <c r="AH322">
        <v>120</v>
      </c>
      <c r="AI322">
        <v>87</v>
      </c>
      <c r="AK322">
        <v>5795.9261762595406</v>
      </c>
      <c r="AL322">
        <v>-41.703034535518725</v>
      </c>
      <c r="AM322">
        <v>-58.327645197860633</v>
      </c>
      <c r="AN322">
        <v>-100.03067973337936</v>
      </c>
      <c r="AO322">
        <v>-1149.7253419296001</v>
      </c>
      <c r="AP322">
        <v>-2051.2564095385396</v>
      </c>
      <c r="AQ322">
        <v>-3200.9817514681404</v>
      </c>
    </row>
    <row r="323" spans="27:43">
      <c r="AA323">
        <v>0</v>
      </c>
      <c r="AB323">
        <v>202311</v>
      </c>
      <c r="AC323">
        <v>287</v>
      </c>
      <c r="AD323">
        <v>33</v>
      </c>
      <c r="AE323">
        <v>5923.7026610000003</v>
      </c>
      <c r="AF323">
        <v>-100.0306693</v>
      </c>
      <c r="AG323">
        <v>0.11990000000000001</v>
      </c>
      <c r="AH323">
        <v>120</v>
      </c>
      <c r="AI323">
        <v>86</v>
      </c>
      <c r="AK323">
        <v>5753.8064589039541</v>
      </c>
      <c r="AL323">
        <v>-42.119717355586118</v>
      </c>
      <c r="AM323">
        <v>-57.91096237779324</v>
      </c>
      <c r="AN323">
        <v>-100.03067973337936</v>
      </c>
      <c r="AO323">
        <v>-1191.8450592851862</v>
      </c>
      <c r="AP323">
        <v>-2109.1673719163327</v>
      </c>
      <c r="AQ323">
        <v>-3301.0124312015196</v>
      </c>
    </row>
    <row r="324" spans="27:43">
      <c r="AA324">
        <v>0</v>
      </c>
      <c r="AB324">
        <v>202312</v>
      </c>
      <c r="AC324">
        <v>288</v>
      </c>
      <c r="AD324">
        <v>34</v>
      </c>
      <c r="AE324">
        <v>5892.7552450000003</v>
      </c>
      <c r="AF324">
        <v>-100.0306693</v>
      </c>
      <c r="AG324">
        <v>0.11990000000000001</v>
      </c>
      <c r="AH324">
        <v>120</v>
      </c>
      <c r="AI324">
        <v>85</v>
      </c>
      <c r="AK324">
        <v>5711.2658953724567</v>
      </c>
      <c r="AL324">
        <v>-42.540563531497355</v>
      </c>
      <c r="AM324">
        <v>-57.490116201882003</v>
      </c>
      <c r="AN324">
        <v>-100.03067973337936</v>
      </c>
      <c r="AO324">
        <v>-1234.3856228166835</v>
      </c>
      <c r="AP324">
        <v>-2166.6574881182146</v>
      </c>
      <c r="AQ324">
        <v>-3401.0431109348988</v>
      </c>
    </row>
    <row r="325" spans="27:43">
      <c r="AA325">
        <v>0</v>
      </c>
      <c r="AB325">
        <v>202401</v>
      </c>
      <c r="AC325">
        <v>289</v>
      </c>
      <c r="AD325">
        <v>35</v>
      </c>
      <c r="AE325">
        <v>5861.807828</v>
      </c>
      <c r="AF325">
        <v>-100.0306693</v>
      </c>
      <c r="AG325">
        <v>0.11990000000000001</v>
      </c>
      <c r="AH325">
        <v>120</v>
      </c>
      <c r="AI325">
        <v>84</v>
      </c>
      <c r="AK325">
        <v>5668.3002807103403</v>
      </c>
      <c r="AL325">
        <v>-42.965614662116231</v>
      </c>
      <c r="AM325">
        <v>-57.065065071263128</v>
      </c>
      <c r="AN325">
        <v>-100.03067973337936</v>
      </c>
      <c r="AO325">
        <v>-1277.3512374787997</v>
      </c>
      <c r="AP325">
        <v>-2223.7225531894778</v>
      </c>
      <c r="AQ325">
        <v>-3501.0737906682784</v>
      </c>
    </row>
    <row r="326" spans="27:43">
      <c r="AA326">
        <v>0</v>
      </c>
      <c r="AB326">
        <v>202402</v>
      </c>
      <c r="AC326">
        <v>290</v>
      </c>
      <c r="AD326">
        <v>36</v>
      </c>
      <c r="AE326">
        <v>5830.8604109999997</v>
      </c>
      <c r="AF326">
        <v>-100.0306693</v>
      </c>
      <c r="AG326">
        <v>0.11990000000000001</v>
      </c>
      <c r="AH326">
        <v>120</v>
      </c>
      <c r="AI326">
        <v>83</v>
      </c>
      <c r="AK326">
        <v>5624.9053679483914</v>
      </c>
      <c r="AL326">
        <v>-43.394912761948547</v>
      </c>
      <c r="AM326">
        <v>-56.635766971430812</v>
      </c>
      <c r="AN326">
        <v>-100.03067973337936</v>
      </c>
      <c r="AO326">
        <v>-1320.7461502407482</v>
      </c>
      <c r="AP326">
        <v>-2280.3583201609085</v>
      </c>
      <c r="AQ326">
        <v>-3601.1044704016576</v>
      </c>
    </row>
    <row r="327" spans="27:43">
      <c r="AA327">
        <v>0</v>
      </c>
      <c r="AB327">
        <v>202403</v>
      </c>
      <c r="AC327">
        <v>291</v>
      </c>
      <c r="AD327">
        <v>37</v>
      </c>
      <c r="AE327">
        <v>5799.9129940000003</v>
      </c>
      <c r="AF327">
        <v>-100.0306693</v>
      </c>
      <c r="AG327">
        <v>0.11990000000000001</v>
      </c>
      <c r="AH327">
        <v>120</v>
      </c>
      <c r="AI327">
        <v>82</v>
      </c>
      <c r="AK327">
        <v>5581.0768676830967</v>
      </c>
      <c r="AL327">
        <v>-43.82850026529502</v>
      </c>
      <c r="AM327">
        <v>-56.202179468084339</v>
      </c>
      <c r="AN327">
        <v>-100.03067973337936</v>
      </c>
      <c r="AO327">
        <v>-1364.5746505060433</v>
      </c>
      <c r="AP327">
        <v>-2336.5604996289931</v>
      </c>
      <c r="AQ327">
        <v>-3701.1351501350373</v>
      </c>
    </row>
    <row r="328" spans="27:43">
      <c r="AA328">
        <v>0</v>
      </c>
      <c r="AB328">
        <v>202404</v>
      </c>
      <c r="AC328">
        <v>292</v>
      </c>
      <c r="AD328">
        <v>38</v>
      </c>
      <c r="AE328">
        <v>5768.9655769999999</v>
      </c>
      <c r="AF328">
        <v>-100.0306693</v>
      </c>
      <c r="AG328">
        <v>0.11990000000000001</v>
      </c>
      <c r="AH328">
        <v>120</v>
      </c>
      <c r="AI328">
        <v>81</v>
      </c>
      <c r="AK328">
        <v>5536.8104476526505</v>
      </c>
      <c r="AL328">
        <v>-44.266420030445751</v>
      </c>
      <c r="AM328">
        <v>-55.764259702933607</v>
      </c>
      <c r="AN328">
        <v>-100.03067973337936</v>
      </c>
      <c r="AO328">
        <v>-1408.841070536489</v>
      </c>
      <c r="AP328">
        <v>-2392.3247593319265</v>
      </c>
      <c r="AQ328">
        <v>-3801.1658298684165</v>
      </c>
    </row>
    <row r="329" spans="27:43">
      <c r="AA329">
        <v>0</v>
      </c>
      <c r="AB329">
        <v>202405</v>
      </c>
      <c r="AC329">
        <v>293</v>
      </c>
      <c r="AD329">
        <v>39</v>
      </c>
      <c r="AE329">
        <v>5738.0181599999996</v>
      </c>
      <c r="AF329">
        <v>-100.0306693</v>
      </c>
      <c r="AG329">
        <v>0.11990000000000001</v>
      </c>
      <c r="AH329">
        <v>120</v>
      </c>
      <c r="AI329">
        <v>80</v>
      </c>
      <c r="AK329">
        <v>5492.1017323087335</v>
      </c>
      <c r="AL329">
        <v>-44.70871534391663</v>
      </c>
      <c r="AM329">
        <v>-55.321964389462728</v>
      </c>
      <c r="AN329">
        <v>-100.03067973337936</v>
      </c>
      <c r="AO329">
        <v>-1453.5497858804056</v>
      </c>
      <c r="AP329">
        <v>-2447.6467237213892</v>
      </c>
      <c r="AQ329">
        <v>-3901.1965096017957</v>
      </c>
    </row>
    <row r="330" spans="27:43">
      <c r="AA330">
        <v>0</v>
      </c>
      <c r="AB330">
        <v>202406</v>
      </c>
      <c r="AC330">
        <v>294</v>
      </c>
      <c r="AD330">
        <v>40</v>
      </c>
      <c r="AE330">
        <v>5707.0707439999996</v>
      </c>
      <c r="AF330">
        <v>-100.0306693</v>
      </c>
      <c r="AG330">
        <v>0.11990000000000001</v>
      </c>
      <c r="AH330">
        <v>120</v>
      </c>
      <c r="AI330">
        <v>79</v>
      </c>
      <c r="AK330">
        <v>5446.9463023840053</v>
      </c>
      <c r="AL330">
        <v>-45.155429924727933</v>
      </c>
      <c r="AM330">
        <v>-54.875249808651425</v>
      </c>
      <c r="AN330">
        <v>-100.03067973337936</v>
      </c>
      <c r="AO330">
        <v>-1498.7052158051335</v>
      </c>
      <c r="AP330">
        <v>-2502.5219735300407</v>
      </c>
      <c r="AQ330">
        <v>-4001.2271893351749</v>
      </c>
    </row>
    <row r="331" spans="27:43">
      <c r="AA331">
        <v>0</v>
      </c>
      <c r="AB331">
        <v>202407</v>
      </c>
      <c r="AC331">
        <v>295</v>
      </c>
      <c r="AD331">
        <v>41</v>
      </c>
      <c r="AE331">
        <v>5676.1233270000002</v>
      </c>
      <c r="AF331">
        <v>-100.0306693</v>
      </c>
      <c r="AG331">
        <v>0.11990000000000001</v>
      </c>
      <c r="AH331">
        <v>120</v>
      </c>
      <c r="AI331">
        <v>78</v>
      </c>
      <c r="AK331">
        <v>5401.3396944552796</v>
      </c>
      <c r="AL331">
        <v>-45.606607928725843</v>
      </c>
      <c r="AM331">
        <v>-54.424071804653515</v>
      </c>
      <c r="AN331">
        <v>-100.03067973337936</v>
      </c>
      <c r="AO331">
        <v>-1544.3118237338595</v>
      </c>
      <c r="AP331">
        <v>-2556.9460453346942</v>
      </c>
      <c r="AQ331">
        <v>-4101.2578690685541</v>
      </c>
    </row>
    <row r="332" spans="27:43">
      <c r="AA332">
        <v>0</v>
      </c>
      <c r="AB332">
        <v>202408</v>
      </c>
      <c r="AC332">
        <v>296</v>
      </c>
      <c r="AD332">
        <v>42</v>
      </c>
      <c r="AE332">
        <v>5645.1759099999999</v>
      </c>
      <c r="AF332">
        <v>-100.0306693</v>
      </c>
      <c r="AG332">
        <v>0.11990000000000001</v>
      </c>
      <c r="AH332">
        <v>120</v>
      </c>
      <c r="AI332">
        <v>77</v>
      </c>
      <c r="AK332">
        <v>5355.277400502333</v>
      </c>
      <c r="AL332">
        <v>-46.062293952947023</v>
      </c>
      <c r="AM332">
        <v>-53.968385780432335</v>
      </c>
      <c r="AN332">
        <v>-100.03067973337936</v>
      </c>
      <c r="AO332">
        <v>-1590.3741176868066</v>
      </c>
      <c r="AP332">
        <v>-2610.9144311151267</v>
      </c>
      <c r="AQ332">
        <v>-4201.2885488019328</v>
      </c>
    </row>
    <row r="333" spans="27:43">
      <c r="AA333">
        <v>0</v>
      </c>
      <c r="AB333">
        <v>202409</v>
      </c>
      <c r="AC333">
        <v>297</v>
      </c>
      <c r="AD333">
        <v>43</v>
      </c>
      <c r="AE333">
        <v>5614.2284929999996</v>
      </c>
      <c r="AF333">
        <v>-100.0306693</v>
      </c>
      <c r="AG333">
        <v>0.11990000000000001</v>
      </c>
      <c r="AH333">
        <v>120</v>
      </c>
      <c r="AI333">
        <v>76</v>
      </c>
      <c r="AK333">
        <v>5308.7548674623058</v>
      </c>
      <c r="AL333">
        <v>-46.522533040026886</v>
      </c>
      <c r="AM333">
        <v>-53.508146693352472</v>
      </c>
      <c r="AN333">
        <v>-100.03067973337936</v>
      </c>
      <c r="AO333">
        <v>-1636.8966507268335</v>
      </c>
      <c r="AP333">
        <v>-2664.4225778084792</v>
      </c>
      <c r="AQ333">
        <v>-4301.3192285353125</v>
      </c>
    </row>
    <row r="334" spans="27:43">
      <c r="AA334">
        <v>0</v>
      </c>
      <c r="AB334">
        <v>202410</v>
      </c>
      <c r="AC334">
        <v>298</v>
      </c>
      <c r="AD334">
        <v>44</v>
      </c>
      <c r="AE334">
        <v>5583.2810760000002</v>
      </c>
      <c r="AF334">
        <v>-100.0306693</v>
      </c>
      <c r="AG334">
        <v>0.11990000000000001</v>
      </c>
      <c r="AH334">
        <v>120</v>
      </c>
      <c r="AI334">
        <v>75</v>
      </c>
      <c r="AK334">
        <v>5261.7674967796538</v>
      </c>
      <c r="AL334">
        <v>-46.987370682651822</v>
      </c>
      <c r="AM334">
        <v>-53.043309050727537</v>
      </c>
      <c r="AN334">
        <v>-100.03067973337936</v>
      </c>
      <c r="AO334">
        <v>-1683.8840214094853</v>
      </c>
      <c r="AP334">
        <v>-2717.4658868592069</v>
      </c>
      <c r="AQ334">
        <v>-4401.3499082686922</v>
      </c>
    </row>
    <row r="335" spans="27:43">
      <c r="AA335">
        <v>0</v>
      </c>
      <c r="AB335">
        <v>202411</v>
      </c>
      <c r="AC335">
        <v>299</v>
      </c>
      <c r="AD335">
        <v>45</v>
      </c>
      <c r="AE335">
        <v>5552.3336589999999</v>
      </c>
      <c r="AF335">
        <v>-100.0306693</v>
      </c>
      <c r="AG335">
        <v>0.11990000000000001</v>
      </c>
      <c r="AH335">
        <v>120</v>
      </c>
      <c r="AI335">
        <v>74</v>
      </c>
      <c r="AK335">
        <v>5214.3106439515977</v>
      </c>
      <c r="AL335">
        <v>-47.456852828055986</v>
      </c>
      <c r="AM335">
        <v>-52.573826905323372</v>
      </c>
      <c r="AN335">
        <v>-100.03067973337936</v>
      </c>
      <c r="AO335">
        <v>-1731.3408742375414</v>
      </c>
      <c r="AP335">
        <v>-2770.0397137645305</v>
      </c>
      <c r="AQ335">
        <v>-4501.3805880020718</v>
      </c>
    </row>
    <row r="336" spans="27:43">
      <c r="AA336">
        <v>0</v>
      </c>
      <c r="AB336">
        <v>202412</v>
      </c>
      <c r="AC336">
        <v>300</v>
      </c>
      <c r="AD336">
        <v>46</v>
      </c>
      <c r="AE336">
        <v>5521.3862429999999</v>
      </c>
      <c r="AF336">
        <v>-100.0306693</v>
      </c>
      <c r="AG336">
        <v>0.11990000000000001</v>
      </c>
      <c r="AH336">
        <v>120</v>
      </c>
      <c r="AI336">
        <v>73</v>
      </c>
      <c r="AK336">
        <v>5166.3796180690351</v>
      </c>
      <c r="AL336">
        <v>-47.931025882562977</v>
      </c>
      <c r="AM336">
        <v>-52.099653850816381</v>
      </c>
      <c r="AN336">
        <v>-100.03067973337936</v>
      </c>
      <c r="AO336">
        <v>-1779.2719001201044</v>
      </c>
      <c r="AP336">
        <v>-2822.1393676153471</v>
      </c>
      <c r="AQ336">
        <v>-4601.4112677354506</v>
      </c>
    </row>
    <row r="337" spans="27:43">
      <c r="AA337">
        <v>0</v>
      </c>
      <c r="AB337">
        <v>202501</v>
      </c>
      <c r="AC337">
        <v>301</v>
      </c>
      <c r="AD337">
        <v>47</v>
      </c>
      <c r="AE337">
        <v>5490.4388259999996</v>
      </c>
      <c r="AF337">
        <v>-100.0306693</v>
      </c>
      <c r="AG337">
        <v>0.11990000000000001</v>
      </c>
      <c r="AH337">
        <v>120</v>
      </c>
      <c r="AI337">
        <v>72</v>
      </c>
      <c r="AK337">
        <v>5117.9696813528626</v>
      </c>
      <c r="AL337">
        <v>-48.409936716172922</v>
      </c>
      <c r="AM337">
        <v>-51.620743017206436</v>
      </c>
      <c r="AN337">
        <v>-100.03067973337936</v>
      </c>
      <c r="AO337">
        <v>-1827.6818368362774</v>
      </c>
      <c r="AP337">
        <v>-2873.7601106325533</v>
      </c>
      <c r="AQ337">
        <v>-4701.4419474688293</v>
      </c>
    </row>
    <row r="338" spans="27:43">
      <c r="AA338">
        <v>0</v>
      </c>
      <c r="AB338">
        <v>202502</v>
      </c>
      <c r="AC338">
        <v>302</v>
      </c>
      <c r="AD338">
        <v>48</v>
      </c>
      <c r="AE338">
        <v>5459.4914090000002</v>
      </c>
      <c r="AF338">
        <v>-100.0306693</v>
      </c>
      <c r="AG338">
        <v>0.11990000000000001</v>
      </c>
      <c r="AH338">
        <v>120</v>
      </c>
      <c r="AI338">
        <v>71</v>
      </c>
      <c r="AK338">
        <v>5069.076048685667</v>
      </c>
      <c r="AL338">
        <v>-48.893632667195341</v>
      </c>
      <c r="AM338">
        <v>-51.137047066184017</v>
      </c>
      <c r="AN338">
        <v>-100.03067973337936</v>
      </c>
      <c r="AO338">
        <v>-1876.5754695034727</v>
      </c>
      <c r="AP338">
        <v>-2924.8971576987374</v>
      </c>
      <c r="AQ338">
        <v>-4801.472627202209</v>
      </c>
    </row>
    <row r="339" spans="27:43">
      <c r="AA339">
        <v>0</v>
      </c>
      <c r="AB339">
        <v>202503</v>
      </c>
      <c r="AC339">
        <v>303</v>
      </c>
      <c r="AD339">
        <v>49</v>
      </c>
      <c r="AE339">
        <v>5428.5439919999999</v>
      </c>
      <c r="AF339">
        <v>-100.0306693</v>
      </c>
      <c r="AG339">
        <v>0.11990000000000001</v>
      </c>
      <c r="AH339">
        <v>120</v>
      </c>
      <c r="AI339">
        <v>70</v>
      </c>
      <c r="AK339">
        <v>5019.6938871387383</v>
      </c>
      <c r="AL339">
        <v>-49.382161546928408</v>
      </c>
      <c r="AM339">
        <v>-50.64851818645095</v>
      </c>
      <c r="AN339">
        <v>-100.03067973337936</v>
      </c>
      <c r="AO339">
        <v>-1925.9576310504012</v>
      </c>
      <c r="AP339">
        <v>-2975.5456758851883</v>
      </c>
      <c r="AQ339">
        <v>-4901.5033069355886</v>
      </c>
    </row>
    <row r="340" spans="27:43">
      <c r="AA340">
        <v>0</v>
      </c>
      <c r="AB340">
        <v>202504</v>
      </c>
      <c r="AC340">
        <v>304</v>
      </c>
      <c r="AD340">
        <v>50</v>
      </c>
      <c r="AE340">
        <v>5397.5965749999996</v>
      </c>
      <c r="AF340">
        <v>-100.0306693</v>
      </c>
      <c r="AG340">
        <v>0.11990000000000001</v>
      </c>
      <c r="AH340">
        <v>120</v>
      </c>
      <c r="AI340">
        <v>69</v>
      </c>
      <c r="AK340">
        <v>4969.8183154943536</v>
      </c>
      <c r="AL340">
        <v>-49.875571644384799</v>
      </c>
      <c r="AM340">
        <v>-50.15510808899456</v>
      </c>
      <c r="AN340">
        <v>-100.03067973337936</v>
      </c>
      <c r="AO340">
        <v>-1975.833202694786</v>
      </c>
      <c r="AP340">
        <v>-3025.7007839741827</v>
      </c>
      <c r="AQ340">
        <v>-5001.5339866689683</v>
      </c>
    </row>
    <row r="341" spans="27:43">
      <c r="AA341">
        <v>0</v>
      </c>
      <c r="AB341">
        <v>202505</v>
      </c>
      <c r="AC341">
        <v>305</v>
      </c>
      <c r="AD341">
        <v>51</v>
      </c>
      <c r="AE341">
        <v>5366.6491580000002</v>
      </c>
      <c r="AF341">
        <v>-100.0306693</v>
      </c>
      <c r="AG341">
        <v>0.11990000000000001</v>
      </c>
      <c r="AH341">
        <v>120</v>
      </c>
      <c r="AI341">
        <v>68</v>
      </c>
      <c r="AK341">
        <v>4919.4444037632884</v>
      </c>
      <c r="AL341">
        <v>-50.373911731064943</v>
      </c>
      <c r="AM341">
        <v>-49.656768002314415</v>
      </c>
      <c r="AN341">
        <v>-100.03067973337936</v>
      </c>
      <c r="AO341">
        <v>-2026.2071144258509</v>
      </c>
      <c r="AP341">
        <v>-3075.3575519764972</v>
      </c>
      <c r="AQ341">
        <v>-5101.5646664023479</v>
      </c>
    </row>
    <row r="342" spans="27:43">
      <c r="AA342">
        <v>0</v>
      </c>
      <c r="AB342">
        <v>202506</v>
      </c>
      <c r="AC342">
        <v>306</v>
      </c>
      <c r="AD342">
        <v>52</v>
      </c>
      <c r="AE342">
        <v>5335.7017420000002</v>
      </c>
      <c r="AF342">
        <v>-100.0306693</v>
      </c>
      <c r="AG342">
        <v>0.11990000000000001</v>
      </c>
      <c r="AH342">
        <v>120</v>
      </c>
      <c r="AI342">
        <v>67</v>
      </c>
      <c r="AK342">
        <v>4868.5671726975106</v>
      </c>
      <c r="AL342">
        <v>-50.877231065777835</v>
      </c>
      <c r="AM342">
        <v>-49.153448667601523</v>
      </c>
      <c r="AN342">
        <v>-100.03067973337936</v>
      </c>
      <c r="AO342">
        <v>-2077.0843454916289</v>
      </c>
      <c r="AP342">
        <v>-3124.5110006440987</v>
      </c>
      <c r="AQ342">
        <v>-5201.5953461357276</v>
      </c>
    </row>
    <row r="343" spans="27:43">
      <c r="AA343">
        <v>0</v>
      </c>
      <c r="AB343">
        <v>202507</v>
      </c>
      <c r="AC343">
        <v>307</v>
      </c>
      <c r="AD343">
        <v>53</v>
      </c>
      <c r="AE343">
        <v>5304.7543249999999</v>
      </c>
      <c r="AF343">
        <v>-100.0306693</v>
      </c>
      <c r="AG343">
        <v>0.11990000000000001</v>
      </c>
      <c r="AH343">
        <v>120</v>
      </c>
      <c r="AI343">
        <v>66</v>
      </c>
      <c r="AK343">
        <v>4817.1815932980007</v>
      </c>
      <c r="AL343">
        <v>-51.385579399510071</v>
      </c>
      <c r="AM343">
        <v>-48.645100333869287</v>
      </c>
      <c r="AN343">
        <v>-100.03067973337936</v>
      </c>
      <c r="AO343">
        <v>-2128.4699248911388</v>
      </c>
      <c r="AP343">
        <v>-3173.156100977968</v>
      </c>
      <c r="AQ343">
        <v>-5301.6260258691063</v>
      </c>
    </row>
    <row r="344" spans="27:43">
      <c r="AA344">
        <v>0</v>
      </c>
      <c r="AB344">
        <v>202508</v>
      </c>
      <c r="AC344">
        <v>308</v>
      </c>
      <c r="AD344">
        <v>54</v>
      </c>
      <c r="AE344">
        <v>5273.8069079999996</v>
      </c>
      <c r="AF344">
        <v>-100.0306693</v>
      </c>
      <c r="AG344">
        <v>0.11990000000000001</v>
      </c>
      <c r="AH344">
        <v>120</v>
      </c>
      <c r="AI344">
        <v>65</v>
      </c>
      <c r="AK344">
        <v>4765.2825863176577</v>
      </c>
      <c r="AL344">
        <v>-51.899006980343501</v>
      </c>
      <c r="AM344">
        <v>-48.131672753035858</v>
      </c>
      <c r="AN344">
        <v>-100.03067973337936</v>
      </c>
      <c r="AO344">
        <v>-2180.3689318714823</v>
      </c>
      <c r="AP344">
        <v>-3221.2877737310037</v>
      </c>
      <c r="AQ344">
        <v>-5401.6567056024851</v>
      </c>
    </row>
    <row r="345" spans="27:43">
      <c r="AA345">
        <v>0</v>
      </c>
      <c r="AB345">
        <v>202509</v>
      </c>
      <c r="AC345">
        <v>309</v>
      </c>
      <c r="AD345">
        <v>55</v>
      </c>
      <c r="AE345">
        <v>5242.8594910000002</v>
      </c>
      <c r="AF345">
        <v>-100.0306693</v>
      </c>
      <c r="AG345">
        <v>0.11990000000000001</v>
      </c>
      <c r="AH345">
        <v>120</v>
      </c>
      <c r="AI345">
        <v>64</v>
      </c>
      <c r="AK345">
        <v>4712.8650217592358</v>
      </c>
      <c r="AL345">
        <v>-52.4175645584221</v>
      </c>
      <c r="AM345">
        <v>-47.613115174957258</v>
      </c>
      <c r="AN345">
        <v>-100.03067973337936</v>
      </c>
      <c r="AO345">
        <v>-2232.7864964299042</v>
      </c>
      <c r="AP345">
        <v>-3268.900888905961</v>
      </c>
      <c r="AQ345">
        <v>-5501.6873853358638</v>
      </c>
    </row>
    <row r="346" spans="27:43">
      <c r="AA346">
        <v>0</v>
      </c>
      <c r="AB346">
        <v>202510</v>
      </c>
      <c r="AC346">
        <v>310</v>
      </c>
      <c r="AD346">
        <v>56</v>
      </c>
      <c r="AE346">
        <v>5211.9120739999998</v>
      </c>
      <c r="AF346">
        <v>-100.0306693</v>
      </c>
      <c r="AG346">
        <v>0.11990000000000001</v>
      </c>
      <c r="AH346">
        <v>120</v>
      </c>
      <c r="AI346">
        <v>63</v>
      </c>
      <c r="AK346">
        <v>4659.9237183682671</v>
      </c>
      <c r="AL346">
        <v>-52.941303390968329</v>
      </c>
      <c r="AM346">
        <v>-47.089376342411029</v>
      </c>
      <c r="AN346">
        <v>-100.03067973337936</v>
      </c>
      <c r="AO346">
        <v>-2285.7277998208724</v>
      </c>
      <c r="AP346">
        <v>-3315.990265248372</v>
      </c>
      <c r="AQ346">
        <v>-5601.7180650692435</v>
      </c>
    </row>
    <row r="347" spans="27:43">
      <c r="AA347">
        <v>0</v>
      </c>
      <c r="AB347">
        <v>202511</v>
      </c>
      <c r="AC347">
        <v>311</v>
      </c>
      <c r="AD347">
        <v>57</v>
      </c>
      <c r="AE347">
        <v>5180.9646570000004</v>
      </c>
      <c r="AF347">
        <v>-100.0306693</v>
      </c>
      <c r="AG347">
        <v>0.11990000000000001</v>
      </c>
      <c r="AH347">
        <v>120</v>
      </c>
      <c r="AI347">
        <v>62</v>
      </c>
      <c r="AK347">
        <v>4606.4534431209177</v>
      </c>
      <c r="AL347">
        <v>-53.470275247349761</v>
      </c>
      <c r="AM347">
        <v>-46.560404486029597</v>
      </c>
      <c r="AN347">
        <v>-100.03067973337936</v>
      </c>
      <c r="AO347">
        <v>-2339.1980750682224</v>
      </c>
      <c r="AP347">
        <v>-3362.5506697344017</v>
      </c>
      <c r="AQ347">
        <v>-5701.7487448026222</v>
      </c>
    </row>
    <row r="348" spans="27:43">
      <c r="AA348">
        <v>0</v>
      </c>
      <c r="AB348">
        <v>202512</v>
      </c>
      <c r="AC348">
        <v>312</v>
      </c>
      <c r="AD348">
        <v>58</v>
      </c>
      <c r="AE348">
        <v>5150.0172409999996</v>
      </c>
      <c r="AF348">
        <v>-100.0306693</v>
      </c>
      <c r="AG348">
        <v>0.11990000000000001</v>
      </c>
      <c r="AH348">
        <v>120</v>
      </c>
      <c r="AI348">
        <v>61</v>
      </c>
      <c r="AK348">
        <v>4552.4489107067211</v>
      </c>
      <c r="AL348">
        <v>-54.004532414196191</v>
      </c>
      <c r="AM348">
        <v>-46.026147319183167</v>
      </c>
      <c r="AN348">
        <v>-100.03067973337936</v>
      </c>
      <c r="AO348">
        <v>-2393.2026074824184</v>
      </c>
      <c r="AP348">
        <v>-3408.5768170535848</v>
      </c>
      <c r="AQ348">
        <v>-5801.7794245360019</v>
      </c>
    </row>
    <row r="349" spans="27:43">
      <c r="AA349">
        <v>0</v>
      </c>
      <c r="AB349">
        <v>202601</v>
      </c>
      <c r="AC349">
        <v>313</v>
      </c>
      <c r="AD349">
        <v>59</v>
      </c>
      <c r="AE349">
        <v>5119.0698240000002</v>
      </c>
      <c r="AF349">
        <v>-100.0306693</v>
      </c>
      <c r="AG349">
        <v>0.11990000000000001</v>
      </c>
      <c r="AH349">
        <v>120</v>
      </c>
      <c r="AI349">
        <v>60</v>
      </c>
      <c r="AK349">
        <v>4497.9047830061527</v>
      </c>
      <c r="AL349">
        <v>-54.54412770056804</v>
      </c>
      <c r="AM349">
        <v>-45.486552032811318</v>
      </c>
      <c r="AN349">
        <v>-100.03067973337936</v>
      </c>
      <c r="AO349">
        <v>-2447.7467351829864</v>
      </c>
      <c r="AP349">
        <v>-3454.0633690863961</v>
      </c>
      <c r="AQ349">
        <v>-5901.8101042693816</v>
      </c>
    </row>
    <row r="350" spans="27:43">
      <c r="AA350">
        <v>0</v>
      </c>
      <c r="AB350">
        <v>202602</v>
      </c>
      <c r="AC350">
        <v>314</v>
      </c>
      <c r="AD350">
        <v>60</v>
      </c>
      <c r="AE350">
        <v>5088.1224069999998</v>
      </c>
      <c r="AF350">
        <v>-100.0306693</v>
      </c>
      <c r="AG350">
        <v>0.11990000000000001</v>
      </c>
      <c r="AH350">
        <v>120</v>
      </c>
      <c r="AI350">
        <v>59</v>
      </c>
      <c r="AK350">
        <v>4442.8156685629765</v>
      </c>
      <c r="AL350">
        <v>-55.089114443176221</v>
      </c>
      <c r="AM350">
        <v>-44.941565290203137</v>
      </c>
      <c r="AN350">
        <v>-100.03067973337936</v>
      </c>
      <c r="AO350">
        <v>-2502.8358496261626</v>
      </c>
      <c r="AP350">
        <v>-3499.0049343765991</v>
      </c>
      <c r="AQ350">
        <v>-6001.8407840027612</v>
      </c>
    </row>
    <row r="351" spans="27:43">
      <c r="AA351">
        <v>0</v>
      </c>
      <c r="AB351">
        <v>202603</v>
      </c>
      <c r="AC351">
        <v>315</v>
      </c>
      <c r="AD351">
        <v>61</v>
      </c>
      <c r="AE351">
        <v>5057.1749900000004</v>
      </c>
      <c r="AF351">
        <v>-100.0306693</v>
      </c>
      <c r="AG351">
        <v>0.11990000000000001</v>
      </c>
      <c r="AH351">
        <v>120</v>
      </c>
      <c r="AI351">
        <v>58</v>
      </c>
      <c r="AK351">
        <v>4387.1761220513226</v>
      </c>
      <c r="AL351">
        <v>-55.639546511654288</v>
      </c>
      <c r="AM351">
        <v>-44.39113322172507</v>
      </c>
      <c r="AN351">
        <v>-100.03067973337936</v>
      </c>
      <c r="AO351">
        <v>-2558.4753961378169</v>
      </c>
      <c r="AP351">
        <v>-3543.396067598324</v>
      </c>
      <c r="AQ351">
        <v>-6101.87146373614</v>
      </c>
    </row>
    <row r="352" spans="27:43">
      <c r="AA352">
        <v>0</v>
      </c>
      <c r="AB352">
        <v>202604</v>
      </c>
      <c r="AC352">
        <v>316</v>
      </c>
      <c r="AD352">
        <v>62</v>
      </c>
      <c r="AE352">
        <v>5026.2275730000001</v>
      </c>
      <c r="AF352">
        <v>-100.0306693</v>
      </c>
      <c r="AG352">
        <v>0.11990000000000001</v>
      </c>
      <c r="AH352">
        <v>120</v>
      </c>
      <c r="AI352">
        <v>57</v>
      </c>
      <c r="AK352">
        <v>4330.9806437374391</v>
      </c>
      <c r="AL352">
        <v>-56.195478313883228</v>
      </c>
      <c r="AM352">
        <v>-43.83520141949613</v>
      </c>
      <c r="AN352">
        <v>-100.03067973337936</v>
      </c>
      <c r="AO352">
        <v>-2614.6708744517</v>
      </c>
      <c r="AP352">
        <v>-3587.2312690178201</v>
      </c>
      <c r="AQ352">
        <v>-6201.9021434695196</v>
      </c>
    </row>
    <row r="353" spans="27:43">
      <c r="AA353">
        <v>0</v>
      </c>
      <c r="AB353">
        <v>202605</v>
      </c>
      <c r="AC353">
        <v>317</v>
      </c>
      <c r="AD353">
        <v>63</v>
      </c>
      <c r="AE353">
        <v>4995.2801559999998</v>
      </c>
      <c r="AF353">
        <v>-100.0306693</v>
      </c>
      <c r="AG353">
        <v>0.11990000000000001</v>
      </c>
      <c r="AH353">
        <v>120</v>
      </c>
      <c r="AI353">
        <v>56</v>
      </c>
      <c r="AK353">
        <v>4274.2236789360695</v>
      </c>
      <c r="AL353">
        <v>-56.756964801369449</v>
      </c>
      <c r="AM353">
        <v>-43.273714932009909</v>
      </c>
      <c r="AN353">
        <v>-100.03067973337936</v>
      </c>
      <c r="AO353">
        <v>-2671.4278392530696</v>
      </c>
      <c r="AP353">
        <v>-3630.5049839498301</v>
      </c>
      <c r="AQ353">
        <v>-6301.9328232028993</v>
      </c>
    </row>
    <row r="354" spans="27:43">
      <c r="AA354">
        <v>0</v>
      </c>
      <c r="AB354">
        <v>202606</v>
      </c>
      <c r="AC354">
        <v>318</v>
      </c>
      <c r="AD354">
        <v>64</v>
      </c>
      <c r="AE354">
        <v>4964.3327399999998</v>
      </c>
      <c r="AF354">
        <v>-100.0306693</v>
      </c>
      <c r="AG354">
        <v>0.11990000000000001</v>
      </c>
      <c r="AH354">
        <v>120</v>
      </c>
      <c r="AI354">
        <v>55</v>
      </c>
      <c r="AK354">
        <v>4216.8996174613931</v>
      </c>
      <c r="AL354">
        <v>-57.324061474676469</v>
      </c>
      <c r="AM354">
        <v>-42.706618258702889</v>
      </c>
      <c r="AN354">
        <v>-100.03067973337936</v>
      </c>
      <c r="AO354">
        <v>-2728.751900727746</v>
      </c>
      <c r="AP354">
        <v>-3673.2116022085329</v>
      </c>
      <c r="AQ354">
        <v>-6401.9635029362789</v>
      </c>
    </row>
    <row r="355" spans="27:43">
      <c r="AA355">
        <v>0</v>
      </c>
      <c r="AB355">
        <v>202607</v>
      </c>
      <c r="AC355">
        <v>319</v>
      </c>
      <c r="AD355">
        <v>65</v>
      </c>
      <c r="AE355">
        <v>4933.3853230000004</v>
      </c>
      <c r="AF355">
        <v>-100.0306693</v>
      </c>
      <c r="AG355">
        <v>0.11990000000000001</v>
      </c>
      <c r="AH355">
        <v>120</v>
      </c>
      <c r="AI355">
        <v>54</v>
      </c>
      <c r="AK355">
        <v>4159.0027930724818</v>
      </c>
      <c r="AL355">
        <v>-57.896824388910943</v>
      </c>
      <c r="AM355">
        <v>-42.133855344468415</v>
      </c>
      <c r="AN355">
        <v>-100.03067973337936</v>
      </c>
      <c r="AO355">
        <v>-2786.6487251166568</v>
      </c>
      <c r="AP355">
        <v>-3715.3454575530013</v>
      </c>
      <c r="AQ355">
        <v>-6501.9941826696586</v>
      </c>
    </row>
    <row r="356" spans="27:43">
      <c r="AA356">
        <v>0</v>
      </c>
      <c r="AB356">
        <v>202608</v>
      </c>
      <c r="AC356">
        <v>320</v>
      </c>
      <c r="AD356">
        <v>66</v>
      </c>
      <c r="AE356">
        <v>4902.4379060000001</v>
      </c>
      <c r="AF356">
        <v>-100.0306693</v>
      </c>
      <c r="AG356">
        <v>0.11990000000000001</v>
      </c>
      <c r="AH356">
        <v>120</v>
      </c>
      <c r="AI356">
        <v>53</v>
      </c>
      <c r="AK356">
        <v>4100.5274829132186</v>
      </c>
      <c r="AL356">
        <v>-58.475310159263479</v>
      </c>
      <c r="AM356">
        <v>-41.555369574115879</v>
      </c>
      <c r="AN356">
        <v>-100.03067973337936</v>
      </c>
      <c r="AO356">
        <v>-2845.1240352759205</v>
      </c>
      <c r="AP356">
        <v>-3756.9008271271173</v>
      </c>
      <c r="AQ356">
        <v>-6602.0248624030373</v>
      </c>
    </row>
    <row r="357" spans="27:43">
      <c r="AA357">
        <v>0</v>
      </c>
      <c r="AB357">
        <v>202609</v>
      </c>
      <c r="AC357">
        <v>321</v>
      </c>
      <c r="AD357">
        <v>67</v>
      </c>
      <c r="AE357">
        <v>4871.4904889999998</v>
      </c>
      <c r="AF357">
        <v>-100.0306693</v>
      </c>
      <c r="AG357">
        <v>0.11990000000000001</v>
      </c>
      <c r="AH357">
        <v>120</v>
      </c>
      <c r="AI357">
        <v>52</v>
      </c>
      <c r="AK357">
        <v>4041.4679069466138</v>
      </c>
      <c r="AL357">
        <v>-59.059575966604783</v>
      </c>
      <c r="AM357">
        <v>-40.971103766774576</v>
      </c>
      <c r="AN357">
        <v>-100.03067973337936</v>
      </c>
      <c r="AO357">
        <v>-2904.1836112425253</v>
      </c>
      <c r="AP357">
        <v>-3797.8719308938917</v>
      </c>
      <c r="AQ357">
        <v>-6702.055542136417</v>
      </c>
    </row>
    <row r="358" spans="27:43">
      <c r="AA358">
        <v>0</v>
      </c>
      <c r="AB358">
        <v>202610</v>
      </c>
      <c r="AC358">
        <v>322</v>
      </c>
      <c r="AD358">
        <v>68</v>
      </c>
      <c r="AE358">
        <v>4840.5430720000004</v>
      </c>
      <c r="AF358">
        <v>-100.0306693</v>
      </c>
      <c r="AG358">
        <v>0.11990000000000001</v>
      </c>
      <c r="AH358">
        <v>120</v>
      </c>
      <c r="AI358">
        <v>51</v>
      </c>
      <c r="AK358">
        <v>3981.8182273834759</v>
      </c>
      <c r="AL358">
        <v>-59.649679563137781</v>
      </c>
      <c r="AM358">
        <v>-40.381000170241578</v>
      </c>
      <c r="AN358">
        <v>-100.03067973337936</v>
      </c>
      <c r="AO358">
        <v>-2963.8332908056632</v>
      </c>
      <c r="AP358">
        <v>-3838.252931064133</v>
      </c>
      <c r="AQ358">
        <v>-6802.0862218697957</v>
      </c>
    </row>
    <row r="359" spans="27:43">
      <c r="AA359">
        <v>0</v>
      </c>
      <c r="AB359">
        <v>202611</v>
      </c>
      <c r="AC359">
        <v>323</v>
      </c>
      <c r="AD359">
        <v>69</v>
      </c>
      <c r="AE359">
        <v>4809.5956550000001</v>
      </c>
      <c r="AF359">
        <v>-100.0306693</v>
      </c>
      <c r="AG359">
        <v>0.11990000000000001</v>
      </c>
      <c r="AH359">
        <v>120</v>
      </c>
      <c r="AI359">
        <v>50</v>
      </c>
      <c r="AK359">
        <v>3921.5725481053696</v>
      </c>
      <c r="AL359">
        <v>-60.245679278106131</v>
      </c>
      <c r="AM359">
        <v>-39.785000455273227</v>
      </c>
      <c r="AN359">
        <v>-100.03067973337936</v>
      </c>
      <c r="AO359">
        <v>-3024.0789700837695</v>
      </c>
      <c r="AP359">
        <v>-3878.0379315194064</v>
      </c>
      <c r="AQ359">
        <v>-6902.1169016031745</v>
      </c>
    </row>
    <row r="360" spans="27:43">
      <c r="AA360">
        <v>0</v>
      </c>
      <c r="AB360">
        <v>202612</v>
      </c>
      <c r="AC360">
        <v>324</v>
      </c>
      <c r="AD360">
        <v>70</v>
      </c>
      <c r="AE360">
        <v>4778.6482390000001</v>
      </c>
      <c r="AF360">
        <v>-100.0306693</v>
      </c>
      <c r="AG360">
        <v>0.11990000000000001</v>
      </c>
      <c r="AH360">
        <v>120</v>
      </c>
      <c r="AI360">
        <v>49</v>
      </c>
      <c r="AK360">
        <v>3860.7249140818099</v>
      </c>
      <c r="AL360">
        <v>-60.847634023559877</v>
      </c>
      <c r="AM360">
        <v>-39.183045709819481</v>
      </c>
      <c r="AN360">
        <v>-100.03067973337936</v>
      </c>
      <c r="AO360">
        <v>-3084.9266041073292</v>
      </c>
      <c r="AP360">
        <v>-3917.2209772292258</v>
      </c>
      <c r="AQ360">
        <v>-7002.1475813365541</v>
      </c>
    </row>
    <row r="361" spans="27:43">
      <c r="AA361">
        <v>0</v>
      </c>
      <c r="AB361">
        <v>202701</v>
      </c>
      <c r="AC361">
        <v>325</v>
      </c>
      <c r="AD361">
        <v>71</v>
      </c>
      <c r="AE361">
        <v>4747.7008219999998</v>
      </c>
      <c r="AF361">
        <v>-100.0306693</v>
      </c>
      <c r="AG361">
        <v>0.11990000000000001</v>
      </c>
      <c r="AH361">
        <v>120</v>
      </c>
      <c r="AI361">
        <v>48</v>
      </c>
      <c r="AK361">
        <v>3799.2693107816312</v>
      </c>
      <c r="AL361">
        <v>-61.455603300178609</v>
      </c>
      <c r="AM361">
        <v>-38.575076433200749</v>
      </c>
      <c r="AN361">
        <v>-100.03067973337936</v>
      </c>
      <c r="AO361">
        <v>-3146.3822074075078</v>
      </c>
      <c r="AP361">
        <v>-3955.7960536624264</v>
      </c>
      <c r="AQ361">
        <v>-7102.1782610699338</v>
      </c>
    </row>
    <row r="362" spans="27:43">
      <c r="AA362">
        <v>0</v>
      </c>
      <c r="AB362">
        <v>202702</v>
      </c>
      <c r="AC362">
        <v>326</v>
      </c>
      <c r="AD362">
        <v>72</v>
      </c>
      <c r="AE362">
        <v>4716.7534050000004</v>
      </c>
      <c r="AF362">
        <v>-100.0306693</v>
      </c>
      <c r="AG362">
        <v>0.11990000000000001</v>
      </c>
      <c r="AH362">
        <v>120</v>
      </c>
      <c r="AI362">
        <v>47</v>
      </c>
      <c r="AK362">
        <v>3737.1996635784785</v>
      </c>
      <c r="AL362">
        <v>-62.069647203152897</v>
      </c>
      <c r="AM362">
        <v>-37.961032530226461</v>
      </c>
      <c r="AN362">
        <v>-100.03067973337936</v>
      </c>
      <c r="AO362">
        <v>-3208.4518546106606</v>
      </c>
      <c r="AP362">
        <v>-3993.7570861926529</v>
      </c>
      <c r="AQ362">
        <v>-7202.2089408033135</v>
      </c>
    </row>
    <row r="363" spans="27:43">
      <c r="AA363">
        <v>0</v>
      </c>
      <c r="AB363">
        <v>202703</v>
      </c>
      <c r="AC363">
        <v>327</v>
      </c>
      <c r="AD363">
        <v>73</v>
      </c>
      <c r="AE363">
        <v>4685.8059880000001</v>
      </c>
      <c r="AF363">
        <v>-100.0306693</v>
      </c>
      <c r="AG363">
        <v>0.11990000000000001</v>
      </c>
      <c r="AH363">
        <v>120</v>
      </c>
      <c r="AI363">
        <v>46</v>
      </c>
      <c r="AK363">
        <v>3674.5098371503541</v>
      </c>
      <c r="AL363">
        <v>-62.689826428124398</v>
      </c>
      <c r="AM363">
        <v>-37.34085330525496</v>
      </c>
      <c r="AN363">
        <v>-100.03067973337936</v>
      </c>
      <c r="AO363">
        <v>-3271.141681038785</v>
      </c>
      <c r="AP363">
        <v>-4031.0979394979076</v>
      </c>
      <c r="AQ363">
        <v>-7302.2396205366931</v>
      </c>
    </row>
    <row r="364" spans="27:43">
      <c r="AA364">
        <v>0</v>
      </c>
      <c r="AB364">
        <v>202704</v>
      </c>
      <c r="AC364">
        <v>328</v>
      </c>
      <c r="AD364">
        <v>74</v>
      </c>
      <c r="AE364">
        <v>4654.8585709999998</v>
      </c>
      <c r="AF364">
        <v>-100.0306693</v>
      </c>
      <c r="AG364">
        <v>0.11990000000000001</v>
      </c>
      <c r="AH364">
        <v>120</v>
      </c>
      <c r="AI364">
        <v>45</v>
      </c>
      <c r="AK364">
        <v>3611.1936348731688</v>
      </c>
      <c r="AL364">
        <v>-63.316202277185404</v>
      </c>
      <c r="AM364">
        <v>-36.714477456193954</v>
      </c>
      <c r="AN364">
        <v>-100.03067973337936</v>
      </c>
      <c r="AO364">
        <v>-3334.4578833159703</v>
      </c>
      <c r="AP364">
        <v>-4067.8124169541015</v>
      </c>
      <c r="AQ364">
        <v>-7402.2703002700728</v>
      </c>
    </row>
    <row r="365" spans="27:43">
      <c r="AA365">
        <v>0</v>
      </c>
      <c r="AB365">
        <v>202705</v>
      </c>
      <c r="AC365">
        <v>329</v>
      </c>
      <c r="AD365">
        <v>75</v>
      </c>
      <c r="AE365">
        <v>4623.9111540000004</v>
      </c>
      <c r="AF365">
        <v>-100.0306693</v>
      </c>
      <c r="AG365">
        <v>0.11990000000000001</v>
      </c>
      <c r="AH365">
        <v>120</v>
      </c>
      <c r="AI365">
        <v>44</v>
      </c>
      <c r="AK365">
        <v>3547.2447982082303</v>
      </c>
      <c r="AL365">
        <v>-63.948836664938284</v>
      </c>
      <c r="AM365">
        <v>-36.081843068441074</v>
      </c>
      <c r="AN365">
        <v>-100.03067973337936</v>
      </c>
      <c r="AO365">
        <v>-3398.4067199809087</v>
      </c>
      <c r="AP365">
        <v>-4103.8942600225428</v>
      </c>
      <c r="AQ365">
        <v>-7502.3009800034524</v>
      </c>
    </row>
    <row r="366" spans="27:43">
      <c r="AA366">
        <v>0</v>
      </c>
      <c r="AB366">
        <v>202706</v>
      </c>
      <c r="AC366">
        <v>330</v>
      </c>
      <c r="AD366">
        <v>76</v>
      </c>
      <c r="AE366">
        <v>4592.9637380000004</v>
      </c>
      <c r="AF366">
        <v>-100.0306693</v>
      </c>
      <c r="AG366">
        <v>0.11990000000000001</v>
      </c>
      <c r="AH366">
        <v>120</v>
      </c>
      <c r="AI366">
        <v>43</v>
      </c>
      <c r="AK366">
        <v>3482.6570060836148</v>
      </c>
      <c r="AL366">
        <v>-64.587792124615461</v>
      </c>
      <c r="AM366">
        <v>-35.442887608763897</v>
      </c>
      <c r="AN366">
        <v>-100.03067973337936</v>
      </c>
      <c r="AO366">
        <v>-3462.9945121055243</v>
      </c>
      <c r="AP366">
        <v>-4139.3371476313068</v>
      </c>
      <c r="AQ366">
        <v>-7602.3316597368321</v>
      </c>
    </row>
    <row r="367" spans="27:43">
      <c r="AA367">
        <v>0</v>
      </c>
      <c r="AB367">
        <v>202707</v>
      </c>
      <c r="AC367">
        <v>331</v>
      </c>
      <c r="AD367">
        <v>77</v>
      </c>
      <c r="AE367">
        <v>4562.0163210000001</v>
      </c>
      <c r="AF367">
        <v>-100.0306693</v>
      </c>
      <c r="AG367">
        <v>0.11990000000000001</v>
      </c>
      <c r="AH367">
        <v>120</v>
      </c>
      <c r="AI367">
        <v>42</v>
      </c>
      <c r="AK367">
        <v>3417.4238742693542</v>
      </c>
      <c r="AL367">
        <v>-65.233131814260574</v>
      </c>
      <c r="AM367">
        <v>-34.797547919118784</v>
      </c>
      <c r="AN367">
        <v>-100.03067973337936</v>
      </c>
      <c r="AO367">
        <v>-3528.2276439197849</v>
      </c>
      <c r="AP367">
        <v>-4174.1346955504259</v>
      </c>
      <c r="AQ367">
        <v>-7702.3623394702117</v>
      </c>
    </row>
    <row r="368" spans="27:43">
      <c r="AA368">
        <v>0</v>
      </c>
      <c r="AB368">
        <v>202708</v>
      </c>
      <c r="AC368">
        <v>332</v>
      </c>
      <c r="AD368">
        <v>78</v>
      </c>
      <c r="AE368">
        <v>4531.0689039999997</v>
      </c>
      <c r="AF368">
        <v>-100.0306693</v>
      </c>
      <c r="AG368">
        <v>0.11990000000000001</v>
      </c>
      <c r="AH368">
        <v>120</v>
      </c>
      <c r="AI368">
        <v>41</v>
      </c>
      <c r="AK368">
        <v>3351.5389547463828</v>
      </c>
      <c r="AL368">
        <v>-65.884919522971387</v>
      </c>
      <c r="AM368">
        <v>-34.145760210407964</v>
      </c>
      <c r="AN368">
        <v>-100.03067973337934</v>
      </c>
      <c r="AO368">
        <v>-3594.1125634427563</v>
      </c>
      <c r="AP368">
        <v>-4208.2804557608342</v>
      </c>
      <c r="AQ368">
        <v>-7802.3930192035914</v>
      </c>
    </row>
    <row r="369" spans="27:43">
      <c r="AA369">
        <v>0</v>
      </c>
      <c r="AB369">
        <v>202709</v>
      </c>
      <c r="AC369">
        <v>333</v>
      </c>
      <c r="AD369">
        <v>79</v>
      </c>
      <c r="AE369">
        <v>4500.1214870000003</v>
      </c>
      <c r="AF369">
        <v>-100.0306693</v>
      </c>
      <c r="AG369">
        <v>0.11990000000000001</v>
      </c>
      <c r="AH369">
        <v>120</v>
      </c>
      <c r="AI369">
        <v>40</v>
      </c>
      <c r="AK369">
        <v>3284.995735069178</v>
      </c>
      <c r="AL369">
        <v>-66.543219677205087</v>
      </c>
      <c r="AM369">
        <v>-33.487460056174271</v>
      </c>
      <c r="AN369">
        <v>-100.03067973337936</v>
      </c>
      <c r="AO369">
        <v>-3660.6557831199611</v>
      </c>
      <c r="AP369">
        <v>-4241.7679158170085</v>
      </c>
      <c r="AQ369">
        <v>-7902.423698936971</v>
      </c>
    </row>
    <row r="370" spans="27:43">
      <c r="AA370">
        <v>0</v>
      </c>
      <c r="AB370">
        <v>202710</v>
      </c>
      <c r="AC370">
        <v>334</v>
      </c>
      <c r="AD370">
        <v>80</v>
      </c>
      <c r="AE370">
        <v>4469.17407</v>
      </c>
      <c r="AF370">
        <v>-100.0306693</v>
      </c>
      <c r="AG370">
        <v>0.11990000000000001</v>
      </c>
      <c r="AH370">
        <v>120</v>
      </c>
      <c r="AI370">
        <v>39</v>
      </c>
      <c r="AK370">
        <v>3217.7876377220314</v>
      </c>
      <c r="AL370">
        <v>-67.208097347146492</v>
      </c>
      <c r="AM370">
        <v>-32.822582386232867</v>
      </c>
      <c r="AN370">
        <v>-100.03067973337936</v>
      </c>
      <c r="AO370">
        <v>-3727.8638804671077</v>
      </c>
      <c r="AP370">
        <v>-4274.5904982032416</v>
      </c>
      <c r="AQ370">
        <v>-8002.4543786703507</v>
      </c>
    </row>
    <row r="371" spans="27:43">
      <c r="AA371">
        <v>0</v>
      </c>
      <c r="AB371">
        <v>202711</v>
      </c>
      <c r="AC371">
        <v>335</v>
      </c>
      <c r="AD371">
        <v>81</v>
      </c>
      <c r="AE371">
        <v>4438.2266529999997</v>
      </c>
      <c r="AF371">
        <v>-100.0306693</v>
      </c>
      <c r="AG371">
        <v>0.11990000000000001</v>
      </c>
      <c r="AH371">
        <v>120</v>
      </c>
      <c r="AI371">
        <v>38</v>
      </c>
      <c r="AK371">
        <v>3149.9080194688913</v>
      </c>
      <c r="AL371">
        <v>-67.879618253140066</v>
      </c>
      <c r="AM371">
        <v>-32.151061480239292</v>
      </c>
      <c r="AN371">
        <v>-100.03067973337936</v>
      </c>
      <c r="AO371">
        <v>-3795.7434987202478</v>
      </c>
      <c r="AP371">
        <v>-4306.7415596834808</v>
      </c>
      <c r="AQ371">
        <v>-8102.4850584037304</v>
      </c>
    </row>
    <row r="372" spans="27:43">
      <c r="AA372">
        <v>0</v>
      </c>
      <c r="AB372">
        <v>202712</v>
      </c>
      <c r="AC372">
        <v>336</v>
      </c>
      <c r="AD372">
        <v>82</v>
      </c>
      <c r="AE372">
        <v>4407.2792369999997</v>
      </c>
      <c r="AF372">
        <v>-100.0306693</v>
      </c>
      <c r="AG372">
        <v>0.11990000000000001</v>
      </c>
      <c r="AH372">
        <v>120</v>
      </c>
      <c r="AI372">
        <v>37</v>
      </c>
      <c r="AK372">
        <v>3081.3501706967054</v>
      </c>
      <c r="AL372">
        <v>-68.55784877218602</v>
      </c>
      <c r="AM372">
        <v>-31.472830961193338</v>
      </c>
      <c r="AN372">
        <v>-100.03067973337936</v>
      </c>
      <c r="AO372">
        <v>-3864.3013474924337</v>
      </c>
      <c r="AP372">
        <v>-4338.2143906446745</v>
      </c>
      <c r="AQ372">
        <v>-8202.51573813711</v>
      </c>
    </row>
    <row r="373" spans="27:43">
      <c r="AA373">
        <v>0</v>
      </c>
      <c r="AB373">
        <v>202801</v>
      </c>
      <c r="AC373">
        <v>337</v>
      </c>
      <c r="AD373">
        <v>83</v>
      </c>
      <c r="AE373">
        <v>4376.3318200000003</v>
      </c>
      <c r="AF373">
        <v>-100.0306693</v>
      </c>
      <c r="AG373">
        <v>0.11990000000000001</v>
      </c>
      <c r="AH373">
        <v>120</v>
      </c>
      <c r="AI373">
        <v>36</v>
      </c>
      <c r="AK373">
        <v>3012.1073147522038</v>
      </c>
      <c r="AL373">
        <v>-69.242855944501443</v>
      </c>
      <c r="AM373">
        <v>-30.787823788877912</v>
      </c>
      <c r="AN373">
        <v>-100.03067973337936</v>
      </c>
      <c r="AO373">
        <v>-3933.5442034369353</v>
      </c>
      <c r="AP373">
        <v>-4369.0022144335526</v>
      </c>
      <c r="AQ373">
        <v>-8302.5464178704897</v>
      </c>
    </row>
    <row r="374" spans="27:43">
      <c r="AA374">
        <v>0</v>
      </c>
      <c r="AB374">
        <v>202802</v>
      </c>
      <c r="AC374">
        <v>338</v>
      </c>
      <c r="AD374">
        <v>84</v>
      </c>
      <c r="AE374">
        <v>4345.384403</v>
      </c>
      <c r="AF374">
        <v>-100.0306693</v>
      </c>
      <c r="AG374">
        <v>0.11990000000000001</v>
      </c>
      <c r="AH374">
        <v>120</v>
      </c>
      <c r="AI374">
        <v>35</v>
      </c>
      <c r="AK374">
        <v>2942.1726072720567</v>
      </c>
      <c r="AL374">
        <v>-69.934707480146926</v>
      </c>
      <c r="AM374">
        <v>-30.095972253232436</v>
      </c>
      <c r="AN374">
        <v>-100.03067973337936</v>
      </c>
      <c r="AO374">
        <v>-4003.4789109170824</v>
      </c>
      <c r="AP374">
        <v>-4399.0981866867851</v>
      </c>
      <c r="AQ374">
        <v>-8402.5770976038675</v>
      </c>
    </row>
    <row r="375" spans="27:43">
      <c r="AA375">
        <v>0</v>
      </c>
      <c r="AB375">
        <v>202803</v>
      </c>
      <c r="AC375">
        <v>339</v>
      </c>
      <c r="AD375">
        <v>85</v>
      </c>
      <c r="AE375">
        <v>4314.4369859999997</v>
      </c>
      <c r="AF375">
        <v>-100.0306693</v>
      </c>
      <c r="AG375">
        <v>0.11990000000000001</v>
      </c>
      <c r="AH375">
        <v>120</v>
      </c>
      <c r="AI375">
        <v>34</v>
      </c>
      <c r="AK375">
        <v>2871.5391355063371</v>
      </c>
      <c r="AL375">
        <v>-70.633471765719392</v>
      </c>
      <c r="AM375">
        <v>-29.397207967659963</v>
      </c>
      <c r="AN375">
        <v>-100.03067973337936</v>
      </c>
      <c r="AO375">
        <v>-4074.112382682802</v>
      </c>
      <c r="AP375">
        <v>-4428.4953946544447</v>
      </c>
      <c r="AQ375">
        <v>-8502.6077773372472</v>
      </c>
    </row>
    <row r="376" spans="27:43">
      <c r="AA376">
        <v>0</v>
      </c>
      <c r="AB376">
        <v>202804</v>
      </c>
      <c r="AC376">
        <v>340</v>
      </c>
      <c r="AD376">
        <v>86</v>
      </c>
      <c r="AE376">
        <v>4283.4895690000003</v>
      </c>
      <c r="AF376">
        <v>-100.0306693</v>
      </c>
      <c r="AG376">
        <v>0.11990000000000001</v>
      </c>
      <c r="AH376">
        <v>120</v>
      </c>
      <c r="AI376">
        <v>33</v>
      </c>
      <c r="AK376">
        <v>2800.1999176352251</v>
      </c>
      <c r="AL376">
        <v>-71.33921787111187</v>
      </c>
      <c r="AM376">
        <v>-28.691461862267484</v>
      </c>
      <c r="AN376">
        <v>-100.03067973337936</v>
      </c>
      <c r="AO376">
        <v>-4145.4516005539135</v>
      </c>
      <c r="AP376">
        <v>-4457.1868565167124</v>
      </c>
      <c r="AQ376">
        <v>-8602.638457070625</v>
      </c>
    </row>
    <row r="377" spans="27:43">
      <c r="AA377">
        <v>0</v>
      </c>
      <c r="AB377">
        <v>202805</v>
      </c>
      <c r="AC377">
        <v>341</v>
      </c>
      <c r="AD377">
        <v>87</v>
      </c>
      <c r="AE377">
        <v>4252.542152</v>
      </c>
      <c r="AF377">
        <v>-100.0306693</v>
      </c>
      <c r="AG377">
        <v>0.11990000000000001</v>
      </c>
      <c r="AH377">
        <v>120</v>
      </c>
      <c r="AI377">
        <v>32</v>
      </c>
      <c r="AK377">
        <v>2728.1479020788843</v>
      </c>
      <c r="AL377">
        <v>-72.052015556340734</v>
      </c>
      <c r="AM377">
        <v>-27.978664177038624</v>
      </c>
      <c r="AN377">
        <v>-100.03067973337936</v>
      </c>
      <c r="AO377">
        <v>-4217.5036161102544</v>
      </c>
      <c r="AP377">
        <v>-4485.1655206937512</v>
      </c>
      <c r="AQ377">
        <v>-8702.6691368040047</v>
      </c>
    </row>
    <row r="378" spans="27:43">
      <c r="AA378">
        <v>0</v>
      </c>
      <c r="AB378">
        <v>202806</v>
      </c>
      <c r="AC378">
        <v>342</v>
      </c>
      <c r="AD378">
        <v>88</v>
      </c>
      <c r="AE378">
        <v>4221.594736</v>
      </c>
      <c r="AF378">
        <v>-100.0306693</v>
      </c>
      <c r="AG378">
        <v>0.11990000000000001</v>
      </c>
      <c r="AH378">
        <v>120</v>
      </c>
      <c r="AI378">
        <v>31</v>
      </c>
      <c r="AK378">
        <v>2655.3759668004432</v>
      </c>
      <c r="AL378">
        <v>-72.771935278441177</v>
      </c>
      <c r="AM378">
        <v>-27.258744454938185</v>
      </c>
      <c r="AN378">
        <v>-100.03067973337936</v>
      </c>
      <c r="AO378">
        <v>-4290.2755513886959</v>
      </c>
      <c r="AP378">
        <v>-4512.4242651486893</v>
      </c>
      <c r="AQ378">
        <v>-8802.6998165373843</v>
      </c>
    </row>
    <row r="379" spans="27:43">
      <c r="AA379">
        <v>0</v>
      </c>
      <c r="AB379">
        <v>202807</v>
      </c>
      <c r="AC379">
        <v>343</v>
      </c>
      <c r="AD379">
        <v>89</v>
      </c>
      <c r="AE379">
        <v>4190.6473189999997</v>
      </c>
      <c r="AF379">
        <v>-100.0306693</v>
      </c>
      <c r="AG379">
        <v>0.11990000000000001</v>
      </c>
      <c r="AH379">
        <v>120</v>
      </c>
      <c r="AI379">
        <v>30</v>
      </c>
      <c r="AK379">
        <v>2581.8769186020118</v>
      </c>
      <c r="AL379">
        <v>-73.499048198431595</v>
      </c>
      <c r="AM379">
        <v>-26.53163153494776</v>
      </c>
      <c r="AN379">
        <v>-100.03067973337936</v>
      </c>
      <c r="AO379">
        <v>-4363.7745995871273</v>
      </c>
      <c r="AP379">
        <v>-4538.9558966836366</v>
      </c>
      <c r="AQ379">
        <v>-8902.730496270764</v>
      </c>
    </row>
    <row r="380" spans="27:43">
      <c r="AA380">
        <v>0</v>
      </c>
      <c r="AB380">
        <v>202808</v>
      </c>
      <c r="AC380">
        <v>344</v>
      </c>
      <c r="AD380">
        <v>90</v>
      </c>
      <c r="AE380">
        <v>4159.6999020000003</v>
      </c>
      <c r="AF380">
        <v>-100.0306693</v>
      </c>
      <c r="AG380">
        <v>0.11990000000000001</v>
      </c>
      <c r="AH380">
        <v>120</v>
      </c>
      <c r="AI380">
        <v>29</v>
      </c>
      <c r="AK380">
        <v>2507.6434924136643</v>
      </c>
      <c r="AL380">
        <v>-74.233426188347593</v>
      </c>
      <c r="AM380">
        <v>-25.797253545031765</v>
      </c>
      <c r="AN380">
        <v>-100.03067973337936</v>
      </c>
      <c r="AO380">
        <v>-4438.0080257754753</v>
      </c>
      <c r="AP380">
        <v>-4564.7531502286683</v>
      </c>
      <c r="AQ380">
        <v>-9002.7611760041436</v>
      </c>
    </row>
    <row r="381" spans="27:43">
      <c r="AA381">
        <v>0</v>
      </c>
      <c r="AB381">
        <v>202809</v>
      </c>
      <c r="AC381">
        <v>345</v>
      </c>
      <c r="AD381">
        <v>91</v>
      </c>
      <c r="AE381">
        <v>4128.752485</v>
      </c>
      <c r="AF381">
        <v>-100.0306693</v>
      </c>
      <c r="AG381">
        <v>0.11990000000000001</v>
      </c>
      <c r="AH381">
        <v>120</v>
      </c>
      <c r="AI381">
        <v>28</v>
      </c>
      <c r="AK381">
        <v>2432.6683505753181</v>
      </c>
      <c r="AL381">
        <v>-74.975141838346161</v>
      </c>
      <c r="AM381">
        <v>-25.055537895033194</v>
      </c>
      <c r="AN381">
        <v>-100.03067973337936</v>
      </c>
      <c r="AO381">
        <v>-4512.983167613821</v>
      </c>
      <c r="AP381">
        <v>-4589.8086881237014</v>
      </c>
      <c r="AQ381">
        <v>-9102.7918557375233</v>
      </c>
    </row>
    <row r="382" spans="27:43">
      <c r="AA382">
        <v>0</v>
      </c>
      <c r="AB382">
        <v>202810</v>
      </c>
      <c r="AC382">
        <v>346</v>
      </c>
      <c r="AD382">
        <v>92</v>
      </c>
      <c r="AE382">
        <v>4097.8050679999997</v>
      </c>
      <c r="AF382">
        <v>-100.0306693</v>
      </c>
      <c r="AG382">
        <v>0.11990000000000001</v>
      </c>
      <c r="AH382">
        <v>120</v>
      </c>
      <c r="AI382">
        <v>27</v>
      </c>
      <c r="AK382">
        <v>2356.9440821114372</v>
      </c>
      <c r="AL382">
        <v>-75.724268463880975</v>
      </c>
      <c r="AM382">
        <v>-24.306411269498383</v>
      </c>
      <c r="AN382">
        <v>-100.03067973337936</v>
      </c>
      <c r="AO382">
        <v>-4588.7074360777024</v>
      </c>
      <c r="AP382">
        <v>-4614.1150993931997</v>
      </c>
      <c r="AQ382">
        <v>-9202.8225354709029</v>
      </c>
    </row>
    <row r="383" spans="27:43">
      <c r="AA383">
        <v>0</v>
      </c>
      <c r="AB383">
        <v>202811</v>
      </c>
      <c r="AC383">
        <v>347</v>
      </c>
      <c r="AD383">
        <v>93</v>
      </c>
      <c r="AE383">
        <v>4066.8576509999998</v>
      </c>
      <c r="AF383">
        <v>-100.0306693</v>
      </c>
      <c r="AG383">
        <v>0.11990000000000001</v>
      </c>
      <c r="AH383">
        <v>120</v>
      </c>
      <c r="AI383">
        <v>26</v>
      </c>
      <c r="AK383">
        <v>2280.4632019984879</v>
      </c>
      <c r="AL383">
        <v>-76.480880112949251</v>
      </c>
      <c r="AM383">
        <v>-23.549799620430107</v>
      </c>
      <c r="AN383">
        <v>-100.03067973337936</v>
      </c>
      <c r="AO383">
        <v>-4665.1883161906517</v>
      </c>
      <c r="AP383">
        <v>-4637.66489901363</v>
      </c>
      <c r="AQ383">
        <v>-9302.8532152042826</v>
      </c>
    </row>
    <row r="384" spans="27:43">
      <c r="AA384">
        <v>0</v>
      </c>
      <c r="AB384">
        <v>202812</v>
      </c>
      <c r="AC384">
        <v>348</v>
      </c>
      <c r="AD384">
        <v>94</v>
      </c>
      <c r="AE384">
        <v>4035.9102349999998</v>
      </c>
      <c r="AF384">
        <v>-100.0306693</v>
      </c>
      <c r="AG384">
        <v>0.11990000000000001</v>
      </c>
      <c r="AH384">
        <v>120</v>
      </c>
      <c r="AI384">
        <v>25</v>
      </c>
      <c r="AK384">
        <v>2203.2181504250766</v>
      </c>
      <c r="AL384">
        <v>-77.245051573411132</v>
      </c>
      <c r="AM384">
        <v>-22.785628159968223</v>
      </c>
      <c r="AN384">
        <v>-100.03067973337936</v>
      </c>
      <c r="AO384">
        <v>-4742.4333677640625</v>
      </c>
      <c r="AP384">
        <v>-4660.4505271735979</v>
      </c>
      <c r="AQ384">
        <v>-9402.8838949376623</v>
      </c>
    </row>
    <row r="385" spans="27:43">
      <c r="AA385">
        <v>0</v>
      </c>
      <c r="AB385">
        <v>202901</v>
      </c>
      <c r="AC385">
        <v>349</v>
      </c>
      <c r="AD385">
        <v>95</v>
      </c>
      <c r="AE385">
        <v>4004.962818</v>
      </c>
      <c r="AF385">
        <v>-100.0306693</v>
      </c>
      <c r="AG385">
        <v>0.11990000000000001</v>
      </c>
      <c r="AH385">
        <v>120</v>
      </c>
      <c r="AI385">
        <v>24</v>
      </c>
      <c r="AK385">
        <v>2125.2012920446946</v>
      </c>
      <c r="AL385">
        <v>-78.016858380382132</v>
      </c>
      <c r="AM385">
        <v>-22.013821352997223</v>
      </c>
      <c r="AN385">
        <v>-100.03067973337936</v>
      </c>
      <c r="AO385">
        <v>-4820.450226144445</v>
      </c>
      <c r="AP385">
        <v>-4682.4643485265951</v>
      </c>
      <c r="AQ385">
        <v>-9502.9145746710419</v>
      </c>
    </row>
    <row r="386" spans="27:43">
      <c r="AA386">
        <v>0</v>
      </c>
      <c r="AB386">
        <v>202902</v>
      </c>
      <c r="AC386">
        <v>350</v>
      </c>
      <c r="AD386">
        <v>96</v>
      </c>
      <c r="AE386">
        <v>3974.0154010000001</v>
      </c>
      <c r="AF386">
        <v>-100.0306693</v>
      </c>
      <c r="AG386">
        <v>0.11990000000000001</v>
      </c>
      <c r="AH386">
        <v>120</v>
      </c>
      <c r="AI386">
        <v>23</v>
      </c>
      <c r="AK386">
        <v>2046.404915220995</v>
      </c>
      <c r="AL386">
        <v>-78.796376823699461</v>
      </c>
      <c r="AM386">
        <v>-21.234302909679904</v>
      </c>
      <c r="AN386">
        <v>-100.03067973337937</v>
      </c>
      <c r="AO386">
        <v>-4899.2466029681445</v>
      </c>
      <c r="AP386">
        <v>-4703.6986514362752</v>
      </c>
      <c r="AQ386">
        <v>-9602.9452544044198</v>
      </c>
    </row>
    <row r="387" spans="27:43">
      <c r="AA387">
        <v>0</v>
      </c>
      <c r="AB387">
        <v>202903</v>
      </c>
      <c r="AC387">
        <v>351</v>
      </c>
      <c r="AD387">
        <v>97</v>
      </c>
      <c r="AE387">
        <v>3943.0679839999998</v>
      </c>
      <c r="AF387">
        <v>-100.0306693</v>
      </c>
      <c r="AG387">
        <v>0.11990000000000001</v>
      </c>
      <c r="AH387">
        <v>120</v>
      </c>
      <c r="AI387">
        <v>22</v>
      </c>
      <c r="AK387">
        <v>1966.8212312655321</v>
      </c>
      <c r="AL387">
        <v>-79.583683955462917</v>
      </c>
      <c r="AM387">
        <v>-20.446995777916442</v>
      </c>
      <c r="AN387">
        <v>-100.03067973337936</v>
      </c>
      <c r="AO387">
        <v>-4978.8302869236077</v>
      </c>
      <c r="AP387">
        <v>-4724.1456472141917</v>
      </c>
      <c r="AQ387">
        <v>-9702.9759341377994</v>
      </c>
    </row>
    <row r="388" spans="27:43">
      <c r="AA388">
        <v>0</v>
      </c>
      <c r="AB388">
        <v>202904</v>
      </c>
      <c r="AC388">
        <v>352</v>
      </c>
      <c r="AD388">
        <v>98</v>
      </c>
      <c r="AE388">
        <v>3912.1205669999999</v>
      </c>
      <c r="AF388">
        <v>-100.0306693</v>
      </c>
      <c r="AG388">
        <v>0.11990000000000001</v>
      </c>
      <c r="AH388">
        <v>120</v>
      </c>
      <c r="AI388">
        <v>21</v>
      </c>
      <c r="AK388">
        <v>1886.4423736678809</v>
      </c>
      <c r="AL388">
        <v>-80.378857597651248</v>
      </c>
      <c r="AM388">
        <v>-19.651822135728107</v>
      </c>
      <c r="AN388">
        <v>-100.03067973337936</v>
      </c>
      <c r="AO388">
        <v>-5059.2091445212591</v>
      </c>
      <c r="AP388">
        <v>-4743.79746934992</v>
      </c>
      <c r="AQ388">
        <v>-9803.0066138711773</v>
      </c>
    </row>
    <row r="389" spans="27:43">
      <c r="AA389">
        <v>0</v>
      </c>
      <c r="AB389">
        <v>202905</v>
      </c>
      <c r="AC389">
        <v>353</v>
      </c>
      <c r="AD389">
        <v>99</v>
      </c>
      <c r="AE389">
        <v>3881.1731500000001</v>
      </c>
      <c r="AF389">
        <v>-100.0306693</v>
      </c>
      <c r="AG389">
        <v>0.11990000000000001</v>
      </c>
      <c r="AH389">
        <v>120</v>
      </c>
      <c r="AI389">
        <v>20</v>
      </c>
      <c r="AK389">
        <v>1805.2603973180665</v>
      </c>
      <c r="AL389">
        <v>-81.181976349814448</v>
      </c>
      <c r="AM389">
        <v>-18.84870338356491</v>
      </c>
      <c r="AN389">
        <v>-100.03067973337936</v>
      </c>
      <c r="AO389">
        <v>-5140.3911208710733</v>
      </c>
      <c r="AP389">
        <v>-4762.6461727334845</v>
      </c>
      <c r="AQ389">
        <v>-9903.0372936045569</v>
      </c>
    </row>
    <row r="390" spans="27:43">
      <c r="AA390">
        <v>0</v>
      </c>
      <c r="AB390">
        <v>202906</v>
      </c>
      <c r="AC390">
        <v>354</v>
      </c>
      <c r="AD390">
        <v>100</v>
      </c>
      <c r="AE390">
        <v>3850.2257340000001</v>
      </c>
      <c r="AF390">
        <v>-100.0306693</v>
      </c>
      <c r="AG390">
        <v>0.11990000000000001</v>
      </c>
      <c r="AH390">
        <v>120</v>
      </c>
      <c r="AI390">
        <v>19</v>
      </c>
      <c r="AK390">
        <v>1723.2672777212235</v>
      </c>
      <c r="AL390">
        <v>-81.993119596843016</v>
      </c>
      <c r="AM390">
        <v>-18.037560136536346</v>
      </c>
      <c r="AN390">
        <v>-100.03067973337936</v>
      </c>
      <c r="AO390">
        <v>-5222.3842404679162</v>
      </c>
      <c r="AP390">
        <v>-4780.6837328700212</v>
      </c>
      <c r="AQ390">
        <v>-10003.067973337937</v>
      </c>
    </row>
    <row r="391" spans="27:43">
      <c r="AA391">
        <v>0</v>
      </c>
      <c r="AB391">
        <v>202907</v>
      </c>
      <c r="AC391">
        <v>355</v>
      </c>
      <c r="AD391">
        <v>101</v>
      </c>
      <c r="AE391">
        <v>3819.2783169999998</v>
      </c>
      <c r="AF391">
        <v>-100.0306693</v>
      </c>
      <c r="AG391">
        <v>0.11990000000000001</v>
      </c>
      <c r="AH391">
        <v>120</v>
      </c>
      <c r="AI391">
        <v>18</v>
      </c>
      <c r="AK391">
        <v>1640.4549102044086</v>
      </c>
      <c r="AL391">
        <v>-82.812367516814803</v>
      </c>
      <c r="AM391">
        <v>-17.218312216564556</v>
      </c>
      <c r="AN391">
        <v>-100.03067973337936</v>
      </c>
      <c r="AO391">
        <v>-5305.1966079847307</v>
      </c>
      <c r="AP391">
        <v>-4797.9020450865855</v>
      </c>
      <c r="AQ391">
        <v>-10103.098653071316</v>
      </c>
    </row>
    <row r="392" spans="27:43">
      <c r="AA392">
        <v>0</v>
      </c>
      <c r="AB392">
        <v>202908</v>
      </c>
      <c r="AC392">
        <v>356</v>
      </c>
      <c r="AD392">
        <v>102</v>
      </c>
      <c r="AE392">
        <v>3788.3308999999999</v>
      </c>
      <c r="AF392">
        <v>-100.0306693</v>
      </c>
      <c r="AG392">
        <v>0.11990000000000001</v>
      </c>
      <c r="AH392">
        <v>120</v>
      </c>
      <c r="AI392">
        <v>17</v>
      </c>
      <c r="AK392">
        <v>1556.8151091154882</v>
      </c>
      <c r="AL392">
        <v>-83.639801088920308</v>
      </c>
      <c r="AM392">
        <v>-16.390878644459047</v>
      </c>
      <c r="AN392">
        <v>-100.03067973337936</v>
      </c>
      <c r="AO392">
        <v>-5388.8364090736513</v>
      </c>
      <c r="AP392">
        <v>-4814.2929237310445</v>
      </c>
      <c r="AQ392">
        <v>-10203.129332804696</v>
      </c>
    </row>
    <row r="393" spans="27:43">
      <c r="AA393">
        <v>0</v>
      </c>
      <c r="AB393">
        <v>202909</v>
      </c>
      <c r="AC393">
        <v>357</v>
      </c>
      <c r="AD393">
        <v>103</v>
      </c>
      <c r="AE393">
        <v>3757.3834830000001</v>
      </c>
      <c r="AF393">
        <v>-100.0306693</v>
      </c>
      <c r="AG393">
        <v>0.11990000000000001</v>
      </c>
      <c r="AH393">
        <v>120</v>
      </c>
      <c r="AI393">
        <v>16</v>
      </c>
      <c r="AK393">
        <v>1472.3396070140211</v>
      </c>
      <c r="AL393">
        <v>-84.4755021014671</v>
      </c>
      <c r="AM393">
        <v>-15.555177631912253</v>
      </c>
      <c r="AN393">
        <v>-100.03067973337936</v>
      </c>
      <c r="AO393">
        <v>-5473.3119111751184</v>
      </c>
      <c r="AP393">
        <v>-4829.8481013629571</v>
      </c>
      <c r="AQ393">
        <v>-10303.160012538076</v>
      </c>
    </row>
    <row r="394" spans="27:43">
      <c r="AA394">
        <v>0</v>
      </c>
      <c r="AB394">
        <v>202910</v>
      </c>
      <c r="AC394">
        <v>358</v>
      </c>
      <c r="AD394">
        <v>104</v>
      </c>
      <c r="AE394">
        <v>3726.4360660000002</v>
      </c>
      <c r="AF394">
        <v>-100.0306693</v>
      </c>
      <c r="AG394">
        <v>0.11990000000000001</v>
      </c>
      <c r="AH394">
        <v>120</v>
      </c>
      <c r="AI394">
        <v>15</v>
      </c>
      <c r="AK394">
        <v>1387.0200538540569</v>
      </c>
      <c r="AL394">
        <v>-85.319553159964272</v>
      </c>
      <c r="AM394">
        <v>-14.711126573415093</v>
      </c>
      <c r="AN394">
        <v>-100.03067973337937</v>
      </c>
      <c r="AO394">
        <v>-5558.6314643350825</v>
      </c>
      <c r="AP394">
        <v>-4844.5592279363718</v>
      </c>
      <c r="AQ394">
        <v>-10403.190692271455</v>
      </c>
    </row>
    <row r="395" spans="27:43">
      <c r="AA395">
        <v>0</v>
      </c>
      <c r="AB395">
        <v>202911</v>
      </c>
      <c r="AC395">
        <v>359</v>
      </c>
      <c r="AD395">
        <v>105</v>
      </c>
      <c r="AE395">
        <v>3695.4886489999999</v>
      </c>
      <c r="AF395">
        <v>-100.0306693</v>
      </c>
      <c r="AG395">
        <v>0.11990000000000001</v>
      </c>
      <c r="AH395">
        <v>120</v>
      </c>
      <c r="AI395">
        <v>14</v>
      </c>
      <c r="AK395">
        <v>1300.8480161587693</v>
      </c>
      <c r="AL395">
        <v>-86.172037695287571</v>
      </c>
      <c r="AM395">
        <v>-13.858642038091784</v>
      </c>
      <c r="AN395">
        <v>-100.03067973337936</v>
      </c>
      <c r="AO395">
        <v>-5644.8035020303696</v>
      </c>
      <c r="AP395">
        <v>-4858.4178699744634</v>
      </c>
      <c r="AQ395">
        <v>-10503.221372004835</v>
      </c>
    </row>
    <row r="396" spans="27:43">
      <c r="AA396">
        <v>0</v>
      </c>
      <c r="AB396">
        <v>202912</v>
      </c>
      <c r="AC396">
        <v>360</v>
      </c>
      <c r="AD396">
        <v>106</v>
      </c>
      <c r="AE396">
        <v>3664.5412329999999</v>
      </c>
      <c r="AF396">
        <v>-100.0306693</v>
      </c>
      <c r="AG396">
        <v>0.11990000000000001</v>
      </c>
      <c r="AH396">
        <v>120</v>
      </c>
      <c r="AI396">
        <v>13</v>
      </c>
      <c r="AK396">
        <v>1213.8149761868428</v>
      </c>
      <c r="AL396">
        <v>-87.033039971926328</v>
      </c>
      <c r="AM396">
        <v>-12.997639761453035</v>
      </c>
      <c r="AN396">
        <v>-100.03067973337936</v>
      </c>
      <c r="AO396">
        <v>-5731.8365420022956</v>
      </c>
      <c r="AP396">
        <v>-4871.4155097359162</v>
      </c>
      <c r="AQ396">
        <v>-10603.252051738215</v>
      </c>
    </row>
    <row r="397" spans="27:43">
      <c r="AA397">
        <v>0</v>
      </c>
      <c r="AB397">
        <v>203001</v>
      </c>
      <c r="AC397">
        <v>361</v>
      </c>
      <c r="AD397">
        <v>107</v>
      </c>
      <c r="AE397">
        <v>3633.5938160000001</v>
      </c>
      <c r="AF397">
        <v>-100.0306693</v>
      </c>
      <c r="AG397">
        <v>0.11990000000000001</v>
      </c>
      <c r="AH397">
        <v>120</v>
      </c>
      <c r="AI397">
        <v>12</v>
      </c>
      <c r="AK397">
        <v>1125.9123310905304</v>
      </c>
      <c r="AL397">
        <v>-87.902645096312483</v>
      </c>
      <c r="AM397">
        <v>-12.12803463706687</v>
      </c>
      <c r="AN397">
        <v>-100.03067973337936</v>
      </c>
      <c r="AO397">
        <v>-5819.7391870986085</v>
      </c>
      <c r="AP397">
        <v>-4883.543544372983</v>
      </c>
      <c r="AQ397">
        <v>-10703.282731471594</v>
      </c>
    </row>
    <row r="398" spans="27:43">
      <c r="AA398">
        <v>0</v>
      </c>
      <c r="AB398">
        <v>203002</v>
      </c>
      <c r="AC398">
        <v>362</v>
      </c>
      <c r="AD398">
        <v>108</v>
      </c>
      <c r="AE398">
        <v>3602.6463990000002</v>
      </c>
      <c r="AF398">
        <v>-100.0306693</v>
      </c>
      <c r="AG398">
        <v>0.11990000000000001</v>
      </c>
      <c r="AH398">
        <v>120</v>
      </c>
      <c r="AI398">
        <v>11</v>
      </c>
      <c r="AK398">
        <v>1037.1313920652972</v>
      </c>
      <c r="AL398">
        <v>-88.780939025233138</v>
      </c>
      <c r="AM398">
        <v>-11.249740708146216</v>
      </c>
      <c r="AN398">
        <v>-100.03067973337936</v>
      </c>
      <c r="AO398">
        <v>-5908.5201261238417</v>
      </c>
      <c r="AP398">
        <v>-4894.7932850811294</v>
      </c>
      <c r="AQ398">
        <v>-10803.313411204974</v>
      </c>
    </row>
    <row r="399" spans="27:43">
      <c r="AA399">
        <v>0</v>
      </c>
      <c r="AB399">
        <v>203003</v>
      </c>
      <c r="AC399">
        <v>363</v>
      </c>
      <c r="AD399">
        <v>109</v>
      </c>
      <c r="AE399">
        <v>3571.6989819999999</v>
      </c>
      <c r="AF399">
        <v>-100.0306693</v>
      </c>
      <c r="AG399">
        <v>0.11990000000000001</v>
      </c>
      <c r="AH399">
        <v>120</v>
      </c>
      <c r="AI399">
        <v>10</v>
      </c>
      <c r="AK399">
        <v>947.46338349097027</v>
      </c>
      <c r="AL399">
        <v>-89.668008574326933</v>
      </c>
      <c r="AM399">
        <v>-10.362671159052427</v>
      </c>
      <c r="AN399">
        <v>-100.03067973337936</v>
      </c>
      <c r="AO399">
        <v>-5998.1881346981691</v>
      </c>
      <c r="AP399">
        <v>-4905.1559562401817</v>
      </c>
      <c r="AQ399">
        <v>-10903.344090938353</v>
      </c>
    </row>
    <row r="400" spans="27:43">
      <c r="AA400">
        <v>0</v>
      </c>
      <c r="AB400">
        <v>203004</v>
      </c>
      <c r="AC400">
        <v>364</v>
      </c>
      <c r="AD400">
        <v>110</v>
      </c>
      <c r="AE400">
        <v>3540.751565</v>
      </c>
      <c r="AF400">
        <v>-100.0306693</v>
      </c>
      <c r="AG400">
        <v>0.11990000000000001</v>
      </c>
      <c r="AH400">
        <v>120</v>
      </c>
      <c r="AI400">
        <v>9</v>
      </c>
      <c r="AK400">
        <v>856.89944206430482</v>
      </c>
      <c r="AL400">
        <v>-90.563941426665409</v>
      </c>
      <c r="AM400">
        <v>-9.4667383067139443</v>
      </c>
      <c r="AN400">
        <v>-100.03067973337936</v>
      </c>
      <c r="AO400">
        <v>-6088.7520761248343</v>
      </c>
      <c r="AP400">
        <v>-4914.6226945468952</v>
      </c>
      <c r="AQ400">
        <v>-11003.374770671733</v>
      </c>
    </row>
    <row r="401" spans="27:43">
      <c r="AA401">
        <v>0</v>
      </c>
      <c r="AB401">
        <v>203005</v>
      </c>
      <c r="AC401">
        <v>365</v>
      </c>
      <c r="AD401">
        <v>111</v>
      </c>
      <c r="AE401">
        <v>3509.8041480000002</v>
      </c>
      <c r="AF401">
        <v>-100.0306693</v>
      </c>
      <c r="AG401">
        <v>0.11990000000000001</v>
      </c>
      <c r="AH401">
        <v>120</v>
      </c>
      <c r="AI401">
        <v>8</v>
      </c>
      <c r="AK401">
        <v>765.43061592288461</v>
      </c>
      <c r="AL401">
        <v>-91.46882614142018</v>
      </c>
      <c r="AM401">
        <v>-8.5618535919591778</v>
      </c>
      <c r="AN401">
        <v>-100.03067973337936</v>
      </c>
      <c r="AO401">
        <v>-6180.2209022662546</v>
      </c>
      <c r="AP401">
        <v>-4923.1845481388546</v>
      </c>
      <c r="AQ401">
        <v>-11103.405450405111</v>
      </c>
    </row>
    <row r="402" spans="27:43">
      <c r="AA402">
        <v>0</v>
      </c>
      <c r="AB402">
        <v>203006</v>
      </c>
      <c r="AC402">
        <v>366</v>
      </c>
      <c r="AD402">
        <v>112</v>
      </c>
      <c r="AE402">
        <v>3478.8567320000002</v>
      </c>
      <c r="AF402">
        <v>-100.0306693</v>
      </c>
      <c r="AG402">
        <v>0.11990000000000001</v>
      </c>
      <c r="AH402">
        <v>120</v>
      </c>
      <c r="AI402">
        <v>7</v>
      </c>
      <c r="AK402">
        <v>673.04786376026811</v>
      </c>
      <c r="AL402">
        <v>-92.382752162616541</v>
      </c>
      <c r="AM402">
        <v>-7.647927570762822</v>
      </c>
      <c r="AN402">
        <v>-100.03067973337936</v>
      </c>
      <c r="AO402">
        <v>-6272.6036544288709</v>
      </c>
      <c r="AP402">
        <v>-4930.832475709617</v>
      </c>
      <c r="AQ402">
        <v>-11203.436130138491</v>
      </c>
    </row>
    <row r="403" spans="27:43">
      <c r="AA403">
        <v>0</v>
      </c>
      <c r="AB403">
        <v>203007</v>
      </c>
      <c r="AC403">
        <v>367</v>
      </c>
      <c r="AD403">
        <v>113</v>
      </c>
      <c r="AE403">
        <v>3447.9093149999999</v>
      </c>
      <c r="AF403">
        <v>-100.0306693</v>
      </c>
      <c r="AG403">
        <v>0.11990000000000001</v>
      </c>
      <c r="AH403">
        <v>120</v>
      </c>
      <c r="AI403">
        <v>6</v>
      </c>
      <c r="AK403">
        <v>579.7420539322934</v>
      </c>
      <c r="AL403">
        <v>-93.305809827974684</v>
      </c>
      <c r="AM403">
        <v>-6.7248699054046783</v>
      </c>
      <c r="AN403">
        <v>-100.03067973337936</v>
      </c>
      <c r="AO403">
        <v>-6365.9094642568452</v>
      </c>
      <c r="AP403">
        <v>-4937.5573456150214</v>
      </c>
      <c r="AQ403">
        <v>-11303.46680987187</v>
      </c>
    </row>
    <row r="404" spans="27:43">
      <c r="AA404">
        <v>0</v>
      </c>
      <c r="AB404">
        <v>203008</v>
      </c>
      <c r="AC404">
        <v>368</v>
      </c>
      <c r="AD404">
        <v>114</v>
      </c>
      <c r="AE404">
        <v>3416.961898</v>
      </c>
      <c r="AF404">
        <v>-100.0306693</v>
      </c>
      <c r="AG404">
        <v>0.11990000000000001</v>
      </c>
      <c r="AH404">
        <v>120</v>
      </c>
      <c r="AI404">
        <v>5</v>
      </c>
      <c r="AK404">
        <v>485.50396355445423</v>
      </c>
      <c r="AL404">
        <v>-94.2380903778392</v>
      </c>
      <c r="AM404">
        <v>-5.7925893555401649</v>
      </c>
      <c r="AN404">
        <v>-100.03067973337936</v>
      </c>
      <c r="AO404">
        <v>-6460.1475546346846</v>
      </c>
      <c r="AP404">
        <v>-4943.3499349705617</v>
      </c>
      <c r="AQ404">
        <v>-11403.49748960525</v>
      </c>
    </row>
    <row r="405" spans="27:43">
      <c r="AA405">
        <v>0</v>
      </c>
      <c r="AB405">
        <v>203009</v>
      </c>
      <c r="AC405">
        <v>369</v>
      </c>
      <c r="AD405">
        <v>115</v>
      </c>
      <c r="AE405">
        <v>3386.0144810000002</v>
      </c>
      <c r="AF405">
        <v>-100.0306693</v>
      </c>
      <c r="AG405">
        <v>0.11990000000000001</v>
      </c>
      <c r="AH405">
        <v>120</v>
      </c>
      <c r="AI405">
        <v>4</v>
      </c>
      <c r="AK405">
        <v>390.32427759025643</v>
      </c>
      <c r="AL405">
        <v>-95.179685964197773</v>
      </c>
      <c r="AM405">
        <v>-4.8509937691815885</v>
      </c>
      <c r="AN405">
        <v>-100.03067973337936</v>
      </c>
      <c r="AO405">
        <v>-6555.3272405988828</v>
      </c>
      <c r="AP405">
        <v>-4948.2009287397432</v>
      </c>
      <c r="AQ405">
        <v>-11503.52816933863</v>
      </c>
    </row>
    <row r="406" spans="27:43">
      <c r="AA406">
        <v>0</v>
      </c>
      <c r="AB406">
        <v>203010</v>
      </c>
      <c r="AC406">
        <v>370</v>
      </c>
      <c r="AD406">
        <v>116</v>
      </c>
      <c r="AE406">
        <v>3355.0670639999998</v>
      </c>
      <c r="AF406">
        <v>-100.0306693</v>
      </c>
      <c r="AG406">
        <v>0.11990000000000001</v>
      </c>
      <c r="AH406">
        <v>120</v>
      </c>
      <c r="AI406">
        <v>3</v>
      </c>
      <c r="AK406">
        <v>294.19358793046638</v>
      </c>
      <c r="AL406">
        <v>-96.13068965979005</v>
      </c>
      <c r="AM406">
        <v>-3.8999900735893118</v>
      </c>
      <c r="AN406">
        <v>-100.03067973337936</v>
      </c>
      <c r="AO406">
        <v>-6651.4579302586726</v>
      </c>
      <c r="AP406">
        <v>-4952.1009188133321</v>
      </c>
      <c r="AQ406">
        <v>-11603.558849072009</v>
      </c>
    </row>
    <row r="407" spans="27:43">
      <c r="AA407">
        <v>0</v>
      </c>
      <c r="AB407">
        <v>203011</v>
      </c>
      <c r="AC407">
        <v>371</v>
      </c>
      <c r="AD407">
        <v>117</v>
      </c>
      <c r="AE407">
        <v>3324.119647</v>
      </c>
      <c r="AF407">
        <v>-100.0306693</v>
      </c>
      <c r="AG407">
        <v>0.11990000000000001</v>
      </c>
      <c r="AH407">
        <v>120</v>
      </c>
      <c r="AI407">
        <v>2</v>
      </c>
      <c r="AK407">
        <v>197.10239246315894</v>
      </c>
      <c r="AL407">
        <v>-97.091195467307443</v>
      </c>
      <c r="AM407">
        <v>-2.9394842660719096</v>
      </c>
      <c r="AN407">
        <v>-100.03067973337936</v>
      </c>
      <c r="AO407">
        <v>-6748.54912572598</v>
      </c>
      <c r="AP407">
        <v>-4955.0404030794043</v>
      </c>
      <c r="AQ407">
        <v>-11703.589528805387</v>
      </c>
    </row>
    <row r="408" spans="27:43">
      <c r="AA408">
        <v>0</v>
      </c>
      <c r="AB408">
        <v>203012</v>
      </c>
      <c r="AC408">
        <v>372</v>
      </c>
      <c r="AD408">
        <v>118</v>
      </c>
      <c r="AE408">
        <v>3293.172231</v>
      </c>
      <c r="AF408">
        <v>-100.0306693</v>
      </c>
      <c r="AG408">
        <v>0.11990000000000001</v>
      </c>
      <c r="AH408">
        <v>120</v>
      </c>
      <c r="AI408">
        <v>1</v>
      </c>
      <c r="AK408">
        <v>99.04109413447398</v>
      </c>
      <c r="AL408">
        <v>-98.061298328684956</v>
      </c>
      <c r="AM408">
        <v>-1.9693814046943963</v>
      </c>
      <c r="AN408">
        <v>-100.03067973337936</v>
      </c>
      <c r="AO408">
        <v>-6846.6104240546647</v>
      </c>
      <c r="AP408">
        <v>-4957.0097844840984</v>
      </c>
      <c r="AQ408">
        <v>-11803.620208538767</v>
      </c>
    </row>
    <row r="409" spans="27:43">
      <c r="AA409">
        <v>1</v>
      </c>
      <c r="AB409">
        <v>202103</v>
      </c>
      <c r="AC409">
        <v>255</v>
      </c>
      <c r="AD409">
        <v>1</v>
      </c>
      <c r="AE409">
        <v>13265.225</v>
      </c>
      <c r="AF409">
        <v>-219.33583669999999</v>
      </c>
      <c r="AG409">
        <v>0.15555279399999999</v>
      </c>
      <c r="AH409">
        <v>120</v>
      </c>
      <c r="AI409">
        <v>119</v>
      </c>
      <c r="AK409">
        <v>13265.225</v>
      </c>
      <c r="AL409">
        <v>0</v>
      </c>
      <c r="AM409">
        <v>0</v>
      </c>
      <c r="AN409">
        <v>-219.31789796071837</v>
      </c>
      <c r="AO409">
        <v>-49.564794440229434</v>
      </c>
      <c r="AP409">
        <v>-169.75310352048893</v>
      </c>
      <c r="AQ409">
        <v>-219.31789796071837</v>
      </c>
    </row>
    <row r="410" spans="27:43">
      <c r="AA410">
        <v>0</v>
      </c>
      <c r="AB410">
        <v>202104</v>
      </c>
      <c r="AC410">
        <v>256</v>
      </c>
      <c r="AD410">
        <v>2</v>
      </c>
      <c r="AE410">
        <v>13217.844160000001</v>
      </c>
      <c r="AF410">
        <v>-219.33583669999999</v>
      </c>
      <c r="AG410">
        <v>0.15555279399999999</v>
      </c>
      <c r="AH410">
        <v>120</v>
      </c>
      <c r="AI410">
        <v>118</v>
      </c>
      <c r="AK410">
        <v>13217.860669688336</v>
      </c>
      <c r="AL410">
        <v>-47.36433031166419</v>
      </c>
      <c r="AM410">
        <v>-171.95356764905418</v>
      </c>
      <c r="AN410">
        <v>-219.31789796071837</v>
      </c>
      <c r="AO410">
        <v>-96.929124751893625</v>
      </c>
      <c r="AP410">
        <v>-341.70667116954314</v>
      </c>
      <c r="AQ410">
        <v>-438.63579592143674</v>
      </c>
    </row>
    <row r="411" spans="27:43">
      <c r="AA411">
        <v>0</v>
      </c>
      <c r="AB411">
        <v>202105</v>
      </c>
      <c r="AC411">
        <v>257</v>
      </c>
      <c r="AD411">
        <v>3</v>
      </c>
      <c r="AE411">
        <v>13170.463309999999</v>
      </c>
      <c r="AF411">
        <v>-219.33583669999999</v>
      </c>
      <c r="AG411">
        <v>0.15555279399999999</v>
      </c>
      <c r="AH411">
        <v>120</v>
      </c>
      <c r="AI411">
        <v>117</v>
      </c>
      <c r="AK411">
        <v>13169.882368217011</v>
      </c>
      <c r="AL411">
        <v>-47.978301471324045</v>
      </c>
      <c r="AM411">
        <v>-171.33959648939432</v>
      </c>
      <c r="AN411">
        <v>-219.31789796071837</v>
      </c>
      <c r="AO411">
        <v>-144.90742622321767</v>
      </c>
      <c r="AP411">
        <v>-513.0462676589375</v>
      </c>
      <c r="AQ411">
        <v>-657.95369388215511</v>
      </c>
    </row>
    <row r="412" spans="27:43">
      <c r="AA412">
        <v>0</v>
      </c>
      <c r="AB412">
        <v>202106</v>
      </c>
      <c r="AC412">
        <v>258</v>
      </c>
      <c r="AD412">
        <v>4</v>
      </c>
      <c r="AE412">
        <v>13123.082469999999</v>
      </c>
      <c r="AF412">
        <v>-219.33583669999999</v>
      </c>
      <c r="AG412">
        <v>0.15555279399999999</v>
      </c>
      <c r="AH412">
        <v>120</v>
      </c>
      <c r="AI412">
        <v>116</v>
      </c>
      <c r="AK412">
        <v>13121.282136841917</v>
      </c>
      <c r="AL412">
        <v>-48.600231375093955</v>
      </c>
      <c r="AM412">
        <v>-170.71766658562441</v>
      </c>
      <c r="AN412">
        <v>-219.31789796071837</v>
      </c>
      <c r="AO412">
        <v>-193.50765759831162</v>
      </c>
      <c r="AP412">
        <v>-683.76393424456194</v>
      </c>
      <c r="AQ412">
        <v>-877.27159184287348</v>
      </c>
    </row>
    <row r="413" spans="27:43">
      <c r="AA413">
        <v>0</v>
      </c>
      <c r="AB413">
        <v>202107</v>
      </c>
      <c r="AC413">
        <v>259</v>
      </c>
      <c r="AD413">
        <v>5</v>
      </c>
      <c r="AE413">
        <v>13075.70163</v>
      </c>
      <c r="AF413">
        <v>-219.33583669999999</v>
      </c>
      <c r="AG413">
        <v>0.15555279399999999</v>
      </c>
      <c r="AH413">
        <v>120</v>
      </c>
      <c r="AI413">
        <v>115</v>
      </c>
      <c r="AK413">
        <v>13072.051913651871</v>
      </c>
      <c r="AL413">
        <v>-49.230223190047468</v>
      </c>
      <c r="AM413">
        <v>-170.0876747706709</v>
      </c>
      <c r="AN413">
        <v>-219.31789796071837</v>
      </c>
      <c r="AO413">
        <v>-242.73788078835909</v>
      </c>
      <c r="AP413">
        <v>-853.85160901523284</v>
      </c>
      <c r="AQ413">
        <v>-1096.5894898035917</v>
      </c>
    </row>
    <row r="414" spans="27:43">
      <c r="AA414">
        <v>0</v>
      </c>
      <c r="AB414">
        <v>202108</v>
      </c>
      <c r="AC414">
        <v>260</v>
      </c>
      <c r="AD414">
        <v>6</v>
      </c>
      <c r="AE414">
        <v>13028.32078</v>
      </c>
      <c r="AF414">
        <v>-219.33583669999999</v>
      </c>
      <c r="AG414">
        <v>0.15555279399999999</v>
      </c>
      <c r="AH414">
        <v>120</v>
      </c>
      <c r="AI414">
        <v>114</v>
      </c>
      <c r="AK414">
        <v>13022.183532231285</v>
      </c>
      <c r="AL414">
        <v>-49.868381420585422</v>
      </c>
      <c r="AM414">
        <v>-169.44951654013295</v>
      </c>
      <c r="AN414">
        <v>-219.31789796071837</v>
      </c>
      <c r="AO414">
        <v>-292.60626220894449</v>
      </c>
      <c r="AP414">
        <v>-1023.3011255553658</v>
      </c>
      <c r="AQ414">
        <v>-1315.90738776431</v>
      </c>
    </row>
    <row r="415" spans="27:43">
      <c r="AA415">
        <v>0</v>
      </c>
      <c r="AB415">
        <v>202109</v>
      </c>
      <c r="AC415">
        <v>261</v>
      </c>
      <c r="AD415">
        <v>7</v>
      </c>
      <c r="AE415">
        <v>12980.93994</v>
      </c>
      <c r="AF415">
        <v>-219.33583669999999</v>
      </c>
      <c r="AG415">
        <v>0.15555279399999999</v>
      </c>
      <c r="AH415">
        <v>120</v>
      </c>
      <c r="AI415">
        <v>113</v>
      </c>
      <c r="AK415">
        <v>12971.668720305513</v>
      </c>
      <c r="AL415">
        <v>-50.514811925771227</v>
      </c>
      <c r="AM415">
        <v>-168.80308603494714</v>
      </c>
      <c r="AN415">
        <v>-219.31789796071837</v>
      </c>
      <c r="AO415">
        <v>-343.12107413471574</v>
      </c>
      <c r="AP415">
        <v>-1192.1042115903131</v>
      </c>
      <c r="AQ415">
        <v>-1535.2252857250285</v>
      </c>
    </row>
    <row r="416" spans="27:43">
      <c r="AA416">
        <v>0</v>
      </c>
      <c r="AB416">
        <v>202110</v>
      </c>
      <c r="AC416">
        <v>262</v>
      </c>
      <c r="AD416">
        <v>8</v>
      </c>
      <c r="AE416">
        <v>12933.5591</v>
      </c>
      <c r="AF416">
        <v>-219.33583669999999</v>
      </c>
      <c r="AG416">
        <v>0.15555279399999999</v>
      </c>
      <c r="AH416">
        <v>120</v>
      </c>
      <c r="AI416">
        <v>112</v>
      </c>
      <c r="AK416">
        <v>12920.499098368622</v>
      </c>
      <c r="AL416">
        <v>-51.169621936891104</v>
      </c>
      <c r="AM416">
        <v>-168.14827602382726</v>
      </c>
      <c r="AN416">
        <v>-219.31789796071837</v>
      </c>
      <c r="AO416">
        <v>-394.29069607160682</v>
      </c>
      <c r="AP416">
        <v>-1360.2524876141404</v>
      </c>
      <c r="AQ416">
        <v>-1754.543183685747</v>
      </c>
    </row>
    <row r="417" spans="27:43">
      <c r="AA417">
        <v>0</v>
      </c>
      <c r="AB417">
        <v>202111</v>
      </c>
      <c r="AC417">
        <v>263</v>
      </c>
      <c r="AD417">
        <v>9</v>
      </c>
      <c r="AE417">
        <v>12886.178250000001</v>
      </c>
      <c r="AF417">
        <v>-219.33583669999999</v>
      </c>
      <c r="AG417">
        <v>0.15555279399999999</v>
      </c>
      <c r="AH417">
        <v>120</v>
      </c>
      <c r="AI417">
        <v>111</v>
      </c>
      <c r="AK417">
        <v>12868.666178293381</v>
      </c>
      <c r="AL417">
        <v>-51.832920075241702</v>
      </c>
      <c r="AM417">
        <v>-167.48497788547667</v>
      </c>
      <c r="AN417">
        <v>-219.31789796071837</v>
      </c>
      <c r="AO417">
        <v>-446.12361614684852</v>
      </c>
      <c r="AP417">
        <v>-1527.737465499617</v>
      </c>
      <c r="AQ417">
        <v>-1973.8610816464652</v>
      </c>
    </row>
    <row r="418" spans="27:43">
      <c r="AA418">
        <v>0</v>
      </c>
      <c r="AB418">
        <v>202112</v>
      </c>
      <c r="AC418">
        <v>264</v>
      </c>
      <c r="AD418">
        <v>10</v>
      </c>
      <c r="AE418">
        <v>12838.797409999999</v>
      </c>
      <c r="AF418">
        <v>-219.33583669999999</v>
      </c>
      <c r="AG418">
        <v>0.15555279399999999</v>
      </c>
      <c r="AH418">
        <v>120</v>
      </c>
      <c r="AI418">
        <v>110</v>
      </c>
      <c r="AK418">
        <v>12816.161361923232</v>
      </c>
      <c r="AL418">
        <v>-52.504816370148575</v>
      </c>
      <c r="AM418">
        <v>-166.81308159056979</v>
      </c>
      <c r="AN418">
        <v>-219.31789796071837</v>
      </c>
      <c r="AO418">
        <v>-498.62843251699712</v>
      </c>
      <c r="AP418">
        <v>-1694.5505470901867</v>
      </c>
      <c r="AQ418">
        <v>-2193.1789796071835</v>
      </c>
    </row>
    <row r="419" spans="27:43">
      <c r="AA419">
        <v>0</v>
      </c>
      <c r="AB419">
        <v>202201</v>
      </c>
      <c r="AC419">
        <v>265</v>
      </c>
      <c r="AD419">
        <v>11</v>
      </c>
      <c r="AE419">
        <v>12791.41656</v>
      </c>
      <c r="AF419">
        <v>-219.33583669999999</v>
      </c>
      <c r="AG419">
        <v>0.15555279399999999</v>
      </c>
      <c r="AH419">
        <v>120</v>
      </c>
      <c r="AI419">
        <v>109</v>
      </c>
      <c r="AK419">
        <v>12762.975939646014</v>
      </c>
      <c r="AL419">
        <v>-53.185422277218038</v>
      </c>
      <c r="AM419">
        <v>-166.13247568350033</v>
      </c>
      <c r="AN419">
        <v>-219.31789796071837</v>
      </c>
      <c r="AO419">
        <v>-551.8138547942151</v>
      </c>
      <c r="AP419">
        <v>-1860.6830227736871</v>
      </c>
      <c r="AQ419">
        <v>-2412.4968775679017</v>
      </c>
    </row>
    <row r="420" spans="27:43">
      <c r="AA420">
        <v>0</v>
      </c>
      <c r="AB420">
        <v>202202</v>
      </c>
      <c r="AC420">
        <v>266</v>
      </c>
      <c r="AD420">
        <v>12</v>
      </c>
      <c r="AE420">
        <v>12744.03572</v>
      </c>
      <c r="AF420">
        <v>-219.33583669999999</v>
      </c>
      <c r="AG420">
        <v>0.15555279399999999</v>
      </c>
      <c r="AH420">
        <v>120</v>
      </c>
      <c r="AI420">
        <v>108</v>
      </c>
      <c r="AK420">
        <v>12709.101088949188</v>
      </c>
      <c r="AL420">
        <v>-53.874850696825632</v>
      </c>
      <c r="AM420">
        <v>-165.44304726389274</v>
      </c>
      <c r="AN420">
        <v>-219.31789796071837</v>
      </c>
      <c r="AO420">
        <v>-605.68870549104076</v>
      </c>
      <c r="AP420">
        <v>-2026.1260700375799</v>
      </c>
      <c r="AQ420">
        <v>-2631.81477552862</v>
      </c>
    </row>
    <row r="421" spans="27:43">
      <c r="AA421">
        <v>0</v>
      </c>
      <c r="AB421">
        <v>202203</v>
      </c>
      <c r="AC421">
        <v>267</v>
      </c>
      <c r="AD421">
        <v>13</v>
      </c>
      <c r="AE421">
        <v>12696.65488</v>
      </c>
      <c r="AF421">
        <v>-219.33583669999999</v>
      </c>
      <c r="AG421">
        <v>0.15555279399999999</v>
      </c>
      <c r="AH421">
        <v>120</v>
      </c>
      <c r="AI421">
        <v>107</v>
      </c>
      <c r="AK421">
        <v>12654.527872956343</v>
      </c>
      <c r="AL421">
        <v>-54.573215992844297</v>
      </c>
      <c r="AM421">
        <v>-164.74468196787407</v>
      </c>
      <c r="AN421">
        <v>-219.31789796071837</v>
      </c>
      <c r="AO421">
        <v>-660.26192148388509</v>
      </c>
      <c r="AP421">
        <v>-2190.8707520054541</v>
      </c>
      <c r="AQ421">
        <v>-2851.1326734893382</v>
      </c>
    </row>
    <row r="422" spans="27:43">
      <c r="AA422">
        <v>0</v>
      </c>
      <c r="AB422">
        <v>202204</v>
      </c>
      <c r="AC422">
        <v>268</v>
      </c>
      <c r="AD422">
        <v>14</v>
      </c>
      <c r="AE422">
        <v>12649.27403</v>
      </c>
      <c r="AF422">
        <v>-219.33583669999999</v>
      </c>
      <c r="AG422">
        <v>0.15555279399999999</v>
      </c>
      <c r="AH422">
        <v>120</v>
      </c>
      <c r="AI422">
        <v>106</v>
      </c>
      <c r="AK422">
        <v>12599.247238944728</v>
      </c>
      <c r="AL422">
        <v>-55.280634011615348</v>
      </c>
      <c r="AM422">
        <v>-164.03726394910302</v>
      </c>
      <c r="AN422">
        <v>-219.31789796071837</v>
      </c>
      <c r="AO422">
        <v>-715.54255549550044</v>
      </c>
      <c r="AP422">
        <v>-2354.908015954557</v>
      </c>
      <c r="AQ422">
        <v>-3070.4505714500565</v>
      </c>
    </row>
    <row r="423" spans="27:43">
      <c r="AA423">
        <v>0</v>
      </c>
      <c r="AB423">
        <v>202205</v>
      </c>
      <c r="AC423">
        <v>269</v>
      </c>
      <c r="AD423">
        <v>15</v>
      </c>
      <c r="AE423">
        <v>12601.893190000001</v>
      </c>
      <c r="AF423">
        <v>-219.33583669999999</v>
      </c>
      <c r="AG423">
        <v>0.15555279399999999</v>
      </c>
      <c r="AH423">
        <v>120</v>
      </c>
      <c r="AI423">
        <v>105</v>
      </c>
      <c r="AK423">
        <v>12543.250016843564</v>
      </c>
      <c r="AL423">
        <v>-55.997222101165192</v>
      </c>
      <c r="AM423">
        <v>-163.32067585955318</v>
      </c>
      <c r="AN423">
        <v>-219.31789796071837</v>
      </c>
      <c r="AO423">
        <v>-771.53977759666566</v>
      </c>
      <c r="AP423">
        <v>-2518.2286918141103</v>
      </c>
      <c r="AQ423">
        <v>-3289.7684694107752</v>
      </c>
    </row>
    <row r="424" spans="27:43">
      <c r="AA424">
        <v>0</v>
      </c>
      <c r="AB424">
        <v>202206</v>
      </c>
      <c r="AC424">
        <v>270</v>
      </c>
      <c r="AD424">
        <v>16</v>
      </c>
      <c r="AE424">
        <v>12554.512350000001</v>
      </c>
      <c r="AF424">
        <v>-219.33583669999999</v>
      </c>
      <c r="AG424">
        <v>0.15555279399999999</v>
      </c>
      <c r="AH424">
        <v>120</v>
      </c>
      <c r="AI424">
        <v>104</v>
      </c>
      <c r="AK424">
        <v>12486.526917712892</v>
      </c>
      <c r="AL424">
        <v>-56.723099130671415</v>
      </c>
      <c r="AM424">
        <v>-162.59479883004695</v>
      </c>
      <c r="AN424">
        <v>-219.31789796071837</v>
      </c>
      <c r="AO424">
        <v>-828.26287672733702</v>
      </c>
      <c r="AP424">
        <v>-2680.8234906441571</v>
      </c>
      <c r="AQ424">
        <v>-3509.0863673714935</v>
      </c>
    </row>
    <row r="425" spans="27:43">
      <c r="AA425">
        <v>0</v>
      </c>
      <c r="AB425">
        <v>202207</v>
      </c>
      <c r="AC425">
        <v>271</v>
      </c>
      <c r="AD425">
        <v>17</v>
      </c>
      <c r="AE425">
        <v>12507.1315</v>
      </c>
      <c r="AF425">
        <v>-219.33583669999999</v>
      </c>
      <c r="AG425">
        <v>0.15555279399999999</v>
      </c>
      <c r="AH425">
        <v>120</v>
      </c>
      <c r="AI425">
        <v>103</v>
      </c>
      <c r="AK425">
        <v>12429.068532202711</v>
      </c>
      <c r="AL425">
        <v>-57.458385510180989</v>
      </c>
      <c r="AM425">
        <v>-161.85951245053738</v>
      </c>
      <c r="AN425">
        <v>-219.31789796071837</v>
      </c>
      <c r="AO425">
        <v>-885.72126223751798</v>
      </c>
      <c r="AP425">
        <v>-2842.6830030946944</v>
      </c>
      <c r="AQ425">
        <v>-3728.4042653322117</v>
      </c>
    </row>
    <row r="426" spans="27:43">
      <c r="AA426">
        <v>0</v>
      </c>
      <c r="AB426">
        <v>202208</v>
      </c>
      <c r="AC426">
        <v>272</v>
      </c>
      <c r="AD426">
        <v>18</v>
      </c>
      <c r="AE426">
        <v>12459.75066</v>
      </c>
      <c r="AF426">
        <v>-219.33583669999999</v>
      </c>
      <c r="AG426">
        <v>0.15555279399999999</v>
      </c>
      <c r="AH426">
        <v>120</v>
      </c>
      <c r="AI426">
        <v>102</v>
      </c>
      <c r="AK426">
        <v>12370.865328992128</v>
      </c>
      <c r="AL426">
        <v>-58.203203210584149</v>
      </c>
      <c r="AM426">
        <v>-161.11469475013422</v>
      </c>
      <c r="AN426">
        <v>-219.31789796071837</v>
      </c>
      <c r="AO426">
        <v>-943.92446544810218</v>
      </c>
      <c r="AP426">
        <v>-3003.7976978448287</v>
      </c>
      <c r="AQ426">
        <v>-3947.72216329293</v>
      </c>
    </row>
    <row r="427" spans="27:43">
      <c r="AA427">
        <v>0</v>
      </c>
      <c r="AB427">
        <v>202209</v>
      </c>
      <c r="AC427">
        <v>273</v>
      </c>
      <c r="AD427">
        <v>19</v>
      </c>
      <c r="AE427">
        <v>12412.36982</v>
      </c>
      <c r="AF427">
        <v>-219.33583669999999</v>
      </c>
      <c r="AG427">
        <v>0.15555279399999999</v>
      </c>
      <c r="AH427">
        <v>120</v>
      </c>
      <c r="AI427">
        <v>101</v>
      </c>
      <c r="AK427">
        <v>12311.90765320828</v>
      </c>
      <c r="AL427">
        <v>-58.957675783847151</v>
      </c>
      <c r="AM427">
        <v>-160.36022217687122</v>
      </c>
      <c r="AN427">
        <v>-219.31789796071837</v>
      </c>
      <c r="AO427">
        <v>-1002.8821412319494</v>
      </c>
      <c r="AP427">
        <v>-3164.1579200216997</v>
      </c>
      <c r="AQ427">
        <v>-4167.0400612536478</v>
      </c>
    </row>
    <row r="428" spans="27:43">
      <c r="AA428">
        <v>0</v>
      </c>
      <c r="AB428">
        <v>202210</v>
      </c>
      <c r="AC428">
        <v>274</v>
      </c>
      <c r="AD428">
        <v>20</v>
      </c>
      <c r="AE428">
        <v>12364.98897</v>
      </c>
      <c r="AF428">
        <v>-219.33583669999999</v>
      </c>
      <c r="AG428">
        <v>0.15555279399999999</v>
      </c>
      <c r="AH428">
        <v>120</v>
      </c>
      <c r="AI428">
        <v>100</v>
      </c>
      <c r="AK428">
        <v>12252.185724824772</v>
      </c>
      <c r="AL428">
        <v>-59.721928383507446</v>
      </c>
      <c r="AM428">
        <v>-159.59596957721092</v>
      </c>
      <c r="AN428">
        <v>-219.31789796071837</v>
      </c>
      <c r="AO428">
        <v>-1062.6040696154569</v>
      </c>
      <c r="AP428">
        <v>-3323.7538895989105</v>
      </c>
      <c r="AQ428">
        <v>-4386.357959214366</v>
      </c>
    </row>
    <row r="429" spans="27:43">
      <c r="AA429">
        <v>0</v>
      </c>
      <c r="AB429">
        <v>202211</v>
      </c>
      <c r="AC429">
        <v>275</v>
      </c>
      <c r="AD429">
        <v>21</v>
      </c>
      <c r="AE429">
        <v>12317.608130000001</v>
      </c>
      <c r="AF429">
        <v>-219.33583669999999</v>
      </c>
      <c r="AG429">
        <v>0.15555279399999999</v>
      </c>
      <c r="AH429">
        <v>120</v>
      </c>
      <c r="AI429">
        <v>99</v>
      </c>
      <c r="AK429">
        <v>12191.689637039339</v>
      </c>
      <c r="AL429">
        <v>-60.496087785434327</v>
      </c>
      <c r="AM429">
        <v>-158.82181017528404</v>
      </c>
      <c r="AN429">
        <v>-219.31789796071837</v>
      </c>
      <c r="AO429">
        <v>-1123.1001574008912</v>
      </c>
      <c r="AP429">
        <v>-3482.5756997741946</v>
      </c>
      <c r="AQ429">
        <v>-4605.6758571750843</v>
      </c>
    </row>
    <row r="430" spans="27:43">
      <c r="AA430">
        <v>0</v>
      </c>
      <c r="AB430">
        <v>202212</v>
      </c>
      <c r="AC430">
        <v>276</v>
      </c>
      <c r="AD430">
        <v>22</v>
      </c>
      <c r="AE430">
        <v>12270.227290000001</v>
      </c>
      <c r="AF430">
        <v>-219.33583669999999</v>
      </c>
      <c r="AG430">
        <v>0.15555279399999999</v>
      </c>
      <c r="AH430">
        <v>120</v>
      </c>
      <c r="AI430">
        <v>98</v>
      </c>
      <c r="AK430">
        <v>12130.409354630479</v>
      </c>
      <c r="AL430">
        <v>-61.280282408858767</v>
      </c>
      <c r="AM430">
        <v>-158.0376155518596</v>
      </c>
      <c r="AN430">
        <v>-219.31789796071837</v>
      </c>
      <c r="AO430">
        <v>-1184.38043980975</v>
      </c>
      <c r="AP430">
        <v>-3640.6133153260544</v>
      </c>
      <c r="AQ430">
        <v>-4824.9937551358025</v>
      </c>
    </row>
    <row r="431" spans="27:43">
      <c r="AA431">
        <v>0</v>
      </c>
      <c r="AB431">
        <v>202301</v>
      </c>
      <c r="AC431">
        <v>277</v>
      </c>
      <c r="AD431">
        <v>23</v>
      </c>
      <c r="AE431">
        <v>12222.846439999999</v>
      </c>
      <c r="AF431">
        <v>-219.33583669999999</v>
      </c>
      <c r="AG431">
        <v>0.15555279399999999</v>
      </c>
      <c r="AH431">
        <v>120</v>
      </c>
      <c r="AI431">
        <v>97</v>
      </c>
      <c r="AK431">
        <v>12068.334712292803</v>
      </c>
      <c r="AL431">
        <v>-62.074642337676039</v>
      </c>
      <c r="AM431">
        <v>-157.24325562304233</v>
      </c>
      <c r="AN431">
        <v>-219.31789796071837</v>
      </c>
      <c r="AO431">
        <v>-1246.4550821474261</v>
      </c>
      <c r="AP431">
        <v>-3797.8565709490967</v>
      </c>
      <c r="AQ431">
        <v>-5044.3116530965208</v>
      </c>
    </row>
    <row r="432" spans="27:43">
      <c r="AA432">
        <v>0</v>
      </c>
      <c r="AB432">
        <v>202302</v>
      </c>
      <c r="AC432">
        <v>278</v>
      </c>
      <c r="AD432">
        <v>24</v>
      </c>
      <c r="AE432">
        <v>12175.4656</v>
      </c>
      <c r="AF432">
        <v>-219.33583669999999</v>
      </c>
      <c r="AG432">
        <v>0.15555279399999999</v>
      </c>
      <c r="AH432">
        <v>120</v>
      </c>
      <c r="AI432">
        <v>96</v>
      </c>
      <c r="AK432">
        <v>12005.455412950778</v>
      </c>
      <c r="AL432">
        <v>-62.879299342024069</v>
      </c>
      <c r="AM432">
        <v>-156.4385986186943</v>
      </c>
      <c r="AN432">
        <v>-219.31789796071837</v>
      </c>
      <c r="AO432">
        <v>-1309.3343814894502</v>
      </c>
      <c r="AP432">
        <v>-3954.2951695677912</v>
      </c>
      <c r="AQ432">
        <v>-5263.629551057239</v>
      </c>
    </row>
    <row r="433" spans="27:43">
      <c r="AA433">
        <v>0</v>
      </c>
      <c r="AB433">
        <v>202303</v>
      </c>
      <c r="AC433">
        <v>279</v>
      </c>
      <c r="AD433">
        <v>25</v>
      </c>
      <c r="AE433">
        <v>12128.08476</v>
      </c>
      <c r="AF433">
        <v>-219.33583669999999</v>
      </c>
      <c r="AG433">
        <v>0.15555279399999999</v>
      </c>
      <c r="AH433">
        <v>120</v>
      </c>
      <c r="AI433">
        <v>95</v>
      </c>
      <c r="AK433">
        <v>11941.761026050635</v>
      </c>
      <c r="AL433">
        <v>-63.694386900141922</v>
      </c>
      <c r="AM433">
        <v>-155.62351106057645</v>
      </c>
      <c r="AN433">
        <v>-219.31789796071837</v>
      </c>
      <c r="AO433">
        <v>-1373.0287683895922</v>
      </c>
      <c r="AP433">
        <v>-4109.9186806283678</v>
      </c>
      <c r="AQ433">
        <v>-5482.9474490179573</v>
      </c>
    </row>
    <row r="434" spans="27:43">
      <c r="AA434">
        <v>0</v>
      </c>
      <c r="AB434">
        <v>202304</v>
      </c>
      <c r="AC434">
        <v>280</v>
      </c>
      <c r="AD434">
        <v>26</v>
      </c>
      <c r="AE434">
        <v>12080.70391</v>
      </c>
      <c r="AF434">
        <v>-219.33583669999999</v>
      </c>
      <c r="AG434">
        <v>0.15555279399999999</v>
      </c>
      <c r="AH434">
        <v>120</v>
      </c>
      <c r="AI434">
        <v>94</v>
      </c>
      <c r="AK434">
        <v>11877.240985830123</v>
      </c>
      <c r="AL434">
        <v>-64.520040220511447</v>
      </c>
      <c r="AM434">
        <v>-154.79785774020692</v>
      </c>
      <c r="AN434">
        <v>-219.31789796071837</v>
      </c>
      <c r="AO434">
        <v>-1437.5488086101036</v>
      </c>
      <c r="AP434">
        <v>-4264.7165383685751</v>
      </c>
      <c r="AQ434">
        <v>-5702.2653469786765</v>
      </c>
    </row>
    <row r="435" spans="27:43">
      <c r="AA435">
        <v>0</v>
      </c>
      <c r="AB435">
        <v>202305</v>
      </c>
      <c r="AC435">
        <v>281</v>
      </c>
      <c r="AD435">
        <v>27</v>
      </c>
      <c r="AE435">
        <v>12033.32307</v>
      </c>
      <c r="AF435">
        <v>-219.33583669999999</v>
      </c>
      <c r="AG435">
        <v>0.15555279399999999</v>
      </c>
      <c r="AH435">
        <v>120</v>
      </c>
      <c r="AI435">
        <v>93</v>
      </c>
      <c r="AK435">
        <v>11811.884589565838</v>
      </c>
      <c r="AL435">
        <v>-65.356396264285848</v>
      </c>
      <c r="AM435">
        <v>-153.96150169643252</v>
      </c>
      <c r="AN435">
        <v>-219.31789796071837</v>
      </c>
      <c r="AO435">
        <v>-1502.9052048743895</v>
      </c>
      <c r="AP435">
        <v>-4418.6780400650077</v>
      </c>
      <c r="AQ435">
        <v>-5921.5832449393947</v>
      </c>
    </row>
    <row r="436" spans="27:43">
      <c r="AA436">
        <v>0</v>
      </c>
      <c r="AB436">
        <v>202306</v>
      </c>
      <c r="AC436">
        <v>282</v>
      </c>
      <c r="AD436">
        <v>28</v>
      </c>
      <c r="AE436">
        <v>11985.942220000001</v>
      </c>
      <c r="AF436">
        <v>-219.33583669999999</v>
      </c>
      <c r="AG436">
        <v>0.15555279399999999</v>
      </c>
      <c r="AH436">
        <v>120</v>
      </c>
      <c r="AI436">
        <v>92</v>
      </c>
      <c r="AK436">
        <v>11745.680995797829</v>
      </c>
      <c r="AL436">
        <v>-66.203593768009256</v>
      </c>
      <c r="AM436">
        <v>-153.11430419270911</v>
      </c>
      <c r="AN436">
        <v>-219.31789796071837</v>
      </c>
      <c r="AO436">
        <v>-1569.1087986423988</v>
      </c>
      <c r="AP436">
        <v>-4571.7923442577166</v>
      </c>
      <c r="AQ436">
        <v>-6140.901142900113</v>
      </c>
    </row>
    <row r="437" spans="27:43">
      <c r="AA437">
        <v>0</v>
      </c>
      <c r="AB437">
        <v>202307</v>
      </c>
      <c r="AC437">
        <v>283</v>
      </c>
      <c r="AD437">
        <v>29</v>
      </c>
      <c r="AE437">
        <v>11938.561379999999</v>
      </c>
      <c r="AF437">
        <v>-219.33583669999999</v>
      </c>
      <c r="AG437">
        <v>0.15555279399999999</v>
      </c>
      <c r="AH437">
        <v>120</v>
      </c>
      <c r="AI437">
        <v>91</v>
      </c>
      <c r="AK437">
        <v>11678.619222531199</v>
      </c>
      <c r="AL437">
        <v>-67.061773266630468</v>
      </c>
      <c r="AM437">
        <v>-152.2561246940879</v>
      </c>
      <c r="AN437">
        <v>-219.31789796071837</v>
      </c>
      <c r="AO437">
        <v>-1636.1705719090294</v>
      </c>
      <c r="AP437">
        <v>-4724.0484689518044</v>
      </c>
      <c r="AQ437">
        <v>-6360.2190408608312</v>
      </c>
    </row>
    <row r="438" spans="27:43">
      <c r="AA438">
        <v>0</v>
      </c>
      <c r="AB438">
        <v>202308</v>
      </c>
      <c r="AC438">
        <v>284</v>
      </c>
      <c r="AD438">
        <v>30</v>
      </c>
      <c r="AE438">
        <v>11891.180539999999</v>
      </c>
      <c r="AF438">
        <v>-219.33583669999999</v>
      </c>
      <c r="AG438">
        <v>0.15555279399999999</v>
      </c>
      <c r="AH438">
        <v>120</v>
      </c>
      <c r="AI438">
        <v>90</v>
      </c>
      <c r="AK438">
        <v>11610.688145414384</v>
      </c>
      <c r="AL438">
        <v>-67.931077116815374</v>
      </c>
      <c r="AM438">
        <v>-151.386820843903</v>
      </c>
      <c r="AN438">
        <v>-219.31789796071837</v>
      </c>
      <c r="AO438">
        <v>-1704.1016490258448</v>
      </c>
      <c r="AP438">
        <v>-4875.4352897957069</v>
      </c>
      <c r="AQ438">
        <v>-6579.5369388215495</v>
      </c>
    </row>
    <row r="439" spans="27:43">
      <c r="AA439">
        <v>0</v>
      </c>
      <c r="AB439">
        <v>202309</v>
      </c>
      <c r="AC439">
        <v>285</v>
      </c>
      <c r="AD439">
        <v>31</v>
      </c>
      <c r="AE439">
        <v>11843.79969</v>
      </c>
      <c r="AF439">
        <v>-219.33583669999999</v>
      </c>
      <c r="AG439">
        <v>0.15555279399999999</v>
      </c>
      <c r="AH439">
        <v>120</v>
      </c>
      <c r="AI439">
        <v>89</v>
      </c>
      <c r="AK439">
        <v>11541.876495893823</v>
      </c>
      <c r="AL439">
        <v>-68.811649520561218</v>
      </c>
      <c r="AM439">
        <v>-150.50624844015715</v>
      </c>
      <c r="AN439">
        <v>-219.31789796071837</v>
      </c>
      <c r="AO439">
        <v>-1772.9132985464062</v>
      </c>
      <c r="AP439">
        <v>-5025.9415382358638</v>
      </c>
      <c r="AQ439">
        <v>-6798.8548367822677</v>
      </c>
    </row>
    <row r="440" spans="27:43">
      <c r="AA440">
        <v>0</v>
      </c>
      <c r="AB440">
        <v>202310</v>
      </c>
      <c r="AC440">
        <v>286</v>
      </c>
      <c r="AD440">
        <v>32</v>
      </c>
      <c r="AE440">
        <v>11796.41885</v>
      </c>
      <c r="AF440">
        <v>-219.33583669999999</v>
      </c>
      <c r="AG440">
        <v>0.15555279399999999</v>
      </c>
      <c r="AH440">
        <v>120</v>
      </c>
      <c r="AI440">
        <v>88</v>
      </c>
      <c r="AK440">
        <v>11472.172859344706</v>
      </c>
      <c r="AL440">
        <v>-69.703636549117221</v>
      </c>
      <c r="AM440">
        <v>-149.61426141160115</v>
      </c>
      <c r="AN440">
        <v>-219.31789796071837</v>
      </c>
      <c r="AO440">
        <v>-1842.6169350955233</v>
      </c>
      <c r="AP440">
        <v>-5175.5557996474654</v>
      </c>
      <c r="AQ440">
        <v>-7018.1727347429869</v>
      </c>
    </row>
    <row r="441" spans="27:43">
      <c r="AA441">
        <v>0</v>
      </c>
      <c r="AB441">
        <v>202311</v>
      </c>
      <c r="AC441">
        <v>287</v>
      </c>
      <c r="AD441">
        <v>33</v>
      </c>
      <c r="AE441">
        <v>11749.03801</v>
      </c>
      <c r="AF441">
        <v>-219.33583669999999</v>
      </c>
      <c r="AG441">
        <v>0.15555279399999999</v>
      </c>
      <c r="AH441">
        <v>120</v>
      </c>
      <c r="AI441">
        <v>87</v>
      </c>
      <c r="AK441">
        <v>11401.565673177491</v>
      </c>
      <c r="AL441">
        <v>-70.60718616721519</v>
      </c>
      <c r="AM441">
        <v>-148.71071179350318</v>
      </c>
      <c r="AN441">
        <v>-219.31789796071837</v>
      </c>
      <c r="AO441">
        <v>-1913.2241212627384</v>
      </c>
      <c r="AP441">
        <v>-5324.2665114409683</v>
      </c>
      <c r="AQ441">
        <v>-7237.4906327037052</v>
      </c>
    </row>
    <row r="442" spans="27:43">
      <c r="AA442">
        <v>0</v>
      </c>
      <c r="AB442">
        <v>202312</v>
      </c>
      <c r="AC442">
        <v>288</v>
      </c>
      <c r="AD442">
        <v>34</v>
      </c>
      <c r="AE442">
        <v>11701.657160000001</v>
      </c>
      <c r="AF442">
        <v>-219.33583669999999</v>
      </c>
      <c r="AG442">
        <v>0.15555279399999999</v>
      </c>
      <c r="AH442">
        <v>120</v>
      </c>
      <c r="AI442">
        <v>86</v>
      </c>
      <c r="AK442">
        <v>11330.043224919877</v>
      </c>
      <c r="AL442">
        <v>-71.522448257614229</v>
      </c>
      <c r="AM442">
        <v>-147.79544970310414</v>
      </c>
      <c r="AN442">
        <v>-219.31789796071837</v>
      </c>
      <c r="AO442">
        <v>-1984.7465695203528</v>
      </c>
      <c r="AP442">
        <v>-5472.0619611440725</v>
      </c>
      <c r="AQ442">
        <v>-7456.8085306644234</v>
      </c>
    </row>
    <row r="443" spans="27:43">
      <c r="AA443">
        <v>0</v>
      </c>
      <c r="AB443">
        <v>202401</v>
      </c>
      <c r="AC443">
        <v>289</v>
      </c>
      <c r="AD443">
        <v>35</v>
      </c>
      <c r="AE443">
        <v>11654.276320000001</v>
      </c>
      <c r="AF443">
        <v>-219.33583669999999</v>
      </c>
      <c r="AG443">
        <v>0.15555279399999999</v>
      </c>
      <c r="AH443">
        <v>120</v>
      </c>
      <c r="AI443">
        <v>85</v>
      </c>
      <c r="AK443">
        <v>11257.593650273913</v>
      </c>
      <c r="AL443">
        <v>-72.449574645963594</v>
      </c>
      <c r="AM443">
        <v>-146.86832331475478</v>
      </c>
      <c r="AN443">
        <v>-219.31789796071837</v>
      </c>
      <c r="AO443">
        <v>-2057.1961441663161</v>
      </c>
      <c r="AP443">
        <v>-5618.9302844588274</v>
      </c>
      <c r="AQ443">
        <v>-7676.1264286251417</v>
      </c>
    </row>
    <row r="444" spans="27:43">
      <c r="AA444">
        <v>0</v>
      </c>
      <c r="AB444">
        <v>202402</v>
      </c>
      <c r="AC444">
        <v>290</v>
      </c>
      <c r="AD444">
        <v>36</v>
      </c>
      <c r="AE444">
        <v>11606.895479999999</v>
      </c>
      <c r="AF444">
        <v>-219.33583669999999</v>
      </c>
      <c r="AG444">
        <v>0.15555279399999999</v>
      </c>
      <c r="AH444">
        <v>120</v>
      </c>
      <c r="AI444">
        <v>84</v>
      </c>
      <c r="AK444">
        <v>11184.204931147926</v>
      </c>
      <c r="AL444">
        <v>-73.388719125987848</v>
      </c>
      <c r="AM444">
        <v>-145.92917883473052</v>
      </c>
      <c r="AN444">
        <v>-219.31789796071837</v>
      </c>
      <c r="AO444">
        <v>-2130.5848632923039</v>
      </c>
      <c r="AP444">
        <v>-5764.8594632935583</v>
      </c>
      <c r="AQ444">
        <v>-7895.4443265858608</v>
      </c>
    </row>
    <row r="445" spans="27:43">
      <c r="AA445">
        <v>0</v>
      </c>
      <c r="AB445">
        <v>202403</v>
      </c>
      <c r="AC445">
        <v>291</v>
      </c>
      <c r="AD445">
        <v>37</v>
      </c>
      <c r="AE445">
        <v>11559.51463</v>
      </c>
      <c r="AF445">
        <v>-219.33583669999999</v>
      </c>
      <c r="AG445">
        <v>0.15555279399999999</v>
      </c>
      <c r="AH445">
        <v>120</v>
      </c>
      <c r="AI445">
        <v>83</v>
      </c>
      <c r="AK445">
        <v>11109.864893662927</v>
      </c>
      <c r="AL445">
        <v>-74.340037484998561</v>
      </c>
      <c r="AM445">
        <v>-144.97786047571981</v>
      </c>
      <c r="AN445">
        <v>-219.31789796071837</v>
      </c>
      <c r="AO445">
        <v>-2204.9249007773024</v>
      </c>
      <c r="AP445">
        <v>-5909.8373237692776</v>
      </c>
      <c r="AQ445">
        <v>-8114.7622245465791</v>
      </c>
    </row>
    <row r="446" spans="27:43">
      <c r="AA446">
        <v>0</v>
      </c>
      <c r="AB446">
        <v>202404</v>
      </c>
      <c r="AC446">
        <v>292</v>
      </c>
      <c r="AD446">
        <v>38</v>
      </c>
      <c r="AE446">
        <v>11512.13379</v>
      </c>
      <c r="AF446">
        <v>-219.33583669999999</v>
      </c>
      <c r="AG446">
        <v>0.15555279399999999</v>
      </c>
      <c r="AH446">
        <v>120</v>
      </c>
      <c r="AI446">
        <v>82</v>
      </c>
      <c r="AK446">
        <v>11034.56120613319</v>
      </c>
      <c r="AL446">
        <v>-75.303687529736607</v>
      </c>
      <c r="AM446">
        <v>-144.01421043098176</v>
      </c>
      <c r="AN446">
        <v>-219.31789796071837</v>
      </c>
      <c r="AO446">
        <v>-2280.228588307039</v>
      </c>
      <c r="AP446">
        <v>-6053.8515342002593</v>
      </c>
      <c r="AQ446">
        <v>-8334.0801225072973</v>
      </c>
    </row>
    <row r="447" spans="27:43">
      <c r="AA447">
        <v>0</v>
      </c>
      <c r="AB447">
        <v>202405</v>
      </c>
      <c r="AC447">
        <v>293</v>
      </c>
      <c r="AD447">
        <v>39</v>
      </c>
      <c r="AE447">
        <v>11464.75295</v>
      </c>
      <c r="AF447">
        <v>-219.33583669999999</v>
      </c>
      <c r="AG447">
        <v>0.15555279399999999</v>
      </c>
      <c r="AH447">
        <v>120</v>
      </c>
      <c r="AI447">
        <v>81</v>
      </c>
      <c r="AK447">
        <v>10958.281377020641</v>
      </c>
      <c r="AL447">
        <v>-76.279829112549379</v>
      </c>
      <c r="AM447">
        <v>-143.03806884816899</v>
      </c>
      <c r="AN447">
        <v>-219.31789796071837</v>
      </c>
      <c r="AO447">
        <v>-2356.5084174195886</v>
      </c>
      <c r="AP447">
        <v>-6196.8896030484284</v>
      </c>
      <c r="AQ447">
        <v>-8553.3980204680156</v>
      </c>
    </row>
    <row r="448" spans="27:43">
      <c r="AA448">
        <v>0</v>
      </c>
      <c r="AB448">
        <v>202406</v>
      </c>
      <c r="AC448">
        <v>294</v>
      </c>
      <c r="AD448">
        <v>40</v>
      </c>
      <c r="AE448">
        <v>11417.372100000001</v>
      </c>
      <c r="AF448">
        <v>-219.33583669999999</v>
      </c>
      <c r="AG448">
        <v>0.15555279399999999</v>
      </c>
      <c r="AH448">
        <v>120</v>
      </c>
      <c r="AI448">
        <v>80</v>
      </c>
      <c r="AK448">
        <v>10881.012752862733</v>
      </c>
      <c r="AL448">
        <v>-77.268624157907681</v>
      </c>
      <c r="AM448">
        <v>-142.04927380281069</v>
      </c>
      <c r="AN448">
        <v>-219.31789796071837</v>
      </c>
      <c r="AO448">
        <v>-2433.7770415774962</v>
      </c>
      <c r="AP448">
        <v>-6338.938876851239</v>
      </c>
      <c r="AQ448">
        <v>-8772.7159184287357</v>
      </c>
    </row>
    <row r="449" spans="27:43">
      <c r="AA449">
        <v>0</v>
      </c>
      <c r="AB449">
        <v>202407</v>
      </c>
      <c r="AC449">
        <v>295</v>
      </c>
      <c r="AD449">
        <v>41</v>
      </c>
      <c r="AE449">
        <v>11369.991260000001</v>
      </c>
      <c r="AF449">
        <v>-219.33583669999999</v>
      </c>
      <c r="AG449">
        <v>0.15555279399999999</v>
      </c>
      <c r="AH449">
        <v>120</v>
      </c>
      <c r="AI449">
        <v>79</v>
      </c>
      <c r="AK449">
        <v>10802.742516173466</v>
      </c>
      <c r="AL449">
        <v>-78.270236689265886</v>
      </c>
      <c r="AM449">
        <v>-141.04766127145248</v>
      </c>
      <c r="AN449">
        <v>-219.31789796071837</v>
      </c>
      <c r="AO449">
        <v>-2512.0472782667621</v>
      </c>
      <c r="AP449">
        <v>-6479.9865381226919</v>
      </c>
      <c r="AQ449">
        <v>-8992.0338163894539</v>
      </c>
    </row>
    <row r="450" spans="27:43">
      <c r="AA450">
        <v>0</v>
      </c>
      <c r="AB450">
        <v>202408</v>
      </c>
      <c r="AC450">
        <v>296</v>
      </c>
      <c r="AD450">
        <v>42</v>
      </c>
      <c r="AE450">
        <v>11322.610409999999</v>
      </c>
      <c r="AF450">
        <v>-219.33583669999999</v>
      </c>
      <c r="AG450">
        <v>0.15555279399999999</v>
      </c>
      <c r="AH450">
        <v>120</v>
      </c>
      <c r="AI450">
        <v>78</v>
      </c>
      <c r="AK450">
        <v>10723.457683317196</v>
      </c>
      <c r="AL450">
        <v>-79.284832856270612</v>
      </c>
      <c r="AM450">
        <v>-140.03306510444776</v>
      </c>
      <c r="AN450">
        <v>-219.31789796071837</v>
      </c>
      <c r="AO450">
        <v>-2591.3321111230325</v>
      </c>
      <c r="AP450">
        <v>-6620.0196032271397</v>
      </c>
      <c r="AQ450">
        <v>-9211.3517143501722</v>
      </c>
    </row>
    <row r="451" spans="27:43">
      <c r="AA451">
        <v>0</v>
      </c>
      <c r="AB451">
        <v>202409</v>
      </c>
      <c r="AC451">
        <v>297</v>
      </c>
      <c r="AD451">
        <v>43</v>
      </c>
      <c r="AE451">
        <v>11275.22957</v>
      </c>
      <c r="AF451">
        <v>-219.33583669999999</v>
      </c>
      <c r="AG451">
        <v>0.15555279399999999</v>
      </c>
      <c r="AH451">
        <v>120</v>
      </c>
      <c r="AI451">
        <v>77</v>
      </c>
      <c r="AK451">
        <v>10643.145102354874</v>
      </c>
      <c r="AL451">
        <v>-80.312580962321931</v>
      </c>
      <c r="AM451">
        <v>-139.00531699839644</v>
      </c>
      <c r="AN451">
        <v>-219.31789796071837</v>
      </c>
      <c r="AO451">
        <v>-2671.6446920853546</v>
      </c>
      <c r="AP451">
        <v>-6759.0249202255363</v>
      </c>
      <c r="AQ451">
        <v>-9430.6696123108904</v>
      </c>
    </row>
    <row r="452" spans="27:43">
      <c r="AA452">
        <v>0</v>
      </c>
      <c r="AB452">
        <v>202410</v>
      </c>
      <c r="AC452">
        <v>298</v>
      </c>
      <c r="AD452">
        <v>44</v>
      </c>
      <c r="AE452">
        <v>11227.84873</v>
      </c>
      <c r="AF452">
        <v>-219.33583669999999</v>
      </c>
      <c r="AG452">
        <v>0.15555279399999999</v>
      </c>
      <c r="AH452">
        <v>120</v>
      </c>
      <c r="AI452">
        <v>76</v>
      </c>
      <c r="AK452">
        <v>10561.791450862382</v>
      </c>
      <c r="AL452">
        <v>-81.353651492491963</v>
      </c>
      <c r="AM452">
        <v>-137.96424646822641</v>
      </c>
      <c r="AN452">
        <v>-219.31789796071837</v>
      </c>
      <c r="AO452">
        <v>-2752.9983435778468</v>
      </c>
      <c r="AP452">
        <v>-6896.9891666937629</v>
      </c>
      <c r="AQ452">
        <v>-9649.9875102716087</v>
      </c>
    </row>
    <row r="453" spans="27:43">
      <c r="AA453">
        <v>0</v>
      </c>
      <c r="AB453">
        <v>202411</v>
      </c>
      <c r="AC453">
        <v>299</v>
      </c>
      <c r="AD453">
        <v>45</v>
      </c>
      <c r="AE453">
        <v>11180.46788</v>
      </c>
      <c r="AF453">
        <v>-219.33583669999999</v>
      </c>
      <c r="AG453">
        <v>0.15555279399999999</v>
      </c>
      <c r="AH453">
        <v>120</v>
      </c>
      <c r="AI453">
        <v>75</v>
      </c>
      <c r="AK453">
        <v>10479.383233720577</v>
      </c>
      <c r="AL453">
        <v>-82.408217141805267</v>
      </c>
      <c r="AM453">
        <v>-136.9096808189131</v>
      </c>
      <c r="AN453">
        <v>-219.31789796071837</v>
      </c>
      <c r="AO453">
        <v>-2835.4065607196521</v>
      </c>
      <c r="AP453">
        <v>-7033.8988475126762</v>
      </c>
      <c r="AQ453">
        <v>-9869.305408232327</v>
      </c>
    </row>
    <row r="454" spans="27:43">
      <c r="AA454">
        <v>0</v>
      </c>
      <c r="AB454">
        <v>202412</v>
      </c>
      <c r="AC454">
        <v>300</v>
      </c>
      <c r="AD454">
        <v>46</v>
      </c>
      <c r="AE454">
        <v>11133.08704</v>
      </c>
      <c r="AF454">
        <v>-219.33583669999999</v>
      </c>
      <c r="AG454">
        <v>0.15555279399999999</v>
      </c>
      <c r="AH454">
        <v>120</v>
      </c>
      <c r="AI454">
        <v>74</v>
      </c>
      <c r="AK454">
        <v>10395.90678087669</v>
      </c>
      <c r="AL454">
        <v>-83.476452843885795</v>
      </c>
      <c r="AM454">
        <v>-135.84144511683257</v>
      </c>
      <c r="AN454">
        <v>-219.31789796071837</v>
      </c>
      <c r="AO454">
        <v>-2918.883013563538</v>
      </c>
      <c r="AP454">
        <v>-7169.740292629509</v>
      </c>
      <c r="AQ454">
        <v>-10088.623306193045</v>
      </c>
    </row>
    <row r="455" spans="27:43">
      <c r="AA455">
        <v>0</v>
      </c>
      <c r="AB455">
        <v>202501</v>
      </c>
      <c r="AC455">
        <v>301</v>
      </c>
      <c r="AD455">
        <v>47</v>
      </c>
      <c r="AE455">
        <v>11085.706200000001</v>
      </c>
      <c r="AF455">
        <v>-219.33583669999999</v>
      </c>
      <c r="AG455">
        <v>0.15555279399999999</v>
      </c>
      <c r="AH455">
        <v>120</v>
      </c>
      <c r="AI455">
        <v>73</v>
      </c>
      <c r="AK455">
        <v>10311.348245076715</v>
      </c>
      <c r="AL455">
        <v>-84.558535799975459</v>
      </c>
      <c r="AM455">
        <v>-134.75936216074291</v>
      </c>
      <c r="AN455">
        <v>-219.31789796071837</v>
      </c>
      <c r="AO455">
        <v>-3003.4415493635133</v>
      </c>
      <c r="AP455">
        <v>-7304.499654790252</v>
      </c>
      <c r="AQ455">
        <v>-10307.941204153763</v>
      </c>
    </row>
    <row r="456" spans="27:43">
      <c r="AA456">
        <v>0</v>
      </c>
      <c r="AB456">
        <v>202502</v>
      </c>
      <c r="AC456">
        <v>302</v>
      </c>
      <c r="AD456">
        <v>48</v>
      </c>
      <c r="AE456">
        <v>11038.325349999999</v>
      </c>
      <c r="AF456">
        <v>-219.33583669999999</v>
      </c>
      <c r="AG456">
        <v>0.15555279399999999</v>
      </c>
      <c r="AH456">
        <v>120</v>
      </c>
      <c r="AI456">
        <v>72</v>
      </c>
      <c r="AK456">
        <v>10225.693599568387</v>
      </c>
      <c r="AL456">
        <v>-85.654645508328372</v>
      </c>
      <c r="AM456">
        <v>-133.66325245239</v>
      </c>
      <c r="AN456">
        <v>-219.31789796071837</v>
      </c>
      <c r="AO456">
        <v>-3089.0961948718418</v>
      </c>
      <c r="AP456">
        <v>-7438.1629072426422</v>
      </c>
      <c r="AQ456">
        <v>-10527.259102114482</v>
      </c>
    </row>
    <row r="457" spans="27:43">
      <c r="AA457">
        <v>0</v>
      </c>
      <c r="AB457">
        <v>202503</v>
      </c>
      <c r="AC457">
        <v>303</v>
      </c>
      <c r="AD457">
        <v>49</v>
      </c>
      <c r="AE457">
        <v>10990.944509999999</v>
      </c>
      <c r="AF457">
        <v>-219.33583669999999</v>
      </c>
      <c r="AG457">
        <v>0.15555279399999999</v>
      </c>
      <c r="AH457">
        <v>120</v>
      </c>
      <c r="AI457">
        <v>71</v>
      </c>
      <c r="AK457">
        <v>10138.9286357744</v>
      </c>
      <c r="AL457">
        <v>-86.764963793986709</v>
      </c>
      <c r="AM457">
        <v>-132.55293416673166</v>
      </c>
      <c r="AN457">
        <v>-219.31789796071837</v>
      </c>
      <c r="AO457">
        <v>-3175.8611586658285</v>
      </c>
      <c r="AP457">
        <v>-7570.7158414093738</v>
      </c>
      <c r="AQ457">
        <v>-10746.5770000752</v>
      </c>
    </row>
    <row r="458" spans="27:43">
      <c r="AA458">
        <v>0</v>
      </c>
      <c r="AB458">
        <v>202504</v>
      </c>
      <c r="AC458">
        <v>304</v>
      </c>
      <c r="AD458">
        <v>50</v>
      </c>
      <c r="AE458">
        <v>10943.56367</v>
      </c>
      <c r="AF458">
        <v>-219.33583669999999</v>
      </c>
      <c r="AG458">
        <v>0.15555279399999999</v>
      </c>
      <c r="AH458">
        <v>120</v>
      </c>
      <c r="AI458">
        <v>70</v>
      </c>
      <c r="AK458">
        <v>10051.038960935459</v>
      </c>
      <c r="AL458">
        <v>-87.889674838942</v>
      </c>
      <c r="AM458">
        <v>-131.42822312177637</v>
      </c>
      <c r="AN458">
        <v>-219.31789796071837</v>
      </c>
      <c r="AO458">
        <v>-3263.7508335047705</v>
      </c>
      <c r="AP458">
        <v>-7702.1440645311504</v>
      </c>
      <c r="AQ458">
        <v>-10965.894898035918</v>
      </c>
    </row>
    <row r="459" spans="27:43">
      <c r="AA459">
        <v>0</v>
      </c>
      <c r="AB459">
        <v>202505</v>
      </c>
      <c r="AC459">
        <v>305</v>
      </c>
      <c r="AD459">
        <v>51</v>
      </c>
      <c r="AE459">
        <v>10896.18282</v>
      </c>
      <c r="AF459">
        <v>-219.33583669999999</v>
      </c>
      <c r="AG459">
        <v>0.15555279399999999</v>
      </c>
      <c r="AH459">
        <v>120</v>
      </c>
      <c r="AI459">
        <v>69</v>
      </c>
      <c r="AK459">
        <v>9962.0099957227703</v>
      </c>
      <c r="AL459">
        <v>-89.028965212687751</v>
      </c>
      <c r="AM459">
        <v>-130.28893274803062</v>
      </c>
      <c r="AN459">
        <v>-219.31789796071837</v>
      </c>
      <c r="AO459">
        <v>-3352.7797987174581</v>
      </c>
      <c r="AP459">
        <v>-7832.4329972791811</v>
      </c>
      <c r="AQ459">
        <v>-11185.212795996636</v>
      </c>
    </row>
    <row r="460" spans="27:43">
      <c r="AA460">
        <v>0</v>
      </c>
      <c r="AB460">
        <v>202506</v>
      </c>
      <c r="AC460">
        <v>306</v>
      </c>
      <c r="AD460">
        <v>52</v>
      </c>
      <c r="AE460">
        <v>10848.80198</v>
      </c>
      <c r="AF460">
        <v>-219.33583669999999</v>
      </c>
      <c r="AG460">
        <v>0.15555279399999999</v>
      </c>
      <c r="AH460">
        <v>120</v>
      </c>
      <c r="AI460">
        <v>68</v>
      </c>
      <c r="AK460">
        <v>9871.8269718196025</v>
      </c>
      <c r="AL460">
        <v>-90.183023903167935</v>
      </c>
      <c r="AM460">
        <v>-129.13487405755043</v>
      </c>
      <c r="AN460">
        <v>-219.31789796071837</v>
      </c>
      <c r="AO460">
        <v>-3442.962822620626</v>
      </c>
      <c r="AP460">
        <v>-7961.5678713367315</v>
      </c>
      <c r="AQ460">
        <v>-11404.530693957355</v>
      </c>
    </row>
    <row r="461" spans="27:43">
      <c r="AA461">
        <v>0</v>
      </c>
      <c r="AB461">
        <v>202507</v>
      </c>
      <c r="AC461">
        <v>307</v>
      </c>
      <c r="AD461">
        <v>53</v>
      </c>
      <c r="AE461">
        <v>10801.42114</v>
      </c>
      <c r="AF461">
        <v>-219.33583669999999</v>
      </c>
      <c r="AG461">
        <v>0.15555279399999999</v>
      </c>
      <c r="AH461">
        <v>120</v>
      </c>
      <c r="AI461">
        <v>67</v>
      </c>
      <c r="AK461">
        <v>9780.4749294714748</v>
      </c>
      <c r="AL461">
        <v>-91.35204234812683</v>
      </c>
      <c r="AM461">
        <v>-127.96585561259154</v>
      </c>
      <c r="AN461">
        <v>-219.31789796071837</v>
      </c>
      <c r="AO461">
        <v>-3534.3148649687528</v>
      </c>
      <c r="AP461">
        <v>-8089.533726949323</v>
      </c>
      <c r="AQ461">
        <v>-11623.848591918075</v>
      </c>
    </row>
    <row r="462" spans="27:43">
      <c r="AA462">
        <v>0</v>
      </c>
      <c r="AB462">
        <v>202508</v>
      </c>
      <c r="AC462">
        <v>308</v>
      </c>
      <c r="AD462">
        <v>54</v>
      </c>
      <c r="AE462">
        <v>10754.040290000001</v>
      </c>
      <c r="AF462">
        <v>-219.33583669999999</v>
      </c>
      <c r="AG462">
        <v>0.15555279399999999</v>
      </c>
      <c r="AH462">
        <v>120</v>
      </c>
      <c r="AI462">
        <v>66</v>
      </c>
      <c r="AK462">
        <v>9687.9387150046095</v>
      </c>
      <c r="AL462">
        <v>-92.536214466864962</v>
      </c>
      <c r="AM462">
        <v>-126.78168349385341</v>
      </c>
      <c r="AN462">
        <v>-219.31789796071837</v>
      </c>
      <c r="AO462">
        <v>-3626.8510794356175</v>
      </c>
      <c r="AP462">
        <v>-8216.315410443176</v>
      </c>
      <c r="AQ462">
        <v>-11843.166489878793</v>
      </c>
    </row>
    <row r="463" spans="27:43">
      <c r="AA463">
        <v>0</v>
      </c>
      <c r="AB463">
        <v>202509</v>
      </c>
      <c r="AC463">
        <v>309</v>
      </c>
      <c r="AD463">
        <v>55</v>
      </c>
      <c r="AE463">
        <v>10706.659449999999</v>
      </c>
      <c r="AF463">
        <v>-219.33583669999999</v>
      </c>
      <c r="AG463">
        <v>0.15555279399999999</v>
      </c>
      <c r="AH463">
        <v>120</v>
      </c>
      <c r="AI463">
        <v>65</v>
      </c>
      <c r="AK463">
        <v>9594.2029783122034</v>
      </c>
      <c r="AL463">
        <v>-93.735736692406974</v>
      </c>
      <c r="AM463">
        <v>-125.5821612683114</v>
      </c>
      <c r="AN463">
        <v>-219.31789796071837</v>
      </c>
      <c r="AO463">
        <v>-3720.5868161280246</v>
      </c>
      <c r="AP463">
        <v>-8341.8975717114881</v>
      </c>
      <c r="AQ463">
        <v>-12062.484387839511</v>
      </c>
    </row>
    <row r="464" spans="27:43">
      <c r="AA464">
        <v>0</v>
      </c>
      <c r="AB464">
        <v>202510</v>
      </c>
      <c r="AC464">
        <v>310</v>
      </c>
      <c r="AD464">
        <v>56</v>
      </c>
      <c r="AE464">
        <v>10659.278609999999</v>
      </c>
      <c r="AF464">
        <v>-219.33583669999999</v>
      </c>
      <c r="AG464">
        <v>0.15555279399999999</v>
      </c>
      <c r="AH464">
        <v>120</v>
      </c>
      <c r="AI464">
        <v>64</v>
      </c>
      <c r="AK464">
        <v>9499.2521703081165</v>
      </c>
      <c r="AL464">
        <v>-94.950808004086312</v>
      </c>
      <c r="AM464">
        <v>-124.36708995663206</v>
      </c>
      <c r="AN464">
        <v>-219.31789796071837</v>
      </c>
      <c r="AO464">
        <v>-3815.537624132111</v>
      </c>
      <c r="AP464">
        <v>-8466.2646616681195</v>
      </c>
      <c r="AQ464">
        <v>-12281.80228580023</v>
      </c>
    </row>
    <row r="465" spans="27:43">
      <c r="AA465">
        <v>0</v>
      </c>
      <c r="AB465">
        <v>202511</v>
      </c>
      <c r="AC465">
        <v>311</v>
      </c>
      <c r="AD465">
        <v>57</v>
      </c>
      <c r="AE465">
        <v>10611.89776</v>
      </c>
      <c r="AF465">
        <v>-219.33583669999999</v>
      </c>
      <c r="AG465">
        <v>0.15555279399999999</v>
      </c>
      <c r="AH465">
        <v>120</v>
      </c>
      <c r="AI465">
        <v>63</v>
      </c>
      <c r="AK465">
        <v>9403.070540347564</v>
      </c>
      <c r="AL465">
        <v>-96.181629960552414</v>
      </c>
      <c r="AM465">
        <v>-123.13626800016596</v>
      </c>
      <c r="AN465">
        <v>-219.31789796071837</v>
      </c>
      <c r="AO465">
        <v>-3911.7192540926635</v>
      </c>
      <c r="AP465">
        <v>-8589.4009296682852</v>
      </c>
      <c r="AQ465">
        <v>-12501.120183760948</v>
      </c>
    </row>
    <row r="466" spans="27:43">
      <c r="AA466">
        <v>0</v>
      </c>
      <c r="AB466">
        <v>202512</v>
      </c>
      <c r="AC466">
        <v>312</v>
      </c>
      <c r="AD466">
        <v>58</v>
      </c>
      <c r="AE466">
        <v>10564.51692</v>
      </c>
      <c r="AF466">
        <v>-219.33583669999999</v>
      </c>
      <c r="AG466">
        <v>0.15555279399999999</v>
      </c>
      <c r="AH466">
        <v>120</v>
      </c>
      <c r="AI466">
        <v>62</v>
      </c>
      <c r="AK466">
        <v>9305.6421336143576</v>
      </c>
      <c r="AL466">
        <v>-97.428406733205591</v>
      </c>
      <c r="AM466">
        <v>-121.88949122751278</v>
      </c>
      <c r="AN466">
        <v>-219.31789796071837</v>
      </c>
      <c r="AO466">
        <v>-4009.147660825869</v>
      </c>
      <c r="AP466">
        <v>-8711.2904208957989</v>
      </c>
      <c r="AQ466">
        <v>-12720.438081721668</v>
      </c>
    </row>
    <row r="467" spans="27:43">
      <c r="AA467">
        <v>0</v>
      </c>
      <c r="AB467">
        <v>202601</v>
      </c>
      <c r="AC467">
        <v>313</v>
      </c>
      <c r="AD467">
        <v>59</v>
      </c>
      <c r="AE467">
        <v>10517.13607</v>
      </c>
      <c r="AF467">
        <v>-219.33583669999999</v>
      </c>
      <c r="AG467">
        <v>0.15555279399999999</v>
      </c>
      <c r="AH467">
        <v>120</v>
      </c>
      <c r="AI467">
        <v>61</v>
      </c>
      <c r="AK467">
        <v>9206.9507884742925</v>
      </c>
      <c r="AL467">
        <v>-98.691345140065479</v>
      </c>
      <c r="AM467">
        <v>-120.62655282065289</v>
      </c>
      <c r="AN467">
        <v>-219.31789796071837</v>
      </c>
      <c r="AO467">
        <v>-4107.8390059659341</v>
      </c>
      <c r="AP467">
        <v>-8831.916973716452</v>
      </c>
      <c r="AQ467">
        <v>-12939.755979682386</v>
      </c>
    </row>
    <row r="468" spans="27:43">
      <c r="AA468">
        <v>0</v>
      </c>
      <c r="AB468">
        <v>202602</v>
      </c>
      <c r="AC468">
        <v>314</v>
      </c>
      <c r="AD468">
        <v>60</v>
      </c>
      <c r="AE468">
        <v>10469.755230000001</v>
      </c>
      <c r="AF468">
        <v>-219.33583669999999</v>
      </c>
      <c r="AG468">
        <v>0.15555279399999999</v>
      </c>
      <c r="AH468">
        <v>120</v>
      </c>
      <c r="AI468">
        <v>60</v>
      </c>
      <c r="AK468">
        <v>9106.9801337942135</v>
      </c>
      <c r="AL468">
        <v>-99.970654680078425</v>
      </c>
      <c r="AM468">
        <v>-119.34724328063994</v>
      </c>
      <c r="AN468">
        <v>-219.31789796071837</v>
      </c>
      <c r="AO468">
        <v>-4207.8096606460122</v>
      </c>
      <c r="AP468">
        <v>-8951.2642169970914</v>
      </c>
      <c r="AQ468">
        <v>-13159.073877643104</v>
      </c>
    </row>
    <row r="469" spans="27:43">
      <c r="AA469">
        <v>0</v>
      </c>
      <c r="AB469">
        <v>202603</v>
      </c>
      <c r="AC469">
        <v>315</v>
      </c>
      <c r="AD469">
        <v>61</v>
      </c>
      <c r="AE469">
        <v>10422.374390000001</v>
      </c>
      <c r="AF469">
        <v>-219.33583669999999</v>
      </c>
      <c r="AG469">
        <v>0.15555279399999999</v>
      </c>
      <c r="AH469">
        <v>120</v>
      </c>
      <c r="AI469">
        <v>59</v>
      </c>
      <c r="AK469">
        <v>9005.713586226344</v>
      </c>
      <c r="AL469">
        <v>-101.26654756786972</v>
      </c>
      <c r="AM469">
        <v>-118.05135039284865</v>
      </c>
      <c r="AN469">
        <v>-219.31789796071837</v>
      </c>
      <c r="AO469">
        <v>-4309.0762082138817</v>
      </c>
      <c r="AP469">
        <v>-9069.31556738994</v>
      </c>
      <c r="AQ469">
        <v>-13378.391775603823</v>
      </c>
    </row>
    <row r="470" spans="27:43">
      <c r="AA470">
        <v>0</v>
      </c>
      <c r="AB470">
        <v>202604</v>
      </c>
      <c r="AC470">
        <v>316</v>
      </c>
      <c r="AD470">
        <v>62</v>
      </c>
      <c r="AE470">
        <v>10374.993539999999</v>
      </c>
      <c r="AF470">
        <v>-219.33583669999999</v>
      </c>
      <c r="AG470">
        <v>0.15555279399999999</v>
      </c>
      <c r="AH470">
        <v>120</v>
      </c>
      <c r="AI470">
        <v>58</v>
      </c>
      <c r="AK470">
        <v>8903.1343474573987</v>
      </c>
      <c r="AL470">
        <v>-102.57923876894606</v>
      </c>
      <c r="AM470">
        <v>-116.73865919177231</v>
      </c>
      <c r="AN470">
        <v>-219.31789796071837</v>
      </c>
      <c r="AO470">
        <v>-4411.6554469828279</v>
      </c>
      <c r="AP470">
        <v>-9186.054226581713</v>
      </c>
      <c r="AQ470">
        <v>-13597.709673564541</v>
      </c>
    </row>
    <row r="471" spans="27:43">
      <c r="AA471">
        <v>0</v>
      </c>
      <c r="AB471">
        <v>202605</v>
      </c>
      <c r="AC471">
        <v>317</v>
      </c>
      <c r="AD471">
        <v>63</v>
      </c>
      <c r="AE471">
        <v>10327.6127</v>
      </c>
      <c r="AF471">
        <v>-219.33583669999999</v>
      </c>
      <c r="AG471">
        <v>0.15555279399999999</v>
      </c>
      <c r="AH471">
        <v>120</v>
      </c>
      <c r="AI471">
        <v>57</v>
      </c>
      <c r="AK471">
        <v>8799.2254014220434</v>
      </c>
      <c r="AL471">
        <v>-103.9089460353546</v>
      </c>
      <c r="AM471">
        <v>-115.40895192536377</v>
      </c>
      <c r="AN471">
        <v>-219.31789796071837</v>
      </c>
      <c r="AO471">
        <v>-4515.5643930181823</v>
      </c>
      <c r="AP471">
        <v>-9301.463178507076</v>
      </c>
      <c r="AQ471">
        <v>-13817.027571525259</v>
      </c>
    </row>
    <row r="472" spans="27:43">
      <c r="AA472">
        <v>0</v>
      </c>
      <c r="AB472">
        <v>202606</v>
      </c>
      <c r="AC472">
        <v>318</v>
      </c>
      <c r="AD472">
        <v>64</v>
      </c>
      <c r="AE472">
        <v>10280.23186</v>
      </c>
      <c r="AF472">
        <v>-219.33583669999999</v>
      </c>
      <c r="AG472">
        <v>0.15555279399999999</v>
      </c>
      <c r="AH472">
        <v>120</v>
      </c>
      <c r="AI472">
        <v>56</v>
      </c>
      <c r="AK472">
        <v>8693.9695114802398</v>
      </c>
      <c r="AL472">
        <v>-105.25588994180416</v>
      </c>
      <c r="AM472">
        <v>-114.06200801891421</v>
      </c>
      <c r="AN472">
        <v>-219.31789796071837</v>
      </c>
      <c r="AO472">
        <v>-4620.8202829599868</v>
      </c>
      <c r="AP472">
        <v>-9415.5251865259906</v>
      </c>
      <c r="AQ472">
        <v>-14036.345469485977</v>
      </c>
    </row>
    <row r="473" spans="27:43">
      <c r="AA473">
        <v>0</v>
      </c>
      <c r="AB473">
        <v>202607</v>
      </c>
      <c r="AC473">
        <v>319</v>
      </c>
      <c r="AD473">
        <v>65</v>
      </c>
      <c r="AE473">
        <v>10232.85101</v>
      </c>
      <c r="AF473">
        <v>-219.33583669999999</v>
      </c>
      <c r="AG473">
        <v>0.15555279399999999</v>
      </c>
      <c r="AH473">
        <v>120</v>
      </c>
      <c r="AI473">
        <v>55</v>
      </c>
      <c r="AK473">
        <v>8587.349217557985</v>
      </c>
      <c r="AL473">
        <v>-106.6202939222545</v>
      </c>
      <c r="AM473">
        <v>-112.69760403846387</v>
      </c>
      <c r="AN473">
        <v>-219.31789796071837</v>
      </c>
      <c r="AO473">
        <v>-4727.4405768822417</v>
      </c>
      <c r="AP473">
        <v>-9528.222790564454</v>
      </c>
      <c r="AQ473">
        <v>-14255.663367446696</v>
      </c>
    </row>
    <row r="474" spans="27:43">
      <c r="AA474">
        <v>0</v>
      </c>
      <c r="AB474">
        <v>202608</v>
      </c>
      <c r="AC474">
        <v>320</v>
      </c>
      <c r="AD474">
        <v>66</v>
      </c>
      <c r="AE474">
        <v>10185.470170000001</v>
      </c>
      <c r="AF474">
        <v>-219.33583669999999</v>
      </c>
      <c r="AG474">
        <v>0.15555279399999999</v>
      </c>
      <c r="AH474">
        <v>120</v>
      </c>
      <c r="AI474">
        <v>54</v>
      </c>
      <c r="AK474">
        <v>8479.3468332510056</v>
      </c>
      <c r="AL474">
        <v>-108.00238430698016</v>
      </c>
      <c r="AM474">
        <v>-111.31551365373821</v>
      </c>
      <c r="AN474">
        <v>-219.31789796071837</v>
      </c>
      <c r="AO474">
        <v>-4835.4429611892219</v>
      </c>
      <c r="AP474">
        <v>-9639.5383042181929</v>
      </c>
      <c r="AQ474">
        <v>-14474.981265407414</v>
      </c>
    </row>
    <row r="475" spans="27:43">
      <c r="AA475">
        <v>0</v>
      </c>
      <c r="AB475">
        <v>202609</v>
      </c>
      <c r="AC475">
        <v>321</v>
      </c>
      <c r="AD475">
        <v>67</v>
      </c>
      <c r="AE475">
        <v>10138.089330000001</v>
      </c>
      <c r="AF475">
        <v>-219.33583669999999</v>
      </c>
      <c r="AG475">
        <v>0.15555279399999999</v>
      </c>
      <c r="AH475">
        <v>120</v>
      </c>
      <c r="AI475">
        <v>53</v>
      </c>
      <c r="AK475">
        <v>8369.9444428908919</v>
      </c>
      <c r="AL475">
        <v>-109.40239036011452</v>
      </c>
      <c r="AM475">
        <v>-109.91550760060385</v>
      </c>
      <c r="AN475">
        <v>-219.31789796071837</v>
      </c>
      <c r="AO475">
        <v>-4944.8453515493366</v>
      </c>
      <c r="AP475">
        <v>-9749.4538118187975</v>
      </c>
      <c r="AQ475">
        <v>-14694.299163368132</v>
      </c>
    </row>
    <row r="476" spans="27:43">
      <c r="AA476">
        <v>0</v>
      </c>
      <c r="AB476">
        <v>202610</v>
      </c>
      <c r="AC476">
        <v>322</v>
      </c>
      <c r="AD476">
        <v>68</v>
      </c>
      <c r="AE476">
        <v>10090.708479999999</v>
      </c>
      <c r="AF476">
        <v>-219.33583669999999</v>
      </c>
      <c r="AG476">
        <v>0.15555279399999999</v>
      </c>
      <c r="AH476">
        <v>120</v>
      </c>
      <c r="AI476">
        <v>52</v>
      </c>
      <c r="AK476">
        <v>8259.1238985732107</v>
      </c>
      <c r="AL476">
        <v>-110.82054431768073</v>
      </c>
      <c r="AM476">
        <v>-108.49735364303764</v>
      </c>
      <c r="AN476">
        <v>-219.31789796071837</v>
      </c>
      <c r="AO476">
        <v>-5055.6658958670168</v>
      </c>
      <c r="AP476">
        <v>-9857.9511654618345</v>
      </c>
      <c r="AQ476">
        <v>-14913.61706132885</v>
      </c>
    </row>
    <row r="477" spans="27:43">
      <c r="AA477">
        <v>0</v>
      </c>
      <c r="AB477">
        <v>202611</v>
      </c>
      <c r="AC477">
        <v>323</v>
      </c>
      <c r="AD477">
        <v>69</v>
      </c>
      <c r="AE477">
        <v>10043.32764</v>
      </c>
      <c r="AF477">
        <v>-219.33583669999999</v>
      </c>
      <c r="AG477">
        <v>0.15555279399999999</v>
      </c>
      <c r="AH477">
        <v>120</v>
      </c>
      <c r="AI477">
        <v>51</v>
      </c>
      <c r="AK477">
        <v>8146.8668171470954</v>
      </c>
      <c r="AL477">
        <v>-112.25708142611541</v>
      </c>
      <c r="AM477">
        <v>-107.06081653460296</v>
      </c>
      <c r="AN477">
        <v>-219.31789796071837</v>
      </c>
      <c r="AO477">
        <v>-5167.9229772931321</v>
      </c>
      <c r="AP477">
        <v>-9965.0119819964384</v>
      </c>
      <c r="AQ477">
        <v>-15132.934959289571</v>
      </c>
    </row>
    <row r="478" spans="27:43">
      <c r="AA478">
        <v>0</v>
      </c>
      <c r="AB478">
        <v>202612</v>
      </c>
      <c r="AC478">
        <v>324</v>
      </c>
      <c r="AD478">
        <v>70</v>
      </c>
      <c r="AE478">
        <v>9995.9467960000002</v>
      </c>
      <c r="AF478">
        <v>-219.33583669999999</v>
      </c>
      <c r="AG478">
        <v>0.15555279399999999</v>
      </c>
      <c r="AH478">
        <v>120</v>
      </c>
      <c r="AI478">
        <v>50</v>
      </c>
      <c r="AK478">
        <v>8033.1545771658039</v>
      </c>
      <c r="AL478">
        <v>-113.71223998129189</v>
      </c>
      <c r="AM478">
        <v>-105.60565797942648</v>
      </c>
      <c r="AN478">
        <v>-219.31789796071837</v>
      </c>
      <c r="AO478">
        <v>-5281.6352172744237</v>
      </c>
      <c r="AP478">
        <v>-10070.617639975864</v>
      </c>
      <c r="AQ478">
        <v>-15352.252857250289</v>
      </c>
    </row>
    <row r="479" spans="27:43">
      <c r="AA479">
        <v>0</v>
      </c>
      <c r="AB479">
        <v>202701</v>
      </c>
      <c r="AC479">
        <v>325</v>
      </c>
      <c r="AD479">
        <v>71</v>
      </c>
      <c r="AE479">
        <v>9948.5659520000008</v>
      </c>
      <c r="AF479">
        <v>-219.33583669999999</v>
      </c>
      <c r="AG479">
        <v>0.15555279399999999</v>
      </c>
      <c r="AH479">
        <v>120</v>
      </c>
      <c r="AI479">
        <v>49</v>
      </c>
      <c r="AK479">
        <v>7917.9683157977543</v>
      </c>
      <c r="AL479">
        <v>-115.18626136804924</v>
      </c>
      <c r="AM479">
        <v>-104.13163659266912</v>
      </c>
      <c r="AN479">
        <v>-219.31789796071837</v>
      </c>
      <c r="AO479">
        <v>-5396.8214786424733</v>
      </c>
      <c r="AP479">
        <v>-10174.749276568533</v>
      </c>
      <c r="AQ479">
        <v>-15571.570755211007</v>
      </c>
    </row>
    <row r="480" spans="27:43">
      <c r="AA480">
        <v>0</v>
      </c>
      <c r="AB480">
        <v>202702</v>
      </c>
      <c r="AC480">
        <v>326</v>
      </c>
      <c r="AD480">
        <v>72</v>
      </c>
      <c r="AE480">
        <v>9901.185109</v>
      </c>
      <c r="AF480">
        <v>-219.33583669999999</v>
      </c>
      <c r="AG480">
        <v>0.15555279399999999</v>
      </c>
      <c r="AH480">
        <v>120</v>
      </c>
      <c r="AI480">
        <v>48</v>
      </c>
      <c r="AK480">
        <v>7801.2889256975204</v>
      </c>
      <c r="AL480">
        <v>-116.67939010023377</v>
      </c>
      <c r="AM480">
        <v>-102.63850786048459</v>
      </c>
      <c r="AN480">
        <v>-219.31789796071837</v>
      </c>
      <c r="AO480">
        <v>-5513.5008687427071</v>
      </c>
      <c r="AP480">
        <v>-10277.387784429018</v>
      </c>
      <c r="AQ480">
        <v>-15790.888653171725</v>
      </c>
    </row>
    <row r="481" spans="27:43">
      <c r="AA481">
        <v>0</v>
      </c>
      <c r="AB481">
        <v>202703</v>
      </c>
      <c r="AC481">
        <v>327</v>
      </c>
      <c r="AD481">
        <v>73</v>
      </c>
      <c r="AE481">
        <v>9853.8042650000007</v>
      </c>
      <c r="AF481">
        <v>-219.33583669999999</v>
      </c>
      <c r="AG481">
        <v>0.15555279399999999</v>
      </c>
      <c r="AH481">
        <v>120</v>
      </c>
      <c r="AI481">
        <v>47</v>
      </c>
      <c r="AK481">
        <v>7683.097051836261</v>
      </c>
      <c r="AL481">
        <v>-118.1918738612594</v>
      </c>
      <c r="AM481">
        <v>-101.12602409945897</v>
      </c>
      <c r="AN481">
        <v>-219.31789796071837</v>
      </c>
      <c r="AO481">
        <v>-5631.6927426039665</v>
      </c>
      <c r="AP481">
        <v>-10378.513808528478</v>
      </c>
      <c r="AQ481">
        <v>-16010.206551132444</v>
      </c>
    </row>
    <row r="482" spans="27:43">
      <c r="AA482">
        <v>0</v>
      </c>
      <c r="AB482">
        <v>202704</v>
      </c>
      <c r="AC482">
        <v>328</v>
      </c>
      <c r="AD482">
        <v>74</v>
      </c>
      <c r="AE482">
        <v>9806.4234209999995</v>
      </c>
      <c r="AF482">
        <v>-219.33583669999999</v>
      </c>
      <c r="AG482">
        <v>0.15555279399999999</v>
      </c>
      <c r="AH482">
        <v>120</v>
      </c>
      <c r="AI482">
        <v>46</v>
      </c>
      <c r="AK482">
        <v>7563.3730882910668</v>
      </c>
      <c r="AL482">
        <v>-119.72396354519393</v>
      </c>
      <c r="AM482">
        <v>-99.593934415524444</v>
      </c>
      <c r="AN482">
        <v>-219.31789796071837</v>
      </c>
      <c r="AO482">
        <v>-5751.4167061491607</v>
      </c>
      <c r="AP482">
        <v>-10478.107742944003</v>
      </c>
      <c r="AQ482">
        <v>-16229.524449093162</v>
      </c>
    </row>
    <row r="483" spans="27:43">
      <c r="AA483">
        <v>0</v>
      </c>
      <c r="AB483">
        <v>202705</v>
      </c>
      <c r="AC483">
        <v>329</v>
      </c>
      <c r="AD483">
        <v>75</v>
      </c>
      <c r="AE483">
        <v>9759.0425780000005</v>
      </c>
      <c r="AF483">
        <v>-219.33583669999999</v>
      </c>
      <c r="AG483">
        <v>0.15555279399999999</v>
      </c>
      <c r="AH483">
        <v>120</v>
      </c>
      <c r="AI483">
        <v>45</v>
      </c>
      <c r="AK483">
        <v>7442.0971749926885</v>
      </c>
      <c r="AL483">
        <v>-121.27591329837801</v>
      </c>
      <c r="AM483">
        <v>-98.041984662340354</v>
      </c>
      <c r="AN483">
        <v>-219.31789796071837</v>
      </c>
      <c r="AO483">
        <v>-5872.6926194475391</v>
      </c>
      <c r="AP483">
        <v>-10576.149727606344</v>
      </c>
      <c r="AQ483">
        <v>-16448.84234705388</v>
      </c>
    </row>
    <row r="484" spans="27:43">
      <c r="AA484">
        <v>0</v>
      </c>
      <c r="AB484">
        <v>202706</v>
      </c>
      <c r="AC484">
        <v>330</v>
      </c>
      <c r="AD484">
        <v>76</v>
      </c>
      <c r="AE484">
        <v>9711.6617339999993</v>
      </c>
      <c r="AF484">
        <v>-219.33583669999999</v>
      </c>
      <c r="AG484">
        <v>0.15555279399999999</v>
      </c>
      <c r="AH484">
        <v>120</v>
      </c>
      <c r="AI484">
        <v>44</v>
      </c>
      <c r="AK484">
        <v>7319.249194431105</v>
      </c>
      <c r="AL484">
        <v>-122.8479805615834</v>
      </c>
      <c r="AM484">
        <v>-96.469917399134971</v>
      </c>
      <c r="AN484">
        <v>-219.31789796071837</v>
      </c>
      <c r="AO484">
        <v>-5995.5406000091225</v>
      </c>
      <c r="AP484">
        <v>-10672.619645005479</v>
      </c>
      <c r="AQ484">
        <v>-16668.160245014598</v>
      </c>
    </row>
    <row r="485" spans="27:43">
      <c r="AA485">
        <v>0</v>
      </c>
      <c r="AB485">
        <v>202707</v>
      </c>
      <c r="AC485">
        <v>331</v>
      </c>
      <c r="AD485">
        <v>77</v>
      </c>
      <c r="AE485">
        <v>9664.2808910000003</v>
      </c>
      <c r="AF485">
        <v>-219.33583669999999</v>
      </c>
      <c r="AG485">
        <v>0.15555279399999999</v>
      </c>
      <c r="AH485">
        <v>120</v>
      </c>
      <c r="AI485">
        <v>43</v>
      </c>
      <c r="AK485">
        <v>7194.8087683183876</v>
      </c>
      <c r="AL485">
        <v>-124.44042611271773</v>
      </c>
      <c r="AM485">
        <v>-94.877471848000638</v>
      </c>
      <c r="AN485">
        <v>-219.31789796071837</v>
      </c>
      <c r="AO485">
        <v>-6119.9810261218399</v>
      </c>
      <c r="AP485">
        <v>-10767.497116853479</v>
      </c>
      <c r="AQ485">
        <v>-16887.478142975317</v>
      </c>
    </row>
    <row r="486" spans="27:43">
      <c r="AA486">
        <v>0</v>
      </c>
      <c r="AB486">
        <v>202708</v>
      </c>
      <c r="AC486">
        <v>332</v>
      </c>
      <c r="AD486">
        <v>78</v>
      </c>
      <c r="AE486">
        <v>9616.9000469999992</v>
      </c>
      <c r="AF486">
        <v>-219.33583669999999</v>
      </c>
      <c r="AG486">
        <v>0.15555279399999999</v>
      </c>
      <c r="AH486">
        <v>120</v>
      </c>
      <c r="AI486">
        <v>42</v>
      </c>
      <c r="AK486">
        <v>7068.7552542083049</v>
      </c>
      <c r="AL486">
        <v>-126.05351411008304</v>
      </c>
      <c r="AM486">
        <v>-93.264383850635326</v>
      </c>
      <c r="AN486">
        <v>-219.31789796071837</v>
      </c>
      <c r="AO486">
        <v>-6246.0345402319226</v>
      </c>
      <c r="AP486">
        <v>-10860.761500704115</v>
      </c>
      <c r="AQ486">
        <v>-17106.796040936035</v>
      </c>
    </row>
    <row r="487" spans="27:43">
      <c r="AA487">
        <v>0</v>
      </c>
      <c r="AB487">
        <v>202709</v>
      </c>
      <c r="AC487">
        <v>333</v>
      </c>
      <c r="AD487">
        <v>79</v>
      </c>
      <c r="AE487">
        <v>9569.5192040000002</v>
      </c>
      <c r="AF487">
        <v>-219.33583669999999</v>
      </c>
      <c r="AG487">
        <v>0.15555279399999999</v>
      </c>
      <c r="AH487">
        <v>120</v>
      </c>
      <c r="AI487">
        <v>41</v>
      </c>
      <c r="AK487">
        <v>6941.0677420721104</v>
      </c>
      <c r="AL487">
        <v>-127.68751213619485</v>
      </c>
      <c r="AM487">
        <v>-91.630385824523515</v>
      </c>
      <c r="AN487">
        <v>-219.31789796071837</v>
      </c>
      <c r="AO487">
        <v>-6373.7220523681171</v>
      </c>
      <c r="AP487">
        <v>-10952.391886528638</v>
      </c>
      <c r="AQ487">
        <v>-17326.113938896753</v>
      </c>
    </row>
    <row r="488" spans="27:43">
      <c r="AA488">
        <v>0</v>
      </c>
      <c r="AB488">
        <v>202710</v>
      </c>
      <c r="AC488">
        <v>334</v>
      </c>
      <c r="AD488">
        <v>80</v>
      </c>
      <c r="AE488">
        <v>9522.1383600000008</v>
      </c>
      <c r="AF488">
        <v>-219.33583669999999</v>
      </c>
      <c r="AG488">
        <v>0.15555279399999999</v>
      </c>
      <c r="AH488">
        <v>120</v>
      </c>
      <c r="AI488">
        <v>40</v>
      </c>
      <c r="AK488">
        <v>6811.7250508299412</v>
      </c>
      <c r="AL488">
        <v>-129.34269124216934</v>
      </c>
      <c r="AM488">
        <v>-89.975206718549018</v>
      </c>
      <c r="AN488">
        <v>-219.31789796071837</v>
      </c>
      <c r="AO488">
        <v>-6503.0647436102863</v>
      </c>
      <c r="AP488">
        <v>-11042.367093247187</v>
      </c>
      <c r="AQ488">
        <v>-17545.431836857471</v>
      </c>
    </row>
    <row r="489" spans="27:43">
      <c r="AA489">
        <v>0</v>
      </c>
      <c r="AB489">
        <v>202711</v>
      </c>
      <c r="AC489">
        <v>335</v>
      </c>
      <c r="AD489">
        <v>81</v>
      </c>
      <c r="AE489">
        <v>9474.757517</v>
      </c>
      <c r="AF489">
        <v>-219.33583669999999</v>
      </c>
      <c r="AG489">
        <v>0.15555279399999999</v>
      </c>
      <c r="AH489">
        <v>120</v>
      </c>
      <c r="AI489">
        <v>39</v>
      </c>
      <c r="AK489">
        <v>6680.7057248372548</v>
      </c>
      <c r="AL489">
        <v>-131.01932599268594</v>
      </c>
      <c r="AM489">
        <v>-88.298571968032448</v>
      </c>
      <c r="AN489">
        <v>-219.31789796071837</v>
      </c>
      <c r="AO489">
        <v>-6634.0840696029718</v>
      </c>
      <c r="AP489">
        <v>-11130.66566521522</v>
      </c>
      <c r="AQ489">
        <v>-17764.74973481819</v>
      </c>
    </row>
    <row r="490" spans="27:43">
      <c r="AA490">
        <v>0</v>
      </c>
      <c r="AB490">
        <v>202712</v>
      </c>
      <c r="AC490">
        <v>336</v>
      </c>
      <c r="AD490">
        <v>82</v>
      </c>
      <c r="AE490">
        <v>9427.3766730000007</v>
      </c>
      <c r="AF490">
        <v>-219.33583669999999</v>
      </c>
      <c r="AG490">
        <v>0.15555279399999999</v>
      </c>
      <c r="AH490">
        <v>120</v>
      </c>
      <c r="AI490">
        <v>38</v>
      </c>
      <c r="AK490">
        <v>6547.9880303257223</v>
      </c>
      <c r="AL490">
        <v>-132.7176945115325</v>
      </c>
      <c r="AM490">
        <v>-86.600203449185855</v>
      </c>
      <c r="AN490">
        <v>-219.31789796071837</v>
      </c>
      <c r="AO490">
        <v>-6766.8017641145043</v>
      </c>
      <c r="AP490">
        <v>-11217.265868664406</v>
      </c>
      <c r="AQ490">
        <v>-17984.067632778908</v>
      </c>
    </row>
    <row r="491" spans="27:43">
      <c r="AA491">
        <v>0</v>
      </c>
      <c r="AB491">
        <v>202801</v>
      </c>
      <c r="AC491">
        <v>337</v>
      </c>
      <c r="AD491">
        <v>83</v>
      </c>
      <c r="AE491">
        <v>9379.9958299999998</v>
      </c>
      <c r="AF491">
        <v>-219.33583669999999</v>
      </c>
      <c r="AG491">
        <v>0.15555279399999999</v>
      </c>
      <c r="AH491">
        <v>120</v>
      </c>
      <c r="AI491">
        <v>37</v>
      </c>
      <c r="AK491">
        <v>6413.5499517979806</v>
      </c>
      <c r="AL491">
        <v>-134.43807852774148</v>
      </c>
      <c r="AM491">
        <v>-84.879819432976902</v>
      </c>
      <c r="AN491">
        <v>-219.31789796071837</v>
      </c>
      <c r="AO491">
        <v>-6901.239842642246</v>
      </c>
      <c r="AP491">
        <v>-11302.145688097384</v>
      </c>
      <c r="AQ491">
        <v>-18203.385530739626</v>
      </c>
    </row>
    <row r="492" spans="27:43">
      <c r="AA492">
        <v>0</v>
      </c>
      <c r="AB492">
        <v>202802</v>
      </c>
      <c r="AC492">
        <v>338</v>
      </c>
      <c r="AD492">
        <v>84</v>
      </c>
      <c r="AE492">
        <v>9332.6149860000005</v>
      </c>
      <c r="AF492">
        <v>-219.33583669999999</v>
      </c>
      <c r="AG492">
        <v>0.15555279399999999</v>
      </c>
      <c r="AH492">
        <v>120</v>
      </c>
      <c r="AI492">
        <v>36</v>
      </c>
      <c r="AK492">
        <v>6277.3691883756574</v>
      </c>
      <c r="AL492">
        <v>-136.18076342232325</v>
      </c>
      <c r="AM492">
        <v>-83.137134538395102</v>
      </c>
      <c r="AN492">
        <v>-219.31789796071837</v>
      </c>
      <c r="AO492">
        <v>-7037.4206060645693</v>
      </c>
      <c r="AP492">
        <v>-11385.28282263578</v>
      </c>
      <c r="AQ492">
        <v>-18422.703428700344</v>
      </c>
    </row>
    <row r="493" spans="27:43">
      <c r="AA493">
        <v>0</v>
      </c>
      <c r="AB493">
        <v>202803</v>
      </c>
      <c r="AC493">
        <v>339</v>
      </c>
      <c r="AD493">
        <v>85</v>
      </c>
      <c r="AE493">
        <v>9285.2341429999997</v>
      </c>
      <c r="AF493">
        <v>-219.33583669999999</v>
      </c>
      <c r="AG493">
        <v>0.15555279399999999</v>
      </c>
      <c r="AH493">
        <v>120</v>
      </c>
      <c r="AI493">
        <v>35</v>
      </c>
      <c r="AK493">
        <v>6139.4231501000513</v>
      </c>
      <c r="AL493">
        <v>-137.94603827560621</v>
      </c>
      <c r="AM493">
        <v>-81.371859685112156</v>
      </c>
      <c r="AN493">
        <v>-219.31789796071837</v>
      </c>
      <c r="AO493">
        <v>-7175.3666443401753</v>
      </c>
      <c r="AP493">
        <v>-11466.654682320892</v>
      </c>
      <c r="AQ493">
        <v>-18642.021326661063</v>
      </c>
    </row>
    <row r="494" spans="27:43">
      <c r="AA494">
        <v>0</v>
      </c>
      <c r="AB494">
        <v>202804</v>
      </c>
      <c r="AC494">
        <v>340</v>
      </c>
      <c r="AD494">
        <v>86</v>
      </c>
      <c r="AE494">
        <v>9237.8532990000003</v>
      </c>
      <c r="AF494">
        <v>-219.33583669999999</v>
      </c>
      <c r="AG494">
        <v>0.15555279399999999</v>
      </c>
      <c r="AH494">
        <v>120</v>
      </c>
      <c r="AI494">
        <v>34</v>
      </c>
      <c r="AK494">
        <v>5999.6889541848614</v>
      </c>
      <c r="AL494">
        <v>-139.73419591518967</v>
      </c>
      <c r="AM494">
        <v>-79.583702045528696</v>
      </c>
      <c r="AN494">
        <v>-219.31789796071837</v>
      </c>
      <c r="AO494">
        <v>-7315.1008402553653</v>
      </c>
      <c r="AP494">
        <v>-11546.238384366421</v>
      </c>
      <c r="AQ494">
        <v>-18861.339224621781</v>
      </c>
    </row>
    <row r="495" spans="27:43">
      <c r="AA495">
        <v>0</v>
      </c>
      <c r="AB495">
        <v>202805</v>
      </c>
      <c r="AC495">
        <v>341</v>
      </c>
      <c r="AD495">
        <v>87</v>
      </c>
      <c r="AE495">
        <v>9190.4724549999992</v>
      </c>
      <c r="AF495">
        <v>-219.33583669999999</v>
      </c>
      <c r="AG495">
        <v>0.15555279399999999</v>
      </c>
      <c r="AH495">
        <v>120</v>
      </c>
      <c r="AI495">
        <v>33</v>
      </c>
      <c r="AK495">
        <v>5858.1434212203421</v>
      </c>
      <c r="AL495">
        <v>-141.54553296451894</v>
      </c>
      <c r="AM495">
        <v>-77.772364996199443</v>
      </c>
      <c r="AN495">
        <v>-219.31789796071837</v>
      </c>
      <c r="AO495">
        <v>-7456.6463732198845</v>
      </c>
      <c r="AP495">
        <v>-11624.01074936262</v>
      </c>
      <c r="AQ495">
        <v>-19080.657122582499</v>
      </c>
    </row>
    <row r="496" spans="27:43">
      <c r="AA496">
        <v>0</v>
      </c>
      <c r="AB496">
        <v>202806</v>
      </c>
      <c r="AC496">
        <v>342</v>
      </c>
      <c r="AD496">
        <v>88</v>
      </c>
      <c r="AE496">
        <v>9143.0916120000002</v>
      </c>
      <c r="AF496">
        <v>-219.33583669999999</v>
      </c>
      <c r="AG496">
        <v>0.15555279399999999</v>
      </c>
      <c r="AH496">
        <v>120</v>
      </c>
      <c r="AI496">
        <v>32</v>
      </c>
      <c r="AK496">
        <v>5714.7630713282524</v>
      </c>
      <c r="AL496">
        <v>-143.38034989208978</v>
      </c>
      <c r="AM496">
        <v>-75.937548068628601</v>
      </c>
      <c r="AN496">
        <v>-219.31789796071837</v>
      </c>
      <c r="AO496">
        <v>-7600.0267231119742</v>
      </c>
      <c r="AP496">
        <v>-11699.948297431249</v>
      </c>
      <c r="AQ496">
        <v>-19299.975020543217</v>
      </c>
    </row>
    <row r="497" spans="27:43">
      <c r="AA497">
        <v>0</v>
      </c>
      <c r="AB497">
        <v>202807</v>
      </c>
      <c r="AC497">
        <v>343</v>
      </c>
      <c r="AD497">
        <v>89</v>
      </c>
      <c r="AE497">
        <v>9095.7107680000008</v>
      </c>
      <c r="AF497">
        <v>-219.33583669999999</v>
      </c>
      <c r="AG497">
        <v>0.15555279399999999</v>
      </c>
      <c r="AH497">
        <v>120</v>
      </c>
      <c r="AI497">
        <v>31</v>
      </c>
      <c r="AK497">
        <v>5569.5241202669613</v>
      </c>
      <c r="AL497">
        <v>-145.23895106129078</v>
      </c>
      <c r="AM497">
        <v>-74.078946899427578</v>
      </c>
      <c r="AN497">
        <v>-219.31789796071837</v>
      </c>
      <c r="AO497">
        <v>-7745.2656741732653</v>
      </c>
      <c r="AP497">
        <v>-11774.027244330677</v>
      </c>
      <c r="AQ497">
        <v>-19519.292918503936</v>
      </c>
    </row>
    <row r="498" spans="27:43">
      <c r="AA498">
        <v>0</v>
      </c>
      <c r="AB498">
        <v>202808</v>
      </c>
      <c r="AC498">
        <v>344</v>
      </c>
      <c r="AD498">
        <v>90</v>
      </c>
      <c r="AE498">
        <v>9048.329925</v>
      </c>
      <c r="AF498">
        <v>-219.33583669999999</v>
      </c>
      <c r="AG498">
        <v>0.15555279399999999</v>
      </c>
      <c r="AH498">
        <v>120</v>
      </c>
      <c r="AI498">
        <v>30</v>
      </c>
      <c r="AK498">
        <v>5422.4024754860693</v>
      </c>
      <c r="AL498">
        <v>-147.12164478089187</v>
      </c>
      <c r="AM498">
        <v>-72.196253179826485</v>
      </c>
      <c r="AN498">
        <v>-219.31789796071837</v>
      </c>
      <c r="AO498">
        <v>-7892.3873189541573</v>
      </c>
      <c r="AP498">
        <v>-11846.223497510504</v>
      </c>
      <c r="AQ498">
        <v>-19738.610816464654</v>
      </c>
    </row>
    <row r="499" spans="27:43">
      <c r="AA499">
        <v>0</v>
      </c>
      <c r="AB499">
        <v>202809</v>
      </c>
      <c r="AC499">
        <v>345</v>
      </c>
      <c r="AD499">
        <v>91</v>
      </c>
      <c r="AE499">
        <v>9000.9490810000007</v>
      </c>
      <c r="AF499">
        <v>-219.33583669999999</v>
      </c>
      <c r="AG499">
        <v>0.15555279399999999</v>
      </c>
      <c r="AH499">
        <v>120</v>
      </c>
      <c r="AI499">
        <v>29</v>
      </c>
      <c r="AK499">
        <v>5273.3737321298822</v>
      </c>
      <c r="AL499">
        <v>-149.02874335618714</v>
      </c>
      <c r="AM499">
        <v>-70.28915460453122</v>
      </c>
      <c r="AN499">
        <v>-219.31789796071837</v>
      </c>
      <c r="AO499">
        <v>-8041.4160623103444</v>
      </c>
      <c r="AP499">
        <v>-11916.512652115036</v>
      </c>
      <c r="AQ499">
        <v>-19957.928714425372</v>
      </c>
    </row>
    <row r="500" spans="27:43">
      <c r="AA500">
        <v>0</v>
      </c>
      <c r="AB500">
        <v>202810</v>
      </c>
      <c r="AC500">
        <v>346</v>
      </c>
      <c r="AD500">
        <v>92</v>
      </c>
      <c r="AE500">
        <v>8953.5682379999998</v>
      </c>
      <c r="AF500">
        <v>-219.33583669999999</v>
      </c>
      <c r="AG500">
        <v>0.15555279399999999</v>
      </c>
      <c r="AH500">
        <v>120</v>
      </c>
      <c r="AI500">
        <v>28</v>
      </c>
      <c r="AK500">
        <v>5122.4131689890819</v>
      </c>
      <c r="AL500">
        <v>-150.96056314080079</v>
      </c>
      <c r="AM500">
        <v>-68.357334819917568</v>
      </c>
      <c r="AN500">
        <v>-219.31789796071837</v>
      </c>
      <c r="AO500">
        <v>-8192.3766254511447</v>
      </c>
      <c r="AP500">
        <v>-11984.869986934953</v>
      </c>
      <c r="AQ500">
        <v>-20177.24661238609</v>
      </c>
    </row>
    <row r="501" spans="27:43">
      <c r="AA501">
        <v>0</v>
      </c>
      <c r="AB501">
        <v>202811</v>
      </c>
      <c r="AC501">
        <v>347</v>
      </c>
      <c r="AD501">
        <v>93</v>
      </c>
      <c r="AE501">
        <v>8906.1873940000005</v>
      </c>
      <c r="AF501">
        <v>-219.33583669999999</v>
      </c>
      <c r="AG501">
        <v>0.15555279399999999</v>
      </c>
      <c r="AH501">
        <v>120</v>
      </c>
      <c r="AI501">
        <v>27</v>
      </c>
      <c r="AK501">
        <v>4969.4957443999174</v>
      </c>
      <c r="AL501">
        <v>-152.91742458916454</v>
      </c>
      <c r="AM501">
        <v>-66.400473371553829</v>
      </c>
      <c r="AN501">
        <v>-219.31789796071837</v>
      </c>
      <c r="AO501">
        <v>-8345.2940500403092</v>
      </c>
      <c r="AP501">
        <v>-12051.270460306507</v>
      </c>
      <c r="AQ501">
        <v>-20396.564510346812</v>
      </c>
    </row>
    <row r="502" spans="27:43">
      <c r="AA502">
        <v>0</v>
      </c>
      <c r="AB502">
        <v>202812</v>
      </c>
      <c r="AC502">
        <v>348</v>
      </c>
      <c r="AD502">
        <v>94</v>
      </c>
      <c r="AE502">
        <v>8858.8065509999997</v>
      </c>
      <c r="AF502">
        <v>-219.33583669999999</v>
      </c>
      <c r="AG502">
        <v>0.15555279399999999</v>
      </c>
      <c r="AH502">
        <v>120</v>
      </c>
      <c r="AI502">
        <v>26</v>
      </c>
      <c r="AK502">
        <v>4814.5960920902417</v>
      </c>
      <c r="AL502">
        <v>-154.89965230967528</v>
      </c>
      <c r="AM502">
        <v>-64.418245651043094</v>
      </c>
      <c r="AN502">
        <v>-219.31789796071837</v>
      </c>
      <c r="AO502">
        <v>-8500.193702349985</v>
      </c>
      <c r="AP502">
        <v>-12115.688705957549</v>
      </c>
      <c r="AQ502">
        <v>-20615.882408307531</v>
      </c>
    </row>
    <row r="503" spans="27:43">
      <c r="AA503">
        <v>0</v>
      </c>
      <c r="AB503">
        <v>202901</v>
      </c>
      <c r="AC503">
        <v>349</v>
      </c>
      <c r="AD503">
        <v>95</v>
      </c>
      <c r="AE503">
        <v>8811.4257070000003</v>
      </c>
      <c r="AF503">
        <v>-219.33583669999999</v>
      </c>
      <c r="AG503">
        <v>0.15555279399999999</v>
      </c>
      <c r="AH503">
        <v>120</v>
      </c>
      <c r="AI503">
        <v>25</v>
      </c>
      <c r="AK503">
        <v>4657.6885169716998</v>
      </c>
      <c r="AL503">
        <v>-156.90757511854184</v>
      </c>
      <c r="AM503">
        <v>-62.410322842176534</v>
      </c>
      <c r="AN503">
        <v>-219.31789796071837</v>
      </c>
      <c r="AO503">
        <v>-8657.101277468526</v>
      </c>
      <c r="AP503">
        <v>-12178.099028799727</v>
      </c>
      <c r="AQ503">
        <v>-20835.200306268249</v>
      </c>
    </row>
    <row r="504" spans="27:43">
      <c r="AA504">
        <v>0</v>
      </c>
      <c r="AB504">
        <v>202902</v>
      </c>
      <c r="AC504">
        <v>350</v>
      </c>
      <c r="AD504">
        <v>96</v>
      </c>
      <c r="AE504">
        <v>8764.0448639999995</v>
      </c>
      <c r="AF504">
        <v>-219.33583669999999</v>
      </c>
      <c r="AG504">
        <v>0.15555279399999999</v>
      </c>
      <c r="AH504">
        <v>120</v>
      </c>
      <c r="AI504">
        <v>24</v>
      </c>
      <c r="AK504">
        <v>4498.7469908773701</v>
      </c>
      <c r="AL504">
        <v>-158.94152609432967</v>
      </c>
      <c r="AM504">
        <v>-60.376371866388695</v>
      </c>
      <c r="AN504">
        <v>-219.31789796071837</v>
      </c>
      <c r="AO504">
        <v>-8816.0428035628556</v>
      </c>
      <c r="AP504">
        <v>-12238.475400666115</v>
      </c>
      <c r="AQ504">
        <v>-21054.518204228967</v>
      </c>
    </row>
    <row r="505" spans="27:43">
      <c r="AA505">
        <v>0</v>
      </c>
      <c r="AB505">
        <v>202903</v>
      </c>
      <c r="AC505">
        <v>351</v>
      </c>
      <c r="AD505">
        <v>97</v>
      </c>
      <c r="AE505">
        <v>8716.6640200000002</v>
      </c>
      <c r="AF505">
        <v>-219.33583669999999</v>
      </c>
      <c r="AG505">
        <v>0.15555279399999999</v>
      </c>
      <c r="AH505">
        <v>120</v>
      </c>
      <c r="AI505">
        <v>23</v>
      </c>
      <c r="AK505">
        <v>4337.7451482441575</v>
      </c>
      <c r="AL505">
        <v>-161.00184263321273</v>
      </c>
      <c r="AM505">
        <v>-58.316055327505623</v>
      </c>
      <c r="AN505">
        <v>-219.31789796071837</v>
      </c>
      <c r="AO505">
        <v>-8977.0446461960692</v>
      </c>
      <c r="AP505">
        <v>-12296.79145599362</v>
      </c>
      <c r="AQ505">
        <v>-21273.836102189685</v>
      </c>
    </row>
    <row r="506" spans="27:43">
      <c r="AA506">
        <v>0</v>
      </c>
      <c r="AB506">
        <v>202904</v>
      </c>
      <c r="AC506">
        <v>352</v>
      </c>
      <c r="AD506">
        <v>98</v>
      </c>
      <c r="AE506">
        <v>8669.2831760000008</v>
      </c>
      <c r="AF506">
        <v>-219.33583669999999</v>
      </c>
      <c r="AG506">
        <v>0.15555279399999999</v>
      </c>
      <c r="AH506">
        <v>120</v>
      </c>
      <c r="AI506">
        <v>22</v>
      </c>
      <c r="AK506">
        <v>4174.656281739216</v>
      </c>
      <c r="AL506">
        <v>-163.08886650494145</v>
      </c>
      <c r="AM506">
        <v>-56.229031455776912</v>
      </c>
      <c r="AN506">
        <v>-219.31789796071837</v>
      </c>
      <c r="AO506">
        <v>-9140.1335127010097</v>
      </c>
      <c r="AP506">
        <v>-12353.020487449397</v>
      </c>
      <c r="AQ506">
        <v>-21493.154000150404</v>
      </c>
    </row>
    <row r="507" spans="27:43">
      <c r="AA507">
        <v>0</v>
      </c>
      <c r="AB507">
        <v>202905</v>
      </c>
      <c r="AC507">
        <v>353</v>
      </c>
      <c r="AD507">
        <v>99</v>
      </c>
      <c r="AE507">
        <v>8621.902333</v>
      </c>
      <c r="AF507">
        <v>-219.33583669999999</v>
      </c>
      <c r="AG507">
        <v>0.15555279399999999</v>
      </c>
      <c r="AH507">
        <v>120</v>
      </c>
      <c r="AI507">
        <v>21</v>
      </c>
      <c r="AK507">
        <v>4009.4533378296796</v>
      </c>
      <c r="AL507">
        <v>-165.20294390953617</v>
      </c>
      <c r="AM507">
        <v>-54.114954051182188</v>
      </c>
      <c r="AN507">
        <v>-219.31789796071837</v>
      </c>
      <c r="AO507">
        <v>-9305.3364566105465</v>
      </c>
      <c r="AP507">
        <v>-12407.135441500579</v>
      </c>
      <c r="AQ507">
        <v>-21712.471898111122</v>
      </c>
    </row>
    <row r="508" spans="27:43">
      <c r="AA508">
        <v>0</v>
      </c>
      <c r="AB508">
        <v>202906</v>
      </c>
      <c r="AC508">
        <v>354</v>
      </c>
      <c r="AD508">
        <v>100</v>
      </c>
      <c r="AE508">
        <v>8574.5214890000007</v>
      </c>
      <c r="AF508">
        <v>-219.33583669999999</v>
      </c>
      <c r="AG508">
        <v>0.15555279399999999</v>
      </c>
      <c r="AH508">
        <v>120</v>
      </c>
      <c r="AI508">
        <v>20</v>
      </c>
      <c r="AK508">
        <v>3842.1089122949638</v>
      </c>
      <c r="AL508">
        <v>-167.34442553471564</v>
      </c>
      <c r="AM508">
        <v>-51.973472426002715</v>
      </c>
      <c r="AN508">
        <v>-219.31789796071837</v>
      </c>
      <c r="AO508">
        <v>-9472.6808821452614</v>
      </c>
      <c r="AP508">
        <v>-12459.108913926582</v>
      </c>
      <c r="AQ508">
        <v>-21931.78979607184</v>
      </c>
    </row>
    <row r="509" spans="27:43">
      <c r="AA509">
        <v>0</v>
      </c>
      <c r="AB509">
        <v>202907</v>
      </c>
      <c r="AC509">
        <v>355</v>
      </c>
      <c r="AD509">
        <v>101</v>
      </c>
      <c r="AE509">
        <v>8527.1406459999998</v>
      </c>
      <c r="AF509">
        <v>-219.33583669999999</v>
      </c>
      <c r="AG509">
        <v>0.15555279399999999</v>
      </c>
      <c r="AH509">
        <v>120</v>
      </c>
      <c r="AI509">
        <v>19</v>
      </c>
      <c r="AK509">
        <v>3672.5952456808941</v>
      </c>
      <c r="AL509">
        <v>-169.51366661406982</v>
      </c>
      <c r="AM509">
        <v>-49.80423134664855</v>
      </c>
      <c r="AN509">
        <v>-219.31789796071837</v>
      </c>
      <c r="AO509">
        <v>-9642.1945487593312</v>
      </c>
      <c r="AP509">
        <v>-12508.913145273231</v>
      </c>
      <c r="AQ509">
        <v>-22151.107694032562</v>
      </c>
    </row>
    <row r="510" spans="27:43">
      <c r="AA510">
        <v>0</v>
      </c>
      <c r="AB510">
        <v>202908</v>
      </c>
      <c r="AC510">
        <v>356</v>
      </c>
      <c r="AD510">
        <v>102</v>
      </c>
      <c r="AE510">
        <v>8479.7598020000005</v>
      </c>
      <c r="AF510">
        <v>-219.33583669999999</v>
      </c>
      <c r="AG510">
        <v>0.15555279399999999</v>
      </c>
      <c r="AH510">
        <v>120</v>
      </c>
      <c r="AI510">
        <v>18</v>
      </c>
      <c r="AK510">
        <v>3500.8842186949073</v>
      </c>
      <c r="AL510">
        <v>-171.71102698598673</v>
      </c>
      <c r="AM510">
        <v>-47.606870974731628</v>
      </c>
      <c r="AN510">
        <v>-219.31789796071837</v>
      </c>
      <c r="AO510">
        <v>-9813.905575745317</v>
      </c>
      <c r="AP510">
        <v>-12556.520016247963</v>
      </c>
      <c r="AQ510">
        <v>-22370.42559199328</v>
      </c>
    </row>
    <row r="511" spans="27:43">
      <c r="AA511">
        <v>0</v>
      </c>
      <c r="AB511">
        <v>202909</v>
      </c>
      <c r="AC511">
        <v>357</v>
      </c>
      <c r="AD511">
        <v>103</v>
      </c>
      <c r="AE511">
        <v>8432.3789589999997</v>
      </c>
      <c r="AF511">
        <v>-219.33583669999999</v>
      </c>
      <c r="AG511">
        <v>0.15555279399999999</v>
      </c>
      <c r="AH511">
        <v>120</v>
      </c>
      <c r="AI511">
        <v>17</v>
      </c>
      <c r="AK511">
        <v>3326.9473475415639</v>
      </c>
      <c r="AL511">
        <v>-173.93687115334336</v>
      </c>
      <c r="AM511">
        <v>-45.381026807374994</v>
      </c>
      <c r="AN511">
        <v>-219.31789796071837</v>
      </c>
      <c r="AO511">
        <v>-9987.8424468986595</v>
      </c>
      <c r="AP511">
        <v>-12601.901043055339</v>
      </c>
      <c r="AQ511">
        <v>-22589.743489953999</v>
      </c>
    </row>
    <row r="512" spans="27:43">
      <c r="AA512">
        <v>0</v>
      </c>
      <c r="AB512">
        <v>202910</v>
      </c>
      <c r="AC512">
        <v>358</v>
      </c>
      <c r="AD512">
        <v>104</v>
      </c>
      <c r="AE512">
        <v>8384.9981150000003</v>
      </c>
      <c r="AF512">
        <v>-219.33583669999999</v>
      </c>
      <c r="AG512">
        <v>0.15555279399999999</v>
      </c>
      <c r="AH512">
        <v>120</v>
      </c>
      <c r="AI512">
        <v>16</v>
      </c>
      <c r="AK512">
        <v>3150.7557791975937</v>
      </c>
      <c r="AL512">
        <v>-176.19156834397009</v>
      </c>
      <c r="AM512">
        <v>-43.126329616748279</v>
      </c>
      <c r="AN512">
        <v>-219.31789796071837</v>
      </c>
      <c r="AO512">
        <v>-10164.034015242629</v>
      </c>
      <c r="AP512">
        <v>-12645.027372672088</v>
      </c>
      <c r="AQ512">
        <v>-22809.061387914717</v>
      </c>
    </row>
    <row r="513" spans="27:43">
      <c r="AA513">
        <v>0</v>
      </c>
      <c r="AB513">
        <v>202911</v>
      </c>
      <c r="AC513">
        <v>359</v>
      </c>
      <c r="AD513">
        <v>105</v>
      </c>
      <c r="AE513">
        <v>8337.6172719999995</v>
      </c>
      <c r="AF513">
        <v>-219.33583669999999</v>
      </c>
      <c r="AG513">
        <v>0.15555279399999999</v>
      </c>
      <c r="AH513">
        <v>120</v>
      </c>
      <c r="AI513">
        <v>15</v>
      </c>
      <c r="AK513">
        <v>2972.2802866256948</v>
      </c>
      <c r="AL513">
        <v>-178.47549257189897</v>
      </c>
      <c r="AM513">
        <v>-40.842405388819401</v>
      </c>
      <c r="AN513">
        <v>-219.31789796071837</v>
      </c>
      <c r="AO513">
        <v>-10342.509507814528</v>
      </c>
      <c r="AP513">
        <v>-12685.869778060907</v>
      </c>
      <c r="AQ513">
        <v>-23028.379285875435</v>
      </c>
    </row>
    <row r="514" spans="27:43">
      <c r="AA514">
        <v>0</v>
      </c>
      <c r="AB514">
        <v>202912</v>
      </c>
      <c r="AC514">
        <v>360</v>
      </c>
      <c r="AD514">
        <v>106</v>
      </c>
      <c r="AE514">
        <v>8290.2364280000002</v>
      </c>
      <c r="AF514">
        <v>-219.33583669999999</v>
      </c>
      <c r="AG514">
        <v>0.15555279399999999</v>
      </c>
      <c r="AH514">
        <v>120</v>
      </c>
      <c r="AI514">
        <v>14</v>
      </c>
      <c r="AK514">
        <v>2791.4912639262889</v>
      </c>
      <c r="AL514">
        <v>-180.78902269940608</v>
      </c>
      <c r="AM514">
        <v>-38.528875261312308</v>
      </c>
      <c r="AN514">
        <v>-219.31789796071837</v>
      </c>
      <c r="AO514">
        <v>-10523.298530513934</v>
      </c>
      <c r="AP514">
        <v>-12724.39865332222</v>
      </c>
      <c r="AQ514">
        <v>-23247.697183836153</v>
      </c>
    </row>
    <row r="515" spans="27:43">
      <c r="AA515">
        <v>0</v>
      </c>
      <c r="AB515">
        <v>203001</v>
      </c>
      <c r="AC515">
        <v>361</v>
      </c>
      <c r="AD515">
        <v>107</v>
      </c>
      <c r="AE515">
        <v>8242.8555849999993</v>
      </c>
      <c r="AF515">
        <v>-219.33583669999999</v>
      </c>
      <c r="AG515">
        <v>0.15555279399999999</v>
      </c>
      <c r="AH515">
        <v>120</v>
      </c>
      <c r="AI515">
        <v>13</v>
      </c>
      <c r="AK515">
        <v>2608.3587214264307</v>
      </c>
      <c r="AL515">
        <v>-183.13254249985789</v>
      </c>
      <c r="AM515">
        <v>-36.185355460860471</v>
      </c>
      <c r="AN515">
        <v>-219.31789796071837</v>
      </c>
      <c r="AO515">
        <v>-10706.431073013791</v>
      </c>
      <c r="AP515">
        <v>-12760.58400878308</v>
      </c>
      <c r="AQ515">
        <v>-23467.015081796872</v>
      </c>
    </row>
    <row r="516" spans="27:43">
      <c r="AA516">
        <v>0</v>
      </c>
      <c r="AB516">
        <v>203002</v>
      </c>
      <c r="AC516">
        <v>362</v>
      </c>
      <c r="AD516">
        <v>108</v>
      </c>
      <c r="AE516">
        <v>8195.474741</v>
      </c>
      <c r="AF516">
        <v>-219.33583669999999</v>
      </c>
      <c r="AG516">
        <v>0.15555279399999999</v>
      </c>
      <c r="AH516">
        <v>120</v>
      </c>
      <c r="AI516">
        <v>12</v>
      </c>
      <c r="AK516">
        <v>2422.8522807050581</v>
      </c>
      <c r="AL516">
        <v>-185.50644072137263</v>
      </c>
      <c r="AM516">
        <v>-33.811457239345749</v>
      </c>
      <c r="AN516">
        <v>-219.31789796071837</v>
      </c>
      <c r="AO516">
        <v>-10891.937513735164</v>
      </c>
      <c r="AP516">
        <v>-12794.395466022426</v>
      </c>
      <c r="AQ516">
        <v>-23686.33297975759</v>
      </c>
    </row>
    <row r="517" spans="27:43">
      <c r="AA517">
        <v>0</v>
      </c>
      <c r="AB517">
        <v>203003</v>
      </c>
      <c r="AC517">
        <v>363</v>
      </c>
      <c r="AD517">
        <v>109</v>
      </c>
      <c r="AE517">
        <v>8148.0938980000001</v>
      </c>
      <c r="AF517">
        <v>-219.33583669999999</v>
      </c>
      <c r="AG517">
        <v>0.15555279399999999</v>
      </c>
      <c r="AH517">
        <v>120</v>
      </c>
      <c r="AI517">
        <v>11</v>
      </c>
      <c r="AK517">
        <v>2234.9411695537519</v>
      </c>
      <c r="AL517">
        <v>-187.91111115130636</v>
      </c>
      <c r="AM517">
        <v>-31.406786809412008</v>
      </c>
      <c r="AN517">
        <v>-219.31789796071837</v>
      </c>
      <c r="AO517">
        <v>-11079.84862488647</v>
      </c>
      <c r="AP517">
        <v>-12825.802252831838</v>
      </c>
      <c r="AQ517">
        <v>-23905.650877718308</v>
      </c>
    </row>
    <row r="518" spans="27:43">
      <c r="AA518">
        <v>0</v>
      </c>
      <c r="AB518">
        <v>203004</v>
      </c>
      <c r="AC518">
        <v>364</v>
      </c>
      <c r="AD518">
        <v>110</v>
      </c>
      <c r="AE518">
        <v>8100.7130539999998</v>
      </c>
      <c r="AF518">
        <v>-219.33583669999999</v>
      </c>
      <c r="AG518">
        <v>0.15555279399999999</v>
      </c>
      <c r="AH518">
        <v>120</v>
      </c>
      <c r="AI518">
        <v>10</v>
      </c>
      <c r="AK518">
        <v>2044.5942168721763</v>
      </c>
      <c r="AL518">
        <v>-190.34695268157554</v>
      </c>
      <c r="AM518">
        <v>-28.970945279142821</v>
      </c>
      <c r="AN518">
        <v>-219.31789796071837</v>
      </c>
      <c r="AO518">
        <v>-11270.195577568045</v>
      </c>
      <c r="AP518">
        <v>-12854.773198110981</v>
      </c>
      <c r="AQ518">
        <v>-24124.968775679026</v>
      </c>
    </row>
    <row r="519" spans="27:43">
      <c r="AA519">
        <v>0</v>
      </c>
      <c r="AB519">
        <v>203005</v>
      </c>
      <c r="AC519">
        <v>365</v>
      </c>
      <c r="AD519">
        <v>111</v>
      </c>
      <c r="AE519">
        <v>8053.3322099999996</v>
      </c>
      <c r="AF519">
        <v>-219.33583669999999</v>
      </c>
      <c r="AG519">
        <v>0.15555279399999999</v>
      </c>
      <c r="AH519">
        <v>120</v>
      </c>
      <c r="AI519">
        <v>9</v>
      </c>
      <c r="AK519">
        <v>1851.7798474973504</v>
      </c>
      <c r="AL519">
        <v>-192.81436937482596</v>
      </c>
      <c r="AM519">
        <v>-26.503528585892415</v>
      </c>
      <c r="AN519">
        <v>-219.31789796071837</v>
      </c>
      <c r="AO519">
        <v>-11463.009946942871</v>
      </c>
      <c r="AP519">
        <v>-12881.276726696873</v>
      </c>
      <c r="AQ519">
        <v>-24344.286673639745</v>
      </c>
    </row>
    <row r="520" spans="27:43">
      <c r="AA520">
        <v>0</v>
      </c>
      <c r="AB520">
        <v>203006</v>
      </c>
      <c r="AC520">
        <v>366</v>
      </c>
      <c r="AD520">
        <v>112</v>
      </c>
      <c r="AE520">
        <v>8005.9513669999997</v>
      </c>
      <c r="AF520">
        <v>-219.33583669999999</v>
      </c>
      <c r="AG520">
        <v>0.15555279399999999</v>
      </c>
      <c r="AH520">
        <v>120</v>
      </c>
      <c r="AI520">
        <v>8</v>
      </c>
      <c r="AK520">
        <v>1656.4660769658908</v>
      </c>
      <c r="AL520">
        <v>-195.31377053145948</v>
      </c>
      <c r="AM520">
        <v>-24.004127429258897</v>
      </c>
      <c r="AN520">
        <v>-219.31789796071837</v>
      </c>
      <c r="AO520">
        <v>-11658.323717474332</v>
      </c>
      <c r="AP520">
        <v>-12905.280854126131</v>
      </c>
      <c r="AQ520">
        <v>-24563.604571600463</v>
      </c>
    </row>
    <row r="521" spans="27:43">
      <c r="AA521">
        <v>0</v>
      </c>
      <c r="AB521">
        <v>203007</v>
      </c>
      <c r="AC521">
        <v>367</v>
      </c>
      <c r="AD521">
        <v>113</v>
      </c>
      <c r="AE521">
        <v>7958.5705230000003</v>
      </c>
      <c r="AF521">
        <v>-219.33583669999999</v>
      </c>
      <c r="AG521">
        <v>0.15555279399999999</v>
      </c>
      <c r="AH521">
        <v>120</v>
      </c>
      <c r="AI521">
        <v>7</v>
      </c>
      <c r="AK521">
        <v>1458.6205062083611</v>
      </c>
      <c r="AL521">
        <v>-197.84557075752974</v>
      </c>
      <c r="AM521">
        <v>-21.472327203188613</v>
      </c>
      <c r="AN521">
        <v>-219.31789796071837</v>
      </c>
      <c r="AO521">
        <v>-11856.169288231862</v>
      </c>
      <c r="AP521">
        <v>-12926.753181329319</v>
      </c>
      <c r="AQ521">
        <v>-24782.922469561181</v>
      </c>
    </row>
    <row r="522" spans="27:43">
      <c r="AA522">
        <v>0</v>
      </c>
      <c r="AB522">
        <v>203008</v>
      </c>
      <c r="AC522">
        <v>368</v>
      </c>
      <c r="AD522">
        <v>114</v>
      </c>
      <c r="AE522">
        <v>7911.1896800000004</v>
      </c>
      <c r="AF522">
        <v>-219.33583669999999</v>
      </c>
      <c r="AG522">
        <v>0.15555279399999999</v>
      </c>
      <c r="AH522">
        <v>120</v>
      </c>
      <c r="AI522">
        <v>6</v>
      </c>
      <c r="AK522">
        <v>1258.2103161748432</v>
      </c>
      <c r="AL522">
        <v>-200.41019003351795</v>
      </c>
      <c r="AM522">
        <v>-18.907707927200409</v>
      </c>
      <c r="AN522">
        <v>-219.31789796071837</v>
      </c>
      <c r="AO522">
        <v>-12056.579478265379</v>
      </c>
      <c r="AP522">
        <v>-12945.66088925652</v>
      </c>
      <c r="AQ522">
        <v>-25002.240367521899</v>
      </c>
    </row>
    <row r="523" spans="27:43">
      <c r="AA523">
        <v>0</v>
      </c>
      <c r="AB523">
        <v>203009</v>
      </c>
      <c r="AC523">
        <v>369</v>
      </c>
      <c r="AD523">
        <v>115</v>
      </c>
      <c r="AE523">
        <v>7863.8088360000002</v>
      </c>
      <c r="AF523">
        <v>-219.33583669999999</v>
      </c>
      <c r="AG523">
        <v>0.15555279399999999</v>
      </c>
      <c r="AH523">
        <v>120</v>
      </c>
      <c r="AI523">
        <v>5</v>
      </c>
      <c r="AK523">
        <v>1055.2022623908433</v>
      </c>
      <c r="AL523">
        <v>-203.00805378400003</v>
      </c>
      <c r="AM523">
        <v>-16.309844176718357</v>
      </c>
      <c r="AN523">
        <v>-219.31789796071837</v>
      </c>
      <c r="AO523">
        <v>-12259.58753204938</v>
      </c>
      <c r="AP523">
        <v>-12961.970733433238</v>
      </c>
      <c r="AQ523">
        <v>-25221.558265482618</v>
      </c>
    </row>
    <row r="524" spans="27:43">
      <c r="AA524">
        <v>0</v>
      </c>
      <c r="AB524">
        <v>203010</v>
      </c>
      <c r="AC524">
        <v>370</v>
      </c>
      <c r="AD524">
        <v>116</v>
      </c>
      <c r="AE524">
        <v>7816.4279930000002</v>
      </c>
      <c r="AF524">
        <v>-219.33583669999999</v>
      </c>
      <c r="AG524">
        <v>0.15555279399999999</v>
      </c>
      <c r="AH524">
        <v>120</v>
      </c>
      <c r="AI524">
        <v>4</v>
      </c>
      <c r="AK524">
        <v>849.56266944262632</v>
      </c>
      <c r="AL524">
        <v>-205.63959294821697</v>
      </c>
      <c r="AM524">
        <v>-13.678305012501401</v>
      </c>
      <c r="AN524">
        <v>-219.31789796071837</v>
      </c>
      <c r="AO524">
        <v>-12465.227124997597</v>
      </c>
      <c r="AP524">
        <v>-12975.649038445739</v>
      </c>
      <c r="AQ524">
        <v>-25440.876163443336</v>
      </c>
    </row>
    <row r="525" spans="27:43">
      <c r="AA525">
        <v>0</v>
      </c>
      <c r="AB525">
        <v>203011</v>
      </c>
      <c r="AC525">
        <v>371</v>
      </c>
      <c r="AD525">
        <v>117</v>
      </c>
      <c r="AE525">
        <v>7769.047149</v>
      </c>
      <c r="AF525">
        <v>-219.33583669999999</v>
      </c>
      <c r="AG525">
        <v>0.15555279399999999</v>
      </c>
      <c r="AH525">
        <v>120</v>
      </c>
      <c r="AI525">
        <v>3</v>
      </c>
      <c r="AK525">
        <v>641.25742539106614</v>
      </c>
      <c r="AL525">
        <v>-208.30524405156012</v>
      </c>
      <c r="AM525">
        <v>-11.012653909158246</v>
      </c>
      <c r="AN525">
        <v>-219.31789796071837</v>
      </c>
      <c r="AO525">
        <v>-12673.532369049157</v>
      </c>
      <c r="AP525">
        <v>-12986.661692354897</v>
      </c>
      <c r="AQ525">
        <v>-25660.194061404054</v>
      </c>
    </row>
    <row r="526" spans="27:43">
      <c r="AA526">
        <v>0</v>
      </c>
      <c r="AB526">
        <v>203012</v>
      </c>
      <c r="AC526">
        <v>372</v>
      </c>
      <c r="AD526">
        <v>118</v>
      </c>
      <c r="AE526">
        <v>7721.6663060000001</v>
      </c>
      <c r="AF526">
        <v>-219.33583669999999</v>
      </c>
      <c r="AG526">
        <v>0.15555279399999999</v>
      </c>
      <c r="AH526">
        <v>120</v>
      </c>
      <c r="AI526">
        <v>2</v>
      </c>
      <c r="AK526">
        <v>430.25197611308334</v>
      </c>
      <c r="AL526">
        <v>-211.00544927798279</v>
      </c>
      <c r="AM526">
        <v>-8.3124486827355746</v>
      </c>
      <c r="AN526">
        <v>-219.31789796071837</v>
      </c>
      <c r="AO526">
        <v>-12884.53781832714</v>
      </c>
      <c r="AP526">
        <v>-12994.974141037634</v>
      </c>
      <c r="AQ526">
        <v>-25879.511959364772</v>
      </c>
    </row>
    <row r="527" spans="27:43">
      <c r="AA527">
        <v>1</v>
      </c>
      <c r="AB527">
        <v>202103</v>
      </c>
      <c r="AC527">
        <v>255</v>
      </c>
      <c r="AD527">
        <v>0</v>
      </c>
      <c r="AE527">
        <v>13295.834999999999</v>
      </c>
      <c r="AF527">
        <v>-204.01522320000001</v>
      </c>
      <c r="AG527">
        <v>0.13576549800000001</v>
      </c>
      <c r="AH527">
        <v>120</v>
      </c>
      <c r="AI527">
        <v>119</v>
      </c>
      <c r="AK527">
        <v>13295.834999999999</v>
      </c>
      <c r="AL527">
        <v>0</v>
      </c>
      <c r="AM527">
        <v>0</v>
      </c>
      <c r="AN527">
        <v>-203.87520289339398</v>
      </c>
      <c r="AO527">
        <v>0</v>
      </c>
      <c r="AP527">
        <v>0</v>
      </c>
      <c r="AQ527">
        <v>0</v>
      </c>
    </row>
    <row r="528" spans="27:43">
      <c r="AA528">
        <v>0</v>
      </c>
      <c r="AB528">
        <v>202104</v>
      </c>
      <c r="AC528">
        <v>256</v>
      </c>
      <c r="AD528">
        <v>1</v>
      </c>
      <c r="AE528">
        <v>13242.251</v>
      </c>
      <c r="AF528">
        <v>-204.01522320000001</v>
      </c>
      <c r="AG528">
        <v>0.13576549800000001</v>
      </c>
      <c r="AH528">
        <v>120</v>
      </c>
      <c r="AI528">
        <v>118</v>
      </c>
      <c r="AK528">
        <v>13242.386102115008</v>
      </c>
      <c r="AL528">
        <v>-53.448897884991482</v>
      </c>
      <c r="AM528">
        <v>-150.42630500840249</v>
      </c>
      <c r="AN528">
        <v>-203.87520289339398</v>
      </c>
      <c r="AO528">
        <v>-53.448897884991482</v>
      </c>
      <c r="AP528">
        <v>-150.42630500840249</v>
      </c>
      <c r="AQ528">
        <v>-203.87520289339398</v>
      </c>
    </row>
    <row r="529" spans="27:43">
      <c r="AA529">
        <v>0</v>
      </c>
      <c r="AB529">
        <v>202105</v>
      </c>
      <c r="AC529">
        <v>257</v>
      </c>
      <c r="AD529">
        <v>2</v>
      </c>
      <c r="AE529">
        <v>13188.667009999999</v>
      </c>
      <c r="AF529">
        <v>-204.01522320000001</v>
      </c>
      <c r="AG529">
        <v>0.13576549800000001</v>
      </c>
      <c r="AH529">
        <v>120</v>
      </c>
      <c r="AI529">
        <v>117</v>
      </c>
      <c r="AK529">
        <v>13188.332494543441</v>
      </c>
      <c r="AL529">
        <v>-54.053607571567056</v>
      </c>
      <c r="AM529">
        <v>-149.82159532182692</v>
      </c>
      <c r="AN529">
        <v>-203.87520289339398</v>
      </c>
      <c r="AO529">
        <v>-107.50250545655854</v>
      </c>
      <c r="AP529">
        <v>-300.24790033022941</v>
      </c>
      <c r="AQ529">
        <v>-407.75040578678795</v>
      </c>
    </row>
    <row r="530" spans="27:43">
      <c r="AA530">
        <v>0</v>
      </c>
      <c r="AB530">
        <v>202106</v>
      </c>
      <c r="AC530">
        <v>258</v>
      </c>
      <c r="AD530">
        <v>3</v>
      </c>
      <c r="AE530">
        <v>13135.08301</v>
      </c>
      <c r="AF530">
        <v>-204.01522320000001</v>
      </c>
      <c r="AG530">
        <v>0.13576549800000001</v>
      </c>
      <c r="AH530">
        <v>120</v>
      </c>
      <c r="AI530">
        <v>116</v>
      </c>
      <c r="AK530">
        <v>13133.667335725986</v>
      </c>
      <c r="AL530">
        <v>-54.665158817454596</v>
      </c>
      <c r="AM530">
        <v>-149.21004407593938</v>
      </c>
      <c r="AN530">
        <v>-203.87520289339398</v>
      </c>
      <c r="AO530">
        <v>-162.16766427401313</v>
      </c>
      <c r="AP530">
        <v>-449.45794440616879</v>
      </c>
      <c r="AQ530">
        <v>-611.62560868018181</v>
      </c>
    </row>
    <row r="531" spans="27:43">
      <c r="AA531">
        <v>0</v>
      </c>
      <c r="AB531">
        <v>202107</v>
      </c>
      <c r="AC531">
        <v>259</v>
      </c>
      <c r="AD531">
        <v>4</v>
      </c>
      <c r="AE531">
        <v>13081.49901</v>
      </c>
      <c r="AF531">
        <v>-204.01522320000001</v>
      </c>
      <c r="AG531">
        <v>0.13576549800000001</v>
      </c>
      <c r="AH531">
        <v>120</v>
      </c>
      <c r="AI531">
        <v>115</v>
      </c>
      <c r="AK531">
        <v>13078.383706699356</v>
      </c>
      <c r="AL531">
        <v>-55.283629026629683</v>
      </c>
      <c r="AM531">
        <v>-148.59157386676429</v>
      </c>
      <c r="AN531">
        <v>-203.87520289339398</v>
      </c>
      <c r="AO531">
        <v>-217.45129330064282</v>
      </c>
      <c r="AP531">
        <v>-598.04951827293303</v>
      </c>
      <c r="AQ531">
        <v>-815.50081157357579</v>
      </c>
    </row>
    <row r="532" spans="27:43">
      <c r="AA532">
        <v>0</v>
      </c>
      <c r="AB532">
        <v>202108</v>
      </c>
      <c r="AC532">
        <v>260</v>
      </c>
      <c r="AD532">
        <v>5</v>
      </c>
      <c r="AE532">
        <v>13027.91502</v>
      </c>
      <c r="AF532">
        <v>-204.01522320000001</v>
      </c>
      <c r="AG532">
        <v>0.13576549800000001</v>
      </c>
      <c r="AH532">
        <v>120</v>
      </c>
      <c r="AI532">
        <v>114</v>
      </c>
      <c r="AK532">
        <v>13022.474610220555</v>
      </c>
      <c r="AL532">
        <v>-55.909096478800308</v>
      </c>
      <c r="AM532">
        <v>-147.96610641459367</v>
      </c>
      <c r="AN532">
        <v>-203.87520289339398</v>
      </c>
      <c r="AO532">
        <v>-273.36038977944315</v>
      </c>
      <c r="AP532">
        <v>-746.01562468752672</v>
      </c>
      <c r="AQ532">
        <v>-1019.3760144669698</v>
      </c>
    </row>
    <row r="533" spans="27:43">
      <c r="AA533">
        <v>0</v>
      </c>
      <c r="AB533">
        <v>202109</v>
      </c>
      <c r="AC533">
        <v>261</v>
      </c>
      <c r="AD533">
        <v>6</v>
      </c>
      <c r="AE533">
        <v>12974.33102</v>
      </c>
      <c r="AF533">
        <v>-204.01522320000001</v>
      </c>
      <c r="AG533">
        <v>0.13576549800000001</v>
      </c>
      <c r="AH533">
        <v>120</v>
      </c>
      <c r="AI533">
        <v>113</v>
      </c>
      <c r="AK533">
        <v>12965.93296988124</v>
      </c>
      <c r="AL533">
        <v>-56.541640339314853</v>
      </c>
      <c r="AM533">
        <v>-147.33356255407912</v>
      </c>
      <c r="AN533">
        <v>-203.87520289339398</v>
      </c>
      <c r="AO533">
        <v>-329.90203011875803</v>
      </c>
      <c r="AP533">
        <v>-893.34918724160582</v>
      </c>
      <c r="AQ533">
        <v>-1223.2512173603639</v>
      </c>
    </row>
    <row r="534" spans="27:43">
      <c r="AA534">
        <v>0</v>
      </c>
      <c r="AB534">
        <v>202110</v>
      </c>
      <c r="AC534">
        <v>262</v>
      </c>
      <c r="AD534">
        <v>7</v>
      </c>
      <c r="AE534">
        <v>12920.747020000001</v>
      </c>
      <c r="AF534">
        <v>-204.01522320000001</v>
      </c>
      <c r="AG534">
        <v>0.13576549800000001</v>
      </c>
      <c r="AH534">
        <v>120</v>
      </c>
      <c r="AI534">
        <v>112</v>
      </c>
      <c r="AK534">
        <v>12908.751629212058</v>
      </c>
      <c r="AL534">
        <v>-57.18134066918185</v>
      </c>
      <c r="AM534">
        <v>-146.69386222421213</v>
      </c>
      <c r="AN534">
        <v>-203.87520289339398</v>
      </c>
      <c r="AO534">
        <v>-387.08337078793988</v>
      </c>
      <c r="AP534">
        <v>-1040.0430494658181</v>
      </c>
      <c r="AQ534">
        <v>-1427.1264202537577</v>
      </c>
    </row>
    <row r="535" spans="27:43">
      <c r="AA535">
        <v>0</v>
      </c>
      <c r="AB535">
        <v>202111</v>
      </c>
      <c r="AC535">
        <v>263</v>
      </c>
      <c r="AD535">
        <v>8</v>
      </c>
      <c r="AE535">
        <v>12867.16303</v>
      </c>
      <c r="AF535">
        <v>-204.01522320000001</v>
      </c>
      <c r="AG535">
        <v>0.13576549800000001</v>
      </c>
      <c r="AH535">
        <v>120</v>
      </c>
      <c r="AI535">
        <v>111</v>
      </c>
      <c r="AK535">
        <v>12850.923350776855</v>
      </c>
      <c r="AL535">
        <v>-57.82827843520343</v>
      </c>
      <c r="AM535">
        <v>-146.04692445819055</v>
      </c>
      <c r="AN535">
        <v>-203.87520289339398</v>
      </c>
      <c r="AO535">
        <v>-444.91164922314329</v>
      </c>
      <c r="AP535">
        <v>-1186.0899739240085</v>
      </c>
      <c r="AQ535">
        <v>-1631.0016231471516</v>
      </c>
    </row>
    <row r="536" spans="27:43">
      <c r="AA536">
        <v>0</v>
      </c>
      <c r="AB536">
        <v>202112</v>
      </c>
      <c r="AC536">
        <v>264</v>
      </c>
      <c r="AD536">
        <v>9</v>
      </c>
      <c r="AE536">
        <v>12813.579030000001</v>
      </c>
      <c r="AF536">
        <v>-204.01522320000001</v>
      </c>
      <c r="AG536">
        <v>0.13576549800000001</v>
      </c>
      <c r="AH536">
        <v>120</v>
      </c>
      <c r="AI536">
        <v>110</v>
      </c>
      <c r="AK536">
        <v>12792.440815256632</v>
      </c>
      <c r="AL536">
        <v>-58.48253552022328</v>
      </c>
      <c r="AM536">
        <v>-145.3926673731707</v>
      </c>
      <c r="AN536">
        <v>-203.87520289339398</v>
      </c>
      <c r="AO536">
        <v>-503.39418474336657</v>
      </c>
      <c r="AP536">
        <v>-1331.4826412971793</v>
      </c>
      <c r="AQ536">
        <v>-1834.8768260405457</v>
      </c>
    </row>
    <row r="537" spans="27:43">
      <c r="AA537">
        <v>0</v>
      </c>
      <c r="AB537">
        <v>202201</v>
      </c>
      <c r="AC537">
        <v>265</v>
      </c>
      <c r="AD537">
        <v>10</v>
      </c>
      <c r="AE537">
        <v>12759.99503</v>
      </c>
      <c r="AF537">
        <v>-204.01522320000001</v>
      </c>
      <c r="AG537">
        <v>0.13576549800000001</v>
      </c>
      <c r="AH537">
        <v>120</v>
      </c>
      <c r="AI537">
        <v>109</v>
      </c>
      <c r="AK537">
        <v>12733.296620523142</v>
      </c>
      <c r="AL537">
        <v>-59.144194733490423</v>
      </c>
      <c r="AM537">
        <v>-144.73100815990355</v>
      </c>
      <c r="AN537">
        <v>-203.87520289339398</v>
      </c>
      <c r="AO537">
        <v>-562.53837947685702</v>
      </c>
      <c r="AP537">
        <v>-1476.2136494570827</v>
      </c>
      <c r="AQ537">
        <v>-2038.7520289339395</v>
      </c>
    </row>
    <row r="538" spans="27:43">
      <c r="AA538">
        <v>0</v>
      </c>
      <c r="AB538">
        <v>202202</v>
      </c>
      <c r="AC538">
        <v>266</v>
      </c>
      <c r="AD538">
        <v>11</v>
      </c>
      <c r="AE538">
        <v>12706.411040000001</v>
      </c>
      <c r="AF538">
        <v>-204.01522320000001</v>
      </c>
      <c r="AG538">
        <v>0.13576549800000001</v>
      </c>
      <c r="AH538">
        <v>120</v>
      </c>
      <c r="AI538">
        <v>108</v>
      </c>
      <c r="AK538">
        <v>12673.483280702001</v>
      </c>
      <c r="AL538">
        <v>-59.813339821140517</v>
      </c>
      <c r="AM538">
        <v>-144.06186307225346</v>
      </c>
      <c r="AN538">
        <v>-203.87520289339398</v>
      </c>
      <c r="AO538">
        <v>-622.35171929799753</v>
      </c>
      <c r="AP538">
        <v>-1620.2755125293361</v>
      </c>
      <c r="AQ538">
        <v>-2242.6272318273332</v>
      </c>
    </row>
    <row r="539" spans="27:43">
      <c r="AA539">
        <v>0</v>
      </c>
      <c r="AB539">
        <v>202203</v>
      </c>
      <c r="AC539">
        <v>267</v>
      </c>
      <c r="AD539">
        <v>12</v>
      </c>
      <c r="AE539">
        <v>12652.82704</v>
      </c>
      <c r="AF539">
        <v>-204.01522320000001</v>
      </c>
      <c r="AG539">
        <v>0.13576549800000001</v>
      </c>
      <c r="AH539">
        <v>120</v>
      </c>
      <c r="AI539">
        <v>107</v>
      </c>
      <c r="AK539">
        <v>12612.993225225206</v>
      </c>
      <c r="AL539">
        <v>-60.490055476795561</v>
      </c>
      <c r="AM539">
        <v>-143.38514741659841</v>
      </c>
      <c r="AN539">
        <v>-203.87520289339398</v>
      </c>
      <c r="AO539">
        <v>-682.84177477479307</v>
      </c>
      <c r="AP539">
        <v>-1763.6606599459344</v>
      </c>
      <c r="AQ539">
        <v>-2446.5024347207273</v>
      </c>
    </row>
    <row r="540" spans="27:43">
      <c r="AA540">
        <v>0</v>
      </c>
      <c r="AB540">
        <v>202204</v>
      </c>
      <c r="AC540">
        <v>268</v>
      </c>
      <c r="AD540">
        <v>13</v>
      </c>
      <c r="AE540">
        <v>12599.243039999999</v>
      </c>
      <c r="AF540">
        <v>-204.01522320000001</v>
      </c>
      <c r="AG540">
        <v>0.13576549800000001</v>
      </c>
      <c r="AH540">
        <v>120</v>
      </c>
      <c r="AI540">
        <v>106</v>
      </c>
      <c r="AK540">
        <v>12551.818797872922</v>
      </c>
      <c r="AL540">
        <v>-61.174427352283459</v>
      </c>
      <c r="AM540">
        <v>-142.70077554111052</v>
      </c>
      <c r="AN540">
        <v>-203.87520289339398</v>
      </c>
      <c r="AO540">
        <v>-744.01620212707655</v>
      </c>
      <c r="AP540">
        <v>-1906.3614354870449</v>
      </c>
      <c r="AQ540">
        <v>-2650.3776376141213</v>
      </c>
    </row>
    <row r="541" spans="27:43">
      <c r="AA541">
        <v>0</v>
      </c>
      <c r="AB541">
        <v>202205</v>
      </c>
      <c r="AC541">
        <v>269</v>
      </c>
      <c r="AD541">
        <v>14</v>
      </c>
      <c r="AE541">
        <v>12545.65905</v>
      </c>
      <c r="AF541">
        <v>-204.01522320000001</v>
      </c>
      <c r="AG541">
        <v>0.13576549800000001</v>
      </c>
      <c r="AH541">
        <v>120</v>
      </c>
      <c r="AI541">
        <v>105</v>
      </c>
      <c r="AK541">
        <v>12489.952255804443</v>
      </c>
      <c r="AL541">
        <v>-61.866542068479106</v>
      </c>
      <c r="AM541">
        <v>-142.00866082491487</v>
      </c>
      <c r="AN541">
        <v>-203.87520289339398</v>
      </c>
      <c r="AO541">
        <v>-805.88274419555569</v>
      </c>
      <c r="AP541">
        <v>-2048.37009631196</v>
      </c>
      <c r="AQ541">
        <v>-2854.2528405075154</v>
      </c>
    </row>
    <row r="542" spans="27:43">
      <c r="AA542">
        <v>0</v>
      </c>
      <c r="AB542">
        <v>202206</v>
      </c>
      <c r="AC542">
        <v>270</v>
      </c>
      <c r="AD542">
        <v>15</v>
      </c>
      <c r="AE542">
        <v>12492.075049999999</v>
      </c>
      <c r="AF542">
        <v>-204.01522320000001</v>
      </c>
      <c r="AG542">
        <v>0.13576549800000001</v>
      </c>
      <c r="AH542">
        <v>120</v>
      </c>
      <c r="AI542">
        <v>104</v>
      </c>
      <c r="AK542">
        <v>12427.385768578175</v>
      </c>
      <c r="AL542">
        <v>-62.566487226267839</v>
      </c>
      <c r="AM542">
        <v>-141.30871566712614</v>
      </c>
      <c r="AN542">
        <v>-203.87520289339398</v>
      </c>
      <c r="AO542">
        <v>-868.44923142182347</v>
      </c>
      <c r="AP542">
        <v>-2189.6788119790863</v>
      </c>
      <c r="AQ542">
        <v>-3058.1280434009095</v>
      </c>
    </row>
    <row r="543" spans="27:43">
      <c r="AA543">
        <v>0</v>
      </c>
      <c r="AB543">
        <v>202207</v>
      </c>
      <c r="AC543">
        <v>271</v>
      </c>
      <c r="AD543">
        <v>16</v>
      </c>
      <c r="AE543">
        <v>12438.49106</v>
      </c>
      <c r="AF543">
        <v>-204.01522320000001</v>
      </c>
      <c r="AG543">
        <v>0.13576549800000001</v>
      </c>
      <c r="AH543">
        <v>120</v>
      </c>
      <c r="AI543">
        <v>103</v>
      </c>
      <c r="AK543">
        <v>12364.111417160542</v>
      </c>
      <c r="AL543">
        <v>-63.274351417633255</v>
      </c>
      <c r="AM543">
        <v>-140.60085147576072</v>
      </c>
      <c r="AN543">
        <v>-203.87520289339398</v>
      </c>
      <c r="AO543">
        <v>-931.72358283945675</v>
      </c>
      <c r="AP543">
        <v>-2330.2796634548472</v>
      </c>
      <c r="AQ543">
        <v>-3262.0032462943036</v>
      </c>
    </row>
    <row r="544" spans="27:43">
      <c r="AA544">
        <v>0</v>
      </c>
      <c r="AB544">
        <v>202208</v>
      </c>
      <c r="AC544">
        <v>272</v>
      </c>
      <c r="AD544">
        <v>17</v>
      </c>
      <c r="AE544">
        <v>12384.90706</v>
      </c>
      <c r="AF544">
        <v>-204.01522320000001</v>
      </c>
      <c r="AG544">
        <v>0.13576549800000001</v>
      </c>
      <c r="AH544">
        <v>120</v>
      </c>
      <c r="AI544">
        <v>102</v>
      </c>
      <c r="AK544">
        <v>12300.121192923672</v>
      </c>
      <c r="AL544">
        <v>-63.990224236870091</v>
      </c>
      <c r="AM544">
        <v>-139.88497865652388</v>
      </c>
      <c r="AN544">
        <v>-203.87520289339398</v>
      </c>
      <c r="AO544">
        <v>-995.71380707632682</v>
      </c>
      <c r="AP544">
        <v>-2470.164642111371</v>
      </c>
      <c r="AQ544">
        <v>-3465.8784491876977</v>
      </c>
    </row>
    <row r="545" spans="27:43">
      <c r="AA545">
        <v>0</v>
      </c>
      <c r="AB545">
        <v>202209</v>
      </c>
      <c r="AC545">
        <v>273</v>
      </c>
      <c r="AD545">
        <v>18</v>
      </c>
      <c r="AE545">
        <v>12331.323060000001</v>
      </c>
      <c r="AF545">
        <v>-204.01522320000001</v>
      </c>
      <c r="AG545">
        <v>0.13576549800000001</v>
      </c>
      <c r="AH545">
        <v>120</v>
      </c>
      <c r="AI545">
        <v>101</v>
      </c>
      <c r="AK545">
        <v>12235.406996631747</v>
      </c>
      <c r="AL545">
        <v>-64.714196291924281</v>
      </c>
      <c r="AM545">
        <v>-139.16100660146969</v>
      </c>
      <c r="AN545">
        <v>-203.87520289339398</v>
      </c>
      <c r="AO545">
        <v>-1060.4280033682512</v>
      </c>
      <c r="AP545">
        <v>-2609.3256487128406</v>
      </c>
      <c r="AQ545">
        <v>-3669.7536520810918</v>
      </c>
    </row>
    <row r="546" spans="27:43">
      <c r="AA546">
        <v>0</v>
      </c>
      <c r="AB546">
        <v>202210</v>
      </c>
      <c r="AC546">
        <v>274</v>
      </c>
      <c r="AD546">
        <v>19</v>
      </c>
      <c r="AE546">
        <v>12277.73907</v>
      </c>
      <c r="AF546">
        <v>-204.01522320000001</v>
      </c>
      <c r="AG546">
        <v>0.13576549800000001</v>
      </c>
      <c r="AH546">
        <v>120</v>
      </c>
      <c r="AI546">
        <v>100</v>
      </c>
      <c r="AK546">
        <v>12169.960637415887</v>
      </c>
      <c r="AL546">
        <v>-65.446359215861179</v>
      </c>
      <c r="AM546">
        <v>-138.4288436775328</v>
      </c>
      <c r="AN546">
        <v>-203.87520289339398</v>
      </c>
      <c r="AO546">
        <v>-1125.8743625841123</v>
      </c>
      <c r="AP546">
        <v>-2747.7544923903733</v>
      </c>
      <c r="AQ546">
        <v>-3873.6288549744859</v>
      </c>
    </row>
    <row r="547" spans="27:43">
      <c r="AA547">
        <v>0</v>
      </c>
      <c r="AB547">
        <v>202211</v>
      </c>
      <c r="AC547">
        <v>275</v>
      </c>
      <c r="AD547">
        <v>20</v>
      </c>
      <c r="AE547">
        <v>12224.155070000001</v>
      </c>
      <c r="AF547">
        <v>-204.01522320000001</v>
      </c>
      <c r="AG547">
        <v>0.13576549800000001</v>
      </c>
      <c r="AH547">
        <v>120</v>
      </c>
      <c r="AI547">
        <v>99</v>
      </c>
      <c r="AK547">
        <v>12103.773831737422</v>
      </c>
      <c r="AL547">
        <v>-66.186805678463543</v>
      </c>
      <c r="AM547">
        <v>-137.68839721493043</v>
      </c>
      <c r="AN547">
        <v>-203.87520289339398</v>
      </c>
      <c r="AO547">
        <v>-1192.0611682625758</v>
      </c>
      <c r="AP547">
        <v>-2885.4428896053037</v>
      </c>
      <c r="AQ547">
        <v>-4077.50405786788</v>
      </c>
    </row>
    <row r="548" spans="27:43">
      <c r="AA548">
        <v>0</v>
      </c>
      <c r="AB548">
        <v>202212</v>
      </c>
      <c r="AC548">
        <v>276</v>
      </c>
      <c r="AD548">
        <v>21</v>
      </c>
      <c r="AE548">
        <v>12170.57107</v>
      </c>
      <c r="AF548">
        <v>-204.01522320000001</v>
      </c>
      <c r="AG548">
        <v>0.13576549800000001</v>
      </c>
      <c r="AH548">
        <v>120</v>
      </c>
      <c r="AI548">
        <v>98</v>
      </c>
      <c r="AK548">
        <v>12036.838202339462</v>
      </c>
      <c r="AL548">
        <v>-66.935629397960696</v>
      </c>
      <c r="AM548">
        <v>-136.93957349543328</v>
      </c>
      <c r="AN548">
        <v>-203.87520289339398</v>
      </c>
      <c r="AO548">
        <v>-1258.9967976605365</v>
      </c>
      <c r="AP548">
        <v>-3022.3824631007369</v>
      </c>
      <c r="AQ548">
        <v>-4281.3792607612741</v>
      </c>
    </row>
    <row r="549" spans="27:43">
      <c r="AA549">
        <v>0</v>
      </c>
      <c r="AB549">
        <v>202301</v>
      </c>
      <c r="AC549">
        <v>277</v>
      </c>
      <c r="AD549">
        <v>22</v>
      </c>
      <c r="AE549">
        <v>12116.987080000001</v>
      </c>
      <c r="AF549">
        <v>-204.01522320000001</v>
      </c>
      <c r="AG549">
        <v>0.13576549800000001</v>
      </c>
      <c r="AH549">
        <v>120</v>
      </c>
      <c r="AI549">
        <v>97</v>
      </c>
      <c r="AK549">
        <v>11969.145277186572</v>
      </c>
      <c r="AL549">
        <v>-67.692925152890496</v>
      </c>
      <c r="AM549">
        <v>-136.18227774050348</v>
      </c>
      <c r="AN549">
        <v>-203.87520289339398</v>
      </c>
      <c r="AO549">
        <v>-1326.6897228134269</v>
      </c>
      <c r="AP549">
        <v>-3158.5647408412406</v>
      </c>
      <c r="AQ549">
        <v>-4485.2544636546681</v>
      </c>
    </row>
    <row r="550" spans="27:43">
      <c r="AA550">
        <v>0</v>
      </c>
      <c r="AB550">
        <v>202302</v>
      </c>
      <c r="AC550">
        <v>278</v>
      </c>
      <c r="AD550">
        <v>23</v>
      </c>
      <c r="AE550">
        <v>12063.40308</v>
      </c>
      <c r="AF550">
        <v>-204.01522320000001</v>
      </c>
      <c r="AG550">
        <v>0.13576549800000001</v>
      </c>
      <c r="AH550">
        <v>120</v>
      </c>
      <c r="AI550">
        <v>96</v>
      </c>
      <c r="AK550">
        <v>11900.686488392475</v>
      </c>
      <c r="AL550">
        <v>-68.458788794095398</v>
      </c>
      <c r="AM550">
        <v>-135.41641409929858</v>
      </c>
      <c r="AN550">
        <v>-203.87520289339398</v>
      </c>
      <c r="AO550">
        <v>-1395.1485116075223</v>
      </c>
      <c r="AP550">
        <v>-3293.981154940539</v>
      </c>
      <c r="AQ550">
        <v>-4689.1296665480622</v>
      </c>
    </row>
    <row r="551" spans="27:43">
      <c r="AA551">
        <v>0</v>
      </c>
      <c r="AB551">
        <v>202303</v>
      </c>
      <c r="AC551">
        <v>279</v>
      </c>
      <c r="AD551">
        <v>24</v>
      </c>
      <c r="AE551">
        <v>12009.819079999999</v>
      </c>
      <c r="AF551">
        <v>-204.01522320000001</v>
      </c>
      <c r="AG551">
        <v>0.13576549800000001</v>
      </c>
      <c r="AH551">
        <v>120</v>
      </c>
      <c r="AI551">
        <v>95</v>
      </c>
      <c r="AK551">
        <v>11831.453171135621</v>
      </c>
      <c r="AL551">
        <v>-69.233317256854349</v>
      </c>
      <c r="AM551">
        <v>-134.64188563653963</v>
      </c>
      <c r="AN551">
        <v>-203.87520289339398</v>
      </c>
      <c r="AO551">
        <v>-1464.3818288643768</v>
      </c>
      <c r="AP551">
        <v>-3428.6230405770784</v>
      </c>
      <c r="AQ551">
        <v>-4893.0048694414563</v>
      </c>
    </row>
    <row r="552" spans="27:43">
      <c r="AA552">
        <v>0</v>
      </c>
      <c r="AB552">
        <v>202304</v>
      </c>
      <c r="AC552">
        <v>280</v>
      </c>
      <c r="AD552">
        <v>25</v>
      </c>
      <c r="AE552">
        <v>11956.23509</v>
      </c>
      <c r="AF552">
        <v>-204.01522320000001</v>
      </c>
      <c r="AG552">
        <v>0.13576549800000001</v>
      </c>
      <c r="AH552">
        <v>120</v>
      </c>
      <c r="AI552">
        <v>94</v>
      </c>
      <c r="AK552">
        <v>11761.436562562469</v>
      </c>
      <c r="AL552">
        <v>-70.016608573151728</v>
      </c>
      <c r="AM552">
        <v>-133.85859432024225</v>
      </c>
      <c r="AN552">
        <v>-203.87520289339398</v>
      </c>
      <c r="AO552">
        <v>-1534.3984374375284</v>
      </c>
      <c r="AP552">
        <v>-3562.4816348973209</v>
      </c>
      <c r="AQ552">
        <v>-5096.8800723348504</v>
      </c>
    </row>
    <row r="553" spans="27:43">
      <c r="AA553">
        <v>0</v>
      </c>
      <c r="AB553">
        <v>202305</v>
      </c>
      <c r="AC553">
        <v>281</v>
      </c>
      <c r="AD553">
        <v>26</v>
      </c>
      <c r="AE553">
        <v>11902.651089999999</v>
      </c>
      <c r="AF553">
        <v>-204.01522320000001</v>
      </c>
      <c r="AG553">
        <v>0.13576549800000001</v>
      </c>
      <c r="AH553">
        <v>120</v>
      </c>
      <c r="AI553">
        <v>93</v>
      </c>
      <c r="AK553">
        <v>11690.627800678383</v>
      </c>
      <c r="AL553">
        <v>-70.808761884085499</v>
      </c>
      <c r="AM553">
        <v>-133.06644100930848</v>
      </c>
      <c r="AN553">
        <v>-203.87520289339398</v>
      </c>
      <c r="AO553">
        <v>-1605.2071993216139</v>
      </c>
      <c r="AP553">
        <v>-3695.5480759066295</v>
      </c>
      <c r="AQ553">
        <v>-5300.7552752282445</v>
      </c>
    </row>
    <row r="554" spans="27:43">
      <c r="AA554">
        <v>0</v>
      </c>
      <c r="AB554">
        <v>202306</v>
      </c>
      <c r="AC554">
        <v>282</v>
      </c>
      <c r="AD554">
        <v>27</v>
      </c>
      <c r="AE554">
        <v>11849.06709</v>
      </c>
      <c r="AF554">
        <v>-204.01522320000001</v>
      </c>
      <c r="AG554">
        <v>0.13576549800000001</v>
      </c>
      <c r="AH554">
        <v>120</v>
      </c>
      <c r="AI554">
        <v>92</v>
      </c>
      <c r="AK554">
        <v>11619.017923225969</v>
      </c>
      <c r="AL554">
        <v>-71.609877452415191</v>
      </c>
      <c r="AM554">
        <v>-132.26532544097878</v>
      </c>
      <c r="AN554">
        <v>-203.87520289339398</v>
      </c>
      <c r="AO554">
        <v>-1676.8170767740291</v>
      </c>
      <c r="AP554">
        <v>-3827.8134013476083</v>
      </c>
      <c r="AQ554">
        <v>-5504.6304781216386</v>
      </c>
    </row>
    <row r="555" spans="27:43">
      <c r="AA555">
        <v>0</v>
      </c>
      <c r="AB555">
        <v>202307</v>
      </c>
      <c r="AC555">
        <v>283</v>
      </c>
      <c r="AD555">
        <v>28</v>
      </c>
      <c r="AE555">
        <v>11795.483099999999</v>
      </c>
      <c r="AF555">
        <v>-204.01522320000001</v>
      </c>
      <c r="AG555">
        <v>0.13576549800000001</v>
      </c>
      <c r="AH555">
        <v>120</v>
      </c>
      <c r="AI555">
        <v>91</v>
      </c>
      <c r="AK555">
        <v>11546.597866550717</v>
      </c>
      <c r="AL555">
        <v>-72.420056675252368</v>
      </c>
      <c r="AM555">
        <v>-131.45514621814161</v>
      </c>
      <c r="AN555">
        <v>-203.87520289339398</v>
      </c>
      <c r="AO555">
        <v>-1749.2371334492816</v>
      </c>
      <c r="AP555">
        <v>-3959.2685475657499</v>
      </c>
      <c r="AQ555">
        <v>-5708.5056810150327</v>
      </c>
    </row>
    <row r="556" spans="27:43">
      <c r="AA556">
        <v>0</v>
      </c>
      <c r="AB556">
        <v>202308</v>
      </c>
      <c r="AC556">
        <v>284</v>
      </c>
      <c r="AD556">
        <v>29</v>
      </c>
      <c r="AE556">
        <v>11741.899100000001</v>
      </c>
      <c r="AF556">
        <v>-204.01522320000001</v>
      </c>
      <c r="AG556">
        <v>0.13576549800000001</v>
      </c>
      <c r="AH556">
        <v>120</v>
      </c>
      <c r="AI556">
        <v>90</v>
      </c>
      <c r="AK556">
        <v>11473.358464453822</v>
      </c>
      <c r="AL556">
        <v>-73.239402096894338</v>
      </c>
      <c r="AM556">
        <v>-130.63580079649964</v>
      </c>
      <c r="AN556">
        <v>-203.87520289339398</v>
      </c>
      <c r="AO556">
        <v>-1822.4765355461759</v>
      </c>
      <c r="AP556">
        <v>-4089.9043483622495</v>
      </c>
      <c r="AQ556">
        <v>-5912.3808839084268</v>
      </c>
    </row>
    <row r="557" spans="27:43">
      <c r="AA557">
        <v>0</v>
      </c>
      <c r="AB557">
        <v>202309</v>
      </c>
      <c r="AC557">
        <v>285</v>
      </c>
      <c r="AD557">
        <v>30</v>
      </c>
      <c r="AE557">
        <v>11688.3151</v>
      </c>
      <c r="AF557">
        <v>-204.01522320000001</v>
      </c>
      <c r="AG557">
        <v>0.13576549800000001</v>
      </c>
      <c r="AH557">
        <v>120</v>
      </c>
      <c r="AI557">
        <v>89</v>
      </c>
      <c r="AK557">
        <v>11399.290447032019</v>
      </c>
      <c r="AL557">
        <v>-74.068017421803262</v>
      </c>
      <c r="AM557">
        <v>-129.80718547159071</v>
      </c>
      <c r="AN557">
        <v>-203.87520289339398</v>
      </c>
      <c r="AO557">
        <v>-1896.5445529679791</v>
      </c>
      <c r="AP557">
        <v>-4219.7115338338399</v>
      </c>
      <c r="AQ557">
        <v>-6116.2560868018209</v>
      </c>
    </row>
    <row r="558" spans="27:43">
      <c r="AA558">
        <v>0</v>
      </c>
      <c r="AB558">
        <v>202310</v>
      </c>
      <c r="AC558">
        <v>286</v>
      </c>
      <c r="AD558">
        <v>31</v>
      </c>
      <c r="AE558">
        <v>11634.731110000001</v>
      </c>
      <c r="AF558">
        <v>-204.01522320000001</v>
      </c>
      <c r="AG558">
        <v>0.13576549800000001</v>
      </c>
      <c r="AH558">
        <v>120</v>
      </c>
      <c r="AI558">
        <v>88</v>
      </c>
      <c r="AK558">
        <v>11324.384439504287</v>
      </c>
      <c r="AL558">
        <v>-74.90600752773193</v>
      </c>
      <c r="AM558">
        <v>-128.96919536566205</v>
      </c>
      <c r="AN558">
        <v>-203.87520289339398</v>
      </c>
      <c r="AO558">
        <v>-1971.450560495711</v>
      </c>
      <c r="AP558">
        <v>-4348.6807291995019</v>
      </c>
      <c r="AQ558">
        <v>-6320.1312896952149</v>
      </c>
    </row>
    <row r="559" spans="27:43">
      <c r="AA559">
        <v>0</v>
      </c>
      <c r="AB559">
        <v>202311</v>
      </c>
      <c r="AC559">
        <v>287</v>
      </c>
      <c r="AD559">
        <v>32</v>
      </c>
      <c r="AE559">
        <v>11581.14711</v>
      </c>
      <c r="AF559">
        <v>-204.01522320000001</v>
      </c>
      <c r="AG559">
        <v>0.13576549800000001</v>
      </c>
      <c r="AH559">
        <v>120</v>
      </c>
      <c r="AI559">
        <v>87</v>
      </c>
      <c r="AK559">
        <v>11248.630961025288</v>
      </c>
      <c r="AL559">
        <v>-75.753478478998119</v>
      </c>
      <c r="AM559">
        <v>-128.12172441439586</v>
      </c>
      <c r="AN559">
        <v>-203.87520289339398</v>
      </c>
      <c r="AO559">
        <v>-2047.2040389747092</v>
      </c>
      <c r="AP559">
        <v>-4476.8024536138973</v>
      </c>
      <c r="AQ559">
        <v>-6524.0064925886081</v>
      </c>
    </row>
    <row r="560" spans="27:43">
      <c r="AA560">
        <v>0</v>
      </c>
      <c r="AB560">
        <v>202312</v>
      </c>
      <c r="AC560">
        <v>288</v>
      </c>
      <c r="AD560">
        <v>33</v>
      </c>
      <c r="AE560">
        <v>11527.563109999999</v>
      </c>
      <c r="AF560">
        <v>-204.01522320000001</v>
      </c>
      <c r="AG560">
        <v>0.13576549800000001</v>
      </c>
      <c r="AH560">
        <v>120</v>
      </c>
      <c r="AI560">
        <v>86</v>
      </c>
      <c r="AK560">
        <v>11172.020423485379</v>
      </c>
      <c r="AL560">
        <v>-76.610537539909245</v>
      </c>
      <c r="AM560">
        <v>-127.26466535348473</v>
      </c>
      <c r="AN560">
        <v>-203.87520289339398</v>
      </c>
      <c r="AO560">
        <v>-2123.8145765146182</v>
      </c>
      <c r="AP560">
        <v>-4604.0671189673822</v>
      </c>
      <c r="AQ560">
        <v>-6727.8816954820022</v>
      </c>
    </row>
    <row r="561" spans="27:43">
      <c r="AA561">
        <v>0</v>
      </c>
      <c r="AB561">
        <v>202401</v>
      </c>
      <c r="AC561">
        <v>289</v>
      </c>
      <c r="AD561">
        <v>34</v>
      </c>
      <c r="AE561">
        <v>11473.97912</v>
      </c>
      <c r="AF561">
        <v>-204.01522320000001</v>
      </c>
      <c r="AG561">
        <v>0.13576549800000001</v>
      </c>
      <c r="AH561">
        <v>120</v>
      </c>
      <c r="AI561">
        <v>85</v>
      </c>
      <c r="AK561">
        <v>11094.543130297041</v>
      </c>
      <c r="AL561">
        <v>-77.477293188338692</v>
      </c>
      <c r="AM561">
        <v>-126.39790970505528</v>
      </c>
      <c r="AN561">
        <v>-203.87520289339398</v>
      </c>
      <c r="AO561">
        <v>-2201.2918697029568</v>
      </c>
      <c r="AP561">
        <v>-4730.4650286724373</v>
      </c>
      <c r="AQ561">
        <v>-6931.7568983753963</v>
      </c>
    </row>
    <row r="562" spans="27:43">
      <c r="AA562">
        <v>0</v>
      </c>
      <c r="AB562">
        <v>202402</v>
      </c>
      <c r="AC562">
        <v>290</v>
      </c>
      <c r="AD562">
        <v>35</v>
      </c>
      <c r="AE562">
        <v>11420.395119999999</v>
      </c>
      <c r="AF562">
        <v>-204.01522320000001</v>
      </c>
      <c r="AG562">
        <v>0.13576549800000001</v>
      </c>
      <c r="AH562">
        <v>120</v>
      </c>
      <c r="AI562">
        <v>84</v>
      </c>
      <c r="AK562">
        <v>11016.189275167586</v>
      </c>
      <c r="AL562">
        <v>-78.353855129455923</v>
      </c>
      <c r="AM562">
        <v>-125.52134776393805</v>
      </c>
      <c r="AN562">
        <v>-203.87520289339398</v>
      </c>
      <c r="AO562">
        <v>-2279.6457248324127</v>
      </c>
      <c r="AP562">
        <v>-4855.9863764363754</v>
      </c>
      <c r="AQ562">
        <v>-7135.6321012687904</v>
      </c>
    </row>
    <row r="563" spans="27:43">
      <c r="AA563">
        <v>0</v>
      </c>
      <c r="AB563">
        <v>202403</v>
      </c>
      <c r="AC563">
        <v>291</v>
      </c>
      <c r="AD563">
        <v>36</v>
      </c>
      <c r="AE563">
        <v>11366.81112</v>
      </c>
      <c r="AF563">
        <v>-204.01522320000001</v>
      </c>
      <c r="AG563">
        <v>0.13576549800000001</v>
      </c>
      <c r="AH563">
        <v>120</v>
      </c>
      <c r="AI563">
        <v>83</v>
      </c>
      <c r="AK563">
        <v>10936.948940857974</v>
      </c>
      <c r="AL563">
        <v>-79.240334309611782</v>
      </c>
      <c r="AM563">
        <v>-124.63486858378219</v>
      </c>
      <c r="AN563">
        <v>-203.87520289339398</v>
      </c>
      <c r="AO563">
        <v>-2358.8860591420244</v>
      </c>
      <c r="AP563">
        <v>-4980.6212450201574</v>
      </c>
      <c r="AQ563">
        <v>-7339.5073041621845</v>
      </c>
    </row>
    <row r="564" spans="27:43">
      <c r="AA564">
        <v>0</v>
      </c>
      <c r="AB564">
        <v>202404</v>
      </c>
      <c r="AC564">
        <v>292</v>
      </c>
      <c r="AD564">
        <v>37</v>
      </c>
      <c r="AE564">
        <v>11313.227129999999</v>
      </c>
      <c r="AF564">
        <v>-204.01522320000001</v>
      </c>
      <c r="AG564">
        <v>0.13576549800000001</v>
      </c>
      <c r="AH564">
        <v>120</v>
      </c>
      <c r="AI564">
        <v>82</v>
      </c>
      <c r="AK564">
        <v>10856.812097927594</v>
      </c>
      <c r="AL564">
        <v>-80.136842930381036</v>
      </c>
      <c r="AM564">
        <v>-123.73835996301294</v>
      </c>
      <c r="AN564">
        <v>-203.87520289339398</v>
      </c>
      <c r="AO564">
        <v>-2439.0229020724055</v>
      </c>
      <c r="AP564">
        <v>-5104.3596049831704</v>
      </c>
      <c r="AQ564">
        <v>-7543.3825070555786</v>
      </c>
    </row>
    <row r="565" spans="27:43">
      <c r="AA565">
        <v>0</v>
      </c>
      <c r="AB565">
        <v>202405</v>
      </c>
      <c r="AC565">
        <v>293</v>
      </c>
      <c r="AD565">
        <v>38</v>
      </c>
      <c r="AE565">
        <v>11259.64313</v>
      </c>
      <c r="AF565">
        <v>-204.01522320000001</v>
      </c>
      <c r="AG565">
        <v>0.13576549800000001</v>
      </c>
      <c r="AH565">
        <v>120</v>
      </c>
      <c r="AI565">
        <v>81</v>
      </c>
      <c r="AK565">
        <v>10775.76860346483</v>
      </c>
      <c r="AL565">
        <v>-81.043494462763604</v>
      </c>
      <c r="AM565">
        <v>-122.83170843063037</v>
      </c>
      <c r="AN565">
        <v>-203.87520289339398</v>
      </c>
      <c r="AO565">
        <v>-2520.0663965351691</v>
      </c>
      <c r="AP565">
        <v>-5227.1913134138003</v>
      </c>
      <c r="AQ565">
        <v>-7747.2577099489718</v>
      </c>
    </row>
    <row r="566" spans="27:43">
      <c r="AA566">
        <v>0</v>
      </c>
      <c r="AB566">
        <v>202406</v>
      </c>
      <c r="AC566">
        <v>294</v>
      </c>
      <c r="AD566">
        <v>39</v>
      </c>
      <c r="AE566">
        <v>11206.05913</v>
      </c>
      <c r="AF566">
        <v>-204.01522320000001</v>
      </c>
      <c r="AG566">
        <v>0.13576549800000001</v>
      </c>
      <c r="AH566">
        <v>120</v>
      </c>
      <c r="AI566">
        <v>80</v>
      </c>
      <c r="AK566">
        <v>10693.808199803283</v>
      </c>
      <c r="AL566">
        <v>-81.960403661546707</v>
      </c>
      <c r="AM566">
        <v>-121.91479923184727</v>
      </c>
      <c r="AN566">
        <v>-203.87520289339398</v>
      </c>
      <c r="AO566">
        <v>-2602.0268001967161</v>
      </c>
      <c r="AP566">
        <v>-5349.106112645648</v>
      </c>
      <c r="AQ566">
        <v>-7951.1329128423658</v>
      </c>
    </row>
    <row r="567" spans="27:43">
      <c r="AA567">
        <v>0</v>
      </c>
      <c r="AB567">
        <v>202407</v>
      </c>
      <c r="AC567">
        <v>295</v>
      </c>
      <c r="AD567">
        <v>40</v>
      </c>
      <c r="AE567">
        <v>11152.47514</v>
      </c>
      <c r="AF567">
        <v>-204.01522320000001</v>
      </c>
      <c r="AG567">
        <v>0.13576549800000001</v>
      </c>
      <c r="AH567">
        <v>120</v>
      </c>
      <c r="AI567">
        <v>79</v>
      </c>
      <c r="AK567">
        <v>10610.920513223453</v>
      </c>
      <c r="AL567">
        <v>-82.887686579829293</v>
      </c>
      <c r="AM567">
        <v>-120.98751631356468</v>
      </c>
      <c r="AN567">
        <v>-203.87520289339398</v>
      </c>
      <c r="AO567">
        <v>-2684.9144867765453</v>
      </c>
      <c r="AP567">
        <v>-5470.0936289592128</v>
      </c>
      <c r="AQ567">
        <v>-8155.0081157357599</v>
      </c>
    </row>
    <row r="568" spans="27:43">
      <c r="AA568">
        <v>0</v>
      </c>
      <c r="AB568">
        <v>202408</v>
      </c>
      <c r="AC568">
        <v>296</v>
      </c>
      <c r="AD568">
        <v>41</v>
      </c>
      <c r="AE568">
        <v>11098.89114</v>
      </c>
      <c r="AF568">
        <v>-204.01522320000001</v>
      </c>
      <c r="AG568">
        <v>0.13576549800000001</v>
      </c>
      <c r="AH568">
        <v>120</v>
      </c>
      <c r="AI568">
        <v>78</v>
      </c>
      <c r="AK568">
        <v>10527.095052639743</v>
      </c>
      <c r="AL568">
        <v>-83.825460583710836</v>
      </c>
      <c r="AM568">
        <v>-120.04974230968314</v>
      </c>
      <c r="AN568">
        <v>-203.87520289339398</v>
      </c>
      <c r="AO568">
        <v>-2768.7399473602563</v>
      </c>
      <c r="AP568">
        <v>-5590.1433712688959</v>
      </c>
      <c r="AQ568">
        <v>-8358.883318629154</v>
      </c>
    </row>
    <row r="569" spans="27:43">
      <c r="AA569">
        <v>0</v>
      </c>
      <c r="AB569">
        <v>202409</v>
      </c>
      <c r="AC569">
        <v>297</v>
      </c>
      <c r="AD569">
        <v>42</v>
      </c>
      <c r="AE569">
        <v>11045.307150000001</v>
      </c>
      <c r="AF569">
        <v>-204.01522320000001</v>
      </c>
      <c r="AG569">
        <v>0.13576549800000001</v>
      </c>
      <c r="AH569">
        <v>120</v>
      </c>
      <c r="AI569">
        <v>77</v>
      </c>
      <c r="AK569">
        <v>10442.321208272597</v>
      </c>
      <c r="AL569">
        <v>-84.773844367146395</v>
      </c>
      <c r="AM569">
        <v>-119.10135852624758</v>
      </c>
      <c r="AN569">
        <v>-203.87520289339398</v>
      </c>
      <c r="AO569">
        <v>-2853.5137917274028</v>
      </c>
      <c r="AP569">
        <v>-5709.244729795143</v>
      </c>
      <c r="AQ569">
        <v>-8562.7585215225481</v>
      </c>
    </row>
    <row r="570" spans="27:43">
      <c r="AA570">
        <v>0</v>
      </c>
      <c r="AB570">
        <v>202410</v>
      </c>
      <c r="AC570">
        <v>298</v>
      </c>
      <c r="AD570">
        <v>43</v>
      </c>
      <c r="AE570">
        <v>10991.72315</v>
      </c>
      <c r="AF570">
        <v>-204.01522320000001</v>
      </c>
      <c r="AG570">
        <v>0.13576549800000001</v>
      </c>
      <c r="AH570">
        <v>120</v>
      </c>
      <c r="AI570">
        <v>76</v>
      </c>
      <c r="AK570">
        <v>10356.588250305627</v>
      </c>
      <c r="AL570">
        <v>-85.732957966969735</v>
      </c>
      <c r="AM570">
        <v>-118.14224492642424</v>
      </c>
      <c r="AN570">
        <v>-203.87520289339398</v>
      </c>
      <c r="AO570">
        <v>-2939.2467496943727</v>
      </c>
      <c r="AP570">
        <v>-5827.3869747215676</v>
      </c>
      <c r="AQ570">
        <v>-8766.6337244159422</v>
      </c>
    </row>
    <row r="571" spans="27:43">
      <c r="AA571">
        <v>0</v>
      </c>
      <c r="AB571">
        <v>202411</v>
      </c>
      <c r="AC571">
        <v>299</v>
      </c>
      <c r="AD571">
        <v>44</v>
      </c>
      <c r="AE571">
        <v>10938.139150000001</v>
      </c>
      <c r="AF571">
        <v>-204.01522320000001</v>
      </c>
      <c r="AG571">
        <v>0.13576549800000001</v>
      </c>
      <c r="AH571">
        <v>120</v>
      </c>
      <c r="AI571">
        <v>75</v>
      </c>
      <c r="AK571">
        <v>10269.885327527541</v>
      </c>
      <c r="AL571">
        <v>-86.702922778086304</v>
      </c>
      <c r="AM571">
        <v>-117.17228011530767</v>
      </c>
      <c r="AN571">
        <v>-203.87520289339398</v>
      </c>
      <c r="AO571">
        <v>-3025.949672472459</v>
      </c>
      <c r="AP571">
        <v>-5944.559254836875</v>
      </c>
      <c r="AQ571">
        <v>-8970.5089273093363</v>
      </c>
    </row>
    <row r="572" spans="27:43">
      <c r="AA572">
        <v>0</v>
      </c>
      <c r="AB572">
        <v>202412</v>
      </c>
      <c r="AC572">
        <v>300</v>
      </c>
      <c r="AD572">
        <v>45</v>
      </c>
      <c r="AE572">
        <v>10884.55516</v>
      </c>
      <c r="AF572">
        <v>-204.01522320000001</v>
      </c>
      <c r="AG572">
        <v>0.13576549800000001</v>
      </c>
      <c r="AH572">
        <v>120</v>
      </c>
      <c r="AI572">
        <v>74</v>
      </c>
      <c r="AK572">
        <v>10182.201465958704</v>
      </c>
      <c r="AL572">
        <v>-87.683861568838168</v>
      </c>
      <c r="AM572">
        <v>-116.19134132455581</v>
      </c>
      <c r="AN572">
        <v>-203.87520289339398</v>
      </c>
      <c r="AO572">
        <v>-3113.633534041297</v>
      </c>
      <c r="AP572">
        <v>-6060.7505961614306</v>
      </c>
      <c r="AQ572">
        <v>-9174.3841302027304</v>
      </c>
    </row>
    <row r="573" spans="27:43">
      <c r="AA573">
        <v>0</v>
      </c>
      <c r="AB573">
        <v>202501</v>
      </c>
      <c r="AC573">
        <v>301</v>
      </c>
      <c r="AD573">
        <v>46</v>
      </c>
      <c r="AE573">
        <v>10830.971159999999</v>
      </c>
      <c r="AF573">
        <v>-204.01522320000001</v>
      </c>
      <c r="AG573">
        <v>0.13576549800000001</v>
      </c>
      <c r="AH573">
        <v>120</v>
      </c>
      <c r="AI573">
        <v>73</v>
      </c>
      <c r="AK573">
        <v>10093.52556746216</v>
      </c>
      <c r="AL573">
        <v>-88.675898496542857</v>
      </c>
      <c r="AM573">
        <v>-115.19930439685112</v>
      </c>
      <c r="AN573">
        <v>-203.87520289339398</v>
      </c>
      <c r="AO573">
        <v>-3202.3094325378397</v>
      </c>
      <c r="AP573">
        <v>-6175.949900558282</v>
      </c>
      <c r="AQ573">
        <v>-9378.2593330961245</v>
      </c>
    </row>
    <row r="574" spans="27:43">
      <c r="AA574">
        <v>0</v>
      </c>
      <c r="AB574">
        <v>202502</v>
      </c>
      <c r="AC574">
        <v>302</v>
      </c>
      <c r="AD574">
        <v>47</v>
      </c>
      <c r="AE574">
        <v>10777.38716</v>
      </c>
      <c r="AF574">
        <v>-204.01522320000001</v>
      </c>
      <c r="AG574">
        <v>0.13576549800000001</v>
      </c>
      <c r="AH574">
        <v>120</v>
      </c>
      <c r="AI574">
        <v>72</v>
      </c>
      <c r="AK574">
        <v>10003.846408338952</v>
      </c>
      <c r="AL574">
        <v>-89.67915912320791</v>
      </c>
      <c r="AM574">
        <v>-114.19604377018607</v>
      </c>
      <c r="AN574">
        <v>-203.87520289339398</v>
      </c>
      <c r="AO574">
        <v>-3291.9885916610474</v>
      </c>
      <c r="AP574">
        <v>-6290.1459443284684</v>
      </c>
      <c r="AQ574">
        <v>-9582.1345359895186</v>
      </c>
    </row>
    <row r="575" spans="27:43">
      <c r="AA575">
        <v>0</v>
      </c>
      <c r="AB575">
        <v>202503</v>
      </c>
      <c r="AC575">
        <v>303</v>
      </c>
      <c r="AD575">
        <v>48</v>
      </c>
      <c r="AE575">
        <v>10723.803169999999</v>
      </c>
      <c r="AF575">
        <v>-204.01522320000001</v>
      </c>
      <c r="AG575">
        <v>0.13576549800000001</v>
      </c>
      <c r="AH575">
        <v>120</v>
      </c>
      <c r="AI575">
        <v>71</v>
      </c>
      <c r="AK575">
        <v>9913.1526379075294</v>
      </c>
      <c r="AL575">
        <v>-90.693770431423218</v>
      </c>
      <c r="AM575">
        <v>-113.18143246197076</v>
      </c>
      <c r="AN575">
        <v>-203.87520289339398</v>
      </c>
      <c r="AO575">
        <v>-3382.6823620924706</v>
      </c>
      <c r="AP575">
        <v>-6403.3273767904393</v>
      </c>
      <c r="AQ575">
        <v>-9786.0097388829126</v>
      </c>
    </row>
    <row r="576" spans="27:43">
      <c r="AA576">
        <v>0</v>
      </c>
      <c r="AB576">
        <v>202504</v>
      </c>
      <c r="AC576">
        <v>304</v>
      </c>
      <c r="AD576">
        <v>49</v>
      </c>
      <c r="AE576">
        <v>10670.21917</v>
      </c>
      <c r="AF576">
        <v>-204.01522320000001</v>
      </c>
      <c r="AG576">
        <v>0.13576549800000001</v>
      </c>
      <c r="AH576">
        <v>120</v>
      </c>
      <c r="AI576">
        <v>70</v>
      </c>
      <c r="AK576">
        <v>9821.432777067097</v>
      </c>
      <c r="AL576">
        <v>-91.719860840433199</v>
      </c>
      <c r="AM576">
        <v>-112.15534205296078</v>
      </c>
      <c r="AN576">
        <v>-203.87520289339398</v>
      </c>
      <c r="AO576">
        <v>-3474.4022229329039</v>
      </c>
      <c r="AP576">
        <v>-6515.4827188434001</v>
      </c>
      <c r="AQ576">
        <v>-9989.8849417763049</v>
      </c>
    </row>
    <row r="577" spans="27:43">
      <c r="AA577">
        <v>0</v>
      </c>
      <c r="AB577">
        <v>202505</v>
      </c>
      <c r="AC577">
        <v>305</v>
      </c>
      <c r="AD577">
        <v>50</v>
      </c>
      <c r="AE577">
        <v>10616.63517</v>
      </c>
      <c r="AF577">
        <v>-204.01522320000001</v>
      </c>
      <c r="AG577">
        <v>0.13576549800000001</v>
      </c>
      <c r="AH577">
        <v>120</v>
      </c>
      <c r="AI577">
        <v>69</v>
      </c>
      <c r="AK577">
        <v>9728.6752168447056</v>
      </c>
      <c r="AL577">
        <v>-92.757560222390865</v>
      </c>
      <c r="AM577">
        <v>-111.11764267100311</v>
      </c>
      <c r="AN577">
        <v>-203.87520289339398</v>
      </c>
      <c r="AO577">
        <v>-3567.1597831552949</v>
      </c>
      <c r="AP577">
        <v>-6626.6003615144036</v>
      </c>
      <c r="AQ577">
        <v>-10193.760144669699</v>
      </c>
    </row>
    <row r="578" spans="27:43">
      <c r="AA578">
        <v>0</v>
      </c>
      <c r="AB578">
        <v>202506</v>
      </c>
      <c r="AC578">
        <v>306</v>
      </c>
      <c r="AD578">
        <v>51</v>
      </c>
      <c r="AE578">
        <v>10563.05118</v>
      </c>
      <c r="AF578">
        <v>-204.01522320000001</v>
      </c>
      <c r="AG578">
        <v>0.13576549800000001</v>
      </c>
      <c r="AH578">
        <v>120</v>
      </c>
      <c r="AI578">
        <v>68</v>
      </c>
      <c r="AK578">
        <v>9634.86821692591</v>
      </c>
      <c r="AL578">
        <v>-93.806999918795697</v>
      </c>
      <c r="AM578">
        <v>-110.06820297459828</v>
      </c>
      <c r="AN578">
        <v>-203.87520289339398</v>
      </c>
      <c r="AO578">
        <v>-3660.9667830740905</v>
      </c>
      <c r="AP578">
        <v>-6736.6685644890022</v>
      </c>
      <c r="AQ578">
        <v>-10397.635347563093</v>
      </c>
    </row>
    <row r="579" spans="27:43">
      <c r="AA579">
        <v>0</v>
      </c>
      <c r="AB579">
        <v>202507</v>
      </c>
      <c r="AC579">
        <v>307</v>
      </c>
      <c r="AD579">
        <v>52</v>
      </c>
      <c r="AE579">
        <v>10509.46718</v>
      </c>
      <c r="AF579">
        <v>-204.01522320000001</v>
      </c>
      <c r="AG579">
        <v>0.13576549800000001</v>
      </c>
      <c r="AH579">
        <v>120</v>
      </c>
      <c r="AI579">
        <v>67</v>
      </c>
      <c r="AK579">
        <v>9539.9999041687934</v>
      </c>
      <c r="AL579">
        <v>-94.868312757117465</v>
      </c>
      <c r="AM579">
        <v>-109.00689013627651</v>
      </c>
      <c r="AN579">
        <v>-203.87520289339398</v>
      </c>
      <c r="AO579">
        <v>-3755.835095831208</v>
      </c>
      <c r="AP579">
        <v>-6845.6754546252787</v>
      </c>
      <c r="AQ579">
        <v>-10601.510550456485</v>
      </c>
    </row>
    <row r="580" spans="27:43">
      <c r="AA580">
        <v>0</v>
      </c>
      <c r="AB580">
        <v>202508</v>
      </c>
      <c r="AC580">
        <v>308</v>
      </c>
      <c r="AD580">
        <v>53</v>
      </c>
      <c r="AE580">
        <v>10455.883180000001</v>
      </c>
      <c r="AF580">
        <v>-204.01522320000001</v>
      </c>
      <c r="AG580">
        <v>0.13576549800000001</v>
      </c>
      <c r="AH580">
        <v>120</v>
      </c>
      <c r="AI580">
        <v>66</v>
      </c>
      <c r="AK580">
        <v>9444.0582711011848</v>
      </c>
      <c r="AL580">
        <v>-95.941633067608265</v>
      </c>
      <c r="AM580">
        <v>-107.93356982578571</v>
      </c>
      <c r="AN580">
        <v>-203.87520289339398</v>
      </c>
      <c r="AO580">
        <v>-3851.7767288988161</v>
      </c>
      <c r="AP580">
        <v>-6953.6090244510642</v>
      </c>
      <c r="AQ580">
        <v>-10805.385753349879</v>
      </c>
    </row>
    <row r="581" spans="27:43">
      <c r="AA581">
        <v>0</v>
      </c>
      <c r="AB581">
        <v>202509</v>
      </c>
      <c r="AC581">
        <v>309</v>
      </c>
      <c r="AD581">
        <v>54</v>
      </c>
      <c r="AE581">
        <v>10402.29919</v>
      </c>
      <c r="AF581">
        <v>-204.01522320000001</v>
      </c>
      <c r="AG581">
        <v>0.13576549800000001</v>
      </c>
      <c r="AH581">
        <v>120</v>
      </c>
      <c r="AI581">
        <v>65</v>
      </c>
      <c r="AK581">
        <v>9347.0311744008795</v>
      </c>
      <c r="AL581">
        <v>-97.027096700304696</v>
      </c>
      <c r="AM581">
        <v>-106.84810619308928</v>
      </c>
      <c r="AN581">
        <v>-203.87520289339398</v>
      </c>
      <c r="AO581">
        <v>-3948.803825599121</v>
      </c>
      <c r="AP581">
        <v>-7060.4571306441539</v>
      </c>
      <c r="AQ581">
        <v>-11009.260956243274</v>
      </c>
    </row>
    <row r="582" spans="27:43">
      <c r="AA582">
        <v>0</v>
      </c>
      <c r="AB582">
        <v>202510</v>
      </c>
      <c r="AC582">
        <v>310</v>
      </c>
      <c r="AD582">
        <v>55</v>
      </c>
      <c r="AE582">
        <v>10348.715190000001</v>
      </c>
      <c r="AF582">
        <v>-204.01522320000001</v>
      </c>
      <c r="AG582">
        <v>0.13576549800000001</v>
      </c>
      <c r="AH582">
        <v>120</v>
      </c>
      <c r="AI582">
        <v>64</v>
      </c>
      <c r="AK582">
        <v>9248.9063333586564</v>
      </c>
      <c r="AL582">
        <v>-98.124841042222286</v>
      </c>
      <c r="AM582">
        <v>-105.75036185117169</v>
      </c>
      <c r="AN582">
        <v>-203.87520289339398</v>
      </c>
      <c r="AO582">
        <v>-4046.9286666413432</v>
      </c>
      <c r="AP582">
        <v>-7166.2074924953258</v>
      </c>
      <c r="AQ582">
        <v>-11213.136159136668</v>
      </c>
    </row>
    <row r="583" spans="27:43">
      <c r="AA583">
        <v>0</v>
      </c>
      <c r="AB583">
        <v>202511</v>
      </c>
      <c r="AC583">
        <v>311</v>
      </c>
      <c r="AD583">
        <v>56</v>
      </c>
      <c r="AE583">
        <v>10295.13119</v>
      </c>
      <c r="AF583">
        <v>-204.01522320000001</v>
      </c>
      <c r="AG583">
        <v>0.13576549800000001</v>
      </c>
      <c r="AH583">
        <v>120</v>
      </c>
      <c r="AI583">
        <v>63</v>
      </c>
      <c r="AK583">
        <v>9149.6713283239114</v>
      </c>
      <c r="AL583">
        <v>-99.235005034744646</v>
      </c>
      <c r="AM583">
        <v>-104.64019785864933</v>
      </c>
      <c r="AN583">
        <v>-203.87520289339398</v>
      </c>
      <c r="AO583">
        <v>-4146.1636716760877</v>
      </c>
      <c r="AP583">
        <v>-7270.8476903539749</v>
      </c>
      <c r="AQ583">
        <v>-11417.011362030062</v>
      </c>
    </row>
    <row r="584" spans="27:43">
      <c r="AA584">
        <v>0</v>
      </c>
      <c r="AB584">
        <v>202512</v>
      </c>
      <c r="AC584">
        <v>312</v>
      </c>
      <c r="AD584">
        <v>57</v>
      </c>
      <c r="AE584">
        <v>10241.547200000001</v>
      </c>
      <c r="AF584">
        <v>-204.01522320000001</v>
      </c>
      <c r="AG584">
        <v>0.13576549800000001</v>
      </c>
      <c r="AH584">
        <v>120</v>
      </c>
      <c r="AI584">
        <v>62</v>
      </c>
      <c r="AK584">
        <v>9049.3135991327017</v>
      </c>
      <c r="AL584">
        <v>-100.3577291912092</v>
      </c>
      <c r="AM584">
        <v>-103.51747370218477</v>
      </c>
      <c r="AN584">
        <v>-203.87520289339398</v>
      </c>
      <c r="AO584">
        <v>-4246.5214008672965</v>
      </c>
      <c r="AP584">
        <v>-7374.3651640561593</v>
      </c>
      <c r="AQ584">
        <v>-11620.886564923456</v>
      </c>
    </row>
    <row r="585" spans="27:43">
      <c r="AA585">
        <v>0</v>
      </c>
      <c r="AB585">
        <v>202601</v>
      </c>
      <c r="AC585">
        <v>313</v>
      </c>
      <c r="AD585">
        <v>58</v>
      </c>
      <c r="AE585">
        <v>10187.9632</v>
      </c>
      <c r="AF585">
        <v>-204.01522320000001</v>
      </c>
      <c r="AG585">
        <v>0.13576549800000001</v>
      </c>
      <c r="AH585">
        <v>120</v>
      </c>
      <c r="AI585">
        <v>61</v>
      </c>
      <c r="AK585">
        <v>8947.8204435180105</v>
      </c>
      <c r="AL585">
        <v>-101.49315561469201</v>
      </c>
      <c r="AM585">
        <v>-102.38204727870196</v>
      </c>
      <c r="AN585">
        <v>-203.87520289339398</v>
      </c>
      <c r="AO585">
        <v>-4348.0145564819886</v>
      </c>
      <c r="AP585">
        <v>-7476.7472113348613</v>
      </c>
      <c r="AQ585">
        <v>-11824.761767816848</v>
      </c>
    </row>
    <row r="586" spans="27:43">
      <c r="AA586">
        <v>0</v>
      </c>
      <c r="AB586">
        <v>202602</v>
      </c>
      <c r="AC586">
        <v>314</v>
      </c>
      <c r="AD586">
        <v>59</v>
      </c>
      <c r="AE586">
        <v>10134.379199999999</v>
      </c>
      <c r="AF586">
        <v>-204.01522320000001</v>
      </c>
      <c r="AG586">
        <v>0.13576549800000001</v>
      </c>
      <c r="AH586">
        <v>120</v>
      </c>
      <c r="AI586">
        <v>60</v>
      </c>
      <c r="AK586">
        <v>8845.1790155020171</v>
      </c>
      <c r="AL586">
        <v>-102.64142801599368</v>
      </c>
      <c r="AM586">
        <v>-101.23377487740029</v>
      </c>
      <c r="AN586">
        <v>-203.87520289339398</v>
      </c>
      <c r="AO586">
        <v>-4450.655984497982</v>
      </c>
      <c r="AP586">
        <v>-7577.980986212262</v>
      </c>
      <c r="AQ586">
        <v>-12028.636970710242</v>
      </c>
    </row>
    <row r="587" spans="27:43">
      <c r="AA587">
        <v>0</v>
      </c>
      <c r="AB587">
        <v>202603</v>
      </c>
      <c r="AC587">
        <v>315</v>
      </c>
      <c r="AD587">
        <v>60</v>
      </c>
      <c r="AE587">
        <v>10080.79521</v>
      </c>
      <c r="AF587">
        <v>-204.01522320000001</v>
      </c>
      <c r="AG587">
        <v>0.13576549800000001</v>
      </c>
      <c r="AH587">
        <v>120</v>
      </c>
      <c r="AI587">
        <v>59</v>
      </c>
      <c r="AK587">
        <v>8741.3763237701878</v>
      </c>
      <c r="AL587">
        <v>-103.80269173182889</v>
      </c>
      <c r="AM587">
        <v>-100.07251116156509</v>
      </c>
      <c r="AN587">
        <v>-203.87520289339398</v>
      </c>
      <c r="AO587">
        <v>-4554.4586762298113</v>
      </c>
      <c r="AP587">
        <v>-7678.0534973738268</v>
      </c>
      <c r="AQ587">
        <v>-12232.512173603636</v>
      </c>
    </row>
    <row r="588" spans="27:43">
      <c r="AA588">
        <v>0</v>
      </c>
      <c r="AB588">
        <v>202604</v>
      </c>
      <c r="AC588">
        <v>316</v>
      </c>
      <c r="AD588">
        <v>61</v>
      </c>
      <c r="AE588">
        <v>10027.211209999999</v>
      </c>
      <c r="AF588">
        <v>-204.01522320000001</v>
      </c>
      <c r="AG588">
        <v>0.13576549800000001</v>
      </c>
      <c r="AH588">
        <v>120</v>
      </c>
      <c r="AI588">
        <v>58</v>
      </c>
      <c r="AK588">
        <v>8636.3992300269656</v>
      </c>
      <c r="AL588">
        <v>-104.97709374322157</v>
      </c>
      <c r="AM588">
        <v>-98.898109150172402</v>
      </c>
      <c r="AN588">
        <v>-203.87520289339398</v>
      </c>
      <c r="AO588">
        <v>-4659.4357699730326</v>
      </c>
      <c r="AP588">
        <v>-7776.9516065239995</v>
      </c>
      <c r="AQ588">
        <v>-12436.38737649703</v>
      </c>
    </row>
    <row r="589" spans="27:43">
      <c r="AA589">
        <v>0</v>
      </c>
      <c r="AB589">
        <v>202605</v>
      </c>
      <c r="AC589">
        <v>317</v>
      </c>
      <c r="AD589">
        <v>62</v>
      </c>
      <c r="AE589">
        <v>9973.6272140000001</v>
      </c>
      <c r="AF589">
        <v>-204.01522320000001</v>
      </c>
      <c r="AG589">
        <v>0.13576549800000001</v>
      </c>
      <c r="AH589">
        <v>120</v>
      </c>
      <c r="AI589">
        <v>57</v>
      </c>
      <c r="AK589">
        <v>8530.2344473328576</v>
      </c>
      <c r="AL589">
        <v>-106.16478269410835</v>
      </c>
      <c r="AM589">
        <v>-97.710420199285622</v>
      </c>
      <c r="AN589">
        <v>-203.87520289339398</v>
      </c>
      <c r="AO589">
        <v>-4765.6005526671406</v>
      </c>
      <c r="AP589">
        <v>-7874.6620267232847</v>
      </c>
      <c r="AQ589">
        <v>-12640.262579390424</v>
      </c>
    </row>
    <row r="590" spans="27:43">
      <c r="AA590">
        <v>0</v>
      </c>
      <c r="AB590">
        <v>202606</v>
      </c>
      <c r="AC590">
        <v>318</v>
      </c>
      <c r="AD590">
        <v>63</v>
      </c>
      <c r="AE590">
        <v>9920.0432180000007</v>
      </c>
      <c r="AF590">
        <v>-204.01522320000001</v>
      </c>
      <c r="AG590">
        <v>0.13576549800000001</v>
      </c>
      <c r="AH590">
        <v>120</v>
      </c>
      <c r="AI590">
        <v>56</v>
      </c>
      <c r="AK590">
        <v>8422.8685384227047</v>
      </c>
      <c r="AL590">
        <v>-107.3659089101523</v>
      </c>
      <c r="AM590">
        <v>-96.509293983241676</v>
      </c>
      <c r="AN590">
        <v>-203.87520289339398</v>
      </c>
      <c r="AO590">
        <v>-4872.9664615772926</v>
      </c>
      <c r="AP590">
        <v>-7971.1713207065268</v>
      </c>
      <c r="AQ590">
        <v>-12844.137782283819</v>
      </c>
    </row>
    <row r="591" spans="27:43">
      <c r="AA591">
        <v>0</v>
      </c>
      <c r="AB591">
        <v>202607</v>
      </c>
      <c r="AC591">
        <v>319</v>
      </c>
      <c r="AD591">
        <v>64</v>
      </c>
      <c r="AE591">
        <v>9866.4592209999992</v>
      </c>
      <c r="AF591">
        <v>-204.01522320000001</v>
      </c>
      <c r="AG591">
        <v>0.13576549800000001</v>
      </c>
      <c r="AH591">
        <v>120</v>
      </c>
      <c r="AI591">
        <v>55</v>
      </c>
      <c r="AK591">
        <v>8314.2879140049354</v>
      </c>
      <c r="AL591">
        <v>-108.58062441776976</v>
      </c>
      <c r="AM591">
        <v>-95.29457847562422</v>
      </c>
      <c r="AN591">
        <v>-203.87520289339398</v>
      </c>
      <c r="AO591">
        <v>-4981.5470859950628</v>
      </c>
      <c r="AP591">
        <v>-8066.4658991821507</v>
      </c>
      <c r="AQ591">
        <v>-13048.012985177213</v>
      </c>
    </row>
    <row r="592" spans="27:43">
      <c r="AA592">
        <v>0</v>
      </c>
      <c r="AB592">
        <v>202608</v>
      </c>
      <c r="AC592">
        <v>320</v>
      </c>
      <c r="AD592">
        <v>65</v>
      </c>
      <c r="AE592">
        <v>9812.8752249999998</v>
      </c>
      <c r="AF592">
        <v>-204.01522320000001</v>
      </c>
      <c r="AG592">
        <v>0.13576549800000001</v>
      </c>
      <c r="AH592">
        <v>120</v>
      </c>
      <c r="AI592">
        <v>54</v>
      </c>
      <c r="AK592">
        <v>8204.4788310415624</v>
      </c>
      <c r="AL592">
        <v>-109.80908296337221</v>
      </c>
      <c r="AM592">
        <v>-94.06611993002177</v>
      </c>
      <c r="AN592">
        <v>-203.87520289339398</v>
      </c>
      <c r="AO592">
        <v>-5091.3561689584349</v>
      </c>
      <c r="AP592">
        <v>-8160.5320191121727</v>
      </c>
      <c r="AQ592">
        <v>-13251.888188070607</v>
      </c>
    </row>
    <row r="593" spans="27:43">
      <c r="AA593">
        <v>0</v>
      </c>
      <c r="AB593">
        <v>202609</v>
      </c>
      <c r="AC593">
        <v>321</v>
      </c>
      <c r="AD593">
        <v>66</v>
      </c>
      <c r="AE593">
        <v>9759.291228</v>
      </c>
      <c r="AF593">
        <v>-204.01522320000001</v>
      </c>
      <c r="AG593">
        <v>0.13576549800000001</v>
      </c>
      <c r="AH593">
        <v>120</v>
      </c>
      <c r="AI593">
        <v>53</v>
      </c>
      <c r="AK593">
        <v>8093.4273910087368</v>
      </c>
      <c r="AL593">
        <v>-111.05144003282601</v>
      </c>
      <c r="AM593">
        <v>-92.823762860567967</v>
      </c>
      <c r="AN593">
        <v>-203.87520289339398</v>
      </c>
      <c r="AO593">
        <v>-5202.4076089912605</v>
      </c>
      <c r="AP593">
        <v>-8253.3557819727412</v>
      </c>
      <c r="AQ593">
        <v>-13455.763390964001</v>
      </c>
    </row>
    <row r="594" spans="27:43">
      <c r="AA594">
        <v>0</v>
      </c>
      <c r="AB594">
        <v>202610</v>
      </c>
      <c r="AC594">
        <v>322</v>
      </c>
      <c r="AD594">
        <v>67</v>
      </c>
      <c r="AE594">
        <v>9705.7072320000007</v>
      </c>
      <c r="AF594">
        <v>-204.01522320000001</v>
      </c>
      <c r="AG594">
        <v>0.13576549800000001</v>
      </c>
      <c r="AH594">
        <v>120</v>
      </c>
      <c r="AI594">
        <v>52</v>
      </c>
      <c r="AK594">
        <v>7981.1195381376046</v>
      </c>
      <c r="AL594">
        <v>-112.30785287113216</v>
      </c>
      <c r="AM594">
        <v>-91.56735002226182</v>
      </c>
      <c r="AN594">
        <v>-203.87520289339398</v>
      </c>
      <c r="AO594">
        <v>-5314.7154618623927</v>
      </c>
      <c r="AP594">
        <v>-8344.9231319950031</v>
      </c>
      <c r="AQ594">
        <v>-13659.638593857395</v>
      </c>
    </row>
    <row r="595" spans="27:43">
      <c r="AA595">
        <v>0</v>
      </c>
      <c r="AB595">
        <v>202611</v>
      </c>
      <c r="AC595">
        <v>323</v>
      </c>
      <c r="AD595">
        <v>68</v>
      </c>
      <c r="AE595">
        <v>9652.1232349999991</v>
      </c>
      <c r="AF595">
        <v>-204.01522320000001</v>
      </c>
      <c r="AG595">
        <v>0.13576549800000001</v>
      </c>
      <c r="AH595">
        <v>120</v>
      </c>
      <c r="AI595">
        <v>51</v>
      </c>
      <c r="AK595">
        <v>7867.541057635276</v>
      </c>
      <c r="AL595">
        <v>-113.57848050232882</v>
      </c>
      <c r="AM595">
        <v>-90.29672239106516</v>
      </c>
      <c r="AN595">
        <v>-203.87520289339398</v>
      </c>
      <c r="AO595">
        <v>-5428.2939423647213</v>
      </c>
      <c r="AP595">
        <v>-8435.2198543860686</v>
      </c>
      <c r="AQ595">
        <v>-13863.513796750789</v>
      </c>
    </row>
    <row r="596" spans="27:43">
      <c r="AA596">
        <v>0</v>
      </c>
      <c r="AB596">
        <v>202612</v>
      </c>
      <c r="AC596">
        <v>324</v>
      </c>
      <c r="AD596">
        <v>69</v>
      </c>
      <c r="AE596">
        <v>9598.5392389999997</v>
      </c>
      <c r="AF596">
        <v>-204.01522320000001</v>
      </c>
      <c r="AG596">
        <v>0.13576549800000001</v>
      </c>
      <c r="AH596">
        <v>120</v>
      </c>
      <c r="AI596">
        <v>50</v>
      </c>
      <c r="AK596">
        <v>7752.6775738856568</v>
      </c>
      <c r="AL596">
        <v>-114.86348374961898</v>
      </c>
      <c r="AM596">
        <v>-89.011719143774997</v>
      </c>
      <c r="AN596">
        <v>-203.87520289339398</v>
      </c>
      <c r="AO596">
        <v>-5543.1574261143405</v>
      </c>
      <c r="AP596">
        <v>-8524.2315735298434</v>
      </c>
      <c r="AQ596">
        <v>-14067.388999644183</v>
      </c>
    </row>
    <row r="597" spans="27:43">
      <c r="AA597">
        <v>0</v>
      </c>
      <c r="AB597">
        <v>202701</v>
      </c>
      <c r="AC597">
        <v>325</v>
      </c>
      <c r="AD597">
        <v>70</v>
      </c>
      <c r="AE597">
        <v>9544.955242</v>
      </c>
      <c r="AF597">
        <v>-204.01522320000001</v>
      </c>
      <c r="AG597">
        <v>0.13576549800000001</v>
      </c>
      <c r="AH597">
        <v>120</v>
      </c>
      <c r="AI597">
        <v>49</v>
      </c>
      <c r="AK597">
        <v>7636.5145486299307</v>
      </c>
      <c r="AL597">
        <v>-116.16302525572581</v>
      </c>
      <c r="AM597">
        <v>-87.712177637668162</v>
      </c>
      <c r="AN597">
        <v>-203.87520289339398</v>
      </c>
      <c r="AO597">
        <v>-5659.3204513700666</v>
      </c>
      <c r="AP597">
        <v>-8611.9437511675114</v>
      </c>
      <c r="AQ597">
        <v>-14271.264202537577</v>
      </c>
    </row>
    <row r="598" spans="27:43">
      <c r="AA598">
        <v>0</v>
      </c>
      <c r="AB598">
        <v>202702</v>
      </c>
      <c r="AC598">
        <v>326</v>
      </c>
      <c r="AD598">
        <v>71</v>
      </c>
      <c r="AE598">
        <v>9491.3712460000006</v>
      </c>
      <c r="AF598">
        <v>-204.01522320000001</v>
      </c>
      <c r="AG598">
        <v>0.13576549800000001</v>
      </c>
      <c r="AH598">
        <v>120</v>
      </c>
      <c r="AI598">
        <v>48</v>
      </c>
      <c r="AK598">
        <v>7519.0372791264526</v>
      </c>
      <c r="AL598">
        <v>-117.47726950347833</v>
      </c>
      <c r="AM598">
        <v>-86.39793338991565</v>
      </c>
      <c r="AN598">
        <v>-203.87520289339398</v>
      </c>
      <c r="AO598">
        <v>-5776.7977208735447</v>
      </c>
      <c r="AP598">
        <v>-8698.3416845574266</v>
      </c>
      <c r="AQ598">
        <v>-14475.139405430971</v>
      </c>
    </row>
    <row r="599" spans="27:43">
      <c r="AA599">
        <v>0</v>
      </c>
      <c r="AB599">
        <v>202703</v>
      </c>
      <c r="AC599">
        <v>327</v>
      </c>
      <c r="AD599">
        <v>72</v>
      </c>
      <c r="AE599">
        <v>9437.7872490000009</v>
      </c>
      <c r="AF599">
        <v>-204.01522320000001</v>
      </c>
      <c r="AG599">
        <v>0.13576549800000001</v>
      </c>
      <c r="AH599">
        <v>120</v>
      </c>
      <c r="AI599">
        <v>47</v>
      </c>
      <c r="AK599">
        <v>7400.2308962898223</v>
      </c>
      <c r="AL599">
        <v>-118.80638283662999</v>
      </c>
      <c r="AM599">
        <v>-85.068820056763983</v>
      </c>
      <c r="AN599">
        <v>-203.87520289339398</v>
      </c>
      <c r="AO599">
        <v>-5895.604103710175</v>
      </c>
      <c r="AP599">
        <v>-8783.4105046141904</v>
      </c>
      <c r="AQ599">
        <v>-14679.014608324365</v>
      </c>
    </row>
    <row r="600" spans="27:43">
      <c r="AA600">
        <v>0</v>
      </c>
      <c r="AB600">
        <v>202704</v>
      </c>
      <c r="AC600">
        <v>328</v>
      </c>
      <c r="AD600">
        <v>73</v>
      </c>
      <c r="AE600">
        <v>9384.2032519999993</v>
      </c>
      <c r="AF600">
        <v>-204.01522320000001</v>
      </c>
      <c r="AG600">
        <v>0.13576549800000001</v>
      </c>
      <c r="AH600">
        <v>120</v>
      </c>
      <c r="AI600">
        <v>46</v>
      </c>
      <c r="AK600">
        <v>7280.0803628089097</v>
      </c>
      <c r="AL600">
        <v>-120.1505334809128</v>
      </c>
      <c r="AM600">
        <v>-83.724669412481177</v>
      </c>
      <c r="AN600">
        <v>-203.87520289339398</v>
      </c>
      <c r="AO600">
        <v>-6015.7546371910876</v>
      </c>
      <c r="AP600">
        <v>-8867.1351740266709</v>
      </c>
      <c r="AQ600">
        <v>-14882.889811217759</v>
      </c>
    </row>
    <row r="601" spans="27:43">
      <c r="AA601">
        <v>0</v>
      </c>
      <c r="AB601">
        <v>202705</v>
      </c>
      <c r="AC601">
        <v>329</v>
      </c>
      <c r="AD601">
        <v>74</v>
      </c>
      <c r="AE601">
        <v>9330.619256</v>
      </c>
      <c r="AF601">
        <v>-204.01522320000001</v>
      </c>
      <c r="AG601">
        <v>0.13576549800000001</v>
      </c>
      <c r="AH601">
        <v>120</v>
      </c>
      <c r="AI601">
        <v>45</v>
      </c>
      <c r="AK601">
        <v>7158.57047124358</v>
      </c>
      <c r="AL601">
        <v>-121.50989156532961</v>
      </c>
      <c r="AM601">
        <v>-82.365311328064365</v>
      </c>
      <c r="AN601">
        <v>-203.87520289339398</v>
      </c>
      <c r="AO601">
        <v>-6137.2645287564173</v>
      </c>
      <c r="AP601">
        <v>-8949.5004853547362</v>
      </c>
      <c r="AQ601">
        <v>-15086.765014111154</v>
      </c>
    </row>
    <row r="602" spans="27:43">
      <c r="AA602">
        <v>0</v>
      </c>
      <c r="AB602">
        <v>202706</v>
      </c>
      <c r="AC602">
        <v>330</v>
      </c>
      <c r="AD602">
        <v>75</v>
      </c>
      <c r="AE602">
        <v>9277.0352590000002</v>
      </c>
      <c r="AF602">
        <v>-204.01522320000001</v>
      </c>
      <c r="AG602">
        <v>0.13576549800000001</v>
      </c>
      <c r="AH602">
        <v>120</v>
      </c>
      <c r="AI602">
        <v>44</v>
      </c>
      <c r="AK602">
        <v>7035.6858420998924</v>
      </c>
      <c r="AL602">
        <v>-122.88462914368736</v>
      </c>
      <c r="AM602">
        <v>-80.990573749706613</v>
      </c>
      <c r="AN602">
        <v>-203.87520289339398</v>
      </c>
      <c r="AO602">
        <v>-6260.1491579001049</v>
      </c>
      <c r="AP602">
        <v>-9030.4910591044427</v>
      </c>
      <c r="AQ602">
        <v>-15290.640217004548</v>
      </c>
    </row>
    <row r="603" spans="27:43">
      <c r="AA603">
        <v>0</v>
      </c>
      <c r="AB603">
        <v>202707</v>
      </c>
      <c r="AC603">
        <v>331</v>
      </c>
      <c r="AD603">
        <v>76</v>
      </c>
      <c r="AE603">
        <v>9223.4512630000008</v>
      </c>
      <c r="AF603">
        <v>-204.01522320000001</v>
      </c>
      <c r="AG603">
        <v>0.13576549800000001</v>
      </c>
      <c r="AH603">
        <v>120</v>
      </c>
      <c r="AI603">
        <v>43</v>
      </c>
      <c r="AK603">
        <v>6911.4109218835183</v>
      </c>
      <c r="AL603">
        <v>-124.27492021637387</v>
      </c>
      <c r="AM603">
        <v>-79.600282677020104</v>
      </c>
      <c r="AN603">
        <v>-203.87520289339398</v>
      </c>
      <c r="AO603">
        <v>-6384.424078116479</v>
      </c>
      <c r="AP603">
        <v>-9110.0913417814627</v>
      </c>
      <c r="AQ603">
        <v>-15494.515419897942</v>
      </c>
    </row>
    <row r="604" spans="27:43">
      <c r="AA604">
        <v>0</v>
      </c>
      <c r="AB604">
        <v>202708</v>
      </c>
      <c r="AC604">
        <v>332</v>
      </c>
      <c r="AD604">
        <v>77</v>
      </c>
      <c r="AE604">
        <v>9169.8672659999993</v>
      </c>
      <c r="AF604">
        <v>-204.01522320000001</v>
      </c>
      <c r="AG604">
        <v>0.13576549800000001</v>
      </c>
      <c r="AH604">
        <v>120</v>
      </c>
      <c r="AI604">
        <v>42</v>
      </c>
      <c r="AK604">
        <v>6785.7299811311368</v>
      </c>
      <c r="AL604">
        <v>-125.68094075238106</v>
      </c>
      <c r="AM604">
        <v>-78.194262141012914</v>
      </c>
      <c r="AN604">
        <v>-203.87520289339398</v>
      </c>
      <c r="AO604">
        <v>-6510.1050188688605</v>
      </c>
      <c r="AP604">
        <v>-9188.2856039224753</v>
      </c>
      <c r="AQ604">
        <v>-15698.390622791336</v>
      </c>
    </row>
    <row r="605" spans="27:43">
      <c r="AA605">
        <v>0</v>
      </c>
      <c r="AB605">
        <v>202709</v>
      </c>
      <c r="AC605">
        <v>333</v>
      </c>
      <c r="AD605">
        <v>78</v>
      </c>
      <c r="AE605">
        <v>9116.2832699999999</v>
      </c>
      <c r="AF605">
        <v>-204.01522320000001</v>
      </c>
      <c r="AG605">
        <v>0.13576549800000001</v>
      </c>
      <c r="AH605">
        <v>120</v>
      </c>
      <c r="AI605">
        <v>41</v>
      </c>
      <c r="AK605">
        <v>6658.6271124195591</v>
      </c>
      <c r="AL605">
        <v>-127.10286871157736</v>
      </c>
      <c r="AM605">
        <v>-76.772334181816618</v>
      </c>
      <c r="AN605">
        <v>-203.87520289339398</v>
      </c>
      <c r="AO605">
        <v>-6637.2078875804382</v>
      </c>
      <c r="AP605">
        <v>-9265.0579381042917</v>
      </c>
      <c r="AQ605">
        <v>-15902.26582568473</v>
      </c>
    </row>
    <row r="606" spans="27:43">
      <c r="AA606">
        <v>0</v>
      </c>
      <c r="AB606">
        <v>202710</v>
      </c>
      <c r="AC606">
        <v>334</v>
      </c>
      <c r="AD606">
        <v>79</v>
      </c>
      <c r="AE606">
        <v>9062.6992730000002</v>
      </c>
      <c r="AF606">
        <v>-204.01522320000001</v>
      </c>
      <c r="AG606">
        <v>0.13576549800000001</v>
      </c>
      <c r="AH606">
        <v>120</v>
      </c>
      <c r="AI606">
        <v>40</v>
      </c>
      <c r="AK606">
        <v>6530.0862283523275</v>
      </c>
      <c r="AL606">
        <v>-128.54088406723201</v>
      </c>
      <c r="AM606">
        <v>-75.334318826161947</v>
      </c>
      <c r="AN606">
        <v>-203.87520289339398</v>
      </c>
      <c r="AO606">
        <v>-6765.7487716476699</v>
      </c>
      <c r="AP606">
        <v>-9340.3922569304541</v>
      </c>
      <c r="AQ606">
        <v>-16106.141028578124</v>
      </c>
    </row>
    <row r="607" spans="27:43">
      <c r="AA607">
        <v>0</v>
      </c>
      <c r="AB607">
        <v>202711</v>
      </c>
      <c r="AC607">
        <v>335</v>
      </c>
      <c r="AD607">
        <v>80</v>
      </c>
      <c r="AE607">
        <v>9009.1152770000008</v>
      </c>
      <c r="AF607">
        <v>-204.01522320000001</v>
      </c>
      <c r="AG607">
        <v>0.13576549800000001</v>
      </c>
      <c r="AH607">
        <v>120</v>
      </c>
      <c r="AI607">
        <v>39</v>
      </c>
      <c r="AK607">
        <v>6400.0910595235327</v>
      </c>
      <c r="AL607">
        <v>-129.99516882879436</v>
      </c>
      <c r="AM607">
        <v>-73.880034064599627</v>
      </c>
      <c r="AN607">
        <v>-203.87520289339398</v>
      </c>
      <c r="AO607">
        <v>-6895.7439404764646</v>
      </c>
      <c r="AP607">
        <v>-9414.2722909950535</v>
      </c>
      <c r="AQ607">
        <v>-16310.016231471518</v>
      </c>
    </row>
    <row r="608" spans="27:43">
      <c r="AA608">
        <v>0</v>
      </c>
      <c r="AB608">
        <v>202712</v>
      </c>
      <c r="AC608">
        <v>336</v>
      </c>
      <c r="AD608">
        <v>81</v>
      </c>
      <c r="AE608">
        <v>8955.5312799999992</v>
      </c>
      <c r="AF608">
        <v>-204.01522320000001</v>
      </c>
      <c r="AG608">
        <v>0.13576549800000001</v>
      </c>
      <c r="AH608">
        <v>120</v>
      </c>
      <c r="AI608">
        <v>38</v>
      </c>
      <c r="AK608">
        <v>6268.6251524586023</v>
      </c>
      <c r="AL608">
        <v>-131.46590706493063</v>
      </c>
      <c r="AM608">
        <v>-72.409295828463343</v>
      </c>
      <c r="AN608">
        <v>-203.87520289339398</v>
      </c>
      <c r="AO608">
        <v>-7027.209847541395</v>
      </c>
      <c r="AP608">
        <v>-9486.6815868235171</v>
      </c>
      <c r="AQ608">
        <v>-16513.891434364912</v>
      </c>
    </row>
    <row r="609" spans="27:43">
      <c r="AA609">
        <v>0</v>
      </c>
      <c r="AB609">
        <v>202801</v>
      </c>
      <c r="AC609">
        <v>337</v>
      </c>
      <c r="AD609">
        <v>82</v>
      </c>
      <c r="AE609">
        <v>8901.9472839999999</v>
      </c>
      <c r="AF609">
        <v>-204.01522320000001</v>
      </c>
      <c r="AG609">
        <v>0.13576549800000001</v>
      </c>
      <c r="AH609">
        <v>120</v>
      </c>
      <c r="AI609">
        <v>37</v>
      </c>
      <c r="AK609">
        <v>6135.6718675317807</v>
      </c>
      <c r="AL609">
        <v>-132.95328492682165</v>
      </c>
      <c r="AM609">
        <v>-70.921917966572337</v>
      </c>
      <c r="AN609">
        <v>-203.87520289339398</v>
      </c>
      <c r="AO609">
        <v>-7160.1631324682166</v>
      </c>
      <c r="AP609">
        <v>-9557.6035047900896</v>
      </c>
      <c r="AQ609">
        <v>-16717.766637258304</v>
      </c>
    </row>
    <row r="610" spans="27:43">
      <c r="AA610">
        <v>0</v>
      </c>
      <c r="AB610">
        <v>202802</v>
      </c>
      <c r="AC610">
        <v>338</v>
      </c>
      <c r="AD610">
        <v>83</v>
      </c>
      <c r="AE610">
        <v>8848.3632870000001</v>
      </c>
      <c r="AF610">
        <v>-204.01522320000001</v>
      </c>
      <c r="AG610">
        <v>0.13576549800000001</v>
      </c>
      <c r="AH610">
        <v>120</v>
      </c>
      <c r="AI610">
        <v>36</v>
      </c>
      <c r="AK610">
        <v>6001.2143768600572</v>
      </c>
      <c r="AL610">
        <v>-134.4574906717238</v>
      </c>
      <c r="AM610">
        <v>-69.417712221670186</v>
      </c>
      <c r="AN610">
        <v>-203.87520289339398</v>
      </c>
      <c r="AO610">
        <v>-7294.6206231399401</v>
      </c>
      <c r="AP610">
        <v>-9627.0212170117593</v>
      </c>
      <c r="AQ610">
        <v>-16921.6418401517</v>
      </c>
    </row>
    <row r="611" spans="27:43">
      <c r="AA611">
        <v>0</v>
      </c>
      <c r="AB611">
        <v>202803</v>
      </c>
      <c r="AC611">
        <v>339</v>
      </c>
      <c r="AD611">
        <v>84</v>
      </c>
      <c r="AE611">
        <v>8794.7792910000007</v>
      </c>
      <c r="AF611">
        <v>-204.01522320000001</v>
      </c>
      <c r="AG611">
        <v>0.13576549800000001</v>
      </c>
      <c r="AH611">
        <v>120</v>
      </c>
      <c r="AI611">
        <v>35</v>
      </c>
      <c r="AK611">
        <v>5865.2356621732606</v>
      </c>
      <c r="AL611">
        <v>-135.97871468679688</v>
      </c>
      <c r="AM611">
        <v>-67.896488206597112</v>
      </c>
      <c r="AN611">
        <v>-203.87520289339398</v>
      </c>
      <c r="AO611">
        <v>-7430.5993378267367</v>
      </c>
      <c r="AP611">
        <v>-9694.9177052183568</v>
      </c>
      <c r="AQ611">
        <v>-17125.517043045093</v>
      </c>
    </row>
    <row r="612" spans="27:43">
      <c r="AA612">
        <v>0</v>
      </c>
      <c r="AB612">
        <v>202804</v>
      </c>
      <c r="AC612">
        <v>340</v>
      </c>
      <c r="AD612">
        <v>85</v>
      </c>
      <c r="AE612">
        <v>8741.1952939999992</v>
      </c>
      <c r="AF612">
        <v>-204.01522320000001</v>
      </c>
      <c r="AG612">
        <v>0.13576549800000001</v>
      </c>
      <c r="AH612">
        <v>120</v>
      </c>
      <c r="AI612">
        <v>34</v>
      </c>
      <c r="AK612">
        <v>5727.7185126600598</v>
      </c>
      <c r="AL612">
        <v>-137.51714951320128</v>
      </c>
      <c r="AM612">
        <v>-66.3580533801927</v>
      </c>
      <c r="AN612">
        <v>-203.87520289339398</v>
      </c>
      <c r="AO612">
        <v>-7568.1164873399375</v>
      </c>
      <c r="AP612">
        <v>-9761.2757585985491</v>
      </c>
      <c r="AQ612">
        <v>-17329.392245938488</v>
      </c>
    </row>
    <row r="613" spans="27:43">
      <c r="AA613">
        <v>0</v>
      </c>
      <c r="AB613">
        <v>202805</v>
      </c>
      <c r="AC613">
        <v>341</v>
      </c>
      <c r="AD613">
        <v>86</v>
      </c>
      <c r="AE613">
        <v>8687.6112969999995</v>
      </c>
      <c r="AF613">
        <v>-204.01522320000001</v>
      </c>
      <c r="AG613">
        <v>0.13576549800000001</v>
      </c>
      <c r="AH613">
        <v>120</v>
      </c>
      <c r="AI613">
        <v>33</v>
      </c>
      <c r="AK613">
        <v>5588.6455227895922</v>
      </c>
      <c r="AL613">
        <v>-139.07298987046795</v>
      </c>
      <c r="AM613">
        <v>-64.802213022926026</v>
      </c>
      <c r="AN613">
        <v>-203.87520289339398</v>
      </c>
      <c r="AO613">
        <v>-7707.1894772104051</v>
      </c>
      <c r="AP613">
        <v>-9826.0779716214747</v>
      </c>
      <c r="AQ613">
        <v>-17533.267448831881</v>
      </c>
    </row>
    <row r="614" spans="27:43">
      <c r="AA614">
        <v>0</v>
      </c>
      <c r="AB614">
        <v>202806</v>
      </c>
      <c r="AC614">
        <v>342</v>
      </c>
      <c r="AD614">
        <v>87</v>
      </c>
      <c r="AE614">
        <v>8634.0273010000001</v>
      </c>
      <c r="AF614">
        <v>-204.01522320000001</v>
      </c>
      <c r="AG614">
        <v>0.13576549800000001</v>
      </c>
      <c r="AH614">
        <v>120</v>
      </c>
      <c r="AI614">
        <v>32</v>
      </c>
      <c r="AK614">
        <v>5447.9990901084484</v>
      </c>
      <c r="AL614">
        <v>-140.64643268114403</v>
      </c>
      <c r="AM614">
        <v>-63.228770212249941</v>
      </c>
      <c r="AN614">
        <v>-203.87520289339398</v>
      </c>
      <c r="AO614">
        <v>-7847.8359098915489</v>
      </c>
      <c r="AP614">
        <v>-9889.306741833725</v>
      </c>
      <c r="AQ614">
        <v>-17737.142651725273</v>
      </c>
    </row>
    <row r="615" spans="27:43">
      <c r="AA615">
        <v>0</v>
      </c>
      <c r="AB615">
        <v>202807</v>
      </c>
      <c r="AC615">
        <v>343</v>
      </c>
      <c r="AD615">
        <v>88</v>
      </c>
      <c r="AE615">
        <v>8580.4433040000004</v>
      </c>
      <c r="AF615">
        <v>-204.01522320000001</v>
      </c>
      <c r="AG615">
        <v>0.13576549800000001</v>
      </c>
      <c r="AH615">
        <v>120</v>
      </c>
      <c r="AI615">
        <v>31</v>
      </c>
      <c r="AK615">
        <v>5305.7614130127313</v>
      </c>
      <c r="AL615">
        <v>-142.23767709571729</v>
      </c>
      <c r="AM615">
        <v>-61.637525797676695</v>
      </c>
      <c r="AN615">
        <v>-203.87520289339398</v>
      </c>
      <c r="AO615">
        <v>-7990.073586987266</v>
      </c>
      <c r="AP615">
        <v>-9950.9442676314011</v>
      </c>
      <c r="AQ615">
        <v>-17941.017854618665</v>
      </c>
    </row>
    <row r="616" spans="27:43">
      <c r="AA616">
        <v>0</v>
      </c>
      <c r="AB616">
        <v>202808</v>
      </c>
      <c r="AC616">
        <v>344</v>
      </c>
      <c r="AD616">
        <v>89</v>
      </c>
      <c r="AE616">
        <v>8526.8593079999991</v>
      </c>
      <c r="AF616">
        <v>-204.01522320000001</v>
      </c>
      <c r="AG616">
        <v>0.13576549800000001</v>
      </c>
      <c r="AH616">
        <v>120</v>
      </c>
      <c r="AI616">
        <v>30</v>
      </c>
      <c r="AK616">
        <v>5161.9144884949092</v>
      </c>
      <c r="AL616">
        <v>-143.84692451782254</v>
      </c>
      <c r="AM616">
        <v>-60.028278375571425</v>
      </c>
      <c r="AN616">
        <v>-203.87520289339398</v>
      </c>
      <c r="AO616">
        <v>-8133.9205115050881</v>
      </c>
      <c r="AP616">
        <v>-10010.972546006973</v>
      </c>
      <c r="AQ616">
        <v>-18144.893057512061</v>
      </c>
    </row>
    <row r="617" spans="27:43">
      <c r="AA617">
        <v>0</v>
      </c>
      <c r="AB617">
        <v>202809</v>
      </c>
      <c r="AC617">
        <v>345</v>
      </c>
      <c r="AD617">
        <v>90</v>
      </c>
      <c r="AE617">
        <v>8473.2753109999994</v>
      </c>
      <c r="AF617">
        <v>-204.01522320000001</v>
      </c>
      <c r="AG617">
        <v>0.13576549800000001</v>
      </c>
      <c r="AH617">
        <v>120</v>
      </c>
      <c r="AI617">
        <v>29</v>
      </c>
      <c r="AK617">
        <v>5016.4401098651761</v>
      </c>
      <c r="AL617">
        <v>-145.47437862973342</v>
      </c>
      <c r="AM617">
        <v>-58.400824263660553</v>
      </c>
      <c r="AN617">
        <v>-203.87520289339398</v>
      </c>
      <c r="AO617">
        <v>-8279.3948901348213</v>
      </c>
      <c r="AP617">
        <v>-10069.373370270634</v>
      </c>
      <c r="AQ617">
        <v>-18348.768260405453</v>
      </c>
    </row>
    <row r="618" spans="27:43">
      <c r="AA618">
        <v>0</v>
      </c>
      <c r="AB618">
        <v>202810</v>
      </c>
      <c r="AC618">
        <v>346</v>
      </c>
      <c r="AD618">
        <v>91</v>
      </c>
      <c r="AE618">
        <v>8419.691315</v>
      </c>
      <c r="AF618">
        <v>-204.01522320000001</v>
      </c>
      <c r="AG618">
        <v>0.13576549800000001</v>
      </c>
      <c r="AH618">
        <v>120</v>
      </c>
      <c r="AI618">
        <v>28</v>
      </c>
      <c r="AK618">
        <v>4869.319864447034</v>
      </c>
      <c r="AL618">
        <v>-147.12024541814228</v>
      </c>
      <c r="AM618">
        <v>-56.754957475251693</v>
      </c>
      <c r="AN618">
        <v>-203.87520289339398</v>
      </c>
      <c r="AO618">
        <v>-8426.5151355529633</v>
      </c>
      <c r="AP618">
        <v>-10126.128327745886</v>
      </c>
      <c r="AQ618">
        <v>-18552.643463298849</v>
      </c>
    </row>
    <row r="619" spans="27:43">
      <c r="AA619">
        <v>0</v>
      </c>
      <c r="AB619">
        <v>202811</v>
      </c>
      <c r="AC619">
        <v>347</v>
      </c>
      <c r="AD619">
        <v>92</v>
      </c>
      <c r="AE619">
        <v>8366.1073180000003</v>
      </c>
      <c r="AF619">
        <v>-204.01522320000001</v>
      </c>
      <c r="AG619">
        <v>0.13576549800000001</v>
      </c>
      <c r="AH619">
        <v>120</v>
      </c>
      <c r="AI619">
        <v>27</v>
      </c>
      <c r="AK619">
        <v>4720.5351312468019</v>
      </c>
      <c r="AL619">
        <v>-148.78473320023198</v>
      </c>
      <c r="AM619">
        <v>-55.090469693162007</v>
      </c>
      <c r="AN619">
        <v>-203.87520289339398</v>
      </c>
      <c r="AO619">
        <v>-8575.2998687531945</v>
      </c>
      <c r="AP619">
        <v>-10181.218797439047</v>
      </c>
      <c r="AQ619">
        <v>-18756.518666192242</v>
      </c>
    </row>
    <row r="620" spans="27:43">
      <c r="AA620">
        <v>0</v>
      </c>
      <c r="AB620">
        <v>202812</v>
      </c>
      <c r="AC620">
        <v>348</v>
      </c>
      <c r="AD620">
        <v>93</v>
      </c>
      <c r="AE620">
        <v>8312.5233219999991</v>
      </c>
      <c r="AF620">
        <v>-204.01522320000001</v>
      </c>
      <c r="AG620">
        <v>0.13576549800000001</v>
      </c>
      <c r="AH620">
        <v>120</v>
      </c>
      <c r="AI620">
        <v>26</v>
      </c>
      <c r="AK620">
        <v>4570.0670785967595</v>
      </c>
      <c r="AL620">
        <v>-150.46805265004252</v>
      </c>
      <c r="AM620">
        <v>-53.407150243351452</v>
      </c>
      <c r="AN620">
        <v>-203.87520289339398</v>
      </c>
      <c r="AO620">
        <v>-8725.7679214032378</v>
      </c>
      <c r="AP620">
        <v>-10234.625947682398</v>
      </c>
      <c r="AQ620">
        <v>-18960.393869085634</v>
      </c>
    </row>
    <row r="621" spans="27:43">
      <c r="AA621">
        <v>0</v>
      </c>
      <c r="AB621">
        <v>202901</v>
      </c>
      <c r="AC621">
        <v>349</v>
      </c>
      <c r="AD621">
        <v>94</v>
      </c>
      <c r="AE621">
        <v>8258.9393249999994</v>
      </c>
      <c r="AF621">
        <v>-204.01522320000001</v>
      </c>
      <c r="AG621">
        <v>0.13576549800000001</v>
      </c>
      <c r="AH621">
        <v>120</v>
      </c>
      <c r="AI621">
        <v>25</v>
      </c>
      <c r="AK621">
        <v>4417.8966617716233</v>
      </c>
      <c r="AL621">
        <v>-152.17041682513613</v>
      </c>
      <c r="AM621">
        <v>-51.704786068257846</v>
      </c>
      <c r="AN621">
        <v>-203.87520289339398</v>
      </c>
      <c r="AO621">
        <v>-8877.9383382283741</v>
      </c>
      <c r="AP621">
        <v>-10286.330733750656</v>
      </c>
      <c r="AQ621">
        <v>-19164.269071979026</v>
      </c>
    </row>
    <row r="622" spans="27:43">
      <c r="AA622">
        <v>0</v>
      </c>
      <c r="AB622">
        <v>202902</v>
      </c>
      <c r="AC622">
        <v>350</v>
      </c>
      <c r="AD622">
        <v>95</v>
      </c>
      <c r="AE622">
        <v>8205.355329</v>
      </c>
      <c r="AF622">
        <v>-204.01522320000001</v>
      </c>
      <c r="AG622">
        <v>0.13576549800000001</v>
      </c>
      <c r="AH622">
        <v>120</v>
      </c>
      <c r="AI622">
        <v>24</v>
      </c>
      <c r="AK622">
        <v>4264.0046205780591</v>
      </c>
      <c r="AL622">
        <v>-153.89204119356381</v>
      </c>
      <c r="AM622">
        <v>-49.983161699830163</v>
      </c>
      <c r="AN622">
        <v>-203.87520289339398</v>
      </c>
      <c r="AO622">
        <v>-9031.8303794219373</v>
      </c>
      <c r="AP622">
        <v>-10336.313895450487</v>
      </c>
      <c r="AQ622">
        <v>-19368.144274872422</v>
      </c>
    </row>
    <row r="623" spans="27:43">
      <c r="AA623">
        <v>0</v>
      </c>
      <c r="AB623">
        <v>202903</v>
      </c>
      <c r="AC623">
        <v>351</v>
      </c>
      <c r="AD623">
        <v>96</v>
      </c>
      <c r="AE623">
        <v>8151.7713320000003</v>
      </c>
      <c r="AF623">
        <v>-204.01522320000001</v>
      </c>
      <c r="AG623">
        <v>0.13576549800000001</v>
      </c>
      <c r="AH623">
        <v>120</v>
      </c>
      <c r="AI623">
        <v>23</v>
      </c>
      <c r="AK623">
        <v>4108.3714769169219</v>
      </c>
      <c r="AL623">
        <v>-155.63314366113721</v>
      </c>
      <c r="AM623">
        <v>-48.242059232256771</v>
      </c>
      <c r="AN623">
        <v>-203.87520289339398</v>
      </c>
      <c r="AO623">
        <v>-9187.4635230830754</v>
      </c>
      <c r="AP623">
        <v>-10384.555954682743</v>
      </c>
      <c r="AQ623">
        <v>-19572.019477765814</v>
      </c>
    </row>
    <row r="624" spans="27:43">
      <c r="AA624">
        <v>0</v>
      </c>
      <c r="AB624">
        <v>202904</v>
      </c>
      <c r="AC624">
        <v>352</v>
      </c>
      <c r="AD624">
        <v>97</v>
      </c>
      <c r="AE624">
        <v>8098.1873349999996</v>
      </c>
      <c r="AF624">
        <v>-204.01522320000001</v>
      </c>
      <c r="AG624">
        <v>0.13576549800000001</v>
      </c>
      <c r="AH624">
        <v>120</v>
      </c>
      <c r="AI624">
        <v>22</v>
      </c>
      <c r="AK624">
        <v>3950.9775323179128</v>
      </c>
      <c r="AL624">
        <v>-157.39394459900888</v>
      </c>
      <c r="AM624">
        <v>-46.481258294385114</v>
      </c>
      <c r="AN624">
        <v>-203.87520289339398</v>
      </c>
      <c r="AO624">
        <v>-9344.8574676820845</v>
      </c>
      <c r="AP624">
        <v>-10431.037212977128</v>
      </c>
      <c r="AQ624">
        <v>-19775.894680659207</v>
      </c>
    </row>
    <row r="625" spans="27:43">
      <c r="AA625">
        <v>0</v>
      </c>
      <c r="AB625">
        <v>202905</v>
      </c>
      <c r="AC625">
        <v>353</v>
      </c>
      <c r="AD625">
        <v>98</v>
      </c>
      <c r="AE625">
        <v>8044.6033390000002</v>
      </c>
      <c r="AF625">
        <v>-204.01522320000001</v>
      </c>
      <c r="AG625">
        <v>0.13576549800000001</v>
      </c>
      <c r="AH625">
        <v>120</v>
      </c>
      <c r="AI625">
        <v>21</v>
      </c>
      <c r="AK625">
        <v>3791.8028654463483</v>
      </c>
      <c r="AL625">
        <v>-159.1746668715646</v>
      </c>
      <c r="AM625">
        <v>-44.700536021829379</v>
      </c>
      <c r="AN625">
        <v>-203.87520289339398</v>
      </c>
      <c r="AO625">
        <v>-9504.0321345536486</v>
      </c>
      <c r="AP625">
        <v>-10475.737748998958</v>
      </c>
      <c r="AQ625">
        <v>-19979.769883552599</v>
      </c>
    </row>
    <row r="626" spans="27:43">
      <c r="AA626">
        <v>0</v>
      </c>
      <c r="AB626">
        <v>202906</v>
      </c>
      <c r="AC626">
        <v>354</v>
      </c>
      <c r="AD626">
        <v>99</v>
      </c>
      <c r="AE626">
        <v>7991.0193419999996</v>
      </c>
      <c r="AF626">
        <v>-204.01522320000001</v>
      </c>
      <c r="AG626">
        <v>0.13576549800000001</v>
      </c>
      <c r="AH626">
        <v>120</v>
      </c>
      <c r="AI626">
        <v>20</v>
      </c>
      <c r="AK626">
        <v>3630.8273295817166</v>
      </c>
      <c r="AL626">
        <v>-160.97553586463144</v>
      </c>
      <c r="AM626">
        <v>-42.899667028762536</v>
      </c>
      <c r="AN626">
        <v>-203.87520289339398</v>
      </c>
      <c r="AO626">
        <v>-9665.0076704182793</v>
      </c>
      <c r="AP626">
        <v>-10518.637416027721</v>
      </c>
      <c r="AQ626">
        <v>-20183.645086445995</v>
      </c>
    </row>
    <row r="627" spans="27:43">
      <c r="AA627">
        <v>0</v>
      </c>
      <c r="AB627">
        <v>202907</v>
      </c>
      <c r="AC627">
        <v>355</v>
      </c>
      <c r="AD627">
        <v>100</v>
      </c>
      <c r="AE627">
        <v>7937.4353460000002</v>
      </c>
      <c r="AF627">
        <v>-204.01522320000001</v>
      </c>
      <c r="AG627">
        <v>0.13576549800000001</v>
      </c>
      <c r="AH627">
        <v>120</v>
      </c>
      <c r="AI627">
        <v>19</v>
      </c>
      <c r="AK627">
        <v>3468.0305500677118</v>
      </c>
      <c r="AL627">
        <v>-162.79677951400464</v>
      </c>
      <c r="AM627">
        <v>-41.078423379389321</v>
      </c>
      <c r="AN627">
        <v>-203.87520289339398</v>
      </c>
      <c r="AO627">
        <v>-9827.8044499322841</v>
      </c>
      <c r="AP627">
        <v>-10559.71583940711</v>
      </c>
      <c r="AQ627">
        <v>-20387.520289339387</v>
      </c>
    </row>
    <row r="628" spans="27:43">
      <c r="AA628">
        <v>0</v>
      </c>
      <c r="AB628">
        <v>202908</v>
      </c>
      <c r="AC628">
        <v>356</v>
      </c>
      <c r="AD628">
        <v>101</v>
      </c>
      <c r="AE628">
        <v>7883.8513489999996</v>
      </c>
      <c r="AF628">
        <v>-204.01522320000001</v>
      </c>
      <c r="AG628">
        <v>0.13576549800000001</v>
      </c>
      <c r="AH628">
        <v>120</v>
      </c>
      <c r="AI628">
        <v>18</v>
      </c>
      <c r="AK628">
        <v>3303.3919217334142</v>
      </c>
      <c r="AL628">
        <v>-164.63862833429758</v>
      </c>
      <c r="AM628">
        <v>-39.236574559096404</v>
      </c>
      <c r="AN628">
        <v>-203.87520289339398</v>
      </c>
      <c r="AO628">
        <v>-9992.4430782665822</v>
      </c>
      <c r="AP628">
        <v>-10598.952413966206</v>
      </c>
      <c r="AQ628">
        <v>-20591.395492232783</v>
      </c>
    </row>
    <row r="629" spans="27:43">
      <c r="AA629">
        <v>0</v>
      </c>
      <c r="AB629">
        <v>202909</v>
      </c>
      <c r="AC629">
        <v>357</v>
      </c>
      <c r="AD629">
        <v>102</v>
      </c>
      <c r="AE629">
        <v>7830.2673530000002</v>
      </c>
      <c r="AF629">
        <v>-204.01522320000001</v>
      </c>
      <c r="AG629">
        <v>0.13576549800000001</v>
      </c>
      <c r="AH629">
        <v>120</v>
      </c>
      <c r="AI629">
        <v>17</v>
      </c>
      <c r="AK629">
        <v>3136.8906062852966</v>
      </c>
      <c r="AL629">
        <v>-166.50131544811779</v>
      </c>
      <c r="AM629">
        <v>-37.373887445276168</v>
      </c>
      <c r="AN629">
        <v>-203.87520289339398</v>
      </c>
      <c r="AO629">
        <v>-10158.944393714701</v>
      </c>
      <c r="AP629">
        <v>-10636.326301411482</v>
      </c>
      <c r="AQ629">
        <v>-20795.270695126175</v>
      </c>
    </row>
    <row r="630" spans="27:43">
      <c r="AA630">
        <v>0</v>
      </c>
      <c r="AB630">
        <v>202910</v>
      </c>
      <c r="AC630">
        <v>358</v>
      </c>
      <c r="AD630">
        <v>103</v>
      </c>
      <c r="AE630">
        <v>7776.6833559999995</v>
      </c>
      <c r="AF630">
        <v>-204.01522320000001</v>
      </c>
      <c r="AG630">
        <v>0.13576549800000001</v>
      </c>
      <c r="AH630">
        <v>120</v>
      </c>
      <c r="AI630">
        <v>16</v>
      </c>
      <c r="AK630">
        <v>2968.5055296697228</v>
      </c>
      <c r="AL630">
        <v>-168.38507661557355</v>
      </c>
      <c r="AM630">
        <v>-35.490126277820437</v>
      </c>
      <c r="AN630">
        <v>-203.87520289339398</v>
      </c>
      <c r="AO630">
        <v>-10327.329470330274</v>
      </c>
      <c r="AP630">
        <v>-10671.816427689302</v>
      </c>
      <c r="AQ630">
        <v>-20999.145898019571</v>
      </c>
    </row>
    <row r="631" spans="27:43">
      <c r="AA631">
        <v>0</v>
      </c>
      <c r="AB631">
        <v>202911</v>
      </c>
      <c r="AC631">
        <v>359</v>
      </c>
      <c r="AD631">
        <v>104</v>
      </c>
      <c r="AE631">
        <v>7723.0993600000002</v>
      </c>
      <c r="AF631">
        <v>-204.01522320000001</v>
      </c>
      <c r="AG631">
        <v>0.13576549800000001</v>
      </c>
      <c r="AH631">
        <v>120</v>
      </c>
      <c r="AI631">
        <v>15</v>
      </c>
      <c r="AK631">
        <v>2798.2153794056094</v>
      </c>
      <c r="AL631">
        <v>-170.29015026411366</v>
      </c>
      <c r="AM631">
        <v>-33.585052629280305</v>
      </c>
      <c r="AN631">
        <v>-203.87520289339398</v>
      </c>
      <c r="AO631">
        <v>-10497.619620594389</v>
      </c>
      <c r="AP631">
        <v>-10705.401480318582</v>
      </c>
      <c r="AQ631">
        <v>-21203.021100912967</v>
      </c>
    </row>
    <row r="632" spans="27:43">
      <c r="AA632">
        <v>0</v>
      </c>
      <c r="AB632">
        <v>202912</v>
      </c>
      <c r="AC632">
        <v>360</v>
      </c>
      <c r="AD632">
        <v>105</v>
      </c>
      <c r="AE632">
        <v>7669.5153630000004</v>
      </c>
      <c r="AF632">
        <v>-204.01522320000001</v>
      </c>
      <c r="AG632">
        <v>0.13576549800000001</v>
      </c>
      <c r="AH632">
        <v>120</v>
      </c>
      <c r="AI632">
        <v>14</v>
      </c>
      <c r="AK632">
        <v>2625.998601886904</v>
      </c>
      <c r="AL632">
        <v>-172.21677751870553</v>
      </c>
      <c r="AM632">
        <v>-31.658425374688459</v>
      </c>
      <c r="AN632">
        <v>-203.87520289339398</v>
      </c>
      <c r="AO632">
        <v>-10669.836398113095</v>
      </c>
      <c r="AP632">
        <v>-10737.05990569327</v>
      </c>
      <c r="AQ632">
        <v>-21406.896303806359</v>
      </c>
    </row>
    <row r="633" spans="27:43">
      <c r="AA633">
        <v>0</v>
      </c>
      <c r="AB633">
        <v>203001</v>
      </c>
      <c r="AC633">
        <v>361</v>
      </c>
      <c r="AD633">
        <v>106</v>
      </c>
      <c r="AE633">
        <v>7615.9313670000001</v>
      </c>
      <c r="AF633">
        <v>-204.01522320000001</v>
      </c>
      <c r="AG633">
        <v>0.13576549800000001</v>
      </c>
      <c r="AH633">
        <v>120</v>
      </c>
      <c r="AI633">
        <v>13</v>
      </c>
      <c r="AK633">
        <v>2451.8333996545498</v>
      </c>
      <c r="AL633">
        <v>-174.16520223235403</v>
      </c>
      <c r="AM633">
        <v>-29.710000661039938</v>
      </c>
      <c r="AN633">
        <v>-203.87520289339398</v>
      </c>
      <c r="AO633">
        <v>-10844.001600345449</v>
      </c>
      <c r="AP633">
        <v>-10766.76990635431</v>
      </c>
      <c r="AQ633">
        <v>-21610.771506699755</v>
      </c>
    </row>
    <row r="634" spans="27:43">
      <c r="AA634">
        <v>0</v>
      </c>
      <c r="AB634">
        <v>203002</v>
      </c>
      <c r="AC634">
        <v>362</v>
      </c>
      <c r="AD634">
        <v>107</v>
      </c>
      <c r="AE634">
        <v>7562.3473700000004</v>
      </c>
      <c r="AF634">
        <v>-204.01522320000001</v>
      </c>
      <c r="AG634">
        <v>0.13576549800000001</v>
      </c>
      <c r="AH634">
        <v>120</v>
      </c>
      <c r="AI634">
        <v>12</v>
      </c>
      <c r="AK634">
        <v>2275.6977286375836</v>
      </c>
      <c r="AL634">
        <v>-176.13567101696623</v>
      </c>
      <c r="AM634">
        <v>-27.739531876427748</v>
      </c>
      <c r="AN634">
        <v>-203.87520289339398</v>
      </c>
      <c r="AO634">
        <v>-11020.137271362415</v>
      </c>
      <c r="AP634">
        <v>-10794.509438230738</v>
      </c>
      <c r="AQ634">
        <v>-21814.646709593151</v>
      </c>
    </row>
    <row r="635" spans="27:43">
      <c r="AA635">
        <v>0</v>
      </c>
      <c r="AB635">
        <v>203003</v>
      </c>
      <c r="AC635">
        <v>363</v>
      </c>
      <c r="AD635">
        <v>108</v>
      </c>
      <c r="AE635">
        <v>7508.7633740000001</v>
      </c>
      <c r="AF635">
        <v>-204.01522320000001</v>
      </c>
      <c r="AG635">
        <v>0.13576549800000001</v>
      </c>
      <c r="AH635">
        <v>120</v>
      </c>
      <c r="AI635">
        <v>11</v>
      </c>
      <c r="AK635">
        <v>2097.5692953630187</v>
      </c>
      <c r="AL635">
        <v>-178.12843327456477</v>
      </c>
      <c r="AM635">
        <v>-25.746769618829198</v>
      </c>
      <c r="AN635">
        <v>-203.87520289339398</v>
      </c>
      <c r="AO635">
        <v>-11198.26570463698</v>
      </c>
      <c r="AP635">
        <v>-10820.256207849567</v>
      </c>
      <c r="AQ635">
        <v>-22018.521912486543</v>
      </c>
    </row>
    <row r="636" spans="27:43">
      <c r="AA636">
        <v>0</v>
      </c>
      <c r="AB636">
        <v>203004</v>
      </c>
      <c r="AC636">
        <v>364</v>
      </c>
      <c r="AD636">
        <v>109</v>
      </c>
      <c r="AE636">
        <v>7455.1793770000004</v>
      </c>
      <c r="AF636">
        <v>-204.01522320000001</v>
      </c>
      <c r="AG636">
        <v>0.13576549800000001</v>
      </c>
      <c r="AH636">
        <v>120</v>
      </c>
      <c r="AI636">
        <v>10</v>
      </c>
      <c r="AK636">
        <v>1917.4255541341638</v>
      </c>
      <c r="AL636">
        <v>-180.14374122885488</v>
      </c>
      <c r="AM636">
        <v>-23.731461664539111</v>
      </c>
      <c r="AN636">
        <v>-203.87520289339398</v>
      </c>
      <c r="AO636">
        <v>-11378.409445865835</v>
      </c>
      <c r="AP636">
        <v>-10843.987669514107</v>
      </c>
      <c r="AQ636">
        <v>-22222.397115379936</v>
      </c>
    </row>
    <row r="637" spans="27:43">
      <c r="AA637">
        <v>0</v>
      </c>
      <c r="AB637">
        <v>203005</v>
      </c>
      <c r="AC637">
        <v>365</v>
      </c>
      <c r="AD637">
        <v>110</v>
      </c>
      <c r="AE637">
        <v>7401.5953799999997</v>
      </c>
      <c r="AF637">
        <v>-204.01522320000001</v>
      </c>
      <c r="AG637">
        <v>0.13576549800000001</v>
      </c>
      <c r="AH637">
        <v>120</v>
      </c>
      <c r="AI637">
        <v>9</v>
      </c>
      <c r="AK637">
        <v>1735.2437041770158</v>
      </c>
      <c r="AL637">
        <v>-182.18184995714807</v>
      </c>
      <c r="AM637">
        <v>-21.693352936245891</v>
      </c>
      <c r="AN637">
        <v>-203.87520289339398</v>
      </c>
      <c r="AO637">
        <v>-11560.591295822982</v>
      </c>
      <c r="AP637">
        <v>-10865.681022450352</v>
      </c>
      <c r="AQ637">
        <v>-22426.272318273332</v>
      </c>
    </row>
    <row r="638" spans="27:43">
      <c r="AA638">
        <v>0</v>
      </c>
      <c r="AB638">
        <v>203006</v>
      </c>
      <c r="AC638">
        <v>366</v>
      </c>
      <c r="AD638">
        <v>111</v>
      </c>
      <c r="AE638">
        <v>7348.0113840000004</v>
      </c>
      <c r="AF638">
        <v>-204.01522320000001</v>
      </c>
      <c r="AG638">
        <v>0.13576549800000001</v>
      </c>
      <c r="AH638">
        <v>120</v>
      </c>
      <c r="AI638">
        <v>8</v>
      </c>
      <c r="AK638">
        <v>1551.0006867543684</v>
      </c>
      <c r="AL638">
        <v>-184.24301742264754</v>
      </c>
      <c r="AM638">
        <v>-19.632185470746435</v>
      </c>
      <c r="AN638">
        <v>-203.87520289339398</v>
      </c>
      <c r="AO638">
        <v>-11744.83431324563</v>
      </c>
      <c r="AP638">
        <v>-10885.313207921097</v>
      </c>
      <c r="AQ638">
        <v>-22630.147521166724</v>
      </c>
    </row>
    <row r="639" spans="27:43">
      <c r="AA639">
        <v>0</v>
      </c>
      <c r="AB639">
        <v>203007</v>
      </c>
      <c r="AC639">
        <v>367</v>
      </c>
      <c r="AD639">
        <v>112</v>
      </c>
      <c r="AE639">
        <v>7294.4273869999997</v>
      </c>
      <c r="AF639">
        <v>-204.01522320000001</v>
      </c>
      <c r="AG639">
        <v>0.13576549800000001</v>
      </c>
      <c r="AH639">
        <v>120</v>
      </c>
      <c r="AI639">
        <v>7</v>
      </c>
      <c r="AK639">
        <v>1364.6731822472702</v>
      </c>
      <c r="AL639">
        <v>-186.32750450709824</v>
      </c>
      <c r="AM639">
        <v>-17.547698386295735</v>
      </c>
      <c r="AN639">
        <v>-203.87520289339398</v>
      </c>
      <c r="AO639">
        <v>-11931.161817752729</v>
      </c>
      <c r="AP639">
        <v>-10902.860906307393</v>
      </c>
      <c r="AQ639">
        <v>-22834.02272406012</v>
      </c>
    </row>
    <row r="640" spans="27:43">
      <c r="AA640">
        <v>0</v>
      </c>
      <c r="AB640">
        <v>203008</v>
      </c>
      <c r="AC640">
        <v>368</v>
      </c>
      <c r="AD640">
        <v>113</v>
      </c>
      <c r="AE640">
        <v>7240.8433910000003</v>
      </c>
      <c r="AF640">
        <v>-204.01522320000001</v>
      </c>
      <c r="AG640">
        <v>0.13576549800000001</v>
      </c>
      <c r="AH640">
        <v>120</v>
      </c>
      <c r="AI640">
        <v>6</v>
      </c>
      <c r="AK640">
        <v>1176.2376072034633</v>
      </c>
      <c r="AL640">
        <v>-188.43557504380686</v>
      </c>
      <c r="AM640">
        <v>-15.439627849587117</v>
      </c>
      <c r="AN640">
        <v>-203.87520289339398</v>
      </c>
      <c r="AO640">
        <v>-12119.597392796535</v>
      </c>
      <c r="AP640">
        <v>-10918.300534156981</v>
      </c>
      <c r="AQ640">
        <v>-23037.897926953516</v>
      </c>
    </row>
    <row r="641" spans="27:43">
      <c r="AA641">
        <v>0</v>
      </c>
      <c r="AB641">
        <v>203009</v>
      </c>
      <c r="AC641">
        <v>369</v>
      </c>
      <c r="AD641">
        <v>114</v>
      </c>
      <c r="AE641">
        <v>7187.2593939999997</v>
      </c>
      <c r="AF641">
        <v>-204.01522320000001</v>
      </c>
      <c r="AG641">
        <v>0.13576549800000001</v>
      </c>
      <c r="AH641">
        <v>120</v>
      </c>
      <c r="AI641">
        <v>5</v>
      </c>
      <c r="AK641">
        <v>985.67011135242819</v>
      </c>
      <c r="AL641">
        <v>-190.56749585103509</v>
      </c>
      <c r="AM641">
        <v>-13.307707042358881</v>
      </c>
      <c r="AN641">
        <v>-203.87520289339398</v>
      </c>
      <c r="AO641">
        <v>-12310.16488864757</v>
      </c>
      <c r="AP641">
        <v>-10931.608241199339</v>
      </c>
      <c r="AQ641">
        <v>-23241.773129846912</v>
      </c>
    </row>
    <row r="642" spans="27:43">
      <c r="AA642">
        <v>0</v>
      </c>
      <c r="AB642">
        <v>203010</v>
      </c>
      <c r="AC642">
        <v>370</v>
      </c>
      <c r="AD642">
        <v>115</v>
      </c>
      <c r="AE642">
        <v>7133.6753980000003</v>
      </c>
      <c r="AF642">
        <v>-204.01522320000001</v>
      </c>
      <c r="AG642">
        <v>0.13576549800000001</v>
      </c>
      <c r="AH642">
        <v>120</v>
      </c>
      <c r="AI642">
        <v>4</v>
      </c>
      <c r="AK642">
        <v>792.94657458665733</v>
      </c>
      <c r="AL642">
        <v>-192.72353676577083</v>
      </c>
      <c r="AM642">
        <v>-11.151666127623155</v>
      </c>
      <c r="AN642">
        <v>-203.87520289339398</v>
      </c>
      <c r="AO642">
        <v>-12502.888425413341</v>
      </c>
      <c r="AP642">
        <v>-10942.759907326963</v>
      </c>
      <c r="AQ642">
        <v>-23445.648332740304</v>
      </c>
    </row>
    <row r="643" spans="27:43">
      <c r="AA643">
        <v>0</v>
      </c>
      <c r="AB643">
        <v>203011</v>
      </c>
      <c r="AC643">
        <v>371</v>
      </c>
      <c r="AD643">
        <v>116</v>
      </c>
      <c r="AE643">
        <v>7080.0914009999997</v>
      </c>
      <c r="AF643">
        <v>-204.01522320000001</v>
      </c>
      <c r="AG643">
        <v>0.13576549800000001</v>
      </c>
      <c r="AH643">
        <v>120</v>
      </c>
      <c r="AI643">
        <v>3</v>
      </c>
      <c r="AK643">
        <v>598.04260390877596</v>
      </c>
      <c r="AL643">
        <v>-194.90397067788135</v>
      </c>
      <c r="AM643">
        <v>-8.9712322155126394</v>
      </c>
      <c r="AN643">
        <v>-203.87520289339398</v>
      </c>
      <c r="AO643">
        <v>-12697.792396091223</v>
      </c>
      <c r="AP643">
        <v>-10951.731139542475</v>
      </c>
      <c r="AQ643">
        <v>-23649.5235356337</v>
      </c>
    </row>
    <row r="644" spans="27:43">
      <c r="AA644">
        <v>0</v>
      </c>
      <c r="AB644">
        <v>203012</v>
      </c>
      <c r="AC644">
        <v>372</v>
      </c>
      <c r="AD644">
        <v>117</v>
      </c>
      <c r="AE644">
        <v>7026.5074050000003</v>
      </c>
      <c r="AF644">
        <v>-204.01522320000001</v>
      </c>
      <c r="AG644">
        <v>0.13576549800000001</v>
      </c>
      <c r="AH644">
        <v>120</v>
      </c>
      <c r="AI644">
        <v>2</v>
      </c>
      <c r="AK644">
        <v>400.93353034412297</v>
      </c>
      <c r="AL644">
        <v>-197.10907356465299</v>
      </c>
      <c r="AM644">
        <v>-6.7661293287409761</v>
      </c>
      <c r="AN644">
        <v>-203.87520289339398</v>
      </c>
      <c r="AO644">
        <v>-12894.901469655875</v>
      </c>
      <c r="AP644">
        <v>-10958.497268871215</v>
      </c>
      <c r="AQ644">
        <v>-23853.398738527096</v>
      </c>
    </row>
    <row r="645" spans="27:43">
      <c r="AA645">
        <v>1</v>
      </c>
      <c r="AB645">
        <v>202103</v>
      </c>
      <c r="AC645">
        <v>255</v>
      </c>
      <c r="AD645">
        <v>0</v>
      </c>
      <c r="AE645">
        <v>15020</v>
      </c>
      <c r="AF645">
        <v>-228.0508561</v>
      </c>
      <c r="AG645">
        <v>0.134094407</v>
      </c>
      <c r="AH645">
        <v>120</v>
      </c>
      <c r="AI645">
        <v>120</v>
      </c>
      <c r="AK645">
        <v>15020</v>
      </c>
      <c r="AL645">
        <v>0</v>
      </c>
      <c r="AM645">
        <v>0</v>
      </c>
      <c r="AN645">
        <v>-227.90657584375975</v>
      </c>
      <c r="AO645">
        <v>0</v>
      </c>
      <c r="AP645">
        <v>0</v>
      </c>
      <c r="AQ645">
        <v>0</v>
      </c>
    </row>
    <row r="646" spans="27:43">
      <c r="AA646">
        <v>0</v>
      </c>
      <c r="AB646">
        <v>202104</v>
      </c>
      <c r="AC646">
        <v>256</v>
      </c>
      <c r="AD646">
        <v>1</v>
      </c>
      <c r="AE646">
        <v>14959.78817</v>
      </c>
      <c r="AF646">
        <v>-228.0508561</v>
      </c>
      <c r="AG646">
        <v>0.134094407</v>
      </c>
      <c r="AH646">
        <v>120</v>
      </c>
      <c r="AI646">
        <v>119</v>
      </c>
      <c r="AK646">
        <v>14959.934923584573</v>
      </c>
      <c r="AL646">
        <v>-60.065076415426432</v>
      </c>
      <c r="AM646">
        <v>-167.84149942833332</v>
      </c>
      <c r="AN646">
        <v>-227.90657584375975</v>
      </c>
      <c r="AO646">
        <v>-60.065076415426432</v>
      </c>
      <c r="AP646">
        <v>-167.84149942833332</v>
      </c>
      <c r="AQ646">
        <v>-227.90657584375975</v>
      </c>
    </row>
    <row r="647" spans="27:43">
      <c r="AA647">
        <v>0</v>
      </c>
      <c r="AB647">
        <v>202105</v>
      </c>
      <c r="AC647">
        <v>257</v>
      </c>
      <c r="AD647">
        <v>2</v>
      </c>
      <c r="AE647">
        <v>14899.57633</v>
      </c>
      <c r="AF647">
        <v>-228.0508561</v>
      </c>
      <c r="AG647">
        <v>0.134094407</v>
      </c>
      <c r="AH647">
        <v>120</v>
      </c>
      <c r="AI647">
        <v>118</v>
      </c>
      <c r="AK647">
        <v>14899.198647935535</v>
      </c>
      <c r="AL647">
        <v>-60.736275649037793</v>
      </c>
      <c r="AM647">
        <v>-167.17030019472196</v>
      </c>
      <c r="AN647">
        <v>-227.90657584375975</v>
      </c>
      <c r="AO647">
        <v>-120.80135206446423</v>
      </c>
      <c r="AP647">
        <v>-335.01179962305525</v>
      </c>
      <c r="AQ647">
        <v>-455.81315168751951</v>
      </c>
    </row>
    <row r="648" spans="27:43">
      <c r="AA648">
        <v>0</v>
      </c>
      <c r="AB648">
        <v>202106</v>
      </c>
      <c r="AC648">
        <v>258</v>
      </c>
      <c r="AD648">
        <v>3</v>
      </c>
      <c r="AE648">
        <v>14839.3645</v>
      </c>
      <c r="AF648">
        <v>-228.0508561</v>
      </c>
      <c r="AG648">
        <v>0.134094407</v>
      </c>
      <c r="AH648">
        <v>120</v>
      </c>
      <c r="AI648">
        <v>117</v>
      </c>
      <c r="AK648">
        <v>14837.783672714284</v>
      </c>
      <c r="AL648">
        <v>-61.414975221249989</v>
      </c>
      <c r="AM648">
        <v>-166.49160062250976</v>
      </c>
      <c r="AN648">
        <v>-227.90657584375975</v>
      </c>
      <c r="AO648">
        <v>-182.21632728571421</v>
      </c>
      <c r="AP648">
        <v>-501.50340024556499</v>
      </c>
      <c r="AQ648">
        <v>-683.7197275312792</v>
      </c>
    </row>
    <row r="649" spans="27:43">
      <c r="AA649">
        <v>0</v>
      </c>
      <c r="AB649">
        <v>202107</v>
      </c>
      <c r="AC649">
        <v>259</v>
      </c>
      <c r="AD649">
        <v>4</v>
      </c>
      <c r="AE649">
        <v>14779.152669999999</v>
      </c>
      <c r="AF649">
        <v>-228.0508561</v>
      </c>
      <c r="AG649">
        <v>0.134094407</v>
      </c>
      <c r="AH649">
        <v>120</v>
      </c>
      <c r="AI649">
        <v>116</v>
      </c>
      <c r="AK649">
        <v>14775.682413769433</v>
      </c>
      <c r="AL649">
        <v>-62.101258944851082</v>
      </c>
      <c r="AM649">
        <v>-165.80531689890867</v>
      </c>
      <c r="AN649">
        <v>-227.90657584375975</v>
      </c>
      <c r="AO649">
        <v>-244.3175862305653</v>
      </c>
      <c r="AP649">
        <v>-667.30871714447369</v>
      </c>
      <c r="AQ649">
        <v>-911.62630337503902</v>
      </c>
    </row>
    <row r="650" spans="27:43">
      <c r="AA650">
        <v>0</v>
      </c>
      <c r="AB650">
        <v>202108</v>
      </c>
      <c r="AC650">
        <v>260</v>
      </c>
      <c r="AD650">
        <v>5</v>
      </c>
      <c r="AE650">
        <v>14718.94083</v>
      </c>
      <c r="AF650">
        <v>-228.0508561</v>
      </c>
      <c r="AG650">
        <v>0.134094407</v>
      </c>
      <c r="AH650">
        <v>120</v>
      </c>
      <c r="AI650">
        <v>115</v>
      </c>
      <c r="AK650">
        <v>14712.887202200234</v>
      </c>
      <c r="AL650">
        <v>-62.795211569198017</v>
      </c>
      <c r="AM650">
        <v>-165.11136427456174</v>
      </c>
      <c r="AN650">
        <v>-227.90657584375975</v>
      </c>
      <c r="AO650">
        <v>-307.11279779976331</v>
      </c>
      <c r="AP650">
        <v>-832.42008141903545</v>
      </c>
      <c r="AQ650">
        <v>-1139.5328792187988</v>
      </c>
    </row>
    <row r="651" spans="27:43">
      <c r="AA651">
        <v>0</v>
      </c>
      <c r="AB651">
        <v>202109</v>
      </c>
      <c r="AC651">
        <v>261</v>
      </c>
      <c r="AD651">
        <v>6</v>
      </c>
      <c r="AE651">
        <v>14658.728999999999</v>
      </c>
      <c r="AF651">
        <v>-228.0508561</v>
      </c>
      <c r="AG651">
        <v>0.134094407</v>
      </c>
      <c r="AH651">
        <v>120</v>
      </c>
      <c r="AI651">
        <v>114</v>
      </c>
      <c r="AK651">
        <v>14649.390283409552</v>
      </c>
      <c r="AL651">
        <v>-63.496918790682287</v>
      </c>
      <c r="AM651">
        <v>-164.40965705307747</v>
      </c>
      <c r="AN651">
        <v>-227.90657584375975</v>
      </c>
      <c r="AO651">
        <v>-370.6097165904456</v>
      </c>
      <c r="AP651">
        <v>-996.82973847211292</v>
      </c>
      <c r="AQ651">
        <v>-1367.4394550625584</v>
      </c>
    </row>
    <row r="652" spans="27:43">
      <c r="AA652">
        <v>0</v>
      </c>
      <c r="AB652">
        <v>202110</v>
      </c>
      <c r="AC652">
        <v>262</v>
      </c>
      <c r="AD652">
        <v>7</v>
      </c>
      <c r="AE652">
        <v>14598.517169999999</v>
      </c>
      <c r="AF652">
        <v>-228.0508561</v>
      </c>
      <c r="AG652">
        <v>0.134094407</v>
      </c>
      <c r="AH652">
        <v>120</v>
      </c>
      <c r="AI652">
        <v>113</v>
      </c>
      <c r="AK652">
        <v>14585.183816146238</v>
      </c>
      <c r="AL652">
        <v>-64.206467263312618</v>
      </c>
      <c r="AM652">
        <v>-163.70010858044714</v>
      </c>
      <c r="AN652">
        <v>-227.90657584375975</v>
      </c>
      <c r="AO652">
        <v>-434.81618385375822</v>
      </c>
      <c r="AP652">
        <v>-1160.5298470525599</v>
      </c>
      <c r="AQ652">
        <v>-1595.3460309063182</v>
      </c>
    </row>
    <row r="653" spans="27:43">
      <c r="AA653">
        <v>0</v>
      </c>
      <c r="AB653">
        <v>202111</v>
      </c>
      <c r="AC653">
        <v>263</v>
      </c>
      <c r="AD653">
        <v>8</v>
      </c>
      <c r="AE653">
        <v>14538.305329999999</v>
      </c>
      <c r="AF653">
        <v>-228.0508561</v>
      </c>
      <c r="AG653">
        <v>0.134094407</v>
      </c>
      <c r="AH653">
        <v>120</v>
      </c>
      <c r="AI653">
        <v>112</v>
      </c>
      <c r="AK653">
        <v>14520.259871536822</v>
      </c>
      <c r="AL653">
        <v>-64.923944609415855</v>
      </c>
      <c r="AM653">
        <v>-162.9826312343439</v>
      </c>
      <c r="AN653">
        <v>-227.90657584375975</v>
      </c>
      <c r="AO653">
        <v>-499.74012846317407</v>
      </c>
      <c r="AP653">
        <v>-1323.5124782869038</v>
      </c>
      <c r="AQ653">
        <v>-1823.252606750078</v>
      </c>
    </row>
    <row r="654" spans="27:43">
      <c r="AA654">
        <v>0</v>
      </c>
      <c r="AB654">
        <v>202112</v>
      </c>
      <c r="AC654">
        <v>264</v>
      </c>
      <c r="AD654">
        <v>9</v>
      </c>
      <c r="AE654">
        <v>14478.093500000001</v>
      </c>
      <c r="AF654">
        <v>-228.0508561</v>
      </c>
      <c r="AG654">
        <v>0.134094407</v>
      </c>
      <c r="AH654">
        <v>120</v>
      </c>
      <c r="AI654">
        <v>111</v>
      </c>
      <c r="AK654">
        <v>14454.610432106365</v>
      </c>
      <c r="AL654">
        <v>-65.649439430457562</v>
      </c>
      <c r="AM654">
        <v>-162.25713641330219</v>
      </c>
      <c r="AN654">
        <v>-227.90657584375975</v>
      </c>
      <c r="AO654">
        <v>-565.38956789363169</v>
      </c>
      <c r="AP654">
        <v>-1485.7696147002061</v>
      </c>
      <c r="AQ654">
        <v>-2051.1591825938381</v>
      </c>
    </row>
    <row r="655" spans="27:43">
      <c r="AA655">
        <v>0</v>
      </c>
      <c r="AB655">
        <v>202201</v>
      </c>
      <c r="AC655">
        <v>265</v>
      </c>
      <c r="AD655">
        <v>10</v>
      </c>
      <c r="AE655">
        <v>14417.881670000001</v>
      </c>
      <c r="AF655">
        <v>-228.0508561</v>
      </c>
      <c r="AG655">
        <v>0.134094407</v>
      </c>
      <c r="AH655">
        <v>120</v>
      </c>
      <c r="AI655">
        <v>110</v>
      </c>
      <c r="AK655">
        <v>14388.227390788381</v>
      </c>
      <c r="AL655">
        <v>-66.383041317983356</v>
      </c>
      <c r="AM655">
        <v>-161.5235345257764</v>
      </c>
      <c r="AN655">
        <v>-227.90657584375975</v>
      </c>
      <c r="AO655">
        <v>-631.77260921161508</v>
      </c>
      <c r="AP655">
        <v>-1647.2931492259825</v>
      </c>
      <c r="AQ655">
        <v>-2279.0657584375981</v>
      </c>
    </row>
    <row r="656" spans="27:43">
      <c r="AA656">
        <v>0</v>
      </c>
      <c r="AB656">
        <v>202202</v>
      </c>
      <c r="AC656">
        <v>266</v>
      </c>
      <c r="AD656">
        <v>11</v>
      </c>
      <c r="AE656">
        <v>14357.669830000001</v>
      </c>
      <c r="AF656">
        <v>-228.0508561</v>
      </c>
      <c r="AG656">
        <v>0.134094407</v>
      </c>
      <c r="AH656">
        <v>120</v>
      </c>
      <c r="AI656">
        <v>109</v>
      </c>
      <c r="AK656">
        <v>14321.102549923698</v>
      </c>
      <c r="AL656">
        <v>-67.124840864682653</v>
      </c>
      <c r="AM656">
        <v>-160.7817349790771</v>
      </c>
      <c r="AN656">
        <v>-227.90657584375975</v>
      </c>
      <c r="AO656">
        <v>-698.89745007629767</v>
      </c>
      <c r="AP656">
        <v>-1808.0748842050596</v>
      </c>
      <c r="AQ656">
        <v>-2506.9723342813577</v>
      </c>
    </row>
    <row r="657" spans="27:43">
      <c r="AA657">
        <v>0</v>
      </c>
      <c r="AB657">
        <v>202203</v>
      </c>
      <c r="AC657">
        <v>267</v>
      </c>
      <c r="AD657">
        <v>12</v>
      </c>
      <c r="AE657">
        <v>14297.458000000001</v>
      </c>
      <c r="AF657">
        <v>-228.0508561</v>
      </c>
      <c r="AG657">
        <v>0.134094407</v>
      </c>
      <c r="AH657">
        <v>120</v>
      </c>
      <c r="AI657">
        <v>108</v>
      </c>
      <c r="AK657">
        <v>14253.227620248123</v>
      </c>
      <c r="AL657">
        <v>-67.874929675575913</v>
      </c>
      <c r="AM657">
        <v>-160.03164616818384</v>
      </c>
      <c r="AN657">
        <v>-227.90657584375975</v>
      </c>
      <c r="AO657">
        <v>-766.77237975187359</v>
      </c>
      <c r="AP657">
        <v>-1968.1065303732435</v>
      </c>
      <c r="AQ657">
        <v>-2734.8789101251173</v>
      </c>
    </row>
    <row r="658" spans="27:43">
      <c r="AA658">
        <v>0</v>
      </c>
      <c r="AB658">
        <v>202204</v>
      </c>
      <c r="AC658">
        <v>268</v>
      </c>
      <c r="AD658">
        <v>13</v>
      </c>
      <c r="AE658">
        <v>14237.24617</v>
      </c>
      <c r="AF658">
        <v>-228.0508561</v>
      </c>
      <c r="AG658">
        <v>0.134094407</v>
      </c>
      <c r="AH658">
        <v>120</v>
      </c>
      <c r="AI658">
        <v>107</v>
      </c>
      <c r="AK658">
        <v>14184.594219868795</v>
      </c>
      <c r="AL658">
        <v>-68.633400379326986</v>
      </c>
      <c r="AM658">
        <v>-159.27317546443277</v>
      </c>
      <c r="AN658">
        <v>-227.90657584375975</v>
      </c>
      <c r="AO658">
        <v>-835.40578013120057</v>
      </c>
      <c r="AP658">
        <v>-2127.3797058376763</v>
      </c>
      <c r="AQ658">
        <v>-2962.7854859688769</v>
      </c>
    </row>
    <row r="659" spans="27:43">
      <c r="AA659">
        <v>0</v>
      </c>
      <c r="AB659">
        <v>202205</v>
      </c>
      <c r="AC659">
        <v>269</v>
      </c>
      <c r="AD659">
        <v>14</v>
      </c>
      <c r="AE659">
        <v>14177.03433</v>
      </c>
      <c r="AF659">
        <v>-228.0508561</v>
      </c>
      <c r="AG659">
        <v>0.134094407</v>
      </c>
      <c r="AH659">
        <v>120</v>
      </c>
      <c r="AI659">
        <v>106</v>
      </c>
      <c r="AK659">
        <v>14115.193873229113</v>
      </c>
      <c r="AL659">
        <v>-69.400346639681942</v>
      </c>
      <c r="AM659">
        <v>-158.50622920407781</v>
      </c>
      <c r="AN659">
        <v>-227.90657584375975</v>
      </c>
      <c r="AO659">
        <v>-904.80612677088254</v>
      </c>
      <c r="AP659">
        <v>-2285.8859350417542</v>
      </c>
      <c r="AQ659">
        <v>-3190.6920618126369</v>
      </c>
    </row>
    <row r="660" spans="27:43">
      <c r="AA660">
        <v>0</v>
      </c>
      <c r="AB660">
        <v>202206</v>
      </c>
      <c r="AC660">
        <v>270</v>
      </c>
      <c r="AD660">
        <v>15</v>
      </c>
      <c r="AE660">
        <v>14116.8225</v>
      </c>
      <c r="AF660">
        <v>-228.0508561</v>
      </c>
      <c r="AG660">
        <v>0.134094407</v>
      </c>
      <c r="AH660">
        <v>120</v>
      </c>
      <c r="AI660">
        <v>105</v>
      </c>
      <c r="AK660">
        <v>14045.018010062076</v>
      </c>
      <c r="AL660">
        <v>-70.175863167035487</v>
      </c>
      <c r="AM660">
        <v>-157.73071267672427</v>
      </c>
      <c r="AN660">
        <v>-227.90657584375975</v>
      </c>
      <c r="AO660">
        <v>-974.981989937918</v>
      </c>
      <c r="AP660">
        <v>-2443.6166477184784</v>
      </c>
      <c r="AQ660">
        <v>-3418.5986376563965</v>
      </c>
    </row>
    <row r="661" spans="27:43">
      <c r="AA661">
        <v>0</v>
      </c>
      <c r="AB661">
        <v>202207</v>
      </c>
      <c r="AC661">
        <v>271</v>
      </c>
      <c r="AD661">
        <v>16</v>
      </c>
      <c r="AE661">
        <v>14056.61067</v>
      </c>
      <c r="AF661">
        <v>-228.0508561</v>
      </c>
      <c r="AG661">
        <v>0.134094407</v>
      </c>
      <c r="AH661">
        <v>120</v>
      </c>
      <c r="AI661">
        <v>104</v>
      </c>
      <c r="AK661">
        <v>13974.057964331949</v>
      </c>
      <c r="AL661">
        <v>-70.960045730126922</v>
      </c>
      <c r="AM661">
        <v>-156.94653011363283</v>
      </c>
      <c r="AN661">
        <v>-227.90657584375975</v>
      </c>
      <c r="AO661">
        <v>-1045.9420356680448</v>
      </c>
      <c r="AP661">
        <v>-2600.5631778321113</v>
      </c>
      <c r="AQ661">
        <v>-3646.5052135001561</v>
      </c>
    </row>
    <row r="662" spans="27:43">
      <c r="AA662">
        <v>0</v>
      </c>
      <c r="AB662">
        <v>202208</v>
      </c>
      <c r="AC662">
        <v>272</v>
      </c>
      <c r="AD662">
        <v>17</v>
      </c>
      <c r="AE662">
        <v>13996.39883</v>
      </c>
      <c r="AF662">
        <v>-228.0508561</v>
      </c>
      <c r="AG662">
        <v>0.134094407</v>
      </c>
      <c r="AH662">
        <v>120</v>
      </c>
      <c r="AI662">
        <v>103</v>
      </c>
      <c r="AK662">
        <v>13902.304973164082</v>
      </c>
      <c r="AL662">
        <v>-71.75299116786644</v>
      </c>
      <c r="AM662">
        <v>-156.15358467589331</v>
      </c>
      <c r="AN662">
        <v>-227.90657584375975</v>
      </c>
      <c r="AO662">
        <v>-1117.6950268359112</v>
      </c>
      <c r="AP662">
        <v>-2756.7167625080046</v>
      </c>
      <c r="AQ662">
        <v>-3874.4117893439161</v>
      </c>
    </row>
    <row r="663" spans="27:43">
      <c r="AA663">
        <v>0</v>
      </c>
      <c r="AB663">
        <v>202209</v>
      </c>
      <c r="AC663">
        <v>273</v>
      </c>
      <c r="AD663">
        <v>18</v>
      </c>
      <c r="AE663">
        <v>13936.187</v>
      </c>
      <c r="AF663">
        <v>-228.0508561</v>
      </c>
      <c r="AG663">
        <v>0.134094407</v>
      </c>
      <c r="AH663">
        <v>120</v>
      </c>
      <c r="AI663">
        <v>102</v>
      </c>
      <c r="AK663">
        <v>13829.750175762789</v>
      </c>
      <c r="AL663">
        <v>-72.554797401294053</v>
      </c>
      <c r="AM663">
        <v>-155.3517784424657</v>
      </c>
      <c r="AN663">
        <v>-227.90657584375975</v>
      </c>
      <c r="AO663">
        <v>-1190.2498242372053</v>
      </c>
      <c r="AP663">
        <v>-2912.0685409504704</v>
      </c>
      <c r="AQ663">
        <v>-4102.3183651876761</v>
      </c>
    </row>
    <row r="664" spans="27:43">
      <c r="AA664">
        <v>0</v>
      </c>
      <c r="AB664">
        <v>202210</v>
      </c>
      <c r="AC664">
        <v>274</v>
      </c>
      <c r="AD664">
        <v>19</v>
      </c>
      <c r="AE664">
        <v>13875.97517</v>
      </c>
      <c r="AF664">
        <v>-228.0508561</v>
      </c>
      <c r="AG664">
        <v>0.134094407</v>
      </c>
      <c r="AH664">
        <v>120</v>
      </c>
      <c r="AI664">
        <v>101</v>
      </c>
      <c r="AK664">
        <v>13756.384612317117</v>
      </c>
      <c r="AL664">
        <v>-73.365563445671683</v>
      </c>
      <c r="AM664">
        <v>-154.54101239808807</v>
      </c>
      <c r="AN664">
        <v>-227.90657584375975</v>
      </c>
      <c r="AO664">
        <v>-1263.6153876828771</v>
      </c>
      <c r="AP664">
        <v>-3066.6095533485586</v>
      </c>
      <c r="AQ664">
        <v>-4330.2249410314362</v>
      </c>
    </row>
    <row r="665" spans="27:43">
      <c r="AA665">
        <v>0</v>
      </c>
      <c r="AB665">
        <v>202211</v>
      </c>
      <c r="AC665">
        <v>275</v>
      </c>
      <c r="AD665">
        <v>20</v>
      </c>
      <c r="AE665">
        <v>13815.76333</v>
      </c>
      <c r="AF665">
        <v>-228.0508561</v>
      </c>
      <c r="AG665">
        <v>0.134094407</v>
      </c>
      <c r="AH665">
        <v>120</v>
      </c>
      <c r="AI665">
        <v>100</v>
      </c>
      <c r="AK665">
        <v>13682.199222894405</v>
      </c>
      <c r="AL665">
        <v>-74.185389422710699</v>
      </c>
      <c r="AM665">
        <v>-153.72118642104905</v>
      </c>
      <c r="AN665">
        <v>-227.90657584375975</v>
      </c>
      <c r="AO665">
        <v>-1337.8007771055877</v>
      </c>
      <c r="AP665">
        <v>-3220.3307397696076</v>
      </c>
      <c r="AQ665">
        <v>-4558.1315168751962</v>
      </c>
    </row>
    <row r="666" spans="27:43">
      <c r="AA666">
        <v>0</v>
      </c>
      <c r="AB666">
        <v>202212</v>
      </c>
      <c r="AC666">
        <v>276</v>
      </c>
      <c r="AD666">
        <v>21</v>
      </c>
      <c r="AE666">
        <v>13755.5515</v>
      </c>
      <c r="AF666">
        <v>-228.0508561</v>
      </c>
      <c r="AG666">
        <v>0.134094407</v>
      </c>
      <c r="AH666">
        <v>120</v>
      </c>
      <c r="AI666">
        <v>99</v>
      </c>
      <c r="AK666">
        <v>13607.18484632147</v>
      </c>
      <c r="AL666">
        <v>-75.014376572935902</v>
      </c>
      <c r="AM666">
        <v>-152.89219927082385</v>
      </c>
      <c r="AN666">
        <v>-227.90657584375975</v>
      </c>
      <c r="AO666">
        <v>-1412.8151536785235</v>
      </c>
      <c r="AP666">
        <v>-3373.2229390404314</v>
      </c>
      <c r="AQ666">
        <v>-4786.0380927189562</v>
      </c>
    </row>
    <row r="667" spans="27:43">
      <c r="AA667">
        <v>0</v>
      </c>
      <c r="AB667">
        <v>202301</v>
      </c>
      <c r="AC667">
        <v>277</v>
      </c>
      <c r="AD667">
        <v>22</v>
      </c>
      <c r="AE667">
        <v>13695.339669999999</v>
      </c>
      <c r="AF667">
        <v>-228.0508561</v>
      </c>
      <c r="AG667">
        <v>0.134094407</v>
      </c>
      <c r="AH667">
        <v>120</v>
      </c>
      <c r="AI667">
        <v>98</v>
      </c>
      <c r="AK667">
        <v>13531.332219053282</v>
      </c>
      <c r="AL667">
        <v>-75.852627268187774</v>
      </c>
      <c r="AM667">
        <v>-152.05394857557198</v>
      </c>
      <c r="AN667">
        <v>-227.90657584375975</v>
      </c>
      <c r="AO667">
        <v>-1488.6677809467112</v>
      </c>
      <c r="AP667">
        <v>-3525.2768876160035</v>
      </c>
      <c r="AQ667">
        <v>-5013.9446685627154</v>
      </c>
    </row>
    <row r="668" spans="27:43">
      <c r="AA668">
        <v>0</v>
      </c>
      <c r="AB668">
        <v>202302</v>
      </c>
      <c r="AC668">
        <v>278</v>
      </c>
      <c r="AD668">
        <v>23</v>
      </c>
      <c r="AE668">
        <v>13635.127829999999</v>
      </c>
      <c r="AF668">
        <v>-228.0508561</v>
      </c>
      <c r="AG668">
        <v>0.134094407</v>
      </c>
      <c r="AH668">
        <v>120</v>
      </c>
      <c r="AI668">
        <v>97</v>
      </c>
      <c r="AK668">
        <v>13454.631974029016</v>
      </c>
      <c r="AL668">
        <v>-76.700245024264433</v>
      </c>
      <c r="AM668">
        <v>-151.20633081949532</v>
      </c>
      <c r="AN668">
        <v>-227.90657584375975</v>
      </c>
      <c r="AO668">
        <v>-1565.3680259709756</v>
      </c>
      <c r="AP668">
        <v>-3676.4832184354987</v>
      </c>
      <c r="AQ668">
        <v>-5241.8512444064754</v>
      </c>
    </row>
    <row r="669" spans="27:43">
      <c r="AA669">
        <v>0</v>
      </c>
      <c r="AB669">
        <v>202303</v>
      </c>
      <c r="AC669">
        <v>279</v>
      </c>
      <c r="AD669">
        <v>24</v>
      </c>
      <c r="AE669">
        <v>13574.915999999999</v>
      </c>
      <c r="AF669">
        <v>-228.0508561</v>
      </c>
      <c r="AG669">
        <v>0.134094407</v>
      </c>
      <c r="AH669">
        <v>120</v>
      </c>
      <c r="AI669">
        <v>96</v>
      </c>
      <c r="AK669">
        <v>13377.074639515311</v>
      </c>
      <c r="AL669">
        <v>-77.557334513704717</v>
      </c>
      <c r="AM669">
        <v>-150.34924133005504</v>
      </c>
      <c r="AN669">
        <v>-227.90657584375975</v>
      </c>
      <c r="AO669">
        <v>-1642.9253604846804</v>
      </c>
      <c r="AP669">
        <v>-3826.8324597655537</v>
      </c>
      <c r="AQ669">
        <v>-5469.7578202502345</v>
      </c>
    </row>
    <row r="670" spans="27:43">
      <c r="AA670">
        <v>0</v>
      </c>
      <c r="AB670">
        <v>202304</v>
      </c>
      <c r="AC670">
        <v>280</v>
      </c>
      <c r="AD670">
        <v>25</v>
      </c>
      <c r="AE670">
        <v>13514.704170000001</v>
      </c>
      <c r="AF670">
        <v>-228.0508561</v>
      </c>
      <c r="AG670">
        <v>0.134094407</v>
      </c>
      <c r="AH670">
        <v>120</v>
      </c>
      <c r="AI670">
        <v>95</v>
      </c>
      <c r="AK670">
        <v>13298.650637936596</v>
      </c>
      <c r="AL670">
        <v>-78.424001578714382</v>
      </c>
      <c r="AM670">
        <v>-149.48257426504537</v>
      </c>
      <c r="AN670">
        <v>-227.90657584375975</v>
      </c>
      <c r="AO670">
        <v>-1721.3493620633947</v>
      </c>
      <c r="AP670">
        <v>-3976.3150340305992</v>
      </c>
      <c r="AQ670">
        <v>-5697.6643960939946</v>
      </c>
    </row>
    <row r="671" spans="27:43">
      <c r="AA671">
        <v>0</v>
      </c>
      <c r="AB671">
        <v>202305</v>
      </c>
      <c r="AC671">
        <v>281</v>
      </c>
      <c r="AD671">
        <v>26</v>
      </c>
      <c r="AE671">
        <v>13454.492329999999</v>
      </c>
      <c r="AF671">
        <v>-228.0508561</v>
      </c>
      <c r="AG671">
        <v>0.134094407</v>
      </c>
      <c r="AH671">
        <v>120</v>
      </c>
      <c r="AI671">
        <v>94</v>
      </c>
      <c r="AK671">
        <v>13219.35028469236</v>
      </c>
      <c r="AL671">
        <v>-79.300353244236447</v>
      </c>
      <c r="AM671">
        <v>-148.60622259952331</v>
      </c>
      <c r="AN671">
        <v>-227.90657584375975</v>
      </c>
      <c r="AO671">
        <v>-1800.6497153076311</v>
      </c>
      <c r="AP671">
        <v>-4124.9212566301221</v>
      </c>
      <c r="AQ671">
        <v>-5925.5709719377537</v>
      </c>
    </row>
    <row r="672" spans="27:43">
      <c r="AA672">
        <v>0</v>
      </c>
      <c r="AB672">
        <v>202306</v>
      </c>
      <c r="AC672">
        <v>282</v>
      </c>
      <c r="AD672">
        <v>27</v>
      </c>
      <c r="AE672">
        <v>13394.280500000001</v>
      </c>
      <c r="AF672">
        <v>-228.0508561</v>
      </c>
      <c r="AG672">
        <v>0.134094407</v>
      </c>
      <c r="AH672">
        <v>120</v>
      </c>
      <c r="AI672">
        <v>93</v>
      </c>
      <c r="AK672">
        <v>13139.163786961193</v>
      </c>
      <c r="AL672">
        <v>-80.186497731167833</v>
      </c>
      <c r="AM672">
        <v>-147.72007811259192</v>
      </c>
      <c r="AN672">
        <v>-227.90657584375975</v>
      </c>
      <c r="AO672">
        <v>-1880.8362130387991</v>
      </c>
      <c r="AP672">
        <v>-4272.6413347427142</v>
      </c>
      <c r="AQ672">
        <v>-6153.4775477815137</v>
      </c>
    </row>
    <row r="673" spans="27:43">
      <c r="AA673">
        <v>0</v>
      </c>
      <c r="AB673">
        <v>202307</v>
      </c>
      <c r="AC673">
        <v>283</v>
      </c>
      <c r="AD673">
        <v>28</v>
      </c>
      <c r="AE673">
        <v>13334.068670000001</v>
      </c>
      <c r="AF673">
        <v>-228.0508561</v>
      </c>
      <c r="AG673">
        <v>0.134094407</v>
      </c>
      <c r="AH673">
        <v>120</v>
      </c>
      <c r="AI673">
        <v>92</v>
      </c>
      <c r="AK673">
        <v>13058.081242491469</v>
      </c>
      <c r="AL673">
        <v>-81.082544469723473</v>
      </c>
      <c r="AM673">
        <v>-146.82403137403628</v>
      </c>
      <c r="AN673">
        <v>-227.90657584375975</v>
      </c>
      <c r="AO673">
        <v>-1961.9187575085225</v>
      </c>
      <c r="AP673">
        <v>-4419.4653661167504</v>
      </c>
      <c r="AQ673">
        <v>-6381.3841236252738</v>
      </c>
    </row>
    <row r="674" spans="27:43">
      <c r="AA674">
        <v>0</v>
      </c>
      <c r="AB674">
        <v>202308</v>
      </c>
      <c r="AC674">
        <v>284</v>
      </c>
      <c r="AD674">
        <v>29</v>
      </c>
      <c r="AE674">
        <v>13273.856830000001</v>
      </c>
      <c r="AF674">
        <v>-228.0508561</v>
      </c>
      <c r="AG674">
        <v>0.134094407</v>
      </c>
      <c r="AH674">
        <v>120</v>
      </c>
      <c r="AI674">
        <v>91</v>
      </c>
      <c r="AK674">
        <v>12976.092638378519</v>
      </c>
      <c r="AL674">
        <v>-81.988604112950014</v>
      </c>
      <c r="AM674">
        <v>-145.91797173080974</v>
      </c>
      <c r="AN674">
        <v>-227.90657584375975</v>
      </c>
      <c r="AO674">
        <v>-2043.9073616214725</v>
      </c>
      <c r="AP674">
        <v>-4565.3833378475601</v>
      </c>
      <c r="AQ674">
        <v>-6609.2906994690338</v>
      </c>
    </row>
    <row r="675" spans="27:43">
      <c r="AA675">
        <v>0</v>
      </c>
      <c r="AB675">
        <v>202309</v>
      </c>
      <c r="AC675">
        <v>285</v>
      </c>
      <c r="AD675">
        <v>30</v>
      </c>
      <c r="AE675">
        <v>13213.645</v>
      </c>
      <c r="AF675">
        <v>-228.0508561</v>
      </c>
      <c r="AG675">
        <v>0.134094407</v>
      </c>
      <c r="AH675">
        <v>120</v>
      </c>
      <c r="AI675">
        <v>90</v>
      </c>
      <c r="AK675">
        <v>12893.187849828129</v>
      </c>
      <c r="AL675">
        <v>-82.90478855039035</v>
      </c>
      <c r="AM675">
        <v>-145.0017872933694</v>
      </c>
      <c r="AN675">
        <v>-227.90657584375975</v>
      </c>
      <c r="AO675">
        <v>-2126.8121501718629</v>
      </c>
      <c r="AP675">
        <v>-4710.3851251409296</v>
      </c>
      <c r="AQ675">
        <v>-6837.1972753127939</v>
      </c>
    </row>
    <row r="676" spans="27:43">
      <c r="AA676">
        <v>0</v>
      </c>
      <c r="AB676">
        <v>202310</v>
      </c>
      <c r="AC676">
        <v>286</v>
      </c>
      <c r="AD676">
        <v>31</v>
      </c>
      <c r="AE676">
        <v>13153.43317</v>
      </c>
      <c r="AF676">
        <v>-228.0508561</v>
      </c>
      <c r="AG676">
        <v>0.134094407</v>
      </c>
      <c r="AH676">
        <v>120</v>
      </c>
      <c r="AI676">
        <v>89</v>
      </c>
      <c r="AK676">
        <v>12809.356638906229</v>
      </c>
      <c r="AL676">
        <v>-83.831210921900748</v>
      </c>
      <c r="AM676">
        <v>-144.07536492185901</v>
      </c>
      <c r="AN676">
        <v>-227.90657584375975</v>
      </c>
      <c r="AO676">
        <v>-2210.6433610937638</v>
      </c>
      <c r="AP676">
        <v>-4854.4604900627883</v>
      </c>
      <c r="AQ676">
        <v>-7065.103851156553</v>
      </c>
    </row>
    <row r="677" spans="27:43">
      <c r="AA677">
        <v>0</v>
      </c>
      <c r="AB677">
        <v>202311</v>
      </c>
      <c r="AC677">
        <v>287</v>
      </c>
      <c r="AD677">
        <v>32</v>
      </c>
      <c r="AE677">
        <v>13093.22133</v>
      </c>
      <c r="AF677">
        <v>-228.0508561</v>
      </c>
      <c r="AG677">
        <v>0.134094407</v>
      </c>
      <c r="AH677">
        <v>120</v>
      </c>
      <c r="AI677">
        <v>88</v>
      </c>
      <c r="AK677">
        <v>12724.588653274606</v>
      </c>
      <c r="AL677">
        <v>-84.767985631622764</v>
      </c>
      <c r="AM677">
        <v>-143.13859021213699</v>
      </c>
      <c r="AN677">
        <v>-227.90657584375975</v>
      </c>
      <c r="AO677">
        <v>-2295.4113467253865</v>
      </c>
      <c r="AP677">
        <v>-4997.5990802749257</v>
      </c>
      <c r="AQ677">
        <v>-7293.010427000313</v>
      </c>
    </row>
    <row r="678" spans="27:43">
      <c r="AA678">
        <v>0</v>
      </c>
      <c r="AB678">
        <v>202312</v>
      </c>
      <c r="AC678">
        <v>288</v>
      </c>
      <c r="AD678">
        <v>33</v>
      </c>
      <c r="AE678">
        <v>13033.0095</v>
      </c>
      <c r="AF678">
        <v>-228.0508561</v>
      </c>
      <c r="AG678">
        <v>0.134094407</v>
      </c>
      <c r="AH678">
        <v>120</v>
      </c>
      <c r="AI678">
        <v>87</v>
      </c>
      <c r="AK678">
        <v>12638.873424912495</v>
      </c>
      <c r="AL678">
        <v>-85.71522836211085</v>
      </c>
      <c r="AM678">
        <v>-142.1913474816489</v>
      </c>
      <c r="AN678">
        <v>-227.90657584375975</v>
      </c>
      <c r="AO678">
        <v>-2381.1265750874973</v>
      </c>
      <c r="AP678">
        <v>-5139.7904277565749</v>
      </c>
      <c r="AQ678">
        <v>-7520.9170028440731</v>
      </c>
    </row>
    <row r="679" spans="27:43">
      <c r="AA679">
        <v>0</v>
      </c>
      <c r="AB679">
        <v>202401</v>
      </c>
      <c r="AC679">
        <v>289</v>
      </c>
      <c r="AD679">
        <v>34</v>
      </c>
      <c r="AE679">
        <v>12972.79767</v>
      </c>
      <c r="AF679">
        <v>-228.0508561</v>
      </c>
      <c r="AG679">
        <v>0.134094407</v>
      </c>
      <c r="AH679">
        <v>120</v>
      </c>
      <c r="AI679">
        <v>86</v>
      </c>
      <c r="AK679">
        <v>12552.200368823876</v>
      </c>
      <c r="AL679">
        <v>-86.673056088618068</v>
      </c>
      <c r="AM679">
        <v>-141.23351975514169</v>
      </c>
      <c r="AN679">
        <v>-227.90657584375975</v>
      </c>
      <c r="AO679">
        <v>-2467.7996311761153</v>
      </c>
      <c r="AP679">
        <v>-5281.0239475117169</v>
      </c>
      <c r="AQ679">
        <v>-7748.8235786878331</v>
      </c>
    </row>
    <row r="680" spans="27:43">
      <c r="AA680">
        <v>0</v>
      </c>
      <c r="AB680">
        <v>202402</v>
      </c>
      <c r="AC680">
        <v>290</v>
      </c>
      <c r="AD680">
        <v>35</v>
      </c>
      <c r="AE680">
        <v>12912.58583</v>
      </c>
      <c r="AF680">
        <v>-228.0508561</v>
      </c>
      <c r="AG680">
        <v>0.134094407</v>
      </c>
      <c r="AH680">
        <v>120</v>
      </c>
      <c r="AI680">
        <v>85</v>
      </c>
      <c r="AK680">
        <v>12464.558781730335</v>
      </c>
      <c r="AL680">
        <v>-87.641587093541517</v>
      </c>
      <c r="AM680">
        <v>-140.26498875021824</v>
      </c>
      <c r="AN680">
        <v>-227.90657584375975</v>
      </c>
      <c r="AO680">
        <v>-2555.4412182696569</v>
      </c>
      <c r="AP680">
        <v>-5421.2889362619353</v>
      </c>
      <c r="AQ680">
        <v>-7976.7301545315931</v>
      </c>
    </row>
    <row r="681" spans="27:43">
      <c r="AA681">
        <v>0</v>
      </c>
      <c r="AB681">
        <v>202403</v>
      </c>
      <c r="AC681">
        <v>291</v>
      </c>
      <c r="AD681">
        <v>36</v>
      </c>
      <c r="AE681">
        <v>12852.374</v>
      </c>
      <c r="AF681">
        <v>-228.0508561</v>
      </c>
      <c r="AG681">
        <v>0.134094407</v>
      </c>
      <c r="AH681">
        <v>120</v>
      </c>
      <c r="AI681">
        <v>84</v>
      </c>
      <c r="AK681">
        <v>12375.937840749306</v>
      </c>
      <c r="AL681">
        <v>-88.620940981028781</v>
      </c>
      <c r="AM681">
        <v>-139.28563486273097</v>
      </c>
      <c r="AN681">
        <v>-227.90657584375975</v>
      </c>
      <c r="AO681">
        <v>-2644.0621592506859</v>
      </c>
      <c r="AP681">
        <v>-5560.5745711246664</v>
      </c>
      <c r="AQ681">
        <v>-8204.6367303753523</v>
      </c>
    </row>
    <row r="682" spans="27:43">
      <c r="AA682">
        <v>0</v>
      </c>
      <c r="AB682">
        <v>202404</v>
      </c>
      <c r="AC682">
        <v>292</v>
      </c>
      <c r="AD682">
        <v>37</v>
      </c>
      <c r="AE682">
        <v>12792.16217</v>
      </c>
      <c r="AF682">
        <v>-228.0508561</v>
      </c>
      <c r="AG682">
        <v>0.134094407</v>
      </c>
      <c r="AH682">
        <v>120</v>
      </c>
      <c r="AI682">
        <v>83</v>
      </c>
      <c r="AK682">
        <v>12286.326602057557</v>
      </c>
      <c r="AL682">
        <v>-89.611238691748213</v>
      </c>
      <c r="AM682">
        <v>-138.29533715201154</v>
      </c>
      <c r="AN682">
        <v>-227.90657584375975</v>
      </c>
      <c r="AO682">
        <v>-2733.6733979424343</v>
      </c>
      <c r="AP682">
        <v>-5698.869908276678</v>
      </c>
      <c r="AQ682">
        <v>-8432.5433062191114</v>
      </c>
    </row>
    <row r="683" spans="27:43">
      <c r="AA683">
        <v>0</v>
      </c>
      <c r="AB683">
        <v>202405</v>
      </c>
      <c r="AC683">
        <v>293</v>
      </c>
      <c r="AD683">
        <v>38</v>
      </c>
      <c r="AE683">
        <v>12731.95033</v>
      </c>
      <c r="AF683">
        <v>-228.0508561</v>
      </c>
      <c r="AG683">
        <v>0.134094407</v>
      </c>
      <c r="AH683">
        <v>120</v>
      </c>
      <c r="AI683">
        <v>82</v>
      </c>
      <c r="AK683">
        <v>12195.713999539734</v>
      </c>
      <c r="AL683">
        <v>-90.61260251782366</v>
      </c>
      <c r="AM683">
        <v>-137.29397332593609</v>
      </c>
      <c r="AN683">
        <v>-227.90657584375975</v>
      </c>
      <c r="AO683">
        <v>-2824.286000460258</v>
      </c>
      <c r="AP683">
        <v>-5836.1638816026143</v>
      </c>
      <c r="AQ683">
        <v>-8660.4498820628705</v>
      </c>
    </row>
    <row r="684" spans="27:43">
      <c r="AA684">
        <v>0</v>
      </c>
      <c r="AB684">
        <v>202406</v>
      </c>
      <c r="AC684">
        <v>294</v>
      </c>
      <c r="AD684">
        <v>39</v>
      </c>
      <c r="AE684">
        <v>12671.738499999999</v>
      </c>
      <c r="AF684">
        <v>-228.0508561</v>
      </c>
      <c r="AG684">
        <v>0.134094407</v>
      </c>
      <c r="AH684">
        <v>120</v>
      </c>
      <c r="AI684">
        <v>81</v>
      </c>
      <c r="AK684">
        <v>12104.088843421798</v>
      </c>
      <c r="AL684">
        <v>-91.625156117936513</v>
      </c>
      <c r="AM684">
        <v>-136.28141972582324</v>
      </c>
      <c r="AN684">
        <v>-227.90657584375975</v>
      </c>
      <c r="AO684">
        <v>-2915.9111565781946</v>
      </c>
      <c r="AP684">
        <v>-5972.4453013284374</v>
      </c>
      <c r="AQ684">
        <v>-8888.3564579066297</v>
      </c>
    </row>
    <row r="685" spans="27:43">
      <c r="AA685">
        <v>0</v>
      </c>
      <c r="AB685">
        <v>202407</v>
      </c>
      <c r="AC685">
        <v>295</v>
      </c>
      <c r="AD685">
        <v>40</v>
      </c>
      <c r="AE685">
        <v>12611.526669999999</v>
      </c>
      <c r="AF685">
        <v>-228.0508561</v>
      </c>
      <c r="AG685">
        <v>0.134094407</v>
      </c>
      <c r="AH685">
        <v>120</v>
      </c>
      <c r="AI685">
        <v>80</v>
      </c>
      <c r="AK685">
        <v>12011.439818889201</v>
      </c>
      <c r="AL685">
        <v>-92.649024532596258</v>
      </c>
      <c r="AM685">
        <v>-135.2575513111635</v>
      </c>
      <c r="AN685">
        <v>-227.90657584375975</v>
      </c>
      <c r="AO685">
        <v>-3008.5601811107908</v>
      </c>
      <c r="AP685">
        <v>-6107.7028526396007</v>
      </c>
      <c r="AQ685">
        <v>-9116.2630337503906</v>
      </c>
    </row>
    <row r="686" spans="27:43">
      <c r="AA686">
        <v>0</v>
      </c>
      <c r="AB686">
        <v>202408</v>
      </c>
      <c r="AC686">
        <v>296</v>
      </c>
      <c r="AD686">
        <v>41</v>
      </c>
      <c r="AE686">
        <v>12551.314829999999</v>
      </c>
      <c r="AF686">
        <v>-228.0508561</v>
      </c>
      <c r="AG686">
        <v>0.134094407</v>
      </c>
      <c r="AH686">
        <v>120</v>
      </c>
      <c r="AI686">
        <v>79</v>
      </c>
      <c r="AK686">
        <v>11917.755484689618</v>
      </c>
      <c r="AL686">
        <v>-93.684334199581855</v>
      </c>
      <c r="AM686">
        <v>-134.2222416441779</v>
      </c>
      <c r="AN686">
        <v>-227.90657584375975</v>
      </c>
      <c r="AO686">
        <v>-3102.2445153103727</v>
      </c>
      <c r="AP686">
        <v>-6241.9250942837789</v>
      </c>
      <c r="AQ686">
        <v>-9344.1696095941516</v>
      </c>
    </row>
    <row r="687" spans="27:43">
      <c r="AA687">
        <v>0</v>
      </c>
      <c r="AB687">
        <v>202409</v>
      </c>
      <c r="AC687">
        <v>297</v>
      </c>
      <c r="AD687">
        <v>42</v>
      </c>
      <c r="AE687">
        <v>12491.102999999999</v>
      </c>
      <c r="AF687">
        <v>-228.0508561</v>
      </c>
      <c r="AG687">
        <v>0.134094407</v>
      </c>
      <c r="AH687">
        <v>120</v>
      </c>
      <c r="AI687">
        <v>78</v>
      </c>
      <c r="AK687">
        <v>11823.024271720064</v>
      </c>
      <c r="AL687">
        <v>-94.731212969555429</v>
      </c>
      <c r="AM687">
        <v>-133.17536287420432</v>
      </c>
      <c r="AN687">
        <v>-227.90657584375975</v>
      </c>
      <c r="AO687">
        <v>-3196.9757282799283</v>
      </c>
      <c r="AP687">
        <v>-6375.1004571579833</v>
      </c>
      <c r="AQ687">
        <v>-9572.0761854379107</v>
      </c>
    </row>
    <row r="688" spans="27:43">
      <c r="AA688">
        <v>0</v>
      </c>
      <c r="AB688">
        <v>202410</v>
      </c>
      <c r="AC688">
        <v>298</v>
      </c>
      <c r="AD688">
        <v>43</v>
      </c>
      <c r="AE688">
        <v>12430.891170000001</v>
      </c>
      <c r="AF688">
        <v>-228.0508561</v>
      </c>
      <c r="AG688">
        <v>0.134094407</v>
      </c>
      <c r="AH688">
        <v>120</v>
      </c>
      <c r="AI688">
        <v>77</v>
      </c>
      <c r="AK688">
        <v>11727.234481598212</v>
      </c>
      <c r="AL688">
        <v>-95.7897901218507</v>
      </c>
      <c r="AM688">
        <v>-132.11678572190905</v>
      </c>
      <c r="AN688">
        <v>-227.90657584375975</v>
      </c>
      <c r="AO688">
        <v>-3292.765518401779</v>
      </c>
      <c r="AP688">
        <v>-6507.2172428798922</v>
      </c>
      <c r="AQ688">
        <v>-9799.9827612816716</v>
      </c>
    </row>
    <row r="689" spans="27:43">
      <c r="AA689">
        <v>0</v>
      </c>
      <c r="AB689">
        <v>202411</v>
      </c>
      <c r="AC689">
        <v>299</v>
      </c>
      <c r="AD689">
        <v>44</v>
      </c>
      <c r="AE689">
        <v>12370.679330000001</v>
      </c>
      <c r="AF689">
        <v>-228.0508561</v>
      </c>
      <c r="AG689">
        <v>0.134094407</v>
      </c>
      <c r="AH689">
        <v>120</v>
      </c>
      <c r="AI689">
        <v>76</v>
      </c>
      <c r="AK689">
        <v>11630.374285217775</v>
      </c>
      <c r="AL689">
        <v>-96.860196380437685</v>
      </c>
      <c r="AM689">
        <v>-131.04637946332207</v>
      </c>
      <c r="AN689">
        <v>-227.90657584375975</v>
      </c>
      <c r="AO689">
        <v>-3389.6257147822166</v>
      </c>
      <c r="AP689">
        <v>-6638.2636223432146</v>
      </c>
      <c r="AQ689">
        <v>-10027.889337125431</v>
      </c>
    </row>
    <row r="690" spans="27:43">
      <c r="AA690">
        <v>0</v>
      </c>
      <c r="AB690">
        <v>202412</v>
      </c>
      <c r="AC690">
        <v>300</v>
      </c>
      <c r="AD690">
        <v>45</v>
      </c>
      <c r="AE690">
        <v>12310.467500000001</v>
      </c>
      <c r="AF690">
        <v>-228.0508561</v>
      </c>
      <c r="AG690">
        <v>0.134094407</v>
      </c>
      <c r="AH690">
        <v>120</v>
      </c>
      <c r="AI690">
        <v>75</v>
      </c>
      <c r="AK690">
        <v>11532.431721287709</v>
      </c>
      <c r="AL690">
        <v>-97.942563930065887</v>
      </c>
      <c r="AM690">
        <v>-129.96401191369387</v>
      </c>
      <c r="AN690">
        <v>-227.90657584375975</v>
      </c>
      <c r="AO690">
        <v>-3487.5682787122823</v>
      </c>
      <c r="AP690">
        <v>-6768.2276342569085</v>
      </c>
      <c r="AQ690">
        <v>-10255.79591296919</v>
      </c>
    </row>
    <row r="691" spans="27:43">
      <c r="AA691">
        <v>0</v>
      </c>
      <c r="AB691">
        <v>202501</v>
      </c>
      <c r="AC691">
        <v>301</v>
      </c>
      <c r="AD691">
        <v>46</v>
      </c>
      <c r="AE691">
        <v>12250.25567</v>
      </c>
      <c r="AF691">
        <v>-228.0508561</v>
      </c>
      <c r="AG691">
        <v>0.134094407</v>
      </c>
      <c r="AH691">
        <v>120</v>
      </c>
      <c r="AI691">
        <v>74</v>
      </c>
      <c r="AK691">
        <v>11433.39469485512</v>
      </c>
      <c r="AL691">
        <v>-99.037026432587709</v>
      </c>
      <c r="AM691">
        <v>-128.86954941117204</v>
      </c>
      <c r="AN691">
        <v>-227.90657584375975</v>
      </c>
      <c r="AO691">
        <v>-3586.6053051448698</v>
      </c>
      <c r="AP691">
        <v>-6897.0971836680801</v>
      </c>
      <c r="AQ691">
        <v>-10483.702488812951</v>
      </c>
    </row>
    <row r="692" spans="27:43">
      <c r="AA692">
        <v>0</v>
      </c>
      <c r="AB692">
        <v>202502</v>
      </c>
      <c r="AC692">
        <v>302</v>
      </c>
      <c r="AD692">
        <v>47</v>
      </c>
      <c r="AE692">
        <v>12190.043830000001</v>
      </c>
      <c r="AF692">
        <v>-228.0508561</v>
      </c>
      <c r="AG692">
        <v>0.134094407</v>
      </c>
      <c r="AH692">
        <v>120</v>
      </c>
      <c r="AI692">
        <v>73</v>
      </c>
      <c r="AK692">
        <v>11333.250975811656</v>
      </c>
      <c r="AL692">
        <v>-100.14371904346449</v>
      </c>
      <c r="AM692">
        <v>-127.76285680029527</v>
      </c>
      <c r="AN692">
        <v>-227.90657584375975</v>
      </c>
      <c r="AO692">
        <v>-3686.7490241883343</v>
      </c>
      <c r="AP692">
        <v>-7024.8600404683757</v>
      </c>
      <c r="AQ692">
        <v>-10711.60906465671</v>
      </c>
    </row>
    <row r="693" spans="27:43">
      <c r="AA693">
        <v>0</v>
      </c>
      <c r="AB693">
        <v>202503</v>
      </c>
      <c r="AC693">
        <v>303</v>
      </c>
      <c r="AD693">
        <v>48</v>
      </c>
      <c r="AE693">
        <v>12129.832</v>
      </c>
      <c r="AF693">
        <v>-228.0508561</v>
      </c>
      <c r="AG693">
        <v>0.134094407</v>
      </c>
      <c r="AH693">
        <v>120</v>
      </c>
      <c r="AI693">
        <v>72</v>
      </c>
      <c r="AK693">
        <v>11231.9881973832</v>
      </c>
      <c r="AL693">
        <v>-101.26277842845681</v>
      </c>
      <c r="AM693">
        <v>-126.64379741530294</v>
      </c>
      <c r="AN693">
        <v>-227.90657584375975</v>
      </c>
      <c r="AO693">
        <v>-3788.0118026167911</v>
      </c>
      <c r="AP693">
        <v>-7151.5038378836789</v>
      </c>
      <c r="AQ693">
        <v>-10939.515640500469</v>
      </c>
    </row>
    <row r="694" spans="27:43">
      <c r="AA694">
        <v>0</v>
      </c>
      <c r="AB694">
        <v>202504</v>
      </c>
      <c r="AC694">
        <v>304</v>
      </c>
      <c r="AD694">
        <v>49</v>
      </c>
      <c r="AE694">
        <v>12069.62017</v>
      </c>
      <c r="AF694">
        <v>-228.0508561</v>
      </c>
      <c r="AG694">
        <v>0.134094407</v>
      </c>
      <c r="AH694">
        <v>120</v>
      </c>
      <c r="AI694">
        <v>71</v>
      </c>
      <c r="AK694">
        <v>11129.593854602699</v>
      </c>
      <c r="AL694">
        <v>-102.39434278050149</v>
      </c>
      <c r="AM694">
        <v>-125.51223306325826</v>
      </c>
      <c r="AN694">
        <v>-227.90657584375975</v>
      </c>
      <c r="AO694">
        <v>-3890.4061453972927</v>
      </c>
      <c r="AP694">
        <v>-7277.0160709469374</v>
      </c>
      <c r="AQ694">
        <v>-11167.422216344228</v>
      </c>
    </row>
    <row r="695" spans="27:43">
      <c r="AA695">
        <v>0</v>
      </c>
      <c r="AB695">
        <v>202505</v>
      </c>
      <c r="AC695">
        <v>305</v>
      </c>
      <c r="AD695">
        <v>50</v>
      </c>
      <c r="AE695">
        <v>12009.40833</v>
      </c>
      <c r="AF695">
        <v>-228.0508561</v>
      </c>
      <c r="AG695">
        <v>0.134094407</v>
      </c>
      <c r="AH695">
        <v>120</v>
      </c>
      <c r="AI695">
        <v>70</v>
      </c>
      <c r="AK695">
        <v>11026.055302765923</v>
      </c>
      <c r="AL695">
        <v>-103.53855183677699</v>
      </c>
      <c r="AM695">
        <v>-124.36802400698276</v>
      </c>
      <c r="AN695">
        <v>-227.90657584375975</v>
      </c>
      <c r="AO695">
        <v>-3993.9446972340697</v>
      </c>
      <c r="AP695">
        <v>-7401.3840949539199</v>
      </c>
      <c r="AQ695">
        <v>-11395.328792187987</v>
      </c>
    </row>
    <row r="696" spans="27:43">
      <c r="AA696">
        <v>0</v>
      </c>
      <c r="AB696">
        <v>202506</v>
      </c>
      <c r="AC696">
        <v>306</v>
      </c>
      <c r="AD696">
        <v>51</v>
      </c>
      <c r="AE696">
        <v>11949.1965</v>
      </c>
      <c r="AF696">
        <v>-228.0508561</v>
      </c>
      <c r="AG696">
        <v>0.134094407</v>
      </c>
      <c r="AH696">
        <v>120</v>
      </c>
      <c r="AI696">
        <v>69</v>
      </c>
      <c r="AK696">
        <v>10921.359755869962</v>
      </c>
      <c r="AL696">
        <v>-104.69554689595959</v>
      </c>
      <c r="AM696">
        <v>-123.21102894780016</v>
      </c>
      <c r="AN696">
        <v>-227.90657584375975</v>
      </c>
      <c r="AO696">
        <v>-4098.6402441300297</v>
      </c>
      <c r="AP696">
        <v>-7524.5951239017204</v>
      </c>
      <c r="AQ696">
        <v>-11623.235368031748</v>
      </c>
    </row>
    <row r="697" spans="27:43">
      <c r="AA697">
        <v>0</v>
      </c>
      <c r="AB697">
        <v>202507</v>
      </c>
      <c r="AC697">
        <v>307</v>
      </c>
      <c r="AD697">
        <v>52</v>
      </c>
      <c r="AE697">
        <v>11888.98467</v>
      </c>
      <c r="AF697">
        <v>-228.0508561</v>
      </c>
      <c r="AG697">
        <v>0.134094407</v>
      </c>
      <c r="AH697">
        <v>120</v>
      </c>
      <c r="AI697">
        <v>68</v>
      </c>
      <c r="AK697">
        <v>10815.49428503429</v>
      </c>
      <c r="AL697">
        <v>-105.86547083567248</v>
      </c>
      <c r="AM697">
        <v>-122.04110500808727</v>
      </c>
      <c r="AN697">
        <v>-227.90657584375975</v>
      </c>
      <c r="AO697">
        <v>-4204.5057149657023</v>
      </c>
      <c r="AP697">
        <v>-7646.6362289098079</v>
      </c>
      <c r="AQ697">
        <v>-11851.141943875507</v>
      </c>
    </row>
    <row r="698" spans="27:43">
      <c r="AA698">
        <v>0</v>
      </c>
      <c r="AB698">
        <v>202508</v>
      </c>
      <c r="AC698">
        <v>308</v>
      </c>
      <c r="AD698">
        <v>53</v>
      </c>
      <c r="AE698">
        <v>11828.77283</v>
      </c>
      <c r="AF698">
        <v>-228.0508561</v>
      </c>
      <c r="AG698">
        <v>0.134094407</v>
      </c>
      <c r="AH698">
        <v>120</v>
      </c>
      <c r="AI698">
        <v>67</v>
      </c>
      <c r="AK698">
        <v>10708.445816904161</v>
      </c>
      <c r="AL698">
        <v>-107.04846813012958</v>
      </c>
      <c r="AM698">
        <v>-120.85810771363018</v>
      </c>
      <c r="AN698">
        <v>-227.90657584375975</v>
      </c>
      <c r="AO698">
        <v>-4311.5541830958318</v>
      </c>
      <c r="AP698">
        <v>-7767.4943366234384</v>
      </c>
      <c r="AQ698">
        <v>-12079.048519719267</v>
      </c>
    </row>
    <row r="699" spans="27:43">
      <c r="AA699">
        <v>0</v>
      </c>
      <c r="AB699">
        <v>202509</v>
      </c>
      <c r="AC699">
        <v>309</v>
      </c>
      <c r="AD699">
        <v>54</v>
      </c>
      <c r="AE699">
        <v>11768.561</v>
      </c>
      <c r="AF699">
        <v>-228.0508561</v>
      </c>
      <c r="AG699">
        <v>0.134094407</v>
      </c>
      <c r="AH699">
        <v>120</v>
      </c>
      <c r="AI699">
        <v>66</v>
      </c>
      <c r="AK699">
        <v>10600.201132036183</v>
      </c>
      <c r="AL699">
        <v>-108.24468486797691</v>
      </c>
      <c r="AM699">
        <v>-119.66189097578284</v>
      </c>
      <c r="AN699">
        <v>-227.90657584375975</v>
      </c>
      <c r="AO699">
        <v>-4419.7988679638083</v>
      </c>
      <c r="AP699">
        <v>-7887.156227599221</v>
      </c>
      <c r="AQ699">
        <v>-12306.955095563027</v>
      </c>
    </row>
    <row r="700" spans="27:43">
      <c r="AA700">
        <v>0</v>
      </c>
      <c r="AB700">
        <v>202510</v>
      </c>
      <c r="AC700">
        <v>310</v>
      </c>
      <c r="AD700">
        <v>55</v>
      </c>
      <c r="AE700">
        <v>11708.34917</v>
      </c>
      <c r="AF700">
        <v>-228.0508561</v>
      </c>
      <c r="AG700">
        <v>0.134094407</v>
      </c>
      <c r="AH700">
        <v>120</v>
      </c>
      <c r="AI700">
        <v>65</v>
      </c>
      <c r="AK700">
        <v>10490.746863265851</v>
      </c>
      <c r="AL700">
        <v>-109.45426877033303</v>
      </c>
      <c r="AM700">
        <v>-118.45230707342672</v>
      </c>
      <c r="AN700">
        <v>-227.90657584375975</v>
      </c>
      <c r="AO700">
        <v>-4529.2531367341417</v>
      </c>
      <c r="AP700">
        <v>-8005.6085346726477</v>
      </c>
      <c r="AQ700">
        <v>-12534.861671406787</v>
      </c>
    </row>
    <row r="701" spans="27:43">
      <c r="AA701">
        <v>0</v>
      </c>
      <c r="AB701">
        <v>202511</v>
      </c>
      <c r="AC701">
        <v>311</v>
      </c>
      <c r="AD701">
        <v>56</v>
      </c>
      <c r="AE701">
        <v>11648.13733</v>
      </c>
      <c r="AF701">
        <v>-228.0508561</v>
      </c>
      <c r="AG701">
        <v>0.134094407</v>
      </c>
      <c r="AH701">
        <v>120</v>
      </c>
      <c r="AI701">
        <v>64</v>
      </c>
      <c r="AK701">
        <v>10380.069494056819</v>
      </c>
      <c r="AL701">
        <v>-110.67736920903106</v>
      </c>
      <c r="AM701">
        <v>-117.2292066347287</v>
      </c>
      <c r="AN701">
        <v>-227.90657584375975</v>
      </c>
      <c r="AO701">
        <v>-4639.9305059431726</v>
      </c>
      <c r="AP701">
        <v>-8122.8377413073767</v>
      </c>
      <c r="AQ701">
        <v>-12762.768247250548</v>
      </c>
    </row>
    <row r="702" spans="27:43">
      <c r="AA702">
        <v>0</v>
      </c>
      <c r="AB702">
        <v>202512</v>
      </c>
      <c r="AC702">
        <v>312</v>
      </c>
      <c r="AD702">
        <v>57</v>
      </c>
      <c r="AE702">
        <v>11587.925499999999</v>
      </c>
      <c r="AF702">
        <v>-228.0508561</v>
      </c>
      <c r="AG702">
        <v>0.134094407</v>
      </c>
      <c r="AH702">
        <v>120</v>
      </c>
      <c r="AI702">
        <v>63</v>
      </c>
      <c r="AK702">
        <v>10268.155356831754</v>
      </c>
      <c r="AL702">
        <v>-111.91413722506482</v>
      </c>
      <c r="AM702">
        <v>-115.99243861869493</v>
      </c>
      <c r="AN702">
        <v>-227.90657584375975</v>
      </c>
      <c r="AO702">
        <v>-4751.8446431682378</v>
      </c>
      <c r="AP702">
        <v>-8238.8301799260717</v>
      </c>
      <c r="AQ702">
        <v>-12990.674823094309</v>
      </c>
    </row>
    <row r="703" spans="27:43">
      <c r="AA703">
        <v>0</v>
      </c>
      <c r="AB703">
        <v>202601</v>
      </c>
      <c r="AC703">
        <v>313</v>
      </c>
      <c r="AD703">
        <v>58</v>
      </c>
      <c r="AE703">
        <v>11527.713669999999</v>
      </c>
      <c r="AF703">
        <v>-228.0508561</v>
      </c>
      <c r="AG703">
        <v>0.134094407</v>
      </c>
      <c r="AH703">
        <v>120</v>
      </c>
      <c r="AI703">
        <v>62</v>
      </c>
      <c r="AK703">
        <v>10154.990631284512</v>
      </c>
      <c r="AL703">
        <v>-113.16472554724081</v>
      </c>
      <c r="AM703">
        <v>-114.74185029651895</v>
      </c>
      <c r="AN703">
        <v>-227.90657584375975</v>
      </c>
      <c r="AO703">
        <v>-4865.0093687154786</v>
      </c>
      <c r="AP703">
        <v>-8353.5720302225909</v>
      </c>
      <c r="AQ703">
        <v>-13218.581398938069</v>
      </c>
    </row>
    <row r="704" spans="27:43">
      <c r="AA704">
        <v>0</v>
      </c>
      <c r="AB704">
        <v>202602</v>
      </c>
      <c r="AC704">
        <v>314</v>
      </c>
      <c r="AD704">
        <v>59</v>
      </c>
      <c r="AE704">
        <v>11467.501829999999</v>
      </c>
      <c r="AF704">
        <v>-228.0508561</v>
      </c>
      <c r="AG704">
        <v>0.134094407</v>
      </c>
      <c r="AH704">
        <v>120</v>
      </c>
      <c r="AI704">
        <v>61</v>
      </c>
      <c r="AK704">
        <v>10040.561342673474</v>
      </c>
      <c r="AL704">
        <v>-114.42928861103873</v>
      </c>
      <c r="AM704">
        <v>-113.47728723272103</v>
      </c>
      <c r="AN704">
        <v>-227.90657584375975</v>
      </c>
      <c r="AO704">
        <v>-4979.4386573265174</v>
      </c>
      <c r="AP704">
        <v>-8467.0493174553121</v>
      </c>
      <c r="AQ704">
        <v>-13446.487974781829</v>
      </c>
    </row>
    <row r="705" spans="27:43">
      <c r="AA705">
        <v>0</v>
      </c>
      <c r="AB705">
        <v>202603</v>
      </c>
      <c r="AC705">
        <v>315</v>
      </c>
      <c r="AD705">
        <v>60</v>
      </c>
      <c r="AE705">
        <v>11407.29</v>
      </c>
      <c r="AF705">
        <v>-228.0508561</v>
      </c>
      <c r="AG705">
        <v>0.134094407</v>
      </c>
      <c r="AH705">
        <v>120</v>
      </c>
      <c r="AI705">
        <v>60</v>
      </c>
      <c r="AK705">
        <v>9924.8533600957908</v>
      </c>
      <c r="AL705">
        <v>-115.70798257768281</v>
      </c>
      <c r="AM705">
        <v>-112.19859326607694</v>
      </c>
      <c r="AN705">
        <v>-227.90657584375975</v>
      </c>
      <c r="AO705">
        <v>-5095.1466399042001</v>
      </c>
      <c r="AP705">
        <v>-8579.2479107213894</v>
      </c>
      <c r="AQ705">
        <v>-13674.39455062559</v>
      </c>
    </row>
    <row r="706" spans="27:43">
      <c r="AA706">
        <v>0</v>
      </c>
      <c r="AB706">
        <v>202604</v>
      </c>
      <c r="AC706">
        <v>316</v>
      </c>
      <c r="AD706">
        <v>61</v>
      </c>
      <c r="AE706">
        <v>11347.078170000001</v>
      </c>
      <c r="AF706">
        <v>-228.0508561</v>
      </c>
      <c r="AG706">
        <v>0.134094407</v>
      </c>
      <c r="AH706">
        <v>120</v>
      </c>
      <c r="AI706">
        <v>59</v>
      </c>
      <c r="AK706">
        <v>9807.8523947423637</v>
      </c>
      <c r="AL706">
        <v>-117.00096535342621</v>
      </c>
      <c r="AM706">
        <v>-110.90561049033354</v>
      </c>
      <c r="AN706">
        <v>-227.90657584375975</v>
      </c>
      <c r="AO706">
        <v>-5212.1476052576263</v>
      </c>
      <c r="AP706">
        <v>-8690.1535212117233</v>
      </c>
      <c r="AQ706">
        <v>-13902.30112646935</v>
      </c>
    </row>
    <row r="707" spans="27:43">
      <c r="AA707">
        <v>0</v>
      </c>
      <c r="AB707">
        <v>202605</v>
      </c>
      <c r="AC707">
        <v>317</v>
      </c>
      <c r="AD707">
        <v>62</v>
      </c>
      <c r="AE707">
        <v>11286.866330000001</v>
      </c>
      <c r="AF707">
        <v>-228.0508561</v>
      </c>
      <c r="AG707">
        <v>0.134094407</v>
      </c>
      <c r="AH707">
        <v>120</v>
      </c>
      <c r="AI707">
        <v>58</v>
      </c>
      <c r="AK707">
        <v>9689.5439981333129</v>
      </c>
      <c r="AL707">
        <v>-118.30839660905082</v>
      </c>
      <c r="AM707">
        <v>-109.59817923470894</v>
      </c>
      <c r="AN707">
        <v>-227.90657584375975</v>
      </c>
      <c r="AO707">
        <v>-5330.4560018666771</v>
      </c>
      <c r="AP707">
        <v>-8799.7517004464316</v>
      </c>
      <c r="AQ707">
        <v>-14130.20770231311</v>
      </c>
    </row>
    <row r="708" spans="27:43">
      <c r="AA708">
        <v>0</v>
      </c>
      <c r="AB708">
        <v>202606</v>
      </c>
      <c r="AC708">
        <v>318</v>
      </c>
      <c r="AD708">
        <v>63</v>
      </c>
      <c r="AE708">
        <v>11226.654500000001</v>
      </c>
      <c r="AF708">
        <v>-228.0508561</v>
      </c>
      <c r="AG708">
        <v>0.134094407</v>
      </c>
      <c r="AH708">
        <v>120</v>
      </c>
      <c r="AI708">
        <v>57</v>
      </c>
      <c r="AK708">
        <v>9569.9135603337272</v>
      </c>
      <c r="AL708">
        <v>-119.63043779958511</v>
      </c>
      <c r="AM708">
        <v>-108.27613804417464</v>
      </c>
      <c r="AN708">
        <v>-227.90657584375975</v>
      </c>
      <c r="AO708">
        <v>-5450.0864396662619</v>
      </c>
      <c r="AP708">
        <v>-8908.0278384906069</v>
      </c>
      <c r="AQ708">
        <v>-14358.114278156871</v>
      </c>
    </row>
    <row r="709" spans="27:43">
      <c r="AA709">
        <v>0</v>
      </c>
      <c r="AB709">
        <v>202607</v>
      </c>
      <c r="AC709">
        <v>319</v>
      </c>
      <c r="AD709">
        <v>64</v>
      </c>
      <c r="AE709">
        <v>11166.44267</v>
      </c>
      <c r="AF709">
        <v>-228.0508561</v>
      </c>
      <c r="AG709">
        <v>0.134094407</v>
      </c>
      <c r="AH709">
        <v>120</v>
      </c>
      <c r="AI709">
        <v>56</v>
      </c>
      <c r="AK709">
        <v>9448.946308149485</v>
      </c>
      <c r="AL709">
        <v>-120.96725218424227</v>
      </c>
      <c r="AM709">
        <v>-106.93932365951748</v>
      </c>
      <c r="AN709">
        <v>-227.90657584375975</v>
      </c>
      <c r="AO709">
        <v>-5571.053691850504</v>
      </c>
      <c r="AP709">
        <v>-9014.9671621501238</v>
      </c>
      <c r="AQ709">
        <v>-14586.02085400063</v>
      </c>
    </row>
    <row r="710" spans="27:43">
      <c r="AA710">
        <v>0</v>
      </c>
      <c r="AB710">
        <v>202608</v>
      </c>
      <c r="AC710">
        <v>320</v>
      </c>
      <c r="AD710">
        <v>65</v>
      </c>
      <c r="AE710">
        <v>11106.23083</v>
      </c>
      <c r="AF710">
        <v>-228.0508561</v>
      </c>
      <c r="AG710">
        <v>0.134094407</v>
      </c>
      <c r="AH710">
        <v>120</v>
      </c>
      <c r="AI710">
        <v>55</v>
      </c>
      <c r="AK710">
        <v>9326.6273033029047</v>
      </c>
      <c r="AL710">
        <v>-122.31900484658105</v>
      </c>
      <c r="AM710">
        <v>-105.5875709971787</v>
      </c>
      <c r="AN710">
        <v>-227.90657584375975</v>
      </c>
      <c r="AO710">
        <v>-5693.3726966970853</v>
      </c>
      <c r="AP710">
        <v>-9120.5547331473026</v>
      </c>
      <c r="AQ710">
        <v>-14813.927429844389</v>
      </c>
    </row>
    <row r="711" spans="27:43">
      <c r="AA711">
        <v>0</v>
      </c>
      <c r="AB711">
        <v>202609</v>
      </c>
      <c r="AC711">
        <v>321</v>
      </c>
      <c r="AD711">
        <v>66</v>
      </c>
      <c r="AE711">
        <v>11046.019</v>
      </c>
      <c r="AF711">
        <v>-228.0508561</v>
      </c>
      <c r="AG711">
        <v>0.134094407</v>
      </c>
      <c r="AH711">
        <v>120</v>
      </c>
      <c r="AI711">
        <v>54</v>
      </c>
      <c r="AK711">
        <v>9202.9414405880125</v>
      </c>
      <c r="AL711">
        <v>-123.68586271489208</v>
      </c>
      <c r="AM711">
        <v>-104.22071312886767</v>
      </c>
      <c r="AN711">
        <v>-227.90657584375975</v>
      </c>
      <c r="AO711">
        <v>-5817.0585594119775</v>
      </c>
      <c r="AP711">
        <v>-9224.7754462761695</v>
      </c>
      <c r="AQ711">
        <v>-15041.834005688148</v>
      </c>
    </row>
    <row r="712" spans="27:43">
      <c r="AA712">
        <v>0</v>
      </c>
      <c r="AB712">
        <v>202610</v>
      </c>
      <c r="AC712">
        <v>322</v>
      </c>
      <c r="AD712">
        <v>67</v>
      </c>
      <c r="AE712">
        <v>10985.80717</v>
      </c>
      <c r="AF712">
        <v>-228.0508561</v>
      </c>
      <c r="AG712">
        <v>0.134094407</v>
      </c>
      <c r="AH712">
        <v>120</v>
      </c>
      <c r="AI712">
        <v>53</v>
      </c>
      <c r="AK712">
        <v>9077.8734460052001</v>
      </c>
      <c r="AL712">
        <v>-125.06799458281182</v>
      </c>
      <c r="AM712">
        <v>-102.83858126094793</v>
      </c>
      <c r="AN712">
        <v>-227.90657584375975</v>
      </c>
      <c r="AO712">
        <v>-5942.126553994789</v>
      </c>
      <c r="AP712">
        <v>-9327.6140275371181</v>
      </c>
      <c r="AQ712">
        <v>-15269.740581531909</v>
      </c>
    </row>
    <row r="713" spans="27:43">
      <c r="AA713">
        <v>0</v>
      </c>
      <c r="AB713">
        <v>202611</v>
      </c>
      <c r="AC713">
        <v>323</v>
      </c>
      <c r="AD713">
        <v>68</v>
      </c>
      <c r="AE713">
        <v>10925.59533</v>
      </c>
      <c r="AF713">
        <v>-228.0508561</v>
      </c>
      <c r="AG713">
        <v>0.134094407</v>
      </c>
      <c r="AH713">
        <v>120</v>
      </c>
      <c r="AI713">
        <v>52</v>
      </c>
      <c r="AK713">
        <v>8951.4078748750326</v>
      </c>
      <c r="AL713">
        <v>-126.46557113016694</v>
      </c>
      <c r="AM713">
        <v>-101.44100471359282</v>
      </c>
      <c r="AN713">
        <v>-227.90657584375975</v>
      </c>
      <c r="AO713">
        <v>-6068.5921251249556</v>
      </c>
      <c r="AP713">
        <v>-9429.0550322507115</v>
      </c>
      <c r="AQ713">
        <v>-15497.64715737567</v>
      </c>
    </row>
    <row r="714" spans="27:43">
      <c r="AA714">
        <v>0</v>
      </c>
      <c r="AB714">
        <v>202612</v>
      </c>
      <c r="AC714">
        <v>324</v>
      </c>
      <c r="AD714">
        <v>69</v>
      </c>
      <c r="AE714">
        <v>10865.3835</v>
      </c>
      <c r="AF714">
        <v>-228.0508561</v>
      </c>
      <c r="AG714">
        <v>0.134094407</v>
      </c>
      <c r="AH714">
        <v>120</v>
      </c>
      <c r="AI714">
        <v>51</v>
      </c>
      <c r="AK714">
        <v>8823.5291099309816</v>
      </c>
      <c r="AL714">
        <v>-127.87876494405161</v>
      </c>
      <c r="AM714">
        <v>-100.02781089970814</v>
      </c>
      <c r="AN714">
        <v>-227.90657584375975</v>
      </c>
      <c r="AO714">
        <v>-6196.4708900690075</v>
      </c>
      <c r="AP714">
        <v>-9529.0828431504196</v>
      </c>
      <c r="AQ714">
        <v>-15725.553733219429</v>
      </c>
    </row>
    <row r="715" spans="27:43">
      <c r="AA715">
        <v>0</v>
      </c>
      <c r="AB715">
        <v>202701</v>
      </c>
      <c r="AC715">
        <v>325</v>
      </c>
      <c r="AD715">
        <v>70</v>
      </c>
      <c r="AE715">
        <v>10805.17167</v>
      </c>
      <c r="AF715">
        <v>-228.0508561</v>
      </c>
      <c r="AG715">
        <v>0.134094407</v>
      </c>
      <c r="AH715">
        <v>120</v>
      </c>
      <c r="AI715">
        <v>50</v>
      </c>
      <c r="AK715">
        <v>8694.2213593908418</v>
      </c>
      <c r="AL715">
        <v>-129.30775054014038</v>
      </c>
      <c r="AM715">
        <v>-98.598825303619392</v>
      </c>
      <c r="AN715">
        <v>-227.90657584375975</v>
      </c>
      <c r="AO715">
        <v>-6325.7786406091482</v>
      </c>
      <c r="AP715">
        <v>-9627.681668454039</v>
      </c>
      <c r="AQ715">
        <v>-15953.460309063188</v>
      </c>
    </row>
    <row r="716" spans="27:43">
      <c r="AA716">
        <v>0</v>
      </c>
      <c r="AB716">
        <v>202702</v>
      </c>
      <c r="AC716">
        <v>326</v>
      </c>
      <c r="AD716">
        <v>71</v>
      </c>
      <c r="AE716">
        <v>10744.95983</v>
      </c>
      <c r="AF716">
        <v>-228.0508561</v>
      </c>
      <c r="AG716">
        <v>0.134094407</v>
      </c>
      <c r="AH716">
        <v>120</v>
      </c>
      <c r="AI716">
        <v>49</v>
      </c>
      <c r="AK716">
        <v>8563.4686550066035</v>
      </c>
      <c r="AL716">
        <v>-130.75270438423902</v>
      </c>
      <c r="AM716">
        <v>-97.15387145952073</v>
      </c>
      <c r="AN716">
        <v>-227.90657584375975</v>
      </c>
      <c r="AO716">
        <v>-6456.5313449933874</v>
      </c>
      <c r="AP716">
        <v>-9724.8355399135598</v>
      </c>
      <c r="AQ716">
        <v>-16181.366884906947</v>
      </c>
    </row>
    <row r="717" spans="27:43">
      <c r="AA717">
        <v>0</v>
      </c>
      <c r="AB717">
        <v>202703</v>
      </c>
      <c r="AC717">
        <v>327</v>
      </c>
      <c r="AD717">
        <v>72</v>
      </c>
      <c r="AE717">
        <v>10684.748</v>
      </c>
      <c r="AF717">
        <v>-228.0508561</v>
      </c>
      <c r="AG717">
        <v>0.134094407</v>
      </c>
      <c r="AH717">
        <v>120</v>
      </c>
      <c r="AI717">
        <v>48</v>
      </c>
      <c r="AK717">
        <v>8431.2548500925277</v>
      </c>
      <c r="AL717">
        <v>-132.21380491407658</v>
      </c>
      <c r="AM717">
        <v>-95.692770929683178</v>
      </c>
      <c r="AN717">
        <v>-227.90657584375975</v>
      </c>
      <c r="AO717">
        <v>-6588.7451499074641</v>
      </c>
      <c r="AP717">
        <v>-9820.5283108432432</v>
      </c>
      <c r="AQ717">
        <v>-16409.273460750708</v>
      </c>
    </row>
    <row r="718" spans="27:43">
      <c r="AA718">
        <v>0</v>
      </c>
      <c r="AB718">
        <v>202704</v>
      </c>
      <c r="AC718">
        <v>328</v>
      </c>
      <c r="AD718">
        <v>73</v>
      </c>
      <c r="AE718">
        <v>10624.536169999999</v>
      </c>
      <c r="AF718">
        <v>-228.0508561</v>
      </c>
      <c r="AG718">
        <v>0.134094407</v>
      </c>
      <c r="AH718">
        <v>120</v>
      </c>
      <c r="AI718">
        <v>47</v>
      </c>
      <c r="AK718">
        <v>8297.5636175311865</v>
      </c>
      <c r="AL718">
        <v>-133.69123256134048</v>
      </c>
      <c r="AM718">
        <v>-94.215343282419283</v>
      </c>
      <c r="AN718">
        <v>-227.90657584375975</v>
      </c>
      <c r="AO718">
        <v>-6722.4363824688044</v>
      </c>
      <c r="AP718">
        <v>-9914.7436541256629</v>
      </c>
      <c r="AQ718">
        <v>-16637.180036594469</v>
      </c>
    </row>
    <row r="719" spans="27:43">
      <c r="AA719">
        <v>0</v>
      </c>
      <c r="AB719">
        <v>202705</v>
      </c>
      <c r="AC719">
        <v>329</v>
      </c>
      <c r="AD719">
        <v>74</v>
      </c>
      <c r="AE719">
        <v>10564.324329999999</v>
      </c>
      <c r="AF719">
        <v>-228.0508561</v>
      </c>
      <c r="AG719">
        <v>0.134094407</v>
      </c>
      <c r="AH719">
        <v>120</v>
      </c>
      <c r="AI719">
        <v>46</v>
      </c>
      <c r="AK719">
        <v>8162.3784477572281</v>
      </c>
      <c r="AL719">
        <v>-135.18516977395814</v>
      </c>
      <c r="AM719">
        <v>-92.721406069801603</v>
      </c>
      <c r="AN719">
        <v>-227.90657584375975</v>
      </c>
      <c r="AO719">
        <v>-6857.6215522427628</v>
      </c>
      <c r="AP719">
        <v>-10007.465060195465</v>
      </c>
      <c r="AQ719">
        <v>-16865.08661243823</v>
      </c>
    </row>
    <row r="720" spans="27:43">
      <c r="AA720">
        <v>0</v>
      </c>
      <c r="AB720">
        <v>202706</v>
      </c>
      <c r="AC720">
        <v>330</v>
      </c>
      <c r="AD720">
        <v>75</v>
      </c>
      <c r="AE720">
        <v>10504.112499999999</v>
      </c>
      <c r="AF720">
        <v>-228.0508561</v>
      </c>
      <c r="AG720">
        <v>0.134094407</v>
      </c>
      <c r="AH720">
        <v>120</v>
      </c>
      <c r="AI720">
        <v>45</v>
      </c>
      <c r="AK720">
        <v>8025.6826467186002</v>
      </c>
      <c r="AL720">
        <v>-136.69580103862759</v>
      </c>
      <c r="AM720">
        <v>-91.210774805132161</v>
      </c>
      <c r="AN720">
        <v>-227.90657584375975</v>
      </c>
      <c r="AO720">
        <v>-6994.3173532813908</v>
      </c>
      <c r="AP720">
        <v>-10098.675835000598</v>
      </c>
      <c r="AQ720">
        <v>-17092.993188281987</v>
      </c>
    </row>
    <row r="721" spans="27:43">
      <c r="AA721">
        <v>0</v>
      </c>
      <c r="AB721">
        <v>202707</v>
      </c>
      <c r="AC721">
        <v>331</v>
      </c>
      <c r="AD721">
        <v>76</v>
      </c>
      <c r="AE721">
        <v>10443.900670000001</v>
      </c>
      <c r="AF721">
        <v>-228.0508561</v>
      </c>
      <c r="AG721">
        <v>0.134094407</v>
      </c>
      <c r="AH721">
        <v>120</v>
      </c>
      <c r="AI721">
        <v>44</v>
      </c>
      <c r="AK721">
        <v>7887.4593338150007</v>
      </c>
      <c r="AL721">
        <v>-138.22331290359966</v>
      </c>
      <c r="AM721">
        <v>-89.683262940160091</v>
      </c>
      <c r="AN721">
        <v>-227.90657584375975</v>
      </c>
      <c r="AO721">
        <v>-7132.5406661849902</v>
      </c>
      <c r="AP721">
        <v>-10188.359097940758</v>
      </c>
      <c r="AQ721">
        <v>-17320.899764125748</v>
      </c>
    </row>
    <row r="722" spans="27:43">
      <c r="AA722">
        <v>0</v>
      </c>
      <c r="AB722">
        <v>202708</v>
      </c>
      <c r="AC722">
        <v>332</v>
      </c>
      <c r="AD722">
        <v>77</v>
      </c>
      <c r="AE722">
        <v>10383.688829999999</v>
      </c>
      <c r="AF722">
        <v>-228.0508561</v>
      </c>
      <c r="AG722">
        <v>0.134094407</v>
      </c>
      <c r="AH722">
        <v>120</v>
      </c>
      <c r="AI722">
        <v>43</v>
      </c>
      <c r="AK722">
        <v>7747.6914398132858</v>
      </c>
      <c r="AL722">
        <v>-139.76789400171495</v>
      </c>
      <c r="AM722">
        <v>-88.138681842044804</v>
      </c>
      <c r="AN722">
        <v>-227.90657584375975</v>
      </c>
      <c r="AO722">
        <v>-7272.3085601867051</v>
      </c>
      <c r="AP722">
        <v>-10276.497779782803</v>
      </c>
      <c r="AQ722">
        <v>-17548.806339969506</v>
      </c>
    </row>
    <row r="723" spans="27:43">
      <c r="AA723">
        <v>0</v>
      </c>
      <c r="AB723">
        <v>202709</v>
      </c>
      <c r="AC723">
        <v>333</v>
      </c>
      <c r="AD723">
        <v>78</v>
      </c>
      <c r="AE723">
        <v>10323.477000000001</v>
      </c>
      <c r="AF723">
        <v>-228.0508561</v>
      </c>
      <c r="AG723">
        <v>0.134094407</v>
      </c>
      <c r="AH723">
        <v>120</v>
      </c>
      <c r="AI723">
        <v>42</v>
      </c>
      <c r="AK723">
        <v>7606.3617047395874</v>
      </c>
      <c r="AL723">
        <v>-141.3297350736982</v>
      </c>
      <c r="AM723">
        <v>-86.576840770061565</v>
      </c>
      <c r="AN723">
        <v>-227.90657584375975</v>
      </c>
      <c r="AO723">
        <v>-7413.6382952604035</v>
      </c>
      <c r="AP723">
        <v>-10363.074620552865</v>
      </c>
      <c r="AQ723">
        <v>-17776.712915813263</v>
      </c>
    </row>
    <row r="724" spans="27:43">
      <c r="AA724">
        <v>0</v>
      </c>
      <c r="AB724">
        <v>202710</v>
      </c>
      <c r="AC724">
        <v>334</v>
      </c>
      <c r="AD724">
        <v>79</v>
      </c>
      <c r="AE724">
        <v>10263.265170000001</v>
      </c>
      <c r="AF724">
        <v>-228.0508561</v>
      </c>
      <c r="AG724">
        <v>0.134094407</v>
      </c>
      <c r="AH724">
        <v>120</v>
      </c>
      <c r="AI724">
        <v>41</v>
      </c>
      <c r="AK724">
        <v>7463.4526757478743</v>
      </c>
      <c r="AL724">
        <v>-142.90902899171274</v>
      </c>
      <c r="AM724">
        <v>-84.997546852047009</v>
      </c>
      <c r="AN724">
        <v>-227.90657584375975</v>
      </c>
      <c r="AO724">
        <v>-7556.5473242521166</v>
      </c>
      <c r="AP724">
        <v>-10448.072167404913</v>
      </c>
      <c r="AQ724">
        <v>-18004.61949165702</v>
      </c>
    </row>
    <row r="725" spans="27:43">
      <c r="AA725">
        <v>0</v>
      </c>
      <c r="AB725">
        <v>202711</v>
      </c>
      <c r="AC725">
        <v>335</v>
      </c>
      <c r="AD725">
        <v>80</v>
      </c>
      <c r="AE725">
        <v>10203.053330000001</v>
      </c>
      <c r="AF725">
        <v>-228.0508561</v>
      </c>
      <c r="AG725">
        <v>0.134094407</v>
      </c>
      <c r="AH725">
        <v>120</v>
      </c>
      <c r="AI725">
        <v>40</v>
      </c>
      <c r="AK725">
        <v>7318.9467049646955</v>
      </c>
      <c r="AL725">
        <v>-144.50597078317855</v>
      </c>
      <c r="AM725">
        <v>-83.400605060581213</v>
      </c>
      <c r="AN725">
        <v>-227.90657584375975</v>
      </c>
      <c r="AO725">
        <v>-7701.0532950352954</v>
      </c>
      <c r="AP725">
        <v>-10531.472772465493</v>
      </c>
      <c r="AQ725">
        <v>-18232.526067500781</v>
      </c>
    </row>
    <row r="726" spans="27:43">
      <c r="AA726">
        <v>0</v>
      </c>
      <c r="AB726">
        <v>202712</v>
      </c>
      <c r="AC726">
        <v>336</v>
      </c>
      <c r="AD726">
        <v>81</v>
      </c>
      <c r="AE726">
        <v>10142.8415</v>
      </c>
      <c r="AF726">
        <v>-228.0508561</v>
      </c>
      <c r="AG726">
        <v>0.134094407</v>
      </c>
      <c r="AH726">
        <v>120</v>
      </c>
      <c r="AI726">
        <v>39</v>
      </c>
      <c r="AK726">
        <v>7172.8259473098396</v>
      </c>
      <c r="AL726">
        <v>-146.12075765485602</v>
      </c>
      <c r="AM726">
        <v>-81.785818188903733</v>
      </c>
      <c r="AN726">
        <v>-227.90657584375975</v>
      </c>
      <c r="AO726">
        <v>-7847.1740526901513</v>
      </c>
      <c r="AP726">
        <v>-10613.258590654397</v>
      </c>
      <c r="AQ726">
        <v>-18460.432643344539</v>
      </c>
    </row>
    <row r="727" spans="27:43">
      <c r="AA727">
        <v>0</v>
      </c>
      <c r="AB727">
        <v>202801</v>
      </c>
      <c r="AC727">
        <v>337</v>
      </c>
      <c r="AD727">
        <v>82</v>
      </c>
      <c r="AE727">
        <v>10082.62967</v>
      </c>
      <c r="AF727">
        <v>-228.0508561</v>
      </c>
      <c r="AG727">
        <v>0.134094407</v>
      </c>
      <c r="AH727">
        <v>120</v>
      </c>
      <c r="AI727">
        <v>38</v>
      </c>
      <c r="AK727">
        <v>7025.0723582926403</v>
      </c>
      <c r="AL727">
        <v>-147.75358901719923</v>
      </c>
      <c r="AM727">
        <v>-80.152986826560522</v>
      </c>
      <c r="AN727">
        <v>-227.90657584375975</v>
      </c>
      <c r="AO727">
        <v>-7994.9276417073506</v>
      </c>
      <c r="AP727">
        <v>-10693.411577480958</v>
      </c>
      <c r="AQ727">
        <v>-18688.339219188299</v>
      </c>
    </row>
    <row r="728" spans="27:43">
      <c r="AA728">
        <v>0</v>
      </c>
      <c r="AB728">
        <v>202802</v>
      </c>
      <c r="AC728">
        <v>338</v>
      </c>
      <c r="AD728">
        <v>83</v>
      </c>
      <c r="AE728">
        <v>10022.41783</v>
      </c>
      <c r="AF728">
        <v>-228.0508561</v>
      </c>
      <c r="AG728">
        <v>0.134094407</v>
      </c>
      <c r="AH728">
        <v>120</v>
      </c>
      <c r="AI728">
        <v>37</v>
      </c>
      <c r="AK728">
        <v>6875.6676917836594</v>
      </c>
      <c r="AL728">
        <v>-149.40466650898117</v>
      </c>
      <c r="AM728">
        <v>-78.501909334778588</v>
      </c>
      <c r="AN728">
        <v>-227.90657584375975</v>
      </c>
      <c r="AO728">
        <v>-8144.3323082163315</v>
      </c>
      <c r="AP728">
        <v>-10771.913486815736</v>
      </c>
      <c r="AQ728">
        <v>-18916.24579503206</v>
      </c>
    </row>
    <row r="729" spans="27:43">
      <c r="AA729">
        <v>0</v>
      </c>
      <c r="AB729">
        <v>202803</v>
      </c>
      <c r="AC729">
        <v>339</v>
      </c>
      <c r="AD729">
        <v>84</v>
      </c>
      <c r="AE729">
        <v>9962.2060000000001</v>
      </c>
      <c r="AF729">
        <v>-228.0508561</v>
      </c>
      <c r="AG729">
        <v>0.134094407</v>
      </c>
      <c r="AH729">
        <v>120</v>
      </c>
      <c r="AI729">
        <v>36</v>
      </c>
      <c r="AK729">
        <v>6724.5934977614652</v>
      </c>
      <c r="AL729">
        <v>-151.07419402219404</v>
      </c>
      <c r="AM729">
        <v>-76.832381821565718</v>
      </c>
      <c r="AN729">
        <v>-227.90657584375975</v>
      </c>
      <c r="AO729">
        <v>-8295.4065022385257</v>
      </c>
      <c r="AP729">
        <v>-10848.745868637301</v>
      </c>
      <c r="AQ729">
        <v>-19144.152370875818</v>
      </c>
    </row>
    <row r="730" spans="27:43">
      <c r="AA730">
        <v>0</v>
      </c>
      <c r="AB730">
        <v>202804</v>
      </c>
      <c r="AC730">
        <v>340</v>
      </c>
      <c r="AD730">
        <v>85</v>
      </c>
      <c r="AE730">
        <v>9901.9941670000007</v>
      </c>
      <c r="AF730">
        <v>-228.0508561</v>
      </c>
      <c r="AG730">
        <v>0.134094407</v>
      </c>
      <c r="AH730">
        <v>120</v>
      </c>
      <c r="AI730">
        <v>35</v>
      </c>
      <c r="AK730">
        <v>6571.8311200342368</v>
      </c>
      <c r="AL730">
        <v>-152.76237772722811</v>
      </c>
      <c r="AM730">
        <v>-75.144198116531626</v>
      </c>
      <c r="AN730">
        <v>-227.90657584375975</v>
      </c>
      <c r="AO730">
        <v>-8448.1688799657531</v>
      </c>
      <c r="AP730">
        <v>-10923.890066753833</v>
      </c>
      <c r="AQ730">
        <v>-19372.058946719575</v>
      </c>
    </row>
    <row r="731" spans="27:43">
      <c r="AA731">
        <v>0</v>
      </c>
      <c r="AB731">
        <v>202805</v>
      </c>
      <c r="AC731">
        <v>341</v>
      </c>
      <c r="AD731">
        <v>86</v>
      </c>
      <c r="AE731">
        <v>9841.7823329999992</v>
      </c>
      <c r="AF731">
        <v>-228.0508561</v>
      </c>
      <c r="AG731">
        <v>0.134094407</v>
      </c>
      <c r="AH731">
        <v>120</v>
      </c>
      <c r="AI731">
        <v>34</v>
      </c>
      <c r="AK731">
        <v>6417.3616939359054</v>
      </c>
      <c r="AL731">
        <v>-154.46942609833167</v>
      </c>
      <c r="AM731">
        <v>-73.437149745428073</v>
      </c>
      <c r="AN731">
        <v>-227.90657584375975</v>
      </c>
      <c r="AO731">
        <v>-8602.6383060640856</v>
      </c>
      <c r="AP731">
        <v>-10997.327216499261</v>
      </c>
      <c r="AQ731">
        <v>-19599.965522563332</v>
      </c>
    </row>
    <row r="732" spans="27:43">
      <c r="AA732">
        <v>0</v>
      </c>
      <c r="AB732">
        <v>202806</v>
      </c>
      <c r="AC732">
        <v>342</v>
      </c>
      <c r="AD732">
        <v>87</v>
      </c>
      <c r="AE732">
        <v>9781.5704999999998</v>
      </c>
      <c r="AF732">
        <v>-228.0508561</v>
      </c>
      <c r="AG732">
        <v>0.134094407</v>
      </c>
      <c r="AH732">
        <v>120</v>
      </c>
      <c r="AI732">
        <v>33</v>
      </c>
      <c r="AK732">
        <v>6261.1661439965501</v>
      </c>
      <c r="AL732">
        <v>-156.19554993935554</v>
      </c>
      <c r="AM732">
        <v>-71.711025904404224</v>
      </c>
      <c r="AN732">
        <v>-227.90657584375975</v>
      </c>
      <c r="AO732">
        <v>-8758.8338560034408</v>
      </c>
      <c r="AP732">
        <v>-11069.038242403665</v>
      </c>
      <c r="AQ732">
        <v>-19827.872098407093</v>
      </c>
    </row>
    <row r="733" spans="27:43">
      <c r="AA733">
        <v>0</v>
      </c>
      <c r="AB733">
        <v>202807</v>
      </c>
      <c r="AC733">
        <v>343</v>
      </c>
      <c r="AD733">
        <v>88</v>
      </c>
      <c r="AE733">
        <v>9721.3586670000004</v>
      </c>
      <c r="AF733">
        <v>-228.0508561</v>
      </c>
      <c r="AG733">
        <v>0.134094407</v>
      </c>
      <c r="AH733">
        <v>120</v>
      </c>
      <c r="AI733">
        <v>32</v>
      </c>
      <c r="AK733">
        <v>6103.2251815867648</v>
      </c>
      <c r="AL733">
        <v>-157.94096240978524</v>
      </c>
      <c r="AM733">
        <v>-69.965613433974497</v>
      </c>
      <c r="AN733">
        <v>-227.90657584375975</v>
      </c>
      <c r="AO733">
        <v>-8916.7748184132251</v>
      </c>
      <c r="AP733">
        <v>-11139.00385583764</v>
      </c>
      <c r="AQ733">
        <v>-20055.778674250854</v>
      </c>
    </row>
    <row r="734" spans="27:43">
      <c r="AA734">
        <v>0</v>
      </c>
      <c r="AB734">
        <v>202808</v>
      </c>
      <c r="AC734">
        <v>344</v>
      </c>
      <c r="AD734">
        <v>89</v>
      </c>
      <c r="AE734">
        <v>9661.1468330000007</v>
      </c>
      <c r="AF734">
        <v>-228.0508561</v>
      </c>
      <c r="AG734">
        <v>0.134094407</v>
      </c>
      <c r="AH734">
        <v>120</v>
      </c>
      <c r="AI734">
        <v>31</v>
      </c>
      <c r="AK734">
        <v>5943.5193025357003</v>
      </c>
      <c r="AL734">
        <v>-159.70587905106436</v>
      </c>
      <c r="AM734">
        <v>-68.200696792695382</v>
      </c>
      <c r="AN734">
        <v>-227.90657584375975</v>
      </c>
      <c r="AO734">
        <v>-9076.4806974642888</v>
      </c>
      <c r="AP734">
        <v>-11207.204552630335</v>
      </c>
      <c r="AQ734">
        <v>-20283.685250094612</v>
      </c>
    </row>
    <row r="735" spans="27:43">
      <c r="AA735">
        <v>0</v>
      </c>
      <c r="AB735">
        <v>202809</v>
      </c>
      <c r="AC735">
        <v>345</v>
      </c>
      <c r="AD735">
        <v>90</v>
      </c>
      <c r="AE735">
        <v>9600.9349999999995</v>
      </c>
      <c r="AF735">
        <v>-228.0508561</v>
      </c>
      <c r="AG735">
        <v>0.134094407</v>
      </c>
      <c r="AH735">
        <v>120</v>
      </c>
      <c r="AI735">
        <v>30</v>
      </c>
      <c r="AK735">
        <v>5782.028784722489</v>
      </c>
      <c r="AL735">
        <v>-161.49051781321157</v>
      </c>
      <c r="AM735">
        <v>-66.4160580305482</v>
      </c>
      <c r="AN735">
        <v>-227.90657584375975</v>
      </c>
      <c r="AO735">
        <v>-9237.971215277501</v>
      </c>
      <c r="AP735">
        <v>-11273.620610660884</v>
      </c>
      <c r="AQ735">
        <v>-20511.591825938369</v>
      </c>
    </row>
    <row r="736" spans="27:43">
      <c r="AA736">
        <v>0</v>
      </c>
      <c r="AB736">
        <v>202810</v>
      </c>
      <c r="AC736">
        <v>346</v>
      </c>
      <c r="AD736">
        <v>91</v>
      </c>
      <c r="AE736">
        <v>9540.7231670000001</v>
      </c>
      <c r="AF736">
        <v>-228.0508561</v>
      </c>
      <c r="AG736">
        <v>0.134094407</v>
      </c>
      <c r="AH736">
        <v>120</v>
      </c>
      <c r="AI736">
        <v>29</v>
      </c>
      <c r="AK736">
        <v>5618.7336856407537</v>
      </c>
      <c r="AL736">
        <v>-163.29509908173537</v>
      </c>
      <c r="AM736">
        <v>-64.611476762024395</v>
      </c>
      <c r="AN736">
        <v>-227.90657584375975</v>
      </c>
      <c r="AO736">
        <v>-9401.2663143592363</v>
      </c>
      <c r="AP736">
        <v>-11338.232087422908</v>
      </c>
      <c r="AQ736">
        <v>-20739.49840178213</v>
      </c>
    </row>
    <row r="737" spans="27:43">
      <c r="AA737">
        <v>0</v>
      </c>
      <c r="AB737">
        <v>202811</v>
      </c>
      <c r="AC737">
        <v>347</v>
      </c>
      <c r="AD737">
        <v>92</v>
      </c>
      <c r="AE737">
        <v>9480.5113330000004</v>
      </c>
      <c r="AF737">
        <v>-228.0508561</v>
      </c>
      <c r="AG737">
        <v>0.134094407</v>
      </c>
      <c r="AH737">
        <v>120</v>
      </c>
      <c r="AI737">
        <v>28</v>
      </c>
      <c r="AK737">
        <v>5453.6138399359043</v>
      </c>
      <c r="AL737">
        <v>-165.11984570484964</v>
      </c>
      <c r="AM737">
        <v>-62.786730138910109</v>
      </c>
      <c r="AN737">
        <v>-227.90657584375975</v>
      </c>
      <c r="AO737">
        <v>-9566.3861600640867</v>
      </c>
      <c r="AP737">
        <v>-11401.018817561819</v>
      </c>
      <c r="AQ737">
        <v>-20967.404977625887</v>
      </c>
    </row>
    <row r="738" spans="27:43">
      <c r="AA738">
        <v>0</v>
      </c>
      <c r="AB738">
        <v>202812</v>
      </c>
      <c r="AC738">
        <v>348</v>
      </c>
      <c r="AD738">
        <v>93</v>
      </c>
      <c r="AE738">
        <v>9420.2994999999992</v>
      </c>
      <c r="AF738">
        <v>-228.0508561</v>
      </c>
      <c r="AG738">
        <v>0.134094407</v>
      </c>
      <c r="AH738">
        <v>120</v>
      </c>
      <c r="AI738">
        <v>27</v>
      </c>
      <c r="AK738">
        <v>5286.6488569149114</v>
      </c>
      <c r="AL738">
        <v>-166.96498302099326</v>
      </c>
      <c r="AM738">
        <v>-60.941592822766502</v>
      </c>
      <c r="AN738">
        <v>-227.90657584375975</v>
      </c>
      <c r="AO738">
        <v>-9733.3511430850795</v>
      </c>
      <c r="AP738">
        <v>-11461.960410384585</v>
      </c>
      <c r="AQ738">
        <v>-21195.311553469648</v>
      </c>
    </row>
    <row r="739" spans="27:43">
      <c r="AA739">
        <v>0</v>
      </c>
      <c r="AB739">
        <v>202901</v>
      </c>
      <c r="AC739">
        <v>349</v>
      </c>
      <c r="AD739">
        <v>94</v>
      </c>
      <c r="AE739">
        <v>9360.0876669999998</v>
      </c>
      <c r="AF739">
        <v>-228.0508561</v>
      </c>
      <c r="AG739">
        <v>0.134094407</v>
      </c>
      <c r="AH739">
        <v>120</v>
      </c>
      <c r="AI739">
        <v>26</v>
      </c>
      <c r="AK739">
        <v>5117.8181180282545</v>
      </c>
      <c r="AL739">
        <v>-168.830738886657</v>
      </c>
      <c r="AM739">
        <v>-59.075836957102744</v>
      </c>
      <c r="AN739">
        <v>-227.90657584375975</v>
      </c>
      <c r="AO739">
        <v>-9902.1818819717373</v>
      </c>
      <c r="AP739">
        <v>-11521.036247341688</v>
      </c>
      <c r="AQ739">
        <v>-21423.218129313405</v>
      </c>
    </row>
    <row r="740" spans="27:43">
      <c r="AA740">
        <v>0</v>
      </c>
      <c r="AB740">
        <v>202902</v>
      </c>
      <c r="AC740">
        <v>350</v>
      </c>
      <c r="AD740">
        <v>95</v>
      </c>
      <c r="AE740">
        <v>9299.8758330000001</v>
      </c>
      <c r="AF740">
        <v>-228.0508561</v>
      </c>
      <c r="AG740">
        <v>0.134094407</v>
      </c>
      <c r="AH740">
        <v>120</v>
      </c>
      <c r="AI740">
        <v>25</v>
      </c>
      <c r="AK740">
        <v>4947.1007743237324</v>
      </c>
      <c r="AL740">
        <v>-170.71734370452185</v>
      </c>
      <c r="AM740">
        <v>-57.189232139237902</v>
      </c>
      <c r="AN740">
        <v>-227.90657584375975</v>
      </c>
      <c r="AO740">
        <v>-10072.899225676259</v>
      </c>
      <c r="AP740">
        <v>-11578.225479480927</v>
      </c>
      <c r="AQ740">
        <v>-21651.124705157163</v>
      </c>
    </row>
    <row r="741" spans="27:43">
      <c r="AA741">
        <v>0</v>
      </c>
      <c r="AB741">
        <v>202903</v>
      </c>
      <c r="AC741">
        <v>351</v>
      </c>
      <c r="AD741">
        <v>96</v>
      </c>
      <c r="AE741">
        <v>9239.6640000000007</v>
      </c>
      <c r="AF741">
        <v>-228.0508561</v>
      </c>
      <c r="AG741">
        <v>0.134094407</v>
      </c>
      <c r="AH741">
        <v>120</v>
      </c>
      <c r="AI741">
        <v>24</v>
      </c>
      <c r="AK741">
        <v>4774.4757438718207</v>
      </c>
      <c r="AL741">
        <v>-172.62503045191127</v>
      </c>
      <c r="AM741">
        <v>-55.281545391848475</v>
      </c>
      <c r="AN741">
        <v>-227.90657584375975</v>
      </c>
      <c r="AO741">
        <v>-10245.52425612817</v>
      </c>
      <c r="AP741">
        <v>-11633.507024872775</v>
      </c>
      <c r="AQ741">
        <v>-21879.031281000924</v>
      </c>
    </row>
    <row r="742" spans="27:43">
      <c r="AA742">
        <v>0</v>
      </c>
      <c r="AB742">
        <v>202904</v>
      </c>
      <c r="AC742">
        <v>352</v>
      </c>
      <c r="AD742">
        <v>97</v>
      </c>
      <c r="AE742">
        <v>9179.4521669999995</v>
      </c>
      <c r="AF742">
        <v>-228.0508561</v>
      </c>
      <c r="AG742">
        <v>0.134094407</v>
      </c>
      <c r="AH742">
        <v>120</v>
      </c>
      <c r="AI742">
        <v>23</v>
      </c>
      <c r="AK742">
        <v>4599.9217091622586</v>
      </c>
      <c r="AL742">
        <v>-174.55403470956179</v>
      </c>
      <c r="AM742">
        <v>-53.352541134197971</v>
      </c>
      <c r="AN742">
        <v>-227.90657584375975</v>
      </c>
      <c r="AO742">
        <v>-10420.078290837731</v>
      </c>
      <c r="AP742">
        <v>-11686.859566006973</v>
      </c>
      <c r="AQ742">
        <v>-22106.937856844685</v>
      </c>
    </row>
    <row r="743" spans="27:43">
      <c r="AA743">
        <v>0</v>
      </c>
      <c r="AB743">
        <v>202905</v>
      </c>
      <c r="AC743">
        <v>353</v>
      </c>
      <c r="AD743">
        <v>98</v>
      </c>
      <c r="AE743">
        <v>9119.2403329999997</v>
      </c>
      <c r="AF743">
        <v>-228.0508561</v>
      </c>
      <c r="AG743">
        <v>0.134094407</v>
      </c>
      <c r="AH743">
        <v>120</v>
      </c>
      <c r="AI743">
        <v>22</v>
      </c>
      <c r="AK743">
        <v>4423.4171144715438</v>
      </c>
      <c r="AL743">
        <v>-176.50459469071478</v>
      </c>
      <c r="AM743">
        <v>-51.401981153044957</v>
      </c>
      <c r="AN743">
        <v>-227.90657584375975</v>
      </c>
      <c r="AO743">
        <v>-10596.582885528445</v>
      </c>
      <c r="AP743">
        <v>-11738.261547160018</v>
      </c>
      <c r="AQ743">
        <v>-22334.844432688446</v>
      </c>
    </row>
    <row r="744" spans="27:43">
      <c r="AA744">
        <v>0</v>
      </c>
      <c r="AB744">
        <v>202906</v>
      </c>
      <c r="AC744">
        <v>354</v>
      </c>
      <c r="AD744">
        <v>99</v>
      </c>
      <c r="AE744">
        <v>9059.0285000000003</v>
      </c>
      <c r="AF744">
        <v>-228.0508561</v>
      </c>
      <c r="AG744">
        <v>0.134094407</v>
      </c>
      <c r="AH744">
        <v>120</v>
      </c>
      <c r="AI744">
        <v>21</v>
      </c>
      <c r="AK744">
        <v>4244.9401632010104</v>
      </c>
      <c r="AL744">
        <v>-178.47695127053368</v>
      </c>
      <c r="AM744">
        <v>-49.429624573226064</v>
      </c>
      <c r="AN744">
        <v>-227.90657584375975</v>
      </c>
      <c r="AO744">
        <v>-10775.059836798979</v>
      </c>
      <c r="AP744">
        <v>-11787.691171733244</v>
      </c>
      <c r="AQ744">
        <v>-22562.751008532206</v>
      </c>
    </row>
    <row r="745" spans="27:43">
      <c r="AA745">
        <v>0</v>
      </c>
      <c r="AB745">
        <v>202907</v>
      </c>
      <c r="AC745">
        <v>355</v>
      </c>
      <c r="AD745">
        <v>100</v>
      </c>
      <c r="AE745">
        <v>8998.8166669999991</v>
      </c>
      <c r="AF745">
        <v>-228.0508561</v>
      </c>
      <c r="AG745">
        <v>0.134094407</v>
      </c>
      <c r="AH745">
        <v>120</v>
      </c>
      <c r="AI745">
        <v>20</v>
      </c>
      <c r="AK745">
        <v>4064.468815185161</v>
      </c>
      <c r="AL745">
        <v>-180.47134801584951</v>
      </c>
      <c r="AM745">
        <v>-47.435227827910225</v>
      </c>
      <c r="AN745">
        <v>-227.90657584375975</v>
      </c>
      <c r="AO745">
        <v>-10955.531184814829</v>
      </c>
      <c r="AP745">
        <v>-11835.126399561153</v>
      </c>
      <c r="AQ745">
        <v>-22790.657584375967</v>
      </c>
    </row>
    <row r="746" spans="27:43">
      <c r="AA746">
        <v>0</v>
      </c>
      <c r="AB746">
        <v>202908</v>
      </c>
      <c r="AC746">
        <v>356</v>
      </c>
      <c r="AD746">
        <v>101</v>
      </c>
      <c r="AE746">
        <v>8938.6048329999994</v>
      </c>
      <c r="AF746">
        <v>-228.0508561</v>
      </c>
      <c r="AG746">
        <v>0.134094407</v>
      </c>
      <c r="AH746">
        <v>120</v>
      </c>
      <c r="AI746">
        <v>19</v>
      </c>
      <c r="AK746">
        <v>3881.980783969922</v>
      </c>
      <c r="AL746">
        <v>-182.48803121523918</v>
      </c>
      <c r="AM746">
        <v>-45.418544628520564</v>
      </c>
      <c r="AN746">
        <v>-227.90657584375975</v>
      </c>
      <c r="AO746">
        <v>-11138.019216030068</v>
      </c>
      <c r="AP746">
        <v>-11880.544944189674</v>
      </c>
      <c r="AQ746">
        <v>-23018.564160219725</v>
      </c>
    </row>
    <row r="747" spans="27:43">
      <c r="AA747">
        <v>0</v>
      </c>
      <c r="AB747">
        <v>202909</v>
      </c>
      <c r="AC747">
        <v>357</v>
      </c>
      <c r="AD747">
        <v>102</v>
      </c>
      <c r="AE747">
        <v>8878.393</v>
      </c>
      <c r="AF747">
        <v>-228.0508561</v>
      </c>
      <c r="AG747">
        <v>0.134094407</v>
      </c>
      <c r="AH747">
        <v>120</v>
      </c>
      <c r="AI747">
        <v>18</v>
      </c>
      <c r="AK747">
        <v>3697.4535340604825</v>
      </c>
      <c r="AL747">
        <v>-184.5272499094396</v>
      </c>
      <c r="AM747">
        <v>-43.37932593432015</v>
      </c>
      <c r="AN747">
        <v>-227.90657584375975</v>
      </c>
      <c r="AO747">
        <v>-11322.546465939507</v>
      </c>
      <c r="AP747">
        <v>-11923.924270123995</v>
      </c>
      <c r="AQ747">
        <v>-23246.470736063482</v>
      </c>
    </row>
    <row r="748" spans="27:43">
      <c r="AA748">
        <v>0</v>
      </c>
      <c r="AB748">
        <v>202910</v>
      </c>
      <c r="AC748">
        <v>358</v>
      </c>
      <c r="AD748">
        <v>103</v>
      </c>
      <c r="AE748">
        <v>8818.1811670000006</v>
      </c>
      <c r="AF748">
        <v>-228.0508561</v>
      </c>
      <c r="AG748">
        <v>0.134094407</v>
      </c>
      <c r="AH748">
        <v>120</v>
      </c>
      <c r="AI748">
        <v>17</v>
      </c>
      <c r="AK748">
        <v>3510.8642781383805</v>
      </c>
      <c r="AL748">
        <v>-186.58925592210187</v>
      </c>
      <c r="AM748">
        <v>-41.317319921657891</v>
      </c>
      <c r="AN748">
        <v>-227.90657584375975</v>
      </c>
      <c r="AO748">
        <v>-11509.135721861609</v>
      </c>
      <c r="AP748">
        <v>-11965.241590045653</v>
      </c>
      <c r="AQ748">
        <v>-23474.377311907243</v>
      </c>
    </row>
    <row r="749" spans="27:43">
      <c r="AA749">
        <v>0</v>
      </c>
      <c r="AB749">
        <v>202911</v>
      </c>
      <c r="AC749">
        <v>359</v>
      </c>
      <c r="AD749">
        <v>104</v>
      </c>
      <c r="AE749">
        <v>8757.9693329999991</v>
      </c>
      <c r="AF749">
        <v>-228.0508561</v>
      </c>
      <c r="AG749">
        <v>0.134094407</v>
      </c>
      <c r="AH749">
        <v>120</v>
      </c>
      <c r="AI749">
        <v>16</v>
      </c>
      <c r="AK749">
        <v>3322.1899742474916</v>
      </c>
      <c r="AL749">
        <v>-188.67430389088898</v>
      </c>
      <c r="AM749">
        <v>-39.232271952870768</v>
      </c>
      <c r="AN749">
        <v>-227.90657584375975</v>
      </c>
      <c r="AO749">
        <v>-11697.810025752498</v>
      </c>
      <c r="AP749">
        <v>-12004.473861998524</v>
      </c>
      <c r="AQ749">
        <v>-23702.283887751004</v>
      </c>
    </row>
    <row r="750" spans="27:43">
      <c r="AA750">
        <v>0</v>
      </c>
      <c r="AB750">
        <v>202912</v>
      </c>
      <c r="AC750">
        <v>360</v>
      </c>
      <c r="AD750">
        <v>105</v>
      </c>
      <c r="AE750">
        <v>8697.7574999999997</v>
      </c>
      <c r="AF750">
        <v>-228.0508561</v>
      </c>
      <c r="AG750">
        <v>0.134094407</v>
      </c>
      <c r="AH750">
        <v>120</v>
      </c>
      <c r="AI750">
        <v>15</v>
      </c>
      <c r="AK750">
        <v>3131.4073229485703</v>
      </c>
      <c r="AL750">
        <v>-190.78265129892119</v>
      </c>
      <c r="AM750">
        <v>-37.123924544838552</v>
      </c>
      <c r="AN750">
        <v>-227.90657584375975</v>
      </c>
      <c r="AO750">
        <v>-11888.59267705142</v>
      </c>
      <c r="AP750">
        <v>-12041.597786543362</v>
      </c>
      <c r="AQ750">
        <v>-23930.190463594761</v>
      </c>
    </row>
    <row r="751" spans="27:43">
      <c r="AA751">
        <v>0</v>
      </c>
      <c r="AB751">
        <v>203001</v>
      </c>
      <c r="AC751">
        <v>361</v>
      </c>
      <c r="AD751">
        <v>106</v>
      </c>
      <c r="AE751">
        <v>8637.5456670000003</v>
      </c>
      <c r="AF751">
        <v>-228.0508561</v>
      </c>
      <c r="AG751">
        <v>0.134094407</v>
      </c>
      <c r="AH751">
        <v>120</v>
      </c>
      <c r="AI751">
        <v>14</v>
      </c>
      <c r="AK751">
        <v>2938.4927644419977</v>
      </c>
      <c r="AL751">
        <v>-192.91455850657258</v>
      </c>
      <c r="AM751">
        <v>-34.992017337187171</v>
      </c>
      <c r="AN751">
        <v>-227.90657584375975</v>
      </c>
      <c r="AO751">
        <v>-12081.507235557992</v>
      </c>
      <c r="AP751">
        <v>-12076.589803880548</v>
      </c>
      <c r="AQ751">
        <v>-24158.097039438522</v>
      </c>
    </row>
    <row r="752" spans="27:43">
      <c r="AA752">
        <v>0</v>
      </c>
      <c r="AB752">
        <v>203002</v>
      </c>
      <c r="AC752">
        <v>362</v>
      </c>
      <c r="AD752">
        <v>107</v>
      </c>
      <c r="AE752">
        <v>8577.3338330000006</v>
      </c>
      <c r="AF752">
        <v>-228.0508561</v>
      </c>
      <c r="AG752">
        <v>0.134094407</v>
      </c>
      <c r="AH752">
        <v>120</v>
      </c>
      <c r="AI752">
        <v>13</v>
      </c>
      <c r="AK752">
        <v>2743.4224756583744</v>
      </c>
      <c r="AL752">
        <v>-195.07028878362306</v>
      </c>
      <c r="AM752">
        <v>-32.836287060136698</v>
      </c>
      <c r="AN752">
        <v>-227.90657584375975</v>
      </c>
      <c r="AO752">
        <v>-12276.577524341616</v>
      </c>
      <c r="AP752">
        <v>-12109.426090940684</v>
      </c>
      <c r="AQ752">
        <v>-24386.003615282283</v>
      </c>
    </row>
    <row r="753" spans="27:43">
      <c r="AA753">
        <v>0</v>
      </c>
      <c r="AB753">
        <v>203003</v>
      </c>
      <c r="AC753">
        <v>363</v>
      </c>
      <c r="AD753">
        <v>108</v>
      </c>
      <c r="AE753">
        <v>8517.1219999999994</v>
      </c>
      <c r="AF753">
        <v>-228.0508561</v>
      </c>
      <c r="AG753">
        <v>0.134094407</v>
      </c>
      <c r="AH753">
        <v>120</v>
      </c>
      <c r="AI753">
        <v>12</v>
      </c>
      <c r="AK753">
        <v>2546.1723673166048</v>
      </c>
      <c r="AL753">
        <v>-197.25010834176962</v>
      </c>
      <c r="AM753">
        <v>-30.656467501990136</v>
      </c>
      <c r="AN753">
        <v>-227.90657584375975</v>
      </c>
      <c r="AO753">
        <v>-12473.827632683386</v>
      </c>
      <c r="AP753">
        <v>-12140.082558442675</v>
      </c>
      <c r="AQ753">
        <v>-24613.910191126044</v>
      </c>
    </row>
    <row r="754" spans="27:43">
      <c r="AA754">
        <v>0</v>
      </c>
      <c r="AB754">
        <v>203004</v>
      </c>
      <c r="AC754">
        <v>364</v>
      </c>
      <c r="AD754">
        <v>109</v>
      </c>
      <c r="AE754">
        <v>8456.910167</v>
      </c>
      <c r="AF754">
        <v>-228.0508561</v>
      </c>
      <c r="AG754">
        <v>0.134094407</v>
      </c>
      <c r="AH754">
        <v>120</v>
      </c>
      <c r="AI754">
        <v>11</v>
      </c>
      <c r="AK754">
        <v>2346.7180809491038</v>
      </c>
      <c r="AL754">
        <v>-199.45428636750088</v>
      </c>
      <c r="AM754">
        <v>-28.452289476258859</v>
      </c>
      <c r="AN754">
        <v>-227.90657584375975</v>
      </c>
      <c r="AO754">
        <v>-12673.281919050887</v>
      </c>
      <c r="AP754">
        <v>-12168.534847918934</v>
      </c>
      <c r="AQ754">
        <v>-24841.816766969805</v>
      </c>
    </row>
    <row r="755" spans="27:43">
      <c r="AA755">
        <v>0</v>
      </c>
      <c r="AB755">
        <v>203005</v>
      </c>
      <c r="AC755">
        <v>365</v>
      </c>
      <c r="AD755">
        <v>110</v>
      </c>
      <c r="AE755">
        <v>8396.6983330000003</v>
      </c>
      <c r="AF755">
        <v>-228.0508561</v>
      </c>
      <c r="AG755">
        <v>0.134094407</v>
      </c>
      <c r="AH755">
        <v>120</v>
      </c>
      <c r="AI755">
        <v>10</v>
      </c>
      <c r="AK755">
        <v>2145.0349858937648</v>
      </c>
      <c r="AL755">
        <v>-201.68309505533909</v>
      </c>
      <c r="AM755">
        <v>-26.223480788420673</v>
      </c>
      <c r="AN755">
        <v>-227.90657584375975</v>
      </c>
      <c r="AO755">
        <v>-12874.965014106227</v>
      </c>
      <c r="AP755">
        <v>-12194.758328707356</v>
      </c>
      <c r="AQ755">
        <v>-25069.723342813562</v>
      </c>
    </row>
    <row r="756" spans="27:43">
      <c r="AA756">
        <v>0</v>
      </c>
      <c r="AB756">
        <v>203006</v>
      </c>
      <c r="AC756">
        <v>366</v>
      </c>
      <c r="AD756">
        <v>111</v>
      </c>
      <c r="AE756">
        <v>8336.4865000000009</v>
      </c>
      <c r="AF756">
        <v>-228.0508561</v>
      </c>
      <c r="AG756">
        <v>0.134094407</v>
      </c>
      <c r="AH756">
        <v>120</v>
      </c>
      <c r="AI756">
        <v>9</v>
      </c>
      <c r="AK756">
        <v>1941.0981762523115</v>
      </c>
      <c r="AL756">
        <v>-203.93680964145327</v>
      </c>
      <c r="AM756">
        <v>-23.969766202306481</v>
      </c>
      <c r="AN756">
        <v>-227.90657584375975</v>
      </c>
      <c r="AO756">
        <v>-13078.901823747679</v>
      </c>
      <c r="AP756">
        <v>-12218.728094909662</v>
      </c>
      <c r="AQ756">
        <v>-25297.629918657323</v>
      </c>
    </row>
    <row r="757" spans="27:43">
      <c r="AA757">
        <v>0</v>
      </c>
      <c r="AB757">
        <v>203007</v>
      </c>
      <c r="AC757">
        <v>367</v>
      </c>
      <c r="AD757">
        <v>112</v>
      </c>
      <c r="AE757">
        <v>8276.2746669999997</v>
      </c>
      <c r="AF757">
        <v>-228.0508561</v>
      </c>
      <c r="AG757">
        <v>0.134094407</v>
      </c>
      <c r="AH757">
        <v>120</v>
      </c>
      <c r="AI757">
        <v>8</v>
      </c>
      <c r="AK757">
        <v>1734.882467814663</v>
      </c>
      <c r="AL757">
        <v>-206.21570843764849</v>
      </c>
      <c r="AM757">
        <v>-21.690867406111266</v>
      </c>
      <c r="AN757">
        <v>-227.90657584375975</v>
      </c>
      <c r="AO757">
        <v>-13285.117532185328</v>
      </c>
      <c r="AP757">
        <v>-12240.418962315773</v>
      </c>
      <c r="AQ757">
        <v>-25525.536494501084</v>
      </c>
    </row>
    <row r="758" spans="27:43">
      <c r="AA758">
        <v>0</v>
      </c>
      <c r="AB758">
        <v>203008</v>
      </c>
      <c r="AC758">
        <v>368</v>
      </c>
      <c r="AD758">
        <v>113</v>
      </c>
      <c r="AE758">
        <v>8216.062833</v>
      </c>
      <c r="AF758">
        <v>-228.0508561</v>
      </c>
      <c r="AG758">
        <v>0.134094407</v>
      </c>
      <c r="AH758">
        <v>120</v>
      </c>
      <c r="AI758">
        <v>7</v>
      </c>
      <c r="AK758">
        <v>1526.3623949489286</v>
      </c>
      <c r="AL758">
        <v>-208.52007286573445</v>
      </c>
      <c r="AM758">
        <v>-19.38650297802532</v>
      </c>
      <c r="AN758">
        <v>-227.90657584375975</v>
      </c>
      <c r="AO758">
        <v>-13493.637605051063</v>
      </c>
      <c r="AP758">
        <v>-12259.805465293797</v>
      </c>
      <c r="AQ758">
        <v>-25753.443070344842</v>
      </c>
    </row>
    <row r="759" spans="27:43">
      <c r="AA759">
        <v>0</v>
      </c>
      <c r="AB759">
        <v>203009</v>
      </c>
      <c r="AC759">
        <v>369</v>
      </c>
      <c r="AD759">
        <v>114</v>
      </c>
      <c r="AE759">
        <v>8155.8509999999997</v>
      </c>
      <c r="AF759">
        <v>-228.0508561</v>
      </c>
      <c r="AG759">
        <v>0.134094407</v>
      </c>
      <c r="AH759">
        <v>120</v>
      </c>
      <c r="AI759">
        <v>6</v>
      </c>
      <c r="AK759">
        <v>1315.5122074566502</v>
      </c>
      <c r="AL759">
        <v>-210.85018749227839</v>
      </c>
      <c r="AM759">
        <v>-17.056388351481363</v>
      </c>
      <c r="AN759">
        <v>-227.90657584375975</v>
      </c>
      <c r="AO759">
        <v>-13704.487792543341</v>
      </c>
      <c r="AP759">
        <v>-12276.861853645278</v>
      </c>
      <c r="AQ759">
        <v>-25981.349646188599</v>
      </c>
    </row>
    <row r="760" spans="27:43">
      <c r="AA760">
        <v>0</v>
      </c>
      <c r="AB760">
        <v>203010</v>
      </c>
      <c r="AC760">
        <v>370</v>
      </c>
      <c r="AD760">
        <v>115</v>
      </c>
      <c r="AE760">
        <v>8095.6391670000003</v>
      </c>
      <c r="AF760">
        <v>-228.0508561</v>
      </c>
      <c r="AG760">
        <v>0.134094407</v>
      </c>
      <c r="AH760">
        <v>120</v>
      </c>
      <c r="AI760">
        <v>5</v>
      </c>
      <c r="AK760">
        <v>1102.3058673929038</v>
      </c>
      <c r="AL760">
        <v>-213.20634006374638</v>
      </c>
      <c r="AM760">
        <v>-14.700235780013374</v>
      </c>
      <c r="AN760">
        <v>-227.90657584375975</v>
      </c>
      <c r="AO760">
        <v>-13917.694132607088</v>
      </c>
      <c r="AP760">
        <v>-12291.562089425292</v>
      </c>
      <c r="AQ760">
        <v>-26209.256222032356</v>
      </c>
    </row>
    <row r="761" spans="27:43">
      <c r="AA761">
        <v>0</v>
      </c>
      <c r="AB761">
        <v>203011</v>
      </c>
      <c r="AC761">
        <v>371</v>
      </c>
      <c r="AD761">
        <v>116</v>
      </c>
      <c r="AE761">
        <v>8035.4273329999996</v>
      </c>
      <c r="AF761">
        <v>-228.0508561</v>
      </c>
      <c r="AG761">
        <v>0.134094407</v>
      </c>
      <c r="AH761">
        <v>120</v>
      </c>
      <c r="AI761">
        <v>4</v>
      </c>
      <c r="AK761">
        <v>886.71704585086673</v>
      </c>
      <c r="AL761">
        <v>-215.58882154203707</v>
      </c>
      <c r="AM761">
        <v>-12.317754301722672</v>
      </c>
      <c r="AN761">
        <v>-227.90657584375975</v>
      </c>
      <c r="AO761">
        <v>-14133.282954149125</v>
      </c>
      <c r="AP761">
        <v>-12303.879843727014</v>
      </c>
      <c r="AQ761">
        <v>-26437.162797876117</v>
      </c>
    </row>
    <row r="762" spans="27:43">
      <c r="AA762">
        <v>0</v>
      </c>
      <c r="AB762">
        <v>203012</v>
      </c>
      <c r="AC762">
        <v>372</v>
      </c>
      <c r="AD762">
        <v>117</v>
      </c>
      <c r="AE762">
        <v>7975.2155000000002</v>
      </c>
      <c r="AF762">
        <v>-228.0508561</v>
      </c>
      <c r="AG762">
        <v>0.134094407</v>
      </c>
      <c r="AH762">
        <v>120</v>
      </c>
      <c r="AI762">
        <v>3</v>
      </c>
      <c r="AK762">
        <v>668.71911971045392</v>
      </c>
      <c r="AL762">
        <v>-217.99792614041277</v>
      </c>
      <c r="AM762">
        <v>-9.9086497033469811</v>
      </c>
      <c r="AN762">
        <v>-227.90657584375975</v>
      </c>
      <c r="AO762">
        <v>-14351.280880289538</v>
      </c>
      <c r="AP762">
        <v>-12313.788493430362</v>
      </c>
      <c r="AQ762">
        <v>-26665.069373719874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sheetPr codeName="Sheet2"/>
  <dimension ref="A1:R131"/>
  <sheetViews>
    <sheetView workbookViewId="0">
      <selection activeCell="C28" sqref="C28"/>
    </sheetView>
  </sheetViews>
  <sheetFormatPr defaultRowHeight="14.4"/>
  <cols>
    <col min="1" max="1" width="24.734375" bestFit="1" customWidth="1"/>
    <col min="2" max="2" width="25.62890625" bestFit="1" customWidth="1"/>
    <col min="3" max="3" width="97.3125" bestFit="1" customWidth="1"/>
    <col min="4" max="4" width="89.62890625" bestFit="1" customWidth="1"/>
    <col min="9" max="12" width="11.7890625" bestFit="1" customWidth="1"/>
    <col min="14" max="14" width="67.26171875" bestFit="1" customWidth="1"/>
    <col min="15" max="15" width="36.47265625" bestFit="1" customWidth="1"/>
    <col min="16" max="16" width="32.62890625" bestFit="1" customWidth="1"/>
    <col min="17" max="17" width="40.3671875" bestFit="1" customWidth="1"/>
    <col min="18" max="18" width="28.1015625" bestFit="1" customWidth="1"/>
    <col min="19" max="21" width="11.7890625" bestFit="1" customWidth="1"/>
    <col min="22" max="22" width="12.47265625" bestFit="1" customWidth="1"/>
  </cols>
  <sheetData>
    <row r="1" spans="1:5" ht="18.3">
      <c r="A1" s="33" t="s">
        <v>22</v>
      </c>
      <c r="B1" s="33"/>
      <c r="C1" s="33"/>
      <c r="D1" s="33"/>
      <c r="E1" s="33"/>
    </row>
    <row r="2" spans="1:5" ht="18.55" customHeight="1">
      <c r="A2" s="32" t="s">
        <v>358</v>
      </c>
      <c r="B2" s="32"/>
      <c r="C2" s="32"/>
      <c r="D2" s="32"/>
      <c r="E2" s="32"/>
    </row>
    <row r="3" spans="1:5">
      <c r="A3" s="34" t="s">
        <v>357</v>
      </c>
      <c r="B3" s="34"/>
      <c r="C3" s="34"/>
      <c r="D3" s="34"/>
      <c r="E3" s="34"/>
    </row>
    <row r="4" spans="1:5">
      <c r="A4" s="5" t="s">
        <v>14</v>
      </c>
    </row>
    <row r="5" spans="1:5">
      <c r="A5" t="s">
        <v>15</v>
      </c>
      <c r="B5" t="s">
        <v>17</v>
      </c>
    </row>
    <row r="6" spans="1:5">
      <c r="A6" t="s">
        <v>16</v>
      </c>
      <c r="B6" t="s">
        <v>18</v>
      </c>
    </row>
    <row r="7" spans="1:5">
      <c r="A7" s="2">
        <v>1</v>
      </c>
      <c r="C7" t="str" cm="1">
        <f t="array" ref="C7">_xll.WDS.XLM.GET.WORKBOOK(A7,B7)</f>
        <v>[WDS-ModelUtil-XLL-Test.xlsm]Roll Test</v>
      </c>
    </row>
    <row r="8" spans="1:5">
      <c r="A8" s="1">
        <f>A7</f>
        <v>1</v>
      </c>
      <c r="B8" s="3" t="str">
        <f>C7</f>
        <v>[WDS-ModelUtil-XLL-Test.xlsm]Roll Test</v>
      </c>
      <c r="C8" t="str" cm="1">
        <f t="array" ref="C8">_xll.WDS.XLM.GET.WORKBOOK(A8,B8)</f>
        <v>[WDS-ModelUtil-XLL-Test.xlsm]Roll Test</v>
      </c>
    </row>
    <row r="9" spans="1:5">
      <c r="A9" s="1">
        <f>A8</f>
        <v>1</v>
      </c>
      <c r="B9" s="4" t="s">
        <v>356</v>
      </c>
      <c r="C9" t="e" cm="1">
        <f t="array" ref="C9">_xll.WDS.XLM.GET.WORKBOOK(A9,B9)</f>
        <v>#N/A</v>
      </c>
      <c r="D9" t="s">
        <v>19</v>
      </c>
    </row>
    <row r="11" spans="1:5">
      <c r="A11" s="5" t="s">
        <v>20</v>
      </c>
    </row>
    <row r="12" spans="1:5">
      <c r="A12" t="s">
        <v>15</v>
      </c>
      <c r="B12" t="s">
        <v>17</v>
      </c>
    </row>
    <row r="13" spans="1:5">
      <c r="A13" t="s">
        <v>16</v>
      </c>
      <c r="B13" t="s">
        <v>18</v>
      </c>
      <c r="D13" t="s">
        <v>21</v>
      </c>
    </row>
    <row r="14" spans="1:5">
      <c r="A14" s="2">
        <v>2</v>
      </c>
      <c r="C14" t="str" cm="1">
        <f t="array" ref="C14">_xll.WDS.XLM.GET.DOCUMENT(A14,B14)</f>
        <v>C:\WDS\dev\lib\github\WDataSci\WDS-ModelSpec\master\WDS-Cpp\WDS\XLL</v>
      </c>
      <c r="D14" t="str" cm="1">
        <f t="array" ref="D14">_xll.WDS.Test.Type(,A14)</f>
        <v>SRef</v>
      </c>
    </row>
    <row r="15" spans="1:5">
      <c r="A15" s="1">
        <f>A14</f>
        <v>2</v>
      </c>
      <c r="B15" s="3" t="str">
        <f>C7</f>
        <v>[WDS-ModelUtil-XLL-Test.xlsm]Roll Test</v>
      </c>
      <c r="C15" t="str" cm="1">
        <f t="array" ref="C15">_xll.WDS.XLM.GET.DOCUMENT(A15,B15)</f>
        <v>C:\WDS\dev\lib\github\WDataSci\WDS-ModelSpec\master\WDS-Cpp\WDS\XLL</v>
      </c>
      <c r="D15" t="str" cm="1">
        <f t="array" ref="D15">_xll.WDS.Test.Type(,A15)</f>
        <v>SRef</v>
      </c>
    </row>
    <row r="16" spans="1:5">
      <c r="A16" s="1">
        <f>A15</f>
        <v>2</v>
      </c>
      <c r="B16" s="4" t="str">
        <f>B9</f>
        <v>EXAMPLE.XLSM</v>
      </c>
      <c r="C16" t="e" cm="1">
        <f t="array" ref="C16">_xll.WDS.XLM.GET.DOCUMENT(A16,B16)</f>
        <v>#N/A</v>
      </c>
      <c r="D16" t="str" cm="1">
        <f t="array" ref="D16">_xll.WDS.Test.Type(,A16)</f>
        <v>SRef</v>
      </c>
    </row>
    <row r="19" spans="1:18">
      <c r="A19" t="s">
        <v>271</v>
      </c>
      <c r="C19" t="str" cm="1">
        <f t="array" ref="C19">_xll.WDS.XLM.GET.XLL_Name()</f>
        <v>C:\WDS\dev\lib\github\WDataSci\WDS-ModelSpec\master\WDS-Cpp\WDS\XLL\Build\x64\Release\WDS-ModelUtil.xll</v>
      </c>
    </row>
    <row r="21" spans="1:18">
      <c r="A21" s="32" t="s">
        <v>358</v>
      </c>
      <c r="B21" s="32"/>
    </row>
    <row r="22" spans="1:18">
      <c r="A22" s="34" t="s">
        <v>359</v>
      </c>
      <c r="B22" s="34"/>
    </row>
    <row r="23" spans="1:18">
      <c r="A23" s="5" t="s">
        <v>13</v>
      </c>
    </row>
    <row r="24" spans="1:18">
      <c r="A24" t="s">
        <v>15</v>
      </c>
    </row>
    <row r="25" spans="1:18">
      <c r="A25" t="s">
        <v>16</v>
      </c>
    </row>
    <row r="26" spans="1:18">
      <c r="A26" s="2">
        <v>67</v>
      </c>
      <c r="C26" t="str" cm="1">
        <f t="array" ref="C26">_xll.WDS.XLM.GET.WORKSPACE(A26)</f>
        <v>C:\OneDrive\OneDrive - WYPASEK.COM\Documents</v>
      </c>
    </row>
    <row r="27" spans="1:18">
      <c r="A27" s="2">
        <v>44</v>
      </c>
      <c r="C27" t="str" cm="1">
        <f t="array" ref="C27:E94">_xll.WDS.XLM.GET.WORKSPACE(A27)</f>
        <v>C:\Program Files\Microsoft Office\root\Office16\Library\Analysis\ANALYS32.XLL</v>
      </c>
      <c r="D27" t="str">
        <v>fnAnova1</v>
      </c>
      <c r="E27" t="str">
        <v>AUUQQQ#</v>
      </c>
      <c r="G27" t="s">
        <v>272</v>
      </c>
      <c r="H27" t="str" cm="1">
        <f t="array" ref="H27:H28">_xll.WDS.Util.SimpleFirsts(C27:C89)</f>
        <v>C:\Program Files\Microsoft Office\root\Office16\Library\Analysis\ANALYS32.XLL</v>
      </c>
      <c r="I27" t="str" cm="1">
        <f t="array" ref="I27:I88">_xll.WDS.Util.SimpleFirsts(D27:D89)</f>
        <v>fnAnova1</v>
      </c>
      <c r="J27" t="str" cm="1">
        <f t="array" ref="J27:J68">_xll.WDS.Util.SimpleFirsts(E27:E89)</f>
        <v>AUUQQQ#</v>
      </c>
      <c r="K27" cm="1">
        <f t="array" ref="K27">_xll.WDS.Util.SimpleFirsts(F27:F89)</f>
        <v>0</v>
      </c>
      <c r="L27" t="str" cm="1">
        <f t="array" ref="L27:L83">_xll.WDS.Util.SimpleFirsts(G27:G89)</f>
        <v>fnAnova1</v>
      </c>
      <c r="N27" cm="1">
        <f t="array" ref="N27:N87">_xll.WDS.Util.SimpleSort(G27:J87)</f>
        <v>1</v>
      </c>
      <c r="P27">
        <v>0</v>
      </c>
      <c r="Q27" cm="1">
        <f t="array" ref="Q27">SUM(--(P27=$N$27:$N$87))</f>
        <v>0</v>
      </c>
      <c r="R27" cm="1">
        <f t="array" ref="R27">SUM(--(P27=$O$27:$O$87))</f>
        <v>61</v>
      </c>
    </row>
    <row r="28" spans="1:18">
      <c r="C28" t="str">
        <v>C:\Program Files\Microsoft Office\root\Office16\Library\Analysis\ANALYS32.XLL</v>
      </c>
      <c r="D28" t="str">
        <v>fnAnova2</v>
      </c>
      <c r="E28" t="str">
        <v>AUUQQ#</v>
      </c>
      <c r="G28" t="s">
        <v>273</v>
      </c>
      <c r="H28" t="str">
        <v>C:\WDS\dev\lib\github\WDataSci\WDS-ModelSpec\master\WDS-Cpp\WDS\XLL\Build\x64\Release\WDS-ModelUtil.xll</v>
      </c>
      <c r="I28" t="str">
        <v>fnAnova2</v>
      </c>
      <c r="J28" t="str">
        <v>AUUQQ#</v>
      </c>
      <c r="L28" t="str">
        <v>fnAnova2</v>
      </c>
      <c r="N28">
        <v>1</v>
      </c>
      <c r="P28">
        <v>1</v>
      </c>
      <c r="Q28" cm="1">
        <f t="array" ref="Q28">SUM(--(P28=$N$27:$N$87))</f>
        <v>2</v>
      </c>
      <c r="R28" cm="1">
        <f t="array" ref="R28">SUM(--(P28=$O$27:$O$87))</f>
        <v>0</v>
      </c>
    </row>
    <row r="29" spans="1:18">
      <c r="C29" t="str">
        <v>C:\Program Files\Microsoft Office\root\Office16\Library\Analysis\ANALYS32.XLL</v>
      </c>
      <c r="D29" t="str">
        <v>fnAnova3</v>
      </c>
      <c r="E29" t="str">
        <v>AUUQQ#</v>
      </c>
      <c r="G29" t="s">
        <v>274</v>
      </c>
      <c r="I29" t="str">
        <v>fnAnova3</v>
      </c>
      <c r="J29" t="str">
        <v>AUUQQQQQQ#</v>
      </c>
      <c r="L29" t="str">
        <v>fnAnova3</v>
      </c>
      <c r="N29" t="str">
        <v>WDS_Comp_Matrix_ColumnSet</v>
      </c>
      <c r="P29">
        <v>2</v>
      </c>
      <c r="Q29" cm="1">
        <f t="array" ref="Q29">SUM(--(P29=$N$27:$N$87))</f>
        <v>0</v>
      </c>
      <c r="R29" cm="1">
        <f t="array" ref="R29">SUM(--(P29=$O$27:$O$87))</f>
        <v>0</v>
      </c>
    </row>
    <row r="30" spans="1:18">
      <c r="C30" t="str">
        <v>C:\Program Files\Microsoft Office\root\Office16\Library\Analysis\ANALYS32.XLL</v>
      </c>
      <c r="D30" t="str">
        <v>fnDescr</v>
      </c>
      <c r="E30" t="str">
        <v>AUUQQQQQQ#</v>
      </c>
      <c r="G30" t="s">
        <v>325</v>
      </c>
      <c r="I30" t="str">
        <v>fnDescr</v>
      </c>
      <c r="J30" t="str">
        <v>AUUQQQQ#</v>
      </c>
      <c r="L30" t="str">
        <v>fnDescr</v>
      </c>
      <c r="N30" t="str">
        <v>WDS_Comp_Matrix_Columns</v>
      </c>
      <c r="P30">
        <v>3</v>
      </c>
      <c r="Q30" cm="1">
        <f t="array" ref="Q30">SUM(--(P30=$N$27:$N$87))</f>
        <v>0</v>
      </c>
      <c r="R30" cm="1">
        <f t="array" ref="R30">SUM(--(P30=$O$27:$O$87))</f>
        <v>0</v>
      </c>
    </row>
    <row r="31" spans="1:18">
      <c r="A31" t="s">
        <v>375</v>
      </c>
      <c r="C31" t="str">
        <v>C:\Program Files\Microsoft Office\root\Office16\Library\Analysis\ANALYS32.XLL</v>
      </c>
      <c r="D31" t="str">
        <v>fnExpon</v>
      </c>
      <c r="E31" t="str">
        <v>AUUQQQQ#</v>
      </c>
      <c r="G31" t="s">
        <v>326</v>
      </c>
      <c r="I31" t="str">
        <v>fnExpon</v>
      </c>
      <c r="J31" t="str">
        <v>AUUQQ#</v>
      </c>
      <c r="L31" t="str">
        <v>fnHistogram</v>
      </c>
      <c r="N31" t="str">
        <v>WDS_Comp_Matrix_Mult</v>
      </c>
      <c r="P31">
        <v>4</v>
      </c>
      <c r="Q31" cm="1">
        <f t="array" ref="Q31">SUM(--(P31=$N$27:$N$87))</f>
        <v>0</v>
      </c>
      <c r="R31" cm="1">
        <f t="array" ref="R31">SUM(--(P31=$O$27:$O$87))</f>
        <v>0</v>
      </c>
    </row>
    <row r="32" spans="1:18">
      <c r="A32" t="s">
        <v>376</v>
      </c>
      <c r="C32" t="str">
        <v>C:\Program Files\Microsoft Office\root\Office16\Library\Analysis\ANALYS32.XLL</v>
      </c>
      <c r="D32" t="str">
        <v>fnFourier</v>
      </c>
      <c r="E32" t="str">
        <v>AUUQQ#</v>
      </c>
      <c r="G32" t="s">
        <v>275</v>
      </c>
      <c r="I32" t="str">
        <v>fnFourier</v>
      </c>
      <c r="J32" t="str">
        <v>AUUUQQ#</v>
      </c>
      <c r="L32" t="str">
        <v>fnFourier</v>
      </c>
      <c r="N32" t="str">
        <v>WDS_Comp_Matrix_NormedBaseOdds</v>
      </c>
      <c r="P32">
        <v>5</v>
      </c>
      <c r="Q32" cm="1">
        <f t="array" ref="Q32">SUM(--(P32=$N$27:$N$87))</f>
        <v>0</v>
      </c>
      <c r="R32" cm="1">
        <f t="array" ref="R32">SUM(--(P32=$O$27:$O$87))</f>
        <v>0</v>
      </c>
    </row>
    <row r="33" spans="1:18">
      <c r="A33" t="s">
        <v>377</v>
      </c>
      <c r="C33" t="str">
        <v>C:\Program Files\Microsoft Office\root\Office16\Library\Analysis\ANALYS32.XLL</v>
      </c>
      <c r="D33" t="str">
        <v>fnFtestV</v>
      </c>
      <c r="E33" t="str">
        <v>AUUUQQ#</v>
      </c>
      <c r="G33">
        <v>1</v>
      </c>
      <c r="I33" t="str">
        <v>fnFtestV</v>
      </c>
      <c r="J33" t="str">
        <v>AUUUQQQQ#</v>
      </c>
      <c r="L33">
        <v>1</v>
      </c>
      <c r="N33" t="str">
        <v>WDS_Comp_Matrix_RowNormed</v>
      </c>
      <c r="P33">
        <v>6</v>
      </c>
      <c r="Q33" cm="1">
        <f t="array" ref="Q33">SUM(--(P33=$N$27:$N$87))</f>
        <v>0</v>
      </c>
      <c r="R33" cm="1">
        <f t="array" ref="R33">SUM(--(P33=$O$27:$O$87))</f>
        <v>0</v>
      </c>
    </row>
    <row r="34" spans="1:18">
      <c r="A34" t="s">
        <v>378</v>
      </c>
      <c r="C34" t="str">
        <v>C:\Program Files\Microsoft Office\root\Office16\Library\Analysis\ANALYS32.XLL</v>
      </c>
      <c r="D34" t="str">
        <v>fnHistogram</v>
      </c>
      <c r="E34" t="str">
        <v>AUUUQQQQ#</v>
      </c>
      <c r="G34" t="s">
        <v>276</v>
      </c>
      <c r="I34" t="str">
        <v>fnHistogram</v>
      </c>
      <c r="J34" t="str">
        <v>AUUQQ#</v>
      </c>
      <c r="L34" t="str">
        <v>fnFtestV</v>
      </c>
      <c r="N34" t="str">
        <v>WDS_Comp_Matrix_Rows</v>
      </c>
      <c r="P34">
        <v>7</v>
      </c>
      <c r="Q34" cm="1">
        <f t="array" ref="Q34">SUM(--(P34=$N$27:$N$87))</f>
        <v>0</v>
      </c>
      <c r="R34" cm="1">
        <f t="array" ref="R34">SUM(--(P34=$O$27:$O$87))</f>
        <v>0</v>
      </c>
    </row>
    <row r="35" spans="1:18">
      <c r="A35" t="s">
        <v>379</v>
      </c>
      <c r="C35" t="str">
        <v>C:\Program Files\Microsoft Office\root\Office16\Library\Analysis\ANALYS32.XLL</v>
      </c>
      <c r="D35" t="str">
        <v>fnMCorrel</v>
      </c>
      <c r="E35" t="str">
        <v>AUUQQ#</v>
      </c>
      <c r="G35">
        <v>1</v>
      </c>
      <c r="I35" t="str">
        <v>fnMCorrel</v>
      </c>
      <c r="J35" t="str">
        <v>AUUQQQQ#</v>
      </c>
      <c r="L35">
        <v>1</v>
      </c>
      <c r="N35" t="str">
        <v>WDS_Comp_Matrix_ScoredAndNormedBaseOdds</v>
      </c>
      <c r="P35">
        <v>8</v>
      </c>
      <c r="Q35" cm="1">
        <f t="array" ref="Q35">SUM(--(P35=$N$27:$N$87))</f>
        <v>0</v>
      </c>
      <c r="R35" cm="1">
        <f t="array" ref="R35">SUM(--(P35=$O$27:$O$87))</f>
        <v>0</v>
      </c>
    </row>
    <row r="36" spans="1:18">
      <c r="A36" t="s">
        <v>380</v>
      </c>
      <c r="C36" t="str">
        <v>C:\Program Files\Microsoft Office\root\Office16\Library\Analysis\ANALYS32.XLL</v>
      </c>
      <c r="D36" t="str">
        <v>fnMCovar</v>
      </c>
      <c r="E36" t="str">
        <v>AUUQQ#</v>
      </c>
      <c r="G36" t="s">
        <v>277</v>
      </c>
      <c r="I36" t="str">
        <v>fnMCovar</v>
      </c>
      <c r="J36" t="str">
        <v>AUUUQQQ#</v>
      </c>
      <c r="L36" t="str">
        <v>fnMCovar</v>
      </c>
      <c r="N36" t="str">
        <v>WDS_Comp_Matrix_SubMatrix</v>
      </c>
      <c r="P36">
        <v>9</v>
      </c>
      <c r="Q36" cm="1">
        <f t="array" ref="Q36">SUM(--(P36=$N$27:$N$87))</f>
        <v>0</v>
      </c>
      <c r="R36" cm="1">
        <f t="array" ref="R36">SUM(--(P36=$O$27:$O$87))</f>
        <v>0</v>
      </c>
    </row>
    <row r="37" spans="1:18">
      <c r="A37" t="s">
        <v>381</v>
      </c>
      <c r="C37" t="str">
        <v>C:\Program Files\Microsoft Office\root\Office16\Library\Analysis\ANALYS32.XLL</v>
      </c>
      <c r="D37" t="str">
        <v>fnMoveAvg</v>
      </c>
      <c r="E37" t="str">
        <v>AUUQQQQ#</v>
      </c>
      <c r="G37" t="s">
        <v>278</v>
      </c>
      <c r="I37" t="str">
        <v>fnMoveAvg</v>
      </c>
      <c r="J37" t="str">
        <v>AUUUQQQQQ#</v>
      </c>
      <c r="L37" t="str">
        <v>fnMoveAvg</v>
      </c>
      <c r="N37" t="str">
        <v>WDS_Comp_Matrix_SumAcross</v>
      </c>
      <c r="P37">
        <v>10</v>
      </c>
      <c r="Q37" cm="1">
        <f t="array" ref="Q37">SUM(--(P37=$N$27:$N$87))</f>
        <v>0</v>
      </c>
      <c r="R37" cm="1">
        <f t="array" ref="R37">SUM(--(P37=$O$27:$O$87))</f>
        <v>0</v>
      </c>
    </row>
    <row r="38" spans="1:18">
      <c r="A38" t="s">
        <v>382</v>
      </c>
      <c r="C38" t="str">
        <v>C:\Program Files\Microsoft Office\root\Office16\Library\Analysis\ANALYS32.XLL</v>
      </c>
      <c r="D38" t="str">
        <v>fnTtestM</v>
      </c>
      <c r="E38" t="str">
        <v>AUUUQQQ#</v>
      </c>
      <c r="G38" t="s">
        <v>279</v>
      </c>
      <c r="I38" t="str">
        <v>fnTtestM</v>
      </c>
      <c r="J38" t="str">
        <v>AUUQQQ#</v>
      </c>
      <c r="L38" t="str">
        <v>fnTtestM</v>
      </c>
      <c r="N38" t="str">
        <v>WDS_Comp_Matrix_SumAcrossColumns</v>
      </c>
      <c r="P38">
        <v>11</v>
      </c>
      <c r="Q38" cm="1">
        <f t="array" ref="Q38">SUM(--(P38=$N$27:$N$87))</f>
        <v>0</v>
      </c>
      <c r="R38" cm="1">
        <f t="array" ref="R38">SUM(--(P38=$O$27:$O$87))</f>
        <v>0</v>
      </c>
    </row>
    <row r="39" spans="1:18">
      <c r="A39" t="s">
        <v>383</v>
      </c>
      <c r="C39" t="str">
        <v>C:\Program Files\Microsoft Office\root\Office16\Library\Analysis\ANALYS32.XLL</v>
      </c>
      <c r="D39" t="str">
        <v>fnTtestUeq</v>
      </c>
      <c r="E39" t="str">
        <v>AUUUQQQ#</v>
      </c>
      <c r="G39" t="s">
        <v>280</v>
      </c>
      <c r="I39" t="str">
        <v>fnTtestUeq</v>
      </c>
      <c r="J39" t="str">
        <v>AUUQQ#</v>
      </c>
      <c r="L39" t="str">
        <v>fnTtestUeq</v>
      </c>
      <c r="N39" t="str">
        <v>WDS_Comp_RFScheduled</v>
      </c>
      <c r="P39">
        <v>12</v>
      </c>
      <c r="Q39" cm="1">
        <f t="array" ref="Q39">SUM(--(P39=$N$27:$N$87))</f>
        <v>0</v>
      </c>
      <c r="R39" cm="1">
        <f t="array" ref="R39">SUM(--(P39=$O$27:$O$87))</f>
        <v>0</v>
      </c>
    </row>
    <row r="40" spans="1:18">
      <c r="A40" t="s">
        <v>384</v>
      </c>
      <c r="C40" t="str">
        <v>C:\Program Files\Microsoft Office\root\Office16\Library\Analysis\ANALYS32.XLL</v>
      </c>
      <c r="D40" t="str">
        <v>fnTtestEq</v>
      </c>
      <c r="E40" t="str">
        <v>AUUUQQQ#</v>
      </c>
      <c r="G40" t="s">
        <v>281</v>
      </c>
      <c r="I40" t="str">
        <v>fnTtestEq</v>
      </c>
      <c r="J40" t="str">
        <v>AUUQQQQQQ#</v>
      </c>
      <c r="L40" t="str">
        <v>fnTtestEq</v>
      </c>
      <c r="N40" t="str">
        <v>WDS_Comp_RollIt</v>
      </c>
      <c r="P40">
        <v>13</v>
      </c>
      <c r="Q40" cm="1">
        <f t="array" ref="Q40">SUM(--(P40=$N$27:$N$87))</f>
        <v>0</v>
      </c>
      <c r="R40" cm="1">
        <f t="array" ref="R40">SUM(--(P40=$O$27:$O$87))</f>
        <v>0</v>
      </c>
    </row>
    <row r="41" spans="1:18">
      <c r="A41" t="s">
        <v>385</v>
      </c>
      <c r="C41" t="str">
        <v>C:\Program Files\Microsoft Office\root\Office16\Library\Analysis\ANALYS32.XLL</v>
      </c>
      <c r="D41" t="str">
        <v>fnZtestM</v>
      </c>
      <c r="E41" t="str">
        <v>AUUUQQQQQ#</v>
      </c>
      <c r="G41" t="s">
        <v>282</v>
      </c>
      <c r="I41" t="str">
        <v>fnZtestM</v>
      </c>
      <c r="J41" t="str">
        <v>AUUQQQQ#</v>
      </c>
      <c r="L41" t="str">
        <v>fnZtestM</v>
      </c>
      <c r="N41" t="str">
        <v>WDS_Comp_zzzInternal_SubMatrix</v>
      </c>
      <c r="P41">
        <v>14</v>
      </c>
      <c r="Q41" cm="1">
        <f t="array" ref="Q41">SUM(--(P41=$N$27:$N$87))</f>
        <v>0</v>
      </c>
      <c r="R41" cm="1">
        <f t="array" ref="R41">SUM(--(P41=$O$27:$O$87))</f>
        <v>0</v>
      </c>
    </row>
    <row r="42" spans="1:18">
      <c r="A42" t="s">
        <v>386</v>
      </c>
      <c r="C42" t="str">
        <v>C:\Program Files\Microsoft Office\root\Office16\Library\Analysis\ANALYS32.XLL</v>
      </c>
      <c r="D42" t="str">
        <v>fnAnova1Q</v>
      </c>
      <c r="E42" t="str">
        <v>AUUQQQ#</v>
      </c>
      <c r="G42" t="s">
        <v>283</v>
      </c>
      <c r="I42" t="str">
        <v>fnAnova1Q</v>
      </c>
      <c r="J42" t="str">
        <v>AUUQQ#</v>
      </c>
      <c r="L42" t="str">
        <v>fnAnova1Q</v>
      </c>
      <c r="N42" t="str">
        <v>WDS_Comp_zzzInternal_SumAcross</v>
      </c>
      <c r="P42">
        <v>15</v>
      </c>
      <c r="Q42" cm="1">
        <f t="array" ref="Q42">SUM(--(P42=$N$27:$N$87))</f>
        <v>0</v>
      </c>
      <c r="R42" cm="1">
        <f t="array" ref="R42">SUM(--(P42=$O$27:$O$87))</f>
        <v>0</v>
      </c>
    </row>
    <row r="43" spans="1:18">
      <c r="A43" t="s">
        <v>387</v>
      </c>
      <c r="C43" t="str">
        <v>C:\Program Files\Microsoft Office\root\Office16\Library\Analysis\ANALYS32.XLL</v>
      </c>
      <c r="D43" t="str">
        <v>fnAnova2Q</v>
      </c>
      <c r="E43" t="str">
        <v>AUUQQ#</v>
      </c>
      <c r="G43" t="s">
        <v>283</v>
      </c>
      <c r="I43" t="str">
        <v>fnAnova2Q</v>
      </c>
      <c r="J43" t="str">
        <v>AUUUQQ#</v>
      </c>
      <c r="L43" t="str">
        <v>fnFourierQ</v>
      </c>
      <c r="N43" t="str">
        <v>WDS_ModelSpec_Artificials</v>
      </c>
      <c r="P43">
        <v>16</v>
      </c>
      <c r="Q43" cm="1">
        <f t="array" ref="Q43">SUM(--(P43=$N$27:$N$87))</f>
        <v>0</v>
      </c>
      <c r="R43" cm="1">
        <f t="array" ref="R43">SUM(--(P43=$O$27:$O$87))</f>
        <v>0</v>
      </c>
    </row>
    <row r="44" spans="1:18">
      <c r="A44" t="s">
        <v>388</v>
      </c>
      <c r="C44" t="str">
        <v>C:\Program Files\Microsoft Office\root\Office16\Library\Analysis\ANALYS32.XLL</v>
      </c>
      <c r="D44" t="str">
        <v>fnAnova3Q</v>
      </c>
      <c r="E44" t="str">
        <v>AUUQQ#</v>
      </c>
      <c r="G44" t="s">
        <v>283</v>
      </c>
      <c r="I44" t="str">
        <v>fnAnova3Q</v>
      </c>
      <c r="J44" t="str">
        <v>AUUUQQQQ#</v>
      </c>
      <c r="L44" t="str">
        <v>fnFtestVQ</v>
      </c>
      <c r="N44" t="str">
        <v>WDS_ModelSpec_CleanTreatment</v>
      </c>
      <c r="P44">
        <v>17</v>
      </c>
      <c r="Q44" cm="1">
        <f t="array" ref="Q44">SUM(--(P44=$N$27:$N$87))</f>
        <v>0</v>
      </c>
      <c r="R44" cm="1">
        <f t="array" ref="R44">SUM(--(P44=$O$27:$O$87))</f>
        <v>0</v>
      </c>
    </row>
    <row r="45" spans="1:18">
      <c r="A45" t="s">
        <v>389</v>
      </c>
      <c r="C45" t="str">
        <v>C:\Program Files\Microsoft Office\root\Office16\Library\Analysis\ANALYS32.XLL</v>
      </c>
      <c r="D45" t="str">
        <v>fnDescrQ</v>
      </c>
      <c r="E45" t="str">
        <v>AUUQQQQQQ#</v>
      </c>
      <c r="G45" t="s">
        <v>283</v>
      </c>
      <c r="I45" t="str">
        <v>fnDescrQ</v>
      </c>
      <c r="J45" t="str">
        <v>AUUQQ#</v>
      </c>
      <c r="L45" t="str">
        <v>fnHistogramQ</v>
      </c>
      <c r="N45" t="str">
        <v>WDS_Test_Matrix_Inv</v>
      </c>
      <c r="P45">
        <v>18</v>
      </c>
      <c r="Q45" cm="1">
        <f t="array" ref="Q45">SUM(--(P45=$N$27:$N$87))</f>
        <v>0</v>
      </c>
      <c r="R45" cm="1">
        <f t="array" ref="R45">SUM(--(P45=$O$27:$O$87))</f>
        <v>0</v>
      </c>
    </row>
    <row r="46" spans="1:18">
      <c r="A46" t="s">
        <v>390</v>
      </c>
      <c r="C46" t="str">
        <v>C:\Program Files\Microsoft Office\root\Office16\Library\Analysis\ANALYS32.XLL</v>
      </c>
      <c r="D46" t="str">
        <v>fnExponQ</v>
      </c>
      <c r="E46" t="str">
        <v>AUUQQQQ#</v>
      </c>
      <c r="G46" t="s">
        <v>283</v>
      </c>
      <c r="I46" t="str">
        <v>fnExponQ</v>
      </c>
      <c r="J46" t="str">
        <v>AUUQQQQ#</v>
      </c>
      <c r="L46" t="str">
        <v>fnMCorrelQ</v>
      </c>
      <c r="N46" t="str">
        <v>WDS_Test_Type</v>
      </c>
      <c r="P46">
        <v>19</v>
      </c>
      <c r="Q46" cm="1">
        <f t="array" ref="Q46">SUM(--(P46=$N$27:$N$87))</f>
        <v>0</v>
      </c>
      <c r="R46" cm="1">
        <f t="array" ref="R46">SUM(--(P46=$O$27:$O$87))</f>
        <v>0</v>
      </c>
    </row>
    <row r="47" spans="1:18">
      <c r="A47" t="s">
        <v>391</v>
      </c>
      <c r="C47" t="str">
        <v>C:\Program Files\Microsoft Office\root\Office16\Library\Analysis\ANALYS32.XLL</v>
      </c>
      <c r="D47" t="str">
        <v>fnFourierQ</v>
      </c>
      <c r="E47" t="str">
        <v>AUUQQ#</v>
      </c>
      <c r="G47" t="s">
        <v>284</v>
      </c>
      <c r="I47" t="str">
        <v>fnFourierQ</v>
      </c>
      <c r="J47" t="str">
        <v>AUUUQQQ#</v>
      </c>
      <c r="L47" t="str">
        <v>fnMCovarQ</v>
      </c>
      <c r="N47" t="str">
        <v>WDS_XLM_GET_DOCUMENT</v>
      </c>
      <c r="P47">
        <v>20</v>
      </c>
      <c r="Q47" cm="1">
        <f t="array" ref="Q47">SUM(--(P47=$N$27:$N$87))</f>
        <v>0</v>
      </c>
      <c r="R47" cm="1">
        <f t="array" ref="R47">SUM(--(P47=$O$27:$O$87))</f>
        <v>0</v>
      </c>
    </row>
    <row r="48" spans="1:18">
      <c r="A48" t="s">
        <v>392</v>
      </c>
      <c r="C48" t="str">
        <v>C:\Program Files\Microsoft Office\root\Office16\Library\Analysis\ANALYS32.XLL</v>
      </c>
      <c r="D48" t="str">
        <v>fnFtestVQ</v>
      </c>
      <c r="E48" t="str">
        <v>AUUUQQ#</v>
      </c>
      <c r="G48" t="s">
        <v>285</v>
      </c>
      <c r="I48" t="str">
        <v>fnFtestVQ</v>
      </c>
      <c r="J48" t="str">
        <v>AUUUQQQQQ#</v>
      </c>
      <c r="L48" t="str">
        <v>fnMoveAvgQ</v>
      </c>
      <c r="N48" t="str">
        <v>WDS_XLM_GET_WORKBOOK</v>
      </c>
      <c r="P48">
        <v>21</v>
      </c>
      <c r="Q48" cm="1">
        <f t="array" ref="Q48">SUM(--(P48=$N$27:$N$87))</f>
        <v>0</v>
      </c>
      <c r="R48" cm="1">
        <f t="array" ref="R48">SUM(--(P48=$O$27:$O$87))</f>
        <v>0</v>
      </c>
    </row>
    <row r="49" spans="1:18">
      <c r="A49" t="s">
        <v>393</v>
      </c>
      <c r="C49" t="str">
        <v>C:\Program Files\Microsoft Office\root\Office16\Library\Analysis\ANALYS32.XLL</v>
      </c>
      <c r="D49" t="str">
        <v>fnHistogramQ</v>
      </c>
      <c r="E49" t="str">
        <v>AUUUQQQQ#</v>
      </c>
      <c r="G49" t="s">
        <v>286</v>
      </c>
      <c r="I49" t="str">
        <v>fnHistogramQ</v>
      </c>
      <c r="J49" t="str">
        <v>AUQQQQUQQQQ#</v>
      </c>
      <c r="L49" t="str">
        <v>fnTtestMQ</v>
      </c>
      <c r="N49" t="str">
        <v>WDS_XLM_GET_WORKSPACE</v>
      </c>
      <c r="P49">
        <v>22</v>
      </c>
      <c r="Q49" cm="1">
        <f t="array" ref="Q49">SUM(--(P49=$N$27:$N$87))</f>
        <v>0</v>
      </c>
      <c r="R49" cm="1">
        <f t="array" ref="R49">SUM(--(P49=$O$27:$O$87))</f>
        <v>0</v>
      </c>
    </row>
    <row r="50" spans="1:18">
      <c r="A50" t="s">
        <v>394</v>
      </c>
      <c r="C50" t="str">
        <v>C:\Program Files\Microsoft Office\root\Office16\Library\Analysis\ANALYS32.XLL</v>
      </c>
      <c r="D50" t="str">
        <v>fnMCorrelQ</v>
      </c>
      <c r="E50" t="str">
        <v>AUUQQ#</v>
      </c>
      <c r="G50" t="s">
        <v>287</v>
      </c>
      <c r="I50" t="str">
        <v>fnMCorrelQ</v>
      </c>
      <c r="J50" t="str">
        <v>AUUQQ#</v>
      </c>
      <c r="L50" t="str">
        <v>fnTtestUeqQ</v>
      </c>
      <c r="N50" t="str">
        <v>WDS_XLM_GET_XLL_NAME</v>
      </c>
      <c r="P50">
        <v>23</v>
      </c>
      <c r="Q50" cm="1">
        <f t="array" ref="Q50">SUM(--(P50=$N$27:$N$87))</f>
        <v>0</v>
      </c>
      <c r="R50" cm="1">
        <f t="array" ref="R50">SUM(--(P50=$O$27:$O$87))</f>
        <v>0</v>
      </c>
    </row>
    <row r="51" spans="1:18">
      <c r="A51" t="s">
        <v>395</v>
      </c>
      <c r="C51" t="str">
        <v>C:\Program Files\Microsoft Office\root\Office16\Library\Analysis\ANALYS32.XLL</v>
      </c>
      <c r="D51" t="str">
        <v>fnMCovarQ</v>
      </c>
      <c r="E51" t="str">
        <v>AUUQQ#</v>
      </c>
      <c r="G51" t="s">
        <v>288</v>
      </c>
      <c r="I51" t="str">
        <v>fnMCovarQ</v>
      </c>
      <c r="J51" t="str">
        <v>AUUQQQUQQQQUQU#</v>
      </c>
      <c r="L51" t="str">
        <v>fnTtestEqQ</v>
      </c>
      <c r="N51" t="str">
        <v>fDialog</v>
      </c>
      <c r="P51">
        <v>24</v>
      </c>
      <c r="Q51" cm="1">
        <f t="array" ref="Q51">SUM(--(P51=$N$27:$N$87))</f>
        <v>0</v>
      </c>
      <c r="R51" cm="1">
        <f t="array" ref="R51">SUM(--(P51=$O$27:$O$87))</f>
        <v>0</v>
      </c>
    </row>
    <row r="52" spans="1:18">
      <c r="A52" t="s">
        <v>396</v>
      </c>
      <c r="C52" t="str">
        <v>C:\Program Files\Microsoft Office\root\Office16\Library\Analysis\ANALYS32.XLL</v>
      </c>
      <c r="D52" t="str">
        <v>fnMoveAvgQ</v>
      </c>
      <c r="E52" t="str">
        <v>AUUQQQQ#</v>
      </c>
      <c r="G52" t="s">
        <v>289</v>
      </c>
      <c r="I52" t="str">
        <v>fnMoveAvgQ</v>
      </c>
      <c r="J52" t="str">
        <v>AUUQQQ#</v>
      </c>
      <c r="L52" t="str">
        <v>fnZtestMQ</v>
      </c>
      <c r="N52" t="str">
        <v>fnAnova1</v>
      </c>
      <c r="P52">
        <v>25</v>
      </c>
      <c r="Q52" cm="1">
        <f t="array" ref="Q52">SUM(--(P52=$N$27:$N$87))</f>
        <v>0</v>
      </c>
      <c r="R52" cm="1">
        <f t="array" ref="R52">SUM(--(P52=$O$27:$O$87))</f>
        <v>0</v>
      </c>
    </row>
    <row r="53" spans="1:18">
      <c r="A53" t="s">
        <v>397</v>
      </c>
      <c r="C53" t="str">
        <v>C:\Program Files\Microsoft Office\root\Office16\Library\Analysis\ANALYS32.XLL</v>
      </c>
      <c r="D53" t="str">
        <v>fnTtestMQ</v>
      </c>
      <c r="E53" t="str">
        <v>AUUUQQQ#</v>
      </c>
      <c r="G53" t="s">
        <v>290</v>
      </c>
      <c r="I53" t="str">
        <v>fnTtestMQ</v>
      </c>
      <c r="J53" t="str">
        <v>AUQQQQUQQQQ#</v>
      </c>
      <c r="L53" t="str">
        <v>fnRandom</v>
      </c>
      <c r="N53" t="str">
        <v>fnAnova1Q</v>
      </c>
      <c r="P53">
        <v>26</v>
      </c>
      <c r="Q53" cm="1">
        <f t="array" ref="Q53">SUM(--(P53=$N$27:$N$87))</f>
        <v>0</v>
      </c>
      <c r="R53" cm="1">
        <f t="array" ref="R53">SUM(--(P53=$O$27:$O$87))</f>
        <v>0</v>
      </c>
    </row>
    <row r="54" spans="1:18">
      <c r="A54" t="s">
        <v>398</v>
      </c>
      <c r="C54" t="str">
        <v>C:\Program Files\Microsoft Office\root\Office16\Library\Analysis\ANALYS32.XLL</v>
      </c>
      <c r="D54" t="str">
        <v>fnTtestUeqQ</v>
      </c>
      <c r="E54" t="str">
        <v>AUUUQQQ#</v>
      </c>
      <c r="G54" t="s">
        <v>291</v>
      </c>
      <c r="I54" t="str">
        <v>fnTtestUeqQ</v>
      </c>
      <c r="J54" t="str">
        <v>AUUQQ#</v>
      </c>
      <c r="L54" t="str">
        <v>fnRankPerc</v>
      </c>
      <c r="N54" t="str">
        <v>fnAnova1Q</v>
      </c>
      <c r="P54">
        <v>27</v>
      </c>
      <c r="Q54" cm="1">
        <f t="array" ref="Q54">SUM(--(P54=$N$27:$N$87))</f>
        <v>0</v>
      </c>
      <c r="R54" cm="1">
        <f t="array" ref="R54">SUM(--(P54=$O$27:$O$87))</f>
        <v>0</v>
      </c>
    </row>
    <row r="55" spans="1:18">
      <c r="A55" t="s">
        <v>399</v>
      </c>
      <c r="C55" t="str">
        <v>C:\Program Files\Microsoft Office\root\Office16\Library\Analysis\ANALYS32.XLL</v>
      </c>
      <c r="D55" t="str">
        <v>fnTtestEqQ</v>
      </c>
      <c r="E55" t="str">
        <v>AUUUQQQ#</v>
      </c>
      <c r="G55" t="s">
        <v>292</v>
      </c>
      <c r="I55" t="str">
        <v>fnTtestEqQ</v>
      </c>
      <c r="J55" t="str">
        <v>AUUQQQUQQQQUQU#</v>
      </c>
      <c r="L55" t="str">
        <v>fnRegress</v>
      </c>
      <c r="N55" t="str">
        <v>fnAnova1Q</v>
      </c>
      <c r="P55">
        <v>28</v>
      </c>
      <c r="Q55" cm="1">
        <f t="array" ref="Q55">SUM(--(P55=$N$27:$N$87))</f>
        <v>0</v>
      </c>
      <c r="R55" cm="1">
        <f t="array" ref="R55">SUM(--(P55=$O$27:$O$87))</f>
        <v>0</v>
      </c>
    </row>
    <row r="56" spans="1:18">
      <c r="A56" t="s">
        <v>400</v>
      </c>
      <c r="C56" t="str">
        <v>C:\Program Files\Microsoft Office\root\Office16\Library\Analysis\ANALYS32.XLL</v>
      </c>
      <c r="D56" t="str">
        <v>fnZtestMQ</v>
      </c>
      <c r="E56" t="str">
        <v>AUUUQQQQQ#</v>
      </c>
      <c r="G56" t="s">
        <v>293</v>
      </c>
      <c r="I56" t="str">
        <v>fnZtestMQ</v>
      </c>
      <c r="J56" t="str">
        <v>AUUQQQ#</v>
      </c>
      <c r="L56" t="str">
        <v>fnSample</v>
      </c>
      <c r="N56" t="str">
        <v>fnAnova1Q</v>
      </c>
      <c r="P56">
        <v>29</v>
      </c>
      <c r="Q56" cm="1">
        <f t="array" ref="Q56">SUM(--(P56=$N$27:$N$87))</f>
        <v>0</v>
      </c>
      <c r="R56" cm="1">
        <f t="array" ref="R56">SUM(--(P56=$O$27:$O$87))</f>
        <v>0</v>
      </c>
    </row>
    <row r="57" spans="1:18">
      <c r="A57" t="s">
        <v>401</v>
      </c>
      <c r="C57" t="str">
        <v>C:\Program Files\Microsoft Office\root\Office16\Library\Analysis\ANALYS32.XLL</v>
      </c>
      <c r="D57" t="str">
        <v>fnRandom</v>
      </c>
      <c r="E57" t="str">
        <v>AUQQQQUQQQQ#</v>
      </c>
      <c r="G57" t="s">
        <v>294</v>
      </c>
      <c r="I57" t="str">
        <v>fnRandom</v>
      </c>
      <c r="J57" t="str">
        <v>QUJU</v>
      </c>
      <c r="L57" t="str">
        <v>fnRandomQ</v>
      </c>
      <c r="N57" t="str">
        <v>fnAnova1Q</v>
      </c>
      <c r="P57">
        <v>30</v>
      </c>
      <c r="Q57" cm="1">
        <f t="array" ref="Q57">SUM(--(P57=$N$27:$N$87))</f>
        <v>0</v>
      </c>
      <c r="R57" cm="1">
        <f t="array" ref="R57">SUM(--(P57=$O$27:$O$87))</f>
        <v>0</v>
      </c>
    </row>
    <row r="58" spans="1:18">
      <c r="A58" t="s">
        <v>402</v>
      </c>
      <c r="C58" t="str">
        <v>C:\Program Files\Microsoft Office\root\Office16\Library\Analysis\ANALYS32.XLL</v>
      </c>
      <c r="D58" t="str">
        <v>fnRankPerc</v>
      </c>
      <c r="E58" t="str">
        <v>AUUQQ#</v>
      </c>
      <c r="G58" t="s">
        <v>295</v>
      </c>
      <c r="I58" t="str">
        <v>fnRankPerc</v>
      </c>
      <c r="J58" t="str">
        <v>QUUU</v>
      </c>
      <c r="L58" t="str">
        <v>fnRankPercQ</v>
      </c>
      <c r="N58" t="str">
        <v>fnAnova2</v>
      </c>
      <c r="P58">
        <v>31</v>
      </c>
      <c r="Q58" cm="1">
        <f t="array" ref="Q58">SUM(--(P58=$N$27:$N$87))</f>
        <v>0</v>
      </c>
      <c r="R58" cm="1">
        <f t="array" ref="R58">SUM(--(P58=$O$27:$O$87))</f>
        <v>0</v>
      </c>
    </row>
    <row r="59" spans="1:18">
      <c r="A59" t="s">
        <v>403</v>
      </c>
      <c r="C59" t="str">
        <v>C:\Program Files\Microsoft Office\root\Office16\Library\Analysis\ANALYS32.XLL</v>
      </c>
      <c r="D59" t="str">
        <v>fnRegress</v>
      </c>
      <c r="E59" t="str">
        <v>AUUQQQUQQQQUQU#</v>
      </c>
      <c r="G59" t="s">
        <v>296</v>
      </c>
      <c r="I59" t="str">
        <v>fnRegress</v>
      </c>
      <c r="J59" t="str">
        <v>QUJU</v>
      </c>
      <c r="L59" t="str">
        <v>fnRegressQ</v>
      </c>
      <c r="N59" t="str">
        <v>fnAnova3</v>
      </c>
      <c r="P59">
        <v>32</v>
      </c>
      <c r="Q59" cm="1">
        <f t="array" ref="Q59">SUM(--(P59=$N$27:$N$87))</f>
        <v>0</v>
      </c>
      <c r="R59" cm="1">
        <f t="array" ref="R59">SUM(--(P59=$O$27:$O$87))</f>
        <v>0</v>
      </c>
    </row>
    <row r="60" spans="1:18">
      <c r="A60" t="s">
        <v>404</v>
      </c>
      <c r="C60" t="str">
        <v>C:\Program Files\Microsoft Office\root\Office16\Library\Analysis\ANALYS32.XLL</v>
      </c>
      <c r="D60" t="str">
        <v>fnSample</v>
      </c>
      <c r="E60" t="str">
        <v>AUUQQQ#</v>
      </c>
      <c r="G60" t="s">
        <v>297</v>
      </c>
      <c r="I60" t="str">
        <v>fnSample</v>
      </c>
      <c r="J60" t="str">
        <v>QUU</v>
      </c>
      <c r="L60" t="str">
        <v>fnSampleQ</v>
      </c>
      <c r="N60" t="str">
        <v>fnDescr</v>
      </c>
      <c r="P60">
        <v>33</v>
      </c>
      <c r="Q60" cm="1">
        <f t="array" ref="Q60">SUM(--(P60=$N$27:$N$87))</f>
        <v>0</v>
      </c>
      <c r="R60" cm="1">
        <f t="array" ref="R60">SUM(--(P60=$O$27:$O$87))</f>
        <v>0</v>
      </c>
    </row>
    <row r="61" spans="1:18">
      <c r="A61" t="s">
        <v>405</v>
      </c>
      <c r="C61" t="str">
        <v>C:\Program Files\Microsoft Office\root\Office16\Library\Analysis\ANALYS32.XLL</v>
      </c>
      <c r="D61" t="str">
        <v>fnRandomQ</v>
      </c>
      <c r="E61" t="str">
        <v>AUQQQQUQQQQ#</v>
      </c>
      <c r="G61" t="s">
        <v>298</v>
      </c>
      <c r="I61" t="str">
        <v>fnRandomQ</v>
      </c>
      <c r="J61" t="str">
        <v>UUUU</v>
      </c>
      <c r="L61" t="str">
        <v>fDialog</v>
      </c>
      <c r="N61" t="str">
        <v>fnFourier</v>
      </c>
      <c r="P61">
        <v>34</v>
      </c>
      <c r="Q61" cm="1">
        <f t="array" ref="Q61">SUM(--(P61=$N$27:$N$87))</f>
        <v>0</v>
      </c>
      <c r="R61" cm="1">
        <f t="array" ref="R61">SUM(--(P61=$O$27:$O$87))</f>
        <v>0</v>
      </c>
    </row>
    <row r="62" spans="1:18">
      <c r="A62" t="s">
        <v>406</v>
      </c>
      <c r="C62" t="str">
        <v>C:\Program Files\Microsoft Office\root\Office16\Library\Analysis\ANALYS32.XLL</v>
      </c>
      <c r="D62" t="str">
        <v>fnRankPercQ</v>
      </c>
      <c r="E62" t="str">
        <v>AUUQQ#</v>
      </c>
      <c r="G62" t="s">
        <v>299</v>
      </c>
      <c r="I62" t="str">
        <v>fnRankPercQ</v>
      </c>
      <c r="J62" t="str">
        <v>QJUU</v>
      </c>
      <c r="L62" t="str">
        <v>WDS_ModelSpec_CleanTreatment</v>
      </c>
      <c r="N62" t="str">
        <v>fnFourierQ</v>
      </c>
      <c r="P62">
        <v>35</v>
      </c>
      <c r="Q62" cm="1">
        <f t="array" ref="Q62">SUM(--(P62=$N$27:$N$87))</f>
        <v>0</v>
      </c>
      <c r="R62" cm="1">
        <f t="array" ref="R62">SUM(--(P62=$O$27:$O$87))</f>
        <v>0</v>
      </c>
    </row>
    <row r="63" spans="1:18">
      <c r="A63" t="s">
        <v>407</v>
      </c>
      <c r="C63" t="str">
        <v>C:\Program Files\Microsoft Office\root\Office16\Library\Analysis\ANALYS32.XLL</v>
      </c>
      <c r="D63" t="str">
        <v>fnRegressQ</v>
      </c>
      <c r="E63" t="str">
        <v>AUUQQQUQQQQUQU#</v>
      </c>
      <c r="G63" t="s">
        <v>300</v>
      </c>
      <c r="I63" t="str">
        <v>fnRegressQ</v>
      </c>
      <c r="J63" t="str">
        <v>QJJUUUUAUJJ</v>
      </c>
      <c r="L63" t="str">
        <v>WDS_ModelSpec_Artificials</v>
      </c>
      <c r="N63" t="str">
        <v>fnFtestV</v>
      </c>
      <c r="P63">
        <v>36</v>
      </c>
      <c r="Q63" cm="1">
        <f t="array" ref="Q63">SUM(--(P63=$N$27:$N$87))</f>
        <v>0</v>
      </c>
      <c r="R63" cm="1">
        <f t="array" ref="R63">SUM(--(P63=$O$27:$O$87))</f>
        <v>0</v>
      </c>
    </row>
    <row r="64" spans="1:18">
      <c r="A64" t="s">
        <v>408</v>
      </c>
      <c r="C64" t="str">
        <v>C:\Program Files\Microsoft Office\root\Office16\Library\Analysis\ANALYS32.XLL</v>
      </c>
      <c r="D64" t="str">
        <v>fnSampleQ</v>
      </c>
      <c r="E64" t="str">
        <v>AUUQQQ#</v>
      </c>
      <c r="G64" t="s">
        <v>301</v>
      </c>
      <c r="I64" t="str">
        <v>fnSampleQ</v>
      </c>
      <c r="J64" t="str">
        <v>QUU</v>
      </c>
      <c r="L64" t="str">
        <v>WDS_Comp_zzzInternal_SubMatrix</v>
      </c>
      <c r="N64" t="str">
        <v>fnFtestVQ</v>
      </c>
      <c r="P64">
        <v>37</v>
      </c>
      <c r="Q64" cm="1">
        <f t="array" ref="Q64">SUM(--(P64=$N$27:$N$87))</f>
        <v>0</v>
      </c>
      <c r="R64" cm="1">
        <f t="array" ref="R64">SUM(--(P64=$O$27:$O$87))</f>
        <v>0</v>
      </c>
    </row>
    <row r="65" spans="1:18">
      <c r="A65" t="s">
        <v>409</v>
      </c>
      <c r="C65" t="str">
        <v>C:\Program Files\Microsoft Office\root\Office16\Library\Analysis\ANALYS32.XLL</v>
      </c>
      <c r="D65" t="str">
        <v>fDialog</v>
      </c>
      <c r="E65" t="str">
        <v>A</v>
      </c>
      <c r="G65" t="s">
        <v>302</v>
      </c>
      <c r="I65" t="str">
        <v>fDialog</v>
      </c>
      <c r="J65" t="str">
        <v>UUUU</v>
      </c>
      <c r="L65" t="str">
        <v>WDS_Comp_Matrix_SubMatrix</v>
      </c>
      <c r="N65" t="str">
        <v>fnHistogram</v>
      </c>
      <c r="P65">
        <v>38</v>
      </c>
      <c r="Q65" cm="1">
        <f t="array" ref="Q65">SUM(--(P65=$N$27:$N$87))</f>
        <v>0</v>
      </c>
      <c r="R65" cm="1">
        <f t="array" ref="R65">SUM(--(P65=$O$27:$O$87))</f>
        <v>0</v>
      </c>
    </row>
    <row r="66" spans="1:18">
      <c r="A66" t="s">
        <v>410</v>
      </c>
      <c r="C66" t="str">
        <v>C:\WDS\dev\lib\github\WDataSci\WDS-ModelSpec\master\WDS-Cpp\WDS\XLL\Build\x64\Release\WDS-ModelUtil.xll</v>
      </c>
      <c r="D66" t="str">
        <v>?WDS_Comp_Matrix_SubMatrix</v>
      </c>
      <c r="E66" t="str">
        <v>QUJU</v>
      </c>
      <c r="G66" t="s">
        <v>303</v>
      </c>
      <c r="I66" t="str">
        <v>?WDS_Comp_Matrix_SubMatrix</v>
      </c>
      <c r="J66" t="str">
        <v>QU</v>
      </c>
      <c r="L66" t="str">
        <v>WDS_Comp_Matrix_Rows</v>
      </c>
      <c r="N66" t="str">
        <v>fnHistogramQ</v>
      </c>
      <c r="P66">
        <v>39</v>
      </c>
      <c r="Q66" cm="1">
        <f t="array" ref="Q66">SUM(--(P66=$N$27:$N$87))</f>
        <v>0</v>
      </c>
      <c r="R66" cm="1">
        <f t="array" ref="R66">SUM(--(P66=$O$27:$O$87))</f>
        <v>0</v>
      </c>
    </row>
    <row r="67" spans="1:18">
      <c r="A67" t="s">
        <v>411</v>
      </c>
      <c r="C67" t="str">
        <v>C:\WDS\dev\lib\github\WDataSci\WDS-ModelSpec\master\WDS-Cpp\WDS\XLL\Build\x64\Release\WDS-ModelUtil.xll</v>
      </c>
      <c r="D67" t="str">
        <v>?WDS_Comp_Matrix_Rows</v>
      </c>
      <c r="E67" t="str">
        <v>QUUU</v>
      </c>
      <c r="G67" t="s">
        <v>304</v>
      </c>
      <c r="I67" t="str">
        <v>?WDS_Comp_Matrix_Rows</v>
      </c>
      <c r="J67" t="str">
        <v>QQU</v>
      </c>
      <c r="L67" t="str">
        <v>WDS_Comp_Matrix_Columns</v>
      </c>
      <c r="N67" t="str">
        <v>fnMCorrelQ</v>
      </c>
      <c r="P67">
        <v>40</v>
      </c>
      <c r="Q67" cm="1">
        <f t="array" ref="Q67">SUM(--(P67=$N$27:$N$87))</f>
        <v>0</v>
      </c>
      <c r="R67" cm="1">
        <f t="array" ref="R67">SUM(--(P67=$O$27:$O$87))</f>
        <v>0</v>
      </c>
    </row>
    <row r="68" spans="1:18">
      <c r="A68" t="s">
        <v>412</v>
      </c>
      <c r="C68" t="str">
        <v>C:\WDS\dev\lib\github\WDataSci\WDS-ModelSpec\master\WDS-Cpp\WDS\XLL\Build\x64\Release\WDS-ModelUtil.xll</v>
      </c>
      <c r="D68" t="str">
        <v>?WDS_Comp_Matrix_Columns</v>
      </c>
      <c r="E68" t="str">
        <v>QUUU</v>
      </c>
      <c r="G68" t="s">
        <v>305</v>
      </c>
      <c r="I68" t="str">
        <v>?WDS_Comp_Matrix_Columns</v>
      </c>
      <c r="J68" t="str">
        <v>UUU</v>
      </c>
      <c r="L68" t="str">
        <v>WDS_Comp_Matrix_ColumnSet</v>
      </c>
      <c r="N68" t="str">
        <v>fnMCovar</v>
      </c>
      <c r="P68">
        <v>41</v>
      </c>
      <c r="Q68" cm="1">
        <f t="array" ref="Q68">SUM(--(P68=$N$27:$N$87))</f>
        <v>0</v>
      </c>
      <c r="R68" cm="1">
        <f t="array" ref="R68">SUM(--(P68=$O$27:$O$87))</f>
        <v>0</v>
      </c>
    </row>
    <row r="69" spans="1:18">
      <c r="A69" t="s">
        <v>413</v>
      </c>
      <c r="C69" t="str">
        <v>C:\WDS\dev\lib\github\WDataSci\WDS-ModelSpec\master\WDS-Cpp\WDS\XLL\Build\x64\Release\WDS-ModelUtil.xll</v>
      </c>
      <c r="D69" t="str">
        <v>?WDS_Comp_Matrix_ColumnSet</v>
      </c>
      <c r="E69" t="str">
        <v>QUUU</v>
      </c>
      <c r="G69" t="s">
        <v>306</v>
      </c>
      <c r="I69" t="str">
        <v>?WDS_Comp_Matrix_ColumnSet</v>
      </c>
      <c r="L69" t="str">
        <v>WDS_Comp_zzzInternal_SumAcross</v>
      </c>
      <c r="N69" t="str">
        <v>fnMCovarQ</v>
      </c>
      <c r="P69">
        <v>42</v>
      </c>
      <c r="Q69" cm="1">
        <f t="array" ref="Q69">SUM(--(P69=$N$27:$N$87))</f>
        <v>0</v>
      </c>
      <c r="R69" cm="1">
        <f t="array" ref="R69">SUM(--(P69=$O$27:$O$87))</f>
        <v>0</v>
      </c>
    </row>
    <row r="70" spans="1:18">
      <c r="A70" t="s">
        <v>414</v>
      </c>
      <c r="C70" t="str">
        <v>C:\WDS\dev\lib\github\WDataSci\WDS-ModelSpec\master\WDS-Cpp\WDS\XLL\Build\x64\Release\WDS-ModelUtil.xll</v>
      </c>
      <c r="D70" t="str">
        <v>?WDS_Comp_Matrix_SumAcross</v>
      </c>
      <c r="E70" t="str">
        <v>QUJU</v>
      </c>
      <c r="G70" t="s">
        <v>307</v>
      </c>
      <c r="I70" t="str">
        <v>?WDS_Comp_Matrix_SumAcross</v>
      </c>
      <c r="L70" t="str">
        <v>WDS_Comp_Matrix_SumAcross</v>
      </c>
      <c r="N70" t="str">
        <v>fnMoveAvg</v>
      </c>
      <c r="P70">
        <v>43</v>
      </c>
      <c r="Q70" cm="1">
        <f t="array" ref="Q70">SUM(--(P70=$N$27:$N$87))</f>
        <v>0</v>
      </c>
      <c r="R70" cm="1">
        <f t="array" ref="R70">SUM(--(P70=$O$27:$O$87))</f>
        <v>0</v>
      </c>
    </row>
    <row r="71" spans="1:18">
      <c r="A71" t="s">
        <v>415</v>
      </c>
      <c r="C71" t="str">
        <v>C:\WDS\dev\lib\github\WDataSci\WDS-ModelSpec\master\WDS-Cpp\WDS\XLL\Build\x64\Release\WDS-ModelUtil.xll</v>
      </c>
      <c r="D71" t="str">
        <v>?WDS_Comp_Matrix_SumAcrossRows</v>
      </c>
      <c r="E71" t="str">
        <v>QUU</v>
      </c>
      <c r="G71" t="s">
        <v>308</v>
      </c>
      <c r="I71" t="str">
        <v>?WDS_Comp_Matrix_SumAcrossColumns</v>
      </c>
      <c r="L71" t="str">
        <v>WDS_Comp_Matrix_RowNormed</v>
      </c>
      <c r="N71" t="str">
        <v>fnMoveAvgQ</v>
      </c>
      <c r="P71">
        <v>44</v>
      </c>
      <c r="Q71" cm="1">
        <f t="array" ref="Q71">SUM(--(P71=$N$27:$N$87))</f>
        <v>0</v>
      </c>
      <c r="R71" cm="1">
        <f t="array" ref="R71">SUM(--(P71=$O$27:$O$87))</f>
        <v>0</v>
      </c>
    </row>
    <row r="72" spans="1:18">
      <c r="A72" t="s">
        <v>416</v>
      </c>
      <c r="C72" t="str">
        <v>C:\WDS\dev\lib\github\WDataSci\WDS-ModelSpec\master\WDS-Cpp\WDS\XLL\Build\x64\Release\WDS-ModelUtil.xll</v>
      </c>
      <c r="D72" t="str">
        <v>?WDS_Comp_Matrix_SumAcrossColumns</v>
      </c>
      <c r="E72" t="str">
        <v>QUU</v>
      </c>
      <c r="G72" t="s">
        <v>309</v>
      </c>
      <c r="I72" t="str">
        <v>?WDS_Comp_Matrix_RowNormed</v>
      </c>
      <c r="L72" t="str">
        <v>WDS_Comp_Matrix_NormedBaseOdds</v>
      </c>
      <c r="N72" t="str">
        <v>fnRandom</v>
      </c>
      <c r="P72">
        <v>45</v>
      </c>
      <c r="Q72" cm="1">
        <f t="array" ref="Q72">SUM(--(P72=$N$27:$N$87))</f>
        <v>0</v>
      </c>
      <c r="R72" cm="1">
        <f t="array" ref="R72">SUM(--(P72=$O$27:$O$87))</f>
        <v>0</v>
      </c>
    </row>
    <row r="73" spans="1:18">
      <c r="A73" t="s">
        <v>417</v>
      </c>
      <c r="C73" t="str">
        <v>C:\WDS\dev\lib\github\WDataSci\WDS-ModelSpec\master\WDS-Cpp\WDS\XLL\Build\x64\Release\WDS-ModelUtil.xll</v>
      </c>
      <c r="D73" t="str">
        <v>?WDS_Comp_Matrix_RowNormed</v>
      </c>
      <c r="E73" t="str">
        <v>UUUU</v>
      </c>
      <c r="G73" t="s">
        <v>310</v>
      </c>
      <c r="I73" t="str">
        <v>?WDS_Comp_Matrix_NormedBaseOdds</v>
      </c>
      <c r="L73" t="str">
        <v>WDS_Comp_Matrix_ScoredAndNormedBaseOdds</v>
      </c>
      <c r="N73" t="str">
        <v>fnRandomQ</v>
      </c>
      <c r="P73">
        <v>46</v>
      </c>
      <c r="Q73" cm="1">
        <f t="array" ref="Q73">SUM(--(P73=$N$27:$N$87))</f>
        <v>0</v>
      </c>
      <c r="R73" cm="1">
        <f t="array" ref="R73">SUM(--(P73=$O$27:$O$87))</f>
        <v>0</v>
      </c>
    </row>
    <row r="74" spans="1:18">
      <c r="A74" t="s">
        <v>418</v>
      </c>
      <c r="C74" t="str">
        <v>C:\WDS\dev\lib\github\WDataSci\WDS-ModelSpec\master\WDS-Cpp\WDS\XLL\Build\x64\Release\WDS-ModelUtil.xll</v>
      </c>
      <c r="D74" t="str">
        <v>?WDS_Comp_Matrix_NormedBaseOdds</v>
      </c>
      <c r="E74" t="str">
        <v>QJUU</v>
      </c>
      <c r="G74" t="s">
        <v>311</v>
      </c>
      <c r="I74" t="str">
        <v>?WDS_Comp_Matrix_ScoredAndNormedBaseOdds</v>
      </c>
      <c r="L74" t="str">
        <v>WDS_Comp_Matrix_Mult</v>
      </c>
      <c r="N74" t="str">
        <v>fnRankPerc</v>
      </c>
      <c r="P74">
        <v>47</v>
      </c>
      <c r="Q74" cm="1">
        <f t="array" ref="Q74">SUM(--(P74=$N$27:$N$87))</f>
        <v>0</v>
      </c>
      <c r="R74" cm="1">
        <f t="array" ref="R74">SUM(--(P74=$O$27:$O$87))</f>
        <v>0</v>
      </c>
    </row>
    <row r="75" spans="1:18">
      <c r="A75" t="s">
        <v>419</v>
      </c>
      <c r="C75" t="str">
        <v>C:\WDS\dev\lib\github\WDataSci\WDS-ModelSpec\master\WDS-Cpp\WDS\XLL\Build\x64\Release\WDS-ModelUtil.xll</v>
      </c>
      <c r="D75" t="str">
        <v>?WDS_Comp_Matrix_ScoredAndNormedBaseOdds</v>
      </c>
      <c r="E75" t="str">
        <v>QJJUUUUAUJJ</v>
      </c>
      <c r="G75" t="s">
        <v>312</v>
      </c>
      <c r="I75" t="str">
        <v>?WDS_Comp_Matrix_Mult</v>
      </c>
      <c r="L75" t="str">
        <v>WDS_Comp_RFScheduled</v>
      </c>
      <c r="N75" t="str">
        <v>fnRankPercQ</v>
      </c>
      <c r="P75">
        <v>48</v>
      </c>
      <c r="Q75" cm="1">
        <f t="array" ref="Q75">SUM(--(P75=$N$27:$N$87))</f>
        <v>0</v>
      </c>
      <c r="R75" cm="1">
        <f t="array" ref="R75">SUM(--(P75=$O$27:$O$87))</f>
        <v>0</v>
      </c>
    </row>
    <row r="76" spans="1:18">
      <c r="A76" t="s">
        <v>420</v>
      </c>
      <c r="C76" t="str">
        <v>C:\WDS\dev\lib\github\WDataSci\WDS-ModelSpec\master\WDS-Cpp\WDS\XLL\Build\x64\Release\WDS-ModelUtil.xll</v>
      </c>
      <c r="D76" t="str">
        <v>?WDS_Comp_Matrix_Mult</v>
      </c>
      <c r="E76" t="str">
        <v>QUU</v>
      </c>
      <c r="G76" t="s">
        <v>313</v>
      </c>
      <c r="I76" t="str">
        <v>?WDS_Comp_RFScheduled</v>
      </c>
      <c r="L76" t="str">
        <v>WDS_Comp_RollIt</v>
      </c>
      <c r="N76" t="str">
        <v>fnRegress</v>
      </c>
      <c r="P76">
        <v>49</v>
      </c>
      <c r="Q76" cm="1">
        <f t="array" ref="Q76">SUM(--(P76=$N$27:$N$87))</f>
        <v>0</v>
      </c>
      <c r="R76" cm="1">
        <f t="array" ref="R76">SUM(--(P76=$O$27:$O$87))</f>
        <v>0</v>
      </c>
    </row>
    <row r="77" spans="1:18">
      <c r="A77" t="s">
        <v>421</v>
      </c>
      <c r="C77" t="str">
        <v>C:\WDS\dev\lib\github\WDataSci\WDS-ModelSpec\master\WDS-Cpp\WDS\XLL\Build\x64\Release\WDS-ModelUtil.xll</v>
      </c>
      <c r="D77" t="str">
        <v>?WDS_Comp_RFScheduled</v>
      </c>
      <c r="E77" t="str">
        <v>QUUUUUUUU</v>
      </c>
      <c r="G77" t="s">
        <v>314</v>
      </c>
      <c r="I77" t="str">
        <v>?WDS_Comp_RollIt</v>
      </c>
      <c r="L77" t="str">
        <v>WDS_Test_Matrix_Inv</v>
      </c>
      <c r="N77" t="str">
        <v>fnRegressQ</v>
      </c>
      <c r="P77">
        <v>50</v>
      </c>
      <c r="Q77" cm="1">
        <f t="array" ref="Q77">SUM(--(P77=$N$27:$N$87))</f>
        <v>0</v>
      </c>
      <c r="R77" cm="1">
        <f t="array" ref="R77">SUM(--(P77=$O$27:$O$87))</f>
        <v>0</v>
      </c>
    </row>
    <row r="78" spans="1:18">
      <c r="A78" t="s">
        <v>422</v>
      </c>
      <c r="C78" t="str">
        <v>C:\WDS\dev\lib\github\WDataSci\WDS-ModelSpec\master\WDS-Cpp\WDS\XLL\Build\x64\Release\WDS-ModelUtil.xll</v>
      </c>
      <c r="D78" t="str">
        <v>?WDS_Comp_RollIt</v>
      </c>
      <c r="E78" t="str">
        <v>QUUUUUUUUUUUUUUAUJJUAUUU</v>
      </c>
      <c r="G78" t="s">
        <v>315</v>
      </c>
      <c r="I78" t="str">
        <v>?WDS_Util_SimpleFirsts</v>
      </c>
      <c r="L78" t="str">
        <v>WDS_Test_Type</v>
      </c>
      <c r="N78" t="str">
        <v>fnSample</v>
      </c>
      <c r="P78">
        <v>51</v>
      </c>
      <c r="Q78" cm="1">
        <f t="array" ref="Q78">SUM(--(P78=$N$27:$N$87))</f>
        <v>0</v>
      </c>
      <c r="R78" cm="1">
        <f t="array" ref="R78">SUM(--(P78=$O$27:$O$87))</f>
        <v>0</v>
      </c>
    </row>
    <row r="79" spans="1:18">
      <c r="A79" t="s">
        <v>423</v>
      </c>
      <c r="C79" t="str">
        <v>C:\WDS\dev\lib\github\WDataSci\WDS-ModelSpec\master\WDS-Cpp\WDS\XLL\Build\x64\Release\WDS-ModelUtil.xll</v>
      </c>
      <c r="D79" t="str">
        <v>?WDS_Util_SimpleFirsts</v>
      </c>
      <c r="E79" t="str">
        <v>UUUU</v>
      </c>
      <c r="G79" t="s">
        <v>316</v>
      </c>
      <c r="I79" t="str">
        <v>?WDS_Util_dNComp</v>
      </c>
      <c r="L79" t="str">
        <v>WDS_XLM_GET_WORKSPACE</v>
      </c>
      <c r="N79" t="str">
        <v>fnSampleQ</v>
      </c>
      <c r="P79">
        <v>52</v>
      </c>
      <c r="Q79" cm="1">
        <f t="array" ref="Q79">SUM(--(P79=$N$27:$N$87))</f>
        <v>0</v>
      </c>
      <c r="R79" cm="1">
        <f t="array" ref="R79">SUM(--(P79=$O$27:$O$87))</f>
        <v>0</v>
      </c>
    </row>
    <row r="80" spans="1:18">
      <c r="A80" t="s">
        <v>424</v>
      </c>
      <c r="C80" t="str">
        <v>C:\WDS\dev\lib\github\WDataSci\WDS-ModelSpec\master\WDS-Cpp\WDS\XLL\Build\x64\Release\WDS-ModelUtil.xll</v>
      </c>
      <c r="D80" t="str">
        <v>?WDS_Util_dNComp</v>
      </c>
      <c r="E80" t="str">
        <v>UUUUUUU</v>
      </c>
      <c r="G80" t="s">
        <v>317</v>
      </c>
      <c r="I80" t="str">
        <v>?WDS_Util_dNElse</v>
      </c>
      <c r="L80" t="str">
        <v>WDS_XLM_GET_XLL_NAME</v>
      </c>
      <c r="N80" t="str">
        <v>fnTtestEq</v>
      </c>
      <c r="P80">
        <v>53</v>
      </c>
      <c r="Q80" cm="1">
        <f t="array" ref="Q80">SUM(--(P80=$N$27:$N$87))</f>
        <v>0</v>
      </c>
      <c r="R80" cm="1">
        <f t="array" ref="R80">SUM(--(P80=$O$27:$O$87))</f>
        <v>0</v>
      </c>
    </row>
    <row r="81" spans="1:18">
      <c r="A81" t="s">
        <v>425</v>
      </c>
      <c r="C81" t="str">
        <v>C:\WDS\dev\lib\github\WDataSci\WDS-ModelSpec\master\WDS-Cpp\WDS\XLL\Build\x64\Release\WDS-ModelUtil.xll</v>
      </c>
      <c r="D81" t="str">
        <v>?WDS_Util_dNElse</v>
      </c>
      <c r="E81" t="str">
        <v>UUUUUU</v>
      </c>
      <c r="G81" t="s">
        <v>318</v>
      </c>
      <c r="I81" t="str">
        <v>?WDS_Util_SimpleSort</v>
      </c>
      <c r="L81" t="str">
        <v>WDS_XLM_GET_WORKBOOK</v>
      </c>
      <c r="N81" t="str">
        <v>fnTtestEqQ</v>
      </c>
      <c r="P81">
        <v>54</v>
      </c>
      <c r="Q81" cm="1">
        <f t="array" ref="Q81">SUM(--(P81=$N$27:$N$87))</f>
        <v>0</v>
      </c>
      <c r="R81" cm="1">
        <f t="array" ref="R81">SUM(--(P81=$O$27:$O$87))</f>
        <v>0</v>
      </c>
    </row>
    <row r="82" spans="1:18">
      <c r="A82" t="s">
        <v>426</v>
      </c>
      <c r="C82" t="str">
        <v>C:\WDS\dev\lib\github\WDataSci\WDS-ModelSpec\master\WDS-Cpp\WDS\XLL\Build\x64\Release\WDS-ModelUtil.xll</v>
      </c>
      <c r="D82" t="str">
        <v>?WDS_Util_SimpleSort</v>
      </c>
      <c r="E82" t="str">
        <v>UUUUUUUU</v>
      </c>
      <c r="G82" t="s">
        <v>319</v>
      </c>
      <c r="I82" t="str">
        <v>?WDS_Test_Matrix_Inv</v>
      </c>
      <c r="L82" t="str">
        <v>WDS_XLM_GET_DOCUMENT</v>
      </c>
      <c r="N82" t="str">
        <v>fnTtestM</v>
      </c>
      <c r="P82">
        <v>55</v>
      </c>
      <c r="Q82" cm="1">
        <f t="array" ref="Q82">SUM(--(P82=$N$27:$N$87))</f>
        <v>0</v>
      </c>
      <c r="R82" cm="1">
        <f t="array" ref="R82">SUM(--(P82=$O$27:$O$87))</f>
        <v>0</v>
      </c>
    </row>
    <row r="83" spans="1:18">
      <c r="A83" t="s">
        <v>427</v>
      </c>
      <c r="C83" t="str">
        <v>C:\WDS\dev\lib\github\WDataSci\WDS-ModelSpec\master\WDS-Cpp\WDS\XLL\Build\x64\Release\WDS-ModelUtil.xll</v>
      </c>
      <c r="D83" t="str">
        <v>?WDS_Test_Matrix_Inv</v>
      </c>
      <c r="E83" t="str">
        <v>QU</v>
      </c>
      <c r="G83" t="s">
        <v>320</v>
      </c>
      <c r="I83" t="str">
        <v>?WDS_Test_Type</v>
      </c>
      <c r="L83">
        <v>0</v>
      </c>
      <c r="N83" t="str">
        <v>fnTtestMQ</v>
      </c>
      <c r="P83">
        <v>56</v>
      </c>
      <c r="Q83" cm="1">
        <f t="array" ref="Q83">SUM(--(P83=$N$27:$N$87))</f>
        <v>0</v>
      </c>
      <c r="R83" cm="1">
        <f t="array" ref="R83">SUM(--(P83=$O$27:$O$87))</f>
        <v>0</v>
      </c>
    </row>
    <row r="84" spans="1:18">
      <c r="A84" t="s">
        <v>428</v>
      </c>
      <c r="C84" t="str">
        <v>C:\WDS\dev\lib\github\WDataSci\WDS-ModelSpec\master\WDS-Cpp\WDS\XLL\Build\x64\Release\WDS-ModelUtil.xll</v>
      </c>
      <c r="D84" t="str">
        <v>?WDS_Test_Type</v>
      </c>
      <c r="E84" t="str">
        <v>QQU</v>
      </c>
      <c r="G84" t="s">
        <v>321</v>
      </c>
      <c r="I84" t="str">
        <v>?WDS_ModelSpec_CleanTreatment</v>
      </c>
      <c r="N84" t="str">
        <v>fnTtestUeq</v>
      </c>
      <c r="P84">
        <v>57</v>
      </c>
      <c r="Q84" cm="1">
        <f t="array" ref="Q84">SUM(--(P84=$N$27:$N$87))</f>
        <v>0</v>
      </c>
      <c r="R84" cm="1">
        <f t="array" ref="R84">SUM(--(P84=$O$27:$O$87))</f>
        <v>0</v>
      </c>
    </row>
    <row r="85" spans="1:18">
      <c r="A85" t="s">
        <v>429</v>
      </c>
      <c r="C85" t="str">
        <v>C:\WDS\dev\lib\github\WDataSci\WDS-ModelSpec\master\WDS-Cpp\WDS\XLL\Build\x64\Release\WDS-ModelUtil.xll</v>
      </c>
      <c r="D85" t="str">
        <v>?WDS_ModelSpec_CleanTreatment</v>
      </c>
      <c r="E85" t="str">
        <v>QQ</v>
      </c>
      <c r="G85" t="s">
        <v>322</v>
      </c>
      <c r="I85" t="str">
        <v>?WDS_ModelSpec_nArtificialCount</v>
      </c>
      <c r="N85" t="str">
        <v>fnTtestUeqQ</v>
      </c>
      <c r="P85">
        <v>58</v>
      </c>
      <c r="Q85" cm="1">
        <f t="array" ref="Q85">SUM(--(P85=$N$27:$N$87))</f>
        <v>0</v>
      </c>
      <c r="R85" cm="1">
        <f t="array" ref="R85">SUM(--(P85=$O$27:$O$87))</f>
        <v>0</v>
      </c>
    </row>
    <row r="86" spans="1:18">
      <c r="A86" t="s">
        <v>430</v>
      </c>
      <c r="C86" t="str">
        <v>C:\WDS\dev\lib\github\WDataSci\WDS-ModelSpec\master\WDS-Cpp\WDS\XLL\Build\x64\Release\WDS-ModelUtil.xll</v>
      </c>
      <c r="D86" t="str">
        <v>?WDS_ModelSpec_nArtificialCount</v>
      </c>
      <c r="E86" t="str">
        <v>UUU</v>
      </c>
      <c r="G86" t="s">
        <v>323</v>
      </c>
      <c r="I86" t="str">
        <v>?WDS_ModelSpec_ArtificialLabels</v>
      </c>
      <c r="N86" t="str">
        <v>fnZtestM</v>
      </c>
      <c r="P86">
        <v>59</v>
      </c>
      <c r="Q86" cm="1">
        <f t="array" ref="Q86">SUM(--(P86=$N$27:$N$87))</f>
        <v>0</v>
      </c>
      <c r="R86" cm="1">
        <f t="array" ref="R86">SUM(--(P86=$O$27:$O$87))</f>
        <v>0</v>
      </c>
    </row>
    <row r="87" spans="1:18">
      <c r="A87" t="s">
        <v>431</v>
      </c>
      <c r="C87" t="str">
        <v>C:\WDS\dev\lib\github\WDataSci\WDS-ModelSpec\master\WDS-Cpp\WDS\XLL\Build\x64\Release\WDS-ModelUtil.xll</v>
      </c>
      <c r="D87" t="str">
        <v>?WDS_ModelSpec_ArtificialLabels</v>
      </c>
      <c r="E87" t="str">
        <v>UUUUUU</v>
      </c>
      <c r="G87" t="s">
        <v>324</v>
      </c>
      <c r="I87" t="str">
        <v>?WDS_ModelSpec_ScoreLabels</v>
      </c>
      <c r="N87" t="str">
        <v>fnZtestMQ</v>
      </c>
      <c r="P87">
        <v>60</v>
      </c>
      <c r="Q87" cm="1">
        <f t="array" ref="Q87">SUM(--(P87=$N$27:$N$87))</f>
        <v>0</v>
      </c>
      <c r="R87" cm="1">
        <f t="array" ref="R87">SUM(--(P87=$O$27:$O$87))</f>
        <v>0</v>
      </c>
    </row>
    <row r="88" spans="1:18">
      <c r="A88" t="s">
        <v>432</v>
      </c>
      <c r="C88" t="str">
        <v>C:\WDS\dev\lib\github\WDataSci\WDS-ModelSpec\master\WDS-Cpp\WDS\XLL\Build\x64\Release\WDS-ModelUtil.xll</v>
      </c>
      <c r="D88" t="str">
        <v>?WDS_ModelSpec_ScoreLabels</v>
      </c>
      <c r="E88" t="str">
        <v>UUUUU</v>
      </c>
      <c r="I88" t="str">
        <v>?WDS_ModelSpec_Artificials</v>
      </c>
    </row>
    <row r="89" spans="1:18">
      <c r="A89" t="s">
        <v>433</v>
      </c>
      <c r="C89" t="str">
        <v>C:\WDS\dev\lib\github\WDataSci\WDS-ModelSpec\master\WDS-Cpp\WDS\XLL\Build\x64\Release\WDS-ModelUtil.xll</v>
      </c>
      <c r="D89" t="str">
        <v>?WDS_ModelSpec_Artificials</v>
      </c>
      <c r="E89" t="str">
        <v>UUUUU</v>
      </c>
    </row>
    <row r="90" spans="1:18">
      <c r="A90" t="s">
        <v>434</v>
      </c>
      <c r="C90" t="str">
        <v>C:\WDS\dev\lib\github\WDataSci\WDS-ModelSpec\master\WDS-Cpp\WDS\XLL\Build\x64\Release\WDS-ModelUtil.xll</v>
      </c>
      <c r="D90" t="str">
        <v>?WDS_ModelSpec_ArtificialsScored</v>
      </c>
      <c r="E90" t="str">
        <v>UUUUUU</v>
      </c>
    </row>
    <row r="91" spans="1:18">
      <c r="A91" t="s">
        <v>435</v>
      </c>
      <c r="C91" t="str">
        <v>C:\WDS\dev\lib\github\WDataSci\WDS-ModelSpec\master\WDS-Cpp\WDS\XLL\Build\x64\Release\WDS-ModelUtil.xll</v>
      </c>
      <c r="D91" t="str">
        <v>?WDS_XLM_GET_WORKSPACE</v>
      </c>
      <c r="E91" t="str">
        <v>QQ#</v>
      </c>
    </row>
    <row r="92" spans="1:18">
      <c r="A92" t="s">
        <v>436</v>
      </c>
      <c r="C92" t="str">
        <v>C:\WDS\dev\lib\github\WDataSci\WDS-ModelSpec\master\WDS-Cpp\WDS\XLL\Build\x64\Release\WDS-ModelUtil.xll</v>
      </c>
      <c r="D92" t="str">
        <v>?WDS_XLM_GET_XLL_NAME</v>
      </c>
      <c r="E92" t="str">
        <v>Q#</v>
      </c>
    </row>
    <row r="93" spans="1:18">
      <c r="A93" t="s">
        <v>437</v>
      </c>
      <c r="C93" t="str">
        <v>C:\WDS\dev\lib\github\WDataSci\WDS-ModelSpec\master\WDS-Cpp\WDS\XLL\Build\x64\Release\WDS-ModelUtil.xll</v>
      </c>
      <c r="D93" t="str">
        <v>?WDS_XLM_GET_WORKBOOK</v>
      </c>
      <c r="E93" t="str">
        <v>QQQ#</v>
      </c>
    </row>
    <row r="94" spans="1:18">
      <c r="A94" t="s">
        <v>438</v>
      </c>
      <c r="C94" t="str">
        <v>C:\WDS\dev\lib\github\WDataSci\WDS-ModelSpec\master\WDS-Cpp\WDS\XLL\Build\x64\Release\WDS-ModelUtil.xll</v>
      </c>
      <c r="D94" t="str">
        <v>?WDS_XLM_GET_DOCUMENT</v>
      </c>
      <c r="E94" t="str">
        <v>QQQ#</v>
      </c>
    </row>
    <row r="95" spans="1:18">
      <c r="A95" t="s">
        <v>439</v>
      </c>
    </row>
    <row r="96" spans="1:18">
      <c r="A96" t="s">
        <v>440</v>
      </c>
    </row>
    <row r="97" spans="1:1">
      <c r="A97" t="s">
        <v>441</v>
      </c>
    </row>
    <row r="98" spans="1:1">
      <c r="A98" t="s">
        <v>442</v>
      </c>
    </row>
    <row r="99" spans="1:1">
      <c r="A99" t="s">
        <v>443</v>
      </c>
    </row>
    <row r="100" spans="1:1">
      <c r="A100" t="s">
        <v>444</v>
      </c>
    </row>
    <row r="101" spans="1:1">
      <c r="A101" t="s">
        <v>445</v>
      </c>
    </row>
    <row r="102" spans="1:1">
      <c r="A102" t="s">
        <v>446</v>
      </c>
    </row>
    <row r="103" spans="1:1">
      <c r="A103" t="s">
        <v>447</v>
      </c>
    </row>
    <row r="104" spans="1:1">
      <c r="A104" t="s">
        <v>448</v>
      </c>
    </row>
    <row r="105" spans="1:1">
      <c r="A105" t="s">
        <v>449</v>
      </c>
    </row>
    <row r="106" spans="1:1">
      <c r="A106" t="s">
        <v>450</v>
      </c>
    </row>
    <row r="107" spans="1:1">
      <c r="A107" t="s">
        <v>451</v>
      </c>
    </row>
    <row r="108" spans="1:1">
      <c r="A108" t="s">
        <v>452</v>
      </c>
    </row>
    <row r="109" spans="1:1">
      <c r="A109" t="s">
        <v>453</v>
      </c>
    </row>
    <row r="110" spans="1:1">
      <c r="A110" t="s">
        <v>454</v>
      </c>
    </row>
    <row r="111" spans="1:1">
      <c r="A111" t="s">
        <v>455</v>
      </c>
    </row>
    <row r="112" spans="1:1">
      <c r="A112" t="s">
        <v>456</v>
      </c>
    </row>
    <row r="113" spans="1:1">
      <c r="A113" t="s">
        <v>457</v>
      </c>
    </row>
    <row r="114" spans="1:1">
      <c r="A114" t="s">
        <v>458</v>
      </c>
    </row>
    <row r="115" spans="1:1">
      <c r="A115" t="s">
        <v>459</v>
      </c>
    </row>
    <row r="116" spans="1:1">
      <c r="A116" t="s">
        <v>460</v>
      </c>
    </row>
    <row r="117" spans="1:1">
      <c r="A117" t="s">
        <v>461</v>
      </c>
    </row>
    <row r="118" spans="1:1">
      <c r="A118" t="s">
        <v>462</v>
      </c>
    </row>
    <row r="119" spans="1:1">
      <c r="A119" t="s">
        <v>463</v>
      </c>
    </row>
    <row r="120" spans="1:1">
      <c r="A120" t="s">
        <v>464</v>
      </c>
    </row>
    <row r="121" spans="1:1">
      <c r="A121" t="s">
        <v>465</v>
      </c>
    </row>
    <row r="122" spans="1:1">
      <c r="A122" t="s">
        <v>466</v>
      </c>
    </row>
    <row r="123" spans="1:1">
      <c r="A123" t="s">
        <v>467</v>
      </c>
    </row>
    <row r="124" spans="1:1">
      <c r="A124" t="s">
        <v>468</v>
      </c>
    </row>
    <row r="125" spans="1:1">
      <c r="A125" t="s">
        <v>469</v>
      </c>
    </row>
    <row r="126" spans="1:1">
      <c r="A126" t="s">
        <v>470</v>
      </c>
    </row>
    <row r="127" spans="1:1">
      <c r="A127" t="s">
        <v>471</v>
      </c>
    </row>
    <row r="128" spans="1:1">
      <c r="A128" t="s">
        <v>472</v>
      </c>
    </row>
    <row r="129" spans="1:1">
      <c r="A129" t="s">
        <v>473</v>
      </c>
    </row>
    <row r="130" spans="1:1">
      <c r="A130" t="s">
        <v>474</v>
      </c>
    </row>
    <row r="131" spans="1:1">
      <c r="A131" t="s">
        <v>475</v>
      </c>
    </row>
  </sheetData>
  <mergeCells count="5">
    <mergeCell ref="A1:E1"/>
    <mergeCell ref="A2:E2"/>
    <mergeCell ref="A3:E3"/>
    <mergeCell ref="A21:B21"/>
    <mergeCell ref="A22:B22"/>
  </mergeCells>
  <hyperlinks>
    <hyperlink ref="A3" r:id="rId1" xr:uid="{5DB31657-7869-44C3-9D0B-DB7555846B52}"/>
    <hyperlink ref="A22" r:id="rId2" xr:uid="{EEA27B57-F912-4E04-9A8B-6E46375343A2}"/>
  </hyperlinks>
  <pageMargins left="0.7" right="0.7" top="0.75" bottom="0.75" header="0.3" footer="0.3"/>
  <pageSetup orientation="portrait" horizontalDpi="1200" verticalDpi="12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sheetPr codeName="Sheet3"/>
  <dimension ref="B3:BM103"/>
  <sheetViews>
    <sheetView topLeftCell="M2" zoomScale="70" zoomScaleNormal="70" workbookViewId="0">
      <selection activeCell="AE9" sqref="AE9"/>
    </sheetView>
  </sheetViews>
  <sheetFormatPr defaultRowHeight="14.4"/>
  <cols>
    <col min="2" max="2" width="62.26171875" bestFit="1" customWidth="1"/>
  </cols>
  <sheetData>
    <row r="3" spans="2:65">
      <c r="B3" t="s">
        <v>12</v>
      </c>
    </row>
    <row r="4" spans="2:65">
      <c r="B4" t="s">
        <v>24</v>
      </c>
    </row>
    <row r="5" spans="2:65">
      <c r="E5">
        <f t="array" ref="E5:AH34" ca="1">RAND()</f>
        <v>0.37784693977615413</v>
      </c>
      <c r="F5">
        <f ca="1"/>
        <v>8.4378122484990326E-2</v>
      </c>
      <c r="G5">
        <f ca="1"/>
        <v>0.64582149880331874</v>
      </c>
      <c r="H5">
        <f ca="1"/>
        <v>3.0097527140151348E-2</v>
      </c>
      <c r="I5">
        <f ca="1"/>
        <v>0.91729029652557581</v>
      </c>
      <c r="J5">
        <f ca="1"/>
        <v>0.71585911062128116</v>
      </c>
      <c r="K5">
        <f ca="1"/>
        <v>0.28105237409828598</v>
      </c>
      <c r="L5">
        <f ca="1"/>
        <v>0.82531390564072171</v>
      </c>
      <c r="M5">
        <f ca="1"/>
        <v>0.21917516123236691</v>
      </c>
      <c r="N5">
        <f ca="1"/>
        <v>0.32778270667161014</v>
      </c>
      <c r="O5">
        <f ca="1"/>
        <v>0.48130157188795508</v>
      </c>
      <c r="P5">
        <f ca="1"/>
        <v>0.74949677885635002</v>
      </c>
      <c r="Q5">
        <f ca="1"/>
        <v>0.65759048186881564</v>
      </c>
      <c r="R5">
        <f ca="1"/>
        <v>0.57000966790812713</v>
      </c>
      <c r="S5">
        <f ca="1"/>
        <v>0.73805609193581467</v>
      </c>
      <c r="T5">
        <f ca="1"/>
        <v>0.81420348729418623</v>
      </c>
      <c r="U5">
        <f ca="1"/>
        <v>0.9107514019474281</v>
      </c>
      <c r="V5">
        <f ca="1"/>
        <v>7.4405060370094867E-2</v>
      </c>
      <c r="W5">
        <f ca="1"/>
        <v>0.61586732866792793</v>
      </c>
      <c r="X5">
        <f ca="1"/>
        <v>0.22507433583017744</v>
      </c>
      <c r="Y5">
        <f ca="1"/>
        <v>0.25272356473040558</v>
      </c>
      <c r="Z5">
        <f ca="1"/>
        <v>0.52297766353858421</v>
      </c>
      <c r="AA5">
        <f ca="1"/>
        <v>0.6021521285337248</v>
      </c>
      <c r="AB5">
        <f ca="1"/>
        <v>0.9628260153084327</v>
      </c>
      <c r="AC5">
        <f ca="1"/>
        <v>0.83769219287937136</v>
      </c>
      <c r="AD5">
        <f ca="1"/>
        <v>0.61291411282335539</v>
      </c>
      <c r="AE5">
        <f ca="1"/>
        <v>0.79302759019756752</v>
      </c>
      <c r="AF5">
        <f ca="1"/>
        <v>0.88183763035220819</v>
      </c>
      <c r="AG5">
        <f ca="1"/>
        <v>0.88624171219026471</v>
      </c>
      <c r="AH5">
        <f ca="1"/>
        <v>0.15319534541792368</v>
      </c>
      <c r="AJ5" s="28" cm="1">
        <f t="array" aca="1" ref="AJ5:BM34" ca="1">MMULT(E5:AH34,_xlfn.ANCHORARRAY(E38))</f>
        <v>1.0000000000000002</v>
      </c>
      <c r="AK5" s="28">
        <f ca="1"/>
        <v>2.248201624865942E-15</v>
      </c>
      <c r="AL5" s="28">
        <f ca="1"/>
        <v>1.029558382992235E-15</v>
      </c>
      <c r="AM5" s="28">
        <f ca="1"/>
        <v>-1.1102230246251565E-15</v>
      </c>
      <c r="AN5" s="28">
        <f ca="1"/>
        <v>-1.1865508575681361E-15</v>
      </c>
      <c r="AO5" s="28">
        <f ca="1"/>
        <v>-3.426078865054194E-15</v>
      </c>
      <c r="AP5" s="28">
        <f ca="1"/>
        <v>-8.1878948066105295E-16</v>
      </c>
      <c r="AQ5" s="28">
        <f ca="1"/>
        <v>3.6914915568786455E-15</v>
      </c>
      <c r="AR5" s="28">
        <f ca="1"/>
        <v>7.3552275381416621E-16</v>
      </c>
      <c r="AS5" s="28">
        <f ca="1"/>
        <v>1.1657341758564144E-15</v>
      </c>
      <c r="AT5" s="28">
        <f ca="1"/>
        <v>1.0685896612017132E-15</v>
      </c>
      <c r="AU5" s="28">
        <f ca="1"/>
        <v>1.3600232051658168E-15</v>
      </c>
      <c r="AV5" s="28">
        <f ca="1"/>
        <v>-2.9143354396410359E-15</v>
      </c>
      <c r="AW5" s="28">
        <f ca="1"/>
        <v>2.8033131371785203E-15</v>
      </c>
      <c r="AX5" s="28">
        <f ca="1"/>
        <v>-5.8841820305133297E-15</v>
      </c>
      <c r="AY5" s="28">
        <f ca="1"/>
        <v>-6.5225602696727947E-16</v>
      </c>
      <c r="AZ5" s="28">
        <f ca="1"/>
        <v>-1.6375789613221059E-15</v>
      </c>
      <c r="BA5" s="28">
        <f ca="1"/>
        <v>-3.664603343001005E-16</v>
      </c>
      <c r="BB5" s="28">
        <f ca="1"/>
        <v>9.9226182825873366E-16</v>
      </c>
      <c r="BC5" s="28">
        <f ca="1"/>
        <v>-5.3429483060085659E-16</v>
      </c>
      <c r="BD5" s="28">
        <f ca="1"/>
        <v>-9.4368957093138306E-16</v>
      </c>
      <c r="BE5" s="28">
        <f ca="1"/>
        <v>-5.0515147620444623E-15</v>
      </c>
      <c r="BF5" s="28">
        <f ca="1"/>
        <v>3.1363800445660672E-15</v>
      </c>
      <c r="BG5" s="28">
        <f ca="1"/>
        <v>1.2351231148954867E-15</v>
      </c>
      <c r="BH5" s="28">
        <f ca="1"/>
        <v>2.4841240175987878E-15</v>
      </c>
      <c r="BI5" s="28">
        <f ca="1"/>
        <v>2.7981089667505898E-15</v>
      </c>
      <c r="BJ5" s="28">
        <f ca="1"/>
        <v>-5.4123372450476381E-16</v>
      </c>
      <c r="BK5" s="28">
        <f ca="1"/>
        <v>-4.6351811278100286E-15</v>
      </c>
      <c r="BL5" s="28">
        <f ca="1"/>
        <v>1.4224732503009818E-15</v>
      </c>
      <c r="BM5" s="28">
        <f ca="1"/>
        <v>2.0001361678012586E-15</v>
      </c>
    </row>
    <row r="6" spans="2:65">
      <c r="E6">
        <f ca="1"/>
        <v>0.42284832214744361</v>
      </c>
      <c r="F6">
        <f ca="1"/>
        <v>0.66691262250365047</v>
      </c>
      <c r="G6">
        <f ca="1"/>
        <v>0.52398436548789096</v>
      </c>
      <c r="H6">
        <f ca="1"/>
        <v>0.93560461556586161</v>
      </c>
      <c r="I6">
        <f ca="1"/>
        <v>0.88994436847012581</v>
      </c>
      <c r="J6">
        <f ca="1"/>
        <v>0.98592902967425211</v>
      </c>
      <c r="K6">
        <f ca="1"/>
        <v>0.77432644109414428</v>
      </c>
      <c r="L6">
        <f ca="1"/>
        <v>0.47977761920315798</v>
      </c>
      <c r="M6">
        <f ca="1"/>
        <v>0.43207017040944562</v>
      </c>
      <c r="N6">
        <f ca="1"/>
        <v>9.2222075646769319E-2</v>
      </c>
      <c r="O6">
        <f ca="1"/>
        <v>0.11439883005893403</v>
      </c>
      <c r="P6">
        <f ca="1"/>
        <v>0.77837368271846874</v>
      </c>
      <c r="Q6">
        <f ca="1"/>
        <v>0.76436501414058211</v>
      </c>
      <c r="R6">
        <f ca="1"/>
        <v>0.58578959435553191</v>
      </c>
      <c r="S6">
        <f ca="1"/>
        <v>0.86953992379464473</v>
      </c>
      <c r="T6">
        <f ca="1"/>
        <v>0.52838667316898136</v>
      </c>
      <c r="U6">
        <f ca="1"/>
        <v>0.51876821361790693</v>
      </c>
      <c r="V6">
        <f ca="1"/>
        <v>0.46020047822866084</v>
      </c>
      <c r="W6">
        <f ca="1"/>
        <v>8.5988372765892773E-3</v>
      </c>
      <c r="X6">
        <f ca="1"/>
        <v>0.22584208370294101</v>
      </c>
      <c r="Y6">
        <f ca="1"/>
        <v>0.27448230446374966</v>
      </c>
      <c r="Z6">
        <f ca="1"/>
        <v>0.81460970464768589</v>
      </c>
      <c r="AA6">
        <f ca="1"/>
        <v>0.69708677273831166</v>
      </c>
      <c r="AB6">
        <f ca="1"/>
        <v>6.7426238645469372E-2</v>
      </c>
      <c r="AC6">
        <f ca="1"/>
        <v>0.94098518416190546</v>
      </c>
      <c r="AD6">
        <f ca="1"/>
        <v>0.23550263294224938</v>
      </c>
      <c r="AE6">
        <f ca="1"/>
        <v>0.69956849445065294</v>
      </c>
      <c r="AF6">
        <f ca="1"/>
        <v>0.92442436158391705</v>
      </c>
      <c r="AG6">
        <f ca="1"/>
        <v>1.1586493051276125E-2</v>
      </c>
      <c r="AH6">
        <f ca="1"/>
        <v>0.84230831986837906</v>
      </c>
      <c r="AJ6" s="28">
        <f ca="1"/>
        <v>2.7755575615628914E-16</v>
      </c>
      <c r="AK6" s="28">
        <f ca="1"/>
        <v>1.0000000000000016</v>
      </c>
      <c r="AL6" s="28">
        <f ca="1"/>
        <v>1.0061396160665481E-16</v>
      </c>
      <c r="AM6" s="28">
        <f ca="1"/>
        <v>-1.9706458687096529E-15</v>
      </c>
      <c r="AN6" s="28">
        <f ca="1"/>
        <v>-1.0547118733938987E-15</v>
      </c>
      <c r="AO6" s="28">
        <f ca="1"/>
        <v>-1.2628786905111156E-15</v>
      </c>
      <c r="AP6" s="28">
        <f ca="1"/>
        <v>-1.8318679906315083E-15</v>
      </c>
      <c r="AQ6" s="28">
        <f ca="1"/>
        <v>2.9976021664879227E-15</v>
      </c>
      <c r="AR6" s="28">
        <f ca="1"/>
        <v>1.5543122344752192E-15</v>
      </c>
      <c r="AS6" s="28">
        <f ca="1"/>
        <v>1.1102230246251565E-16</v>
      </c>
      <c r="AT6" s="28">
        <f ca="1"/>
        <v>1.2420620087993939E-15</v>
      </c>
      <c r="AU6" s="28">
        <f ca="1"/>
        <v>6.6613381477509392E-16</v>
      </c>
      <c r="AV6" s="28">
        <f ca="1"/>
        <v>-3.219646771412954E-15</v>
      </c>
      <c r="AW6" s="28">
        <f ca="1"/>
        <v>1.8873791418627661E-15</v>
      </c>
      <c r="AX6" s="28">
        <f ca="1"/>
        <v>-3.8857805861880479E-15</v>
      </c>
      <c r="AY6" s="28">
        <f ca="1"/>
        <v>-1.5543122344752192E-15</v>
      </c>
      <c r="AZ6" s="28">
        <f ca="1"/>
        <v>-2.6645352591003757E-15</v>
      </c>
      <c r="BA6" s="28">
        <f ca="1"/>
        <v>5.2041704279304213E-17</v>
      </c>
      <c r="BB6" s="28">
        <f ca="1"/>
        <v>1.1657341758564144E-15</v>
      </c>
      <c r="BC6" s="28">
        <f ca="1"/>
        <v>-3.1918911957973251E-16</v>
      </c>
      <c r="BD6" s="28">
        <f ca="1"/>
        <v>3.3306690738754696E-16</v>
      </c>
      <c r="BE6" s="28">
        <f ca="1"/>
        <v>-1.4432899320127035E-15</v>
      </c>
      <c r="BF6" s="28">
        <f ca="1"/>
        <v>2.8310687127941492E-15</v>
      </c>
      <c r="BG6" s="28">
        <f ca="1"/>
        <v>1.3322676295501878E-15</v>
      </c>
      <c r="BH6" s="28">
        <f ca="1"/>
        <v>1.8873791418627661E-15</v>
      </c>
      <c r="BI6" s="28">
        <f ca="1"/>
        <v>2.8449465006019636E-15</v>
      </c>
      <c r="BJ6" s="28">
        <f ca="1"/>
        <v>-1.27675647831893E-15</v>
      </c>
      <c r="BK6" s="28">
        <f ca="1"/>
        <v>-4.6629367034256575E-15</v>
      </c>
      <c r="BL6" s="28">
        <f ca="1"/>
        <v>1.3322676295501878E-15</v>
      </c>
      <c r="BM6" s="28">
        <f ca="1"/>
        <v>1.5404344466674047E-15</v>
      </c>
    </row>
    <row r="7" spans="2:65">
      <c r="E7">
        <f ca="1"/>
        <v>0.43715642691681167</v>
      </c>
      <c r="F7">
        <f ca="1"/>
        <v>0.80967992787825604</v>
      </c>
      <c r="G7">
        <f ca="1"/>
        <v>0.63335364662027238</v>
      </c>
      <c r="H7">
        <f ca="1"/>
        <v>0.78714874992996497</v>
      </c>
      <c r="I7">
        <f ca="1"/>
        <v>0.5100628547636491</v>
      </c>
      <c r="J7">
        <f ca="1"/>
        <v>0.7607334805349476</v>
      </c>
      <c r="K7">
        <f ca="1"/>
        <v>0.49196624672266864</v>
      </c>
      <c r="L7">
        <f ca="1"/>
        <v>0.44073799381223555</v>
      </c>
      <c r="M7">
        <f ca="1"/>
        <v>0.82436998338832357</v>
      </c>
      <c r="N7">
        <f ca="1"/>
        <v>0.69497714285373768</v>
      </c>
      <c r="O7">
        <f ca="1"/>
        <v>0.47271184612553496</v>
      </c>
      <c r="P7">
        <f ca="1"/>
        <v>0.72137568051119183</v>
      </c>
      <c r="Q7">
        <f ca="1"/>
        <v>0.32459314369463022</v>
      </c>
      <c r="R7">
        <f ca="1"/>
        <v>0.59317784844136023</v>
      </c>
      <c r="S7">
        <f ca="1"/>
        <v>3.0202621043785571E-3</v>
      </c>
      <c r="T7">
        <f ca="1"/>
        <v>0.22899299025824682</v>
      </c>
      <c r="U7">
        <f ca="1"/>
        <v>0.88051051926036283</v>
      </c>
      <c r="V7">
        <f ca="1"/>
        <v>0.70778262133608005</v>
      </c>
      <c r="W7">
        <f ca="1"/>
        <v>0.99048518325644208</v>
      </c>
      <c r="X7">
        <f ca="1"/>
        <v>0.98213726024109937</v>
      </c>
      <c r="Y7">
        <f ca="1"/>
        <v>3.8366442103430209E-3</v>
      </c>
      <c r="Z7">
        <f ca="1"/>
        <v>0.18788740018323535</v>
      </c>
      <c r="AA7">
        <f ca="1"/>
        <v>0.80107996390788305</v>
      </c>
      <c r="AB7">
        <f ca="1"/>
        <v>0.85721395480758489</v>
      </c>
      <c r="AC7">
        <f ca="1"/>
        <v>0.77749827226060209</v>
      </c>
      <c r="AD7">
        <f ca="1"/>
        <v>0.84565727079594799</v>
      </c>
      <c r="AE7">
        <f ca="1"/>
        <v>0.75124189070315639</v>
      </c>
      <c r="AF7">
        <f ca="1"/>
        <v>0.93465010242147195</v>
      </c>
      <c r="AG7">
        <f ca="1"/>
        <v>0.74489274020943796</v>
      </c>
      <c r="AH7">
        <f ca="1"/>
        <v>0.12815057057944568</v>
      </c>
      <c r="AJ7" s="28">
        <f ca="1"/>
        <v>3.8857805861880479E-16</v>
      </c>
      <c r="AK7" s="28">
        <f ca="1"/>
        <v>1.8873791418627661E-15</v>
      </c>
      <c r="AL7" s="28">
        <f ca="1"/>
        <v>1.0000000000000002</v>
      </c>
      <c r="AM7" s="28">
        <f ca="1"/>
        <v>-1.6306400674181987E-15</v>
      </c>
      <c r="AN7" s="28">
        <f ca="1"/>
        <v>-1.0547118733938987E-15</v>
      </c>
      <c r="AO7" s="28">
        <f ca="1"/>
        <v>-9.3328123007552222E-16</v>
      </c>
      <c r="AP7" s="28">
        <f ca="1"/>
        <v>-1.1501216645726231E-15</v>
      </c>
      <c r="AQ7" s="28">
        <f ca="1"/>
        <v>3.0114799542957371E-15</v>
      </c>
      <c r="AR7" s="28">
        <f ca="1"/>
        <v>-3.8857805861880479E-16</v>
      </c>
      <c r="AS7" s="28">
        <f ca="1"/>
        <v>-6.9388939039072284E-17</v>
      </c>
      <c r="AT7" s="28">
        <f ca="1"/>
        <v>1.3929829512093761E-15</v>
      </c>
      <c r="AU7" s="28">
        <f ca="1"/>
        <v>1.0824674490095276E-15</v>
      </c>
      <c r="AV7" s="28">
        <f ca="1"/>
        <v>-2.4424906541753444E-15</v>
      </c>
      <c r="AW7" s="28">
        <f ca="1"/>
        <v>5.8286708792820718E-16</v>
      </c>
      <c r="AX7" s="28">
        <f ca="1"/>
        <v>-2.0677903833643541E-15</v>
      </c>
      <c r="AY7" s="28">
        <f ca="1"/>
        <v>4.649058915617843E-16</v>
      </c>
      <c r="AZ7" s="28">
        <f ca="1"/>
        <v>2.248201624865942E-15</v>
      </c>
      <c r="BA7" s="28">
        <f ca="1"/>
        <v>-8.3873880063478623E-16</v>
      </c>
      <c r="BB7" s="28">
        <f ca="1"/>
        <v>1.0061396160665481E-15</v>
      </c>
      <c r="BC7" s="28">
        <f ca="1"/>
        <v>-3.1225022567582528E-16</v>
      </c>
      <c r="BD7" s="28">
        <f ca="1"/>
        <v>2.6367796834847468E-16</v>
      </c>
      <c r="BE7" s="28">
        <f ca="1"/>
        <v>-2.3800406090401793E-15</v>
      </c>
      <c r="BF7" s="28">
        <f ca="1"/>
        <v>2.2759572004815709E-15</v>
      </c>
      <c r="BG7" s="28">
        <f ca="1"/>
        <v>4.4408920985006262E-16</v>
      </c>
      <c r="BH7" s="28">
        <f ca="1"/>
        <v>1.5126788710517758E-15</v>
      </c>
      <c r="BI7" s="28">
        <f ca="1"/>
        <v>1.025221574302293E-15</v>
      </c>
      <c r="BJ7" s="28">
        <f ca="1"/>
        <v>-2.0122792321330962E-16</v>
      </c>
      <c r="BK7" s="28">
        <f ca="1"/>
        <v>-2.3592239273284576E-15</v>
      </c>
      <c r="BL7" s="28">
        <f ca="1"/>
        <v>-8.2919782151691379E-16</v>
      </c>
      <c r="BM7" s="28">
        <f ca="1"/>
        <v>3.174543961037557E-16</v>
      </c>
    </row>
    <row r="8" spans="2:65">
      <c r="E8">
        <f ca="1"/>
        <v>0.20569461510155584</v>
      </c>
      <c r="F8">
        <f ca="1"/>
        <v>0.855146487772102</v>
      </c>
      <c r="G8">
        <f ca="1"/>
        <v>0.53057180827047756</v>
      </c>
      <c r="H8">
        <f ca="1"/>
        <v>0.22507581077369743</v>
      </c>
      <c r="I8">
        <f ca="1"/>
        <v>0.57204795430329503</v>
      </c>
      <c r="J8">
        <f ca="1"/>
        <v>0.56729157612166503</v>
      </c>
      <c r="K8">
        <f ca="1"/>
        <v>0.92382175761365837</v>
      </c>
      <c r="L8">
        <f ca="1"/>
        <v>0.50847670999826755</v>
      </c>
      <c r="M8">
        <f ca="1"/>
        <v>0.16455088562781761</v>
      </c>
      <c r="N8">
        <f ca="1"/>
        <v>0.16027115899715261</v>
      </c>
      <c r="O8">
        <f ca="1"/>
        <v>3.7429038365823786E-3</v>
      </c>
      <c r="P8">
        <f ca="1"/>
        <v>0.50672322434964046</v>
      </c>
      <c r="Q8">
        <f ca="1"/>
        <v>0.20633631749892889</v>
      </c>
      <c r="R8">
        <f ca="1"/>
        <v>0.93076162021708631</v>
      </c>
      <c r="S8">
        <f ca="1"/>
        <v>0.96742560176317971</v>
      </c>
      <c r="T8">
        <f ca="1"/>
        <v>0.65574103481618418</v>
      </c>
      <c r="U8">
        <f ca="1"/>
        <v>0.93785351277646334</v>
      </c>
      <c r="V8">
        <f ca="1"/>
        <v>0.3868711047070873</v>
      </c>
      <c r="W8">
        <f ca="1"/>
        <v>0.2983969654618609</v>
      </c>
      <c r="X8">
        <f ca="1"/>
        <v>0.35420111228240025</v>
      </c>
      <c r="Y8">
        <f ca="1"/>
        <v>0.65499616160154417</v>
      </c>
      <c r="Z8">
        <f ca="1"/>
        <v>0.81103875399220582</v>
      </c>
      <c r="AA8">
        <f ca="1"/>
        <v>0.91364763054801512</v>
      </c>
      <c r="AB8">
        <f ca="1"/>
        <v>0.70397343620982544</v>
      </c>
      <c r="AC8">
        <f ca="1"/>
        <v>0.78120567880000924</v>
      </c>
      <c r="AD8">
        <f ca="1"/>
        <v>0.6033315362888757</v>
      </c>
      <c r="AE8">
        <f ca="1"/>
        <v>0.32131503449838161</v>
      </c>
      <c r="AF8">
        <f ca="1"/>
        <v>0.72850320653927958</v>
      </c>
      <c r="AG8">
        <f ca="1"/>
        <v>0.98238715217468997</v>
      </c>
      <c r="AH8">
        <f ca="1"/>
        <v>0.80198518050459922</v>
      </c>
      <c r="AJ8" s="28">
        <f ca="1"/>
        <v>1.1102230246251565E-16</v>
      </c>
      <c r="AK8" s="28">
        <f ca="1"/>
        <v>3.1086244689504383E-15</v>
      </c>
      <c r="AL8" s="28">
        <f ca="1"/>
        <v>5.2735593669694936E-16</v>
      </c>
      <c r="AM8" s="28">
        <f ca="1"/>
        <v>0.99999999999999689</v>
      </c>
      <c r="AN8" s="28">
        <f ca="1"/>
        <v>-1.7208456881689926E-15</v>
      </c>
      <c r="AO8" s="28">
        <f ca="1"/>
        <v>-2.1649348980190553E-15</v>
      </c>
      <c r="AP8" s="28">
        <f ca="1"/>
        <v>-1.5473733405713119E-15</v>
      </c>
      <c r="AQ8" s="28">
        <f ca="1"/>
        <v>5.3290705182007514E-15</v>
      </c>
      <c r="AR8" s="28">
        <f ca="1"/>
        <v>2.1649348980190553E-15</v>
      </c>
      <c r="AS8" s="28">
        <f ca="1"/>
        <v>9.9920072216264089E-16</v>
      </c>
      <c r="AT8" s="28">
        <f ca="1"/>
        <v>1.9498291869979312E-15</v>
      </c>
      <c r="AU8" s="28">
        <f ca="1"/>
        <v>1.4155343563970746E-15</v>
      </c>
      <c r="AV8" s="28">
        <f ca="1"/>
        <v>-4.9960036108132044E-15</v>
      </c>
      <c r="AW8" s="28">
        <f ca="1"/>
        <v>3.6637359812630166E-15</v>
      </c>
      <c r="AX8" s="28">
        <f ca="1"/>
        <v>-5.773159728050814E-15</v>
      </c>
      <c r="AY8" s="28">
        <f ca="1"/>
        <v>4.4408920985006262E-16</v>
      </c>
      <c r="AZ8" s="28">
        <f ca="1"/>
        <v>-2.1094237467877974E-15</v>
      </c>
      <c r="BA8" s="28">
        <f ca="1"/>
        <v>-4.891920202254596E-16</v>
      </c>
      <c r="BB8" s="28">
        <f ca="1"/>
        <v>1.2212453270876722E-15</v>
      </c>
      <c r="BC8" s="28">
        <f ca="1"/>
        <v>-5.5511151231257827E-16</v>
      </c>
      <c r="BD8" s="28">
        <f ca="1"/>
        <v>0</v>
      </c>
      <c r="BE8" s="28">
        <f ca="1"/>
        <v>-2.55351295663786E-15</v>
      </c>
      <c r="BF8" s="28">
        <f ca="1"/>
        <v>3.8857805861880479E-15</v>
      </c>
      <c r="BG8" s="28">
        <f ca="1"/>
        <v>1.1102230246251565E-15</v>
      </c>
      <c r="BH8" s="28">
        <f ca="1"/>
        <v>2.6645352591003757E-15</v>
      </c>
      <c r="BI8" s="28">
        <f ca="1"/>
        <v>2.6367796834847468E-15</v>
      </c>
      <c r="BJ8" s="28">
        <f ca="1"/>
        <v>-2.1371793224034263E-15</v>
      </c>
      <c r="BK8" s="28">
        <f ca="1"/>
        <v>-6.6613381477509392E-15</v>
      </c>
      <c r="BL8" s="28">
        <f ca="1"/>
        <v>1.2073675392798577E-15</v>
      </c>
      <c r="BM8" s="28">
        <f ca="1"/>
        <v>1.8457457784393227E-15</v>
      </c>
    </row>
    <row r="9" spans="2:65">
      <c r="E9">
        <f ca="1"/>
        <v>0.34276211322482664</v>
      </c>
      <c r="F9">
        <f ca="1"/>
        <v>0.44673580276526736</v>
      </c>
      <c r="G9">
        <f ca="1"/>
        <v>0.25978028463279668</v>
      </c>
      <c r="H9">
        <f ca="1"/>
        <v>0.77689335035148477</v>
      </c>
      <c r="I9">
        <f ca="1"/>
        <v>0.39980641839070075</v>
      </c>
      <c r="J9">
        <f ca="1"/>
        <v>0.17233280094448888</v>
      </c>
      <c r="K9">
        <f ca="1"/>
        <v>0.82464324239400666</v>
      </c>
      <c r="L9">
        <f ca="1"/>
        <v>0.80117332154058796</v>
      </c>
      <c r="M9">
        <f ca="1"/>
        <v>0.69971477653109304</v>
      </c>
      <c r="N9">
        <f ca="1"/>
        <v>0.24223567304265914</v>
      </c>
      <c r="O9">
        <f ca="1"/>
        <v>0.46942286237985109</v>
      </c>
      <c r="P9">
        <f ca="1"/>
        <v>0.34461331484262203</v>
      </c>
      <c r="Q9">
        <f ca="1"/>
        <v>0.37540035703553265</v>
      </c>
      <c r="R9">
        <f ca="1"/>
        <v>0.95287964905478006</v>
      </c>
      <c r="S9">
        <f ca="1"/>
        <v>0.85297724289800492</v>
      </c>
      <c r="T9">
        <f ca="1"/>
        <v>0.86557792574379011</v>
      </c>
      <c r="U9">
        <f ca="1"/>
        <v>0.94421865871093291</v>
      </c>
      <c r="V9">
        <f ca="1"/>
        <v>0.93795288846948177</v>
      </c>
      <c r="W9">
        <f ca="1"/>
        <v>0.99443788866753535</v>
      </c>
      <c r="X9">
        <f ca="1"/>
        <v>0.22358816795873715</v>
      </c>
      <c r="Y9">
        <f ca="1"/>
        <v>0.3216380786392361</v>
      </c>
      <c r="Z9">
        <f ca="1"/>
        <v>0.5481999975265307</v>
      </c>
      <c r="AA9">
        <f ca="1"/>
        <v>0.92093393559005265</v>
      </c>
      <c r="AB9">
        <f ca="1"/>
        <v>0.59817683186586856</v>
      </c>
      <c r="AC9">
        <f ca="1"/>
        <v>0.90350332582813864</v>
      </c>
      <c r="AD9">
        <f ca="1"/>
        <v>2.4630743800339805E-2</v>
      </c>
      <c r="AE9">
        <f ca="1"/>
        <v>0.91577329022633913</v>
      </c>
      <c r="AF9">
        <f ca="1"/>
        <v>0.41775230980034261</v>
      </c>
      <c r="AG9">
        <f ca="1"/>
        <v>9.9603336034380097E-2</v>
      </c>
      <c r="AH9">
        <f ca="1"/>
        <v>0.66720419944201659</v>
      </c>
      <c r="AJ9" s="28">
        <f ca="1"/>
        <v>7.2164496600635175E-16</v>
      </c>
      <c r="AK9" s="28">
        <f ca="1"/>
        <v>2.1094237467877974E-15</v>
      </c>
      <c r="AL9" s="28">
        <f ca="1"/>
        <v>3.2612801348363973E-16</v>
      </c>
      <c r="AM9" s="28">
        <f ca="1"/>
        <v>-1.3322676295501878E-15</v>
      </c>
      <c r="AN9" s="28">
        <f ca="1"/>
        <v>0.99999999999999944</v>
      </c>
      <c r="AO9" s="28">
        <f ca="1"/>
        <v>-1.3600232051658168E-15</v>
      </c>
      <c r="AP9" s="28">
        <f ca="1"/>
        <v>-2.1024848528838902E-15</v>
      </c>
      <c r="AQ9" s="28">
        <f ca="1"/>
        <v>2.4424906541753444E-15</v>
      </c>
      <c r="AR9" s="28">
        <f ca="1"/>
        <v>5.5511151231257827E-16</v>
      </c>
      <c r="AS9" s="28">
        <f ca="1"/>
        <v>1.1102230246251565E-16</v>
      </c>
      <c r="AT9" s="28">
        <f ca="1"/>
        <v>1.672273430841642E-15</v>
      </c>
      <c r="AU9" s="28">
        <f ca="1"/>
        <v>5.5511151231257827E-16</v>
      </c>
      <c r="AV9" s="28">
        <f ca="1"/>
        <v>-3.7747582837255322E-15</v>
      </c>
      <c r="AW9" s="28">
        <f ca="1"/>
        <v>1.5543122344752192E-15</v>
      </c>
      <c r="AX9" s="28">
        <f ca="1"/>
        <v>-3.3306690738754696E-15</v>
      </c>
      <c r="AY9" s="28">
        <f ca="1"/>
        <v>1.3322676295501878E-15</v>
      </c>
      <c r="AZ9" s="28">
        <f ca="1"/>
        <v>1.2212453270876722E-15</v>
      </c>
      <c r="BA9" s="28">
        <f ca="1"/>
        <v>-6.852157730108388E-16</v>
      </c>
      <c r="BB9" s="28">
        <f ca="1"/>
        <v>1.2351231148954867E-15</v>
      </c>
      <c r="BC9" s="28">
        <f ca="1"/>
        <v>-1.3877787807814457E-17</v>
      </c>
      <c r="BD9" s="28">
        <f ca="1"/>
        <v>-1.6653345369377348E-16</v>
      </c>
      <c r="BE9" s="28">
        <f ca="1"/>
        <v>-2.5257573810222311E-15</v>
      </c>
      <c r="BF9" s="28">
        <f ca="1"/>
        <v>9.4368957093138306E-16</v>
      </c>
      <c r="BG9" s="28">
        <f ca="1"/>
        <v>1.1102230246251565E-15</v>
      </c>
      <c r="BH9" s="28">
        <f ca="1"/>
        <v>1.1102230246251565E-15</v>
      </c>
      <c r="BI9" s="28">
        <f ca="1"/>
        <v>1.8318679906315083E-15</v>
      </c>
      <c r="BJ9" s="28">
        <f ca="1"/>
        <v>-1.7208456881689926E-15</v>
      </c>
      <c r="BK9" s="28">
        <f ca="1"/>
        <v>-4.4408920985006262E-15</v>
      </c>
      <c r="BL9" s="28">
        <f ca="1"/>
        <v>-7.3552275381416621E-16</v>
      </c>
      <c r="BM9" s="28">
        <f ca="1"/>
        <v>1.124100812432971E-15</v>
      </c>
    </row>
    <row r="10" spans="2:65">
      <c r="E10">
        <f ca="1"/>
        <v>5.1691432214967858E-2</v>
      </c>
      <c r="F10">
        <f ca="1"/>
        <v>0.3054159469903337</v>
      </c>
      <c r="G10">
        <f ca="1"/>
        <v>0.42159231819643794</v>
      </c>
      <c r="H10">
        <f ca="1"/>
        <v>7.1593214326011623E-2</v>
      </c>
      <c r="I10">
        <f ca="1"/>
        <v>0.4535442418515595</v>
      </c>
      <c r="J10">
        <f ca="1"/>
        <v>4.2687048014705797E-2</v>
      </c>
      <c r="K10">
        <f ca="1"/>
        <v>3.3631462920390987E-2</v>
      </c>
      <c r="L10">
        <f ca="1"/>
        <v>0.78391601640762631</v>
      </c>
      <c r="M10">
        <f ca="1"/>
        <v>0.76654204695945949</v>
      </c>
      <c r="N10">
        <f ca="1"/>
        <v>5.0810214768765793E-2</v>
      </c>
      <c r="O10">
        <f ca="1"/>
        <v>4.071592027899118E-2</v>
      </c>
      <c r="P10">
        <f ca="1"/>
        <v>0.55670088209258128</v>
      </c>
      <c r="Q10">
        <f ca="1"/>
        <v>0.12894709530001924</v>
      </c>
      <c r="R10">
        <f ca="1"/>
        <v>0.28524867497803885</v>
      </c>
      <c r="S10">
        <f ca="1"/>
        <v>0.22036707055399662</v>
      </c>
      <c r="T10">
        <f ca="1"/>
        <v>0.90928722679501106</v>
      </c>
      <c r="U10">
        <f ca="1"/>
        <v>0.66302645097710866</v>
      </c>
      <c r="V10">
        <f ca="1"/>
        <v>0.28789215415458036</v>
      </c>
      <c r="W10">
        <f ca="1"/>
        <v>0.97230990406794426</v>
      </c>
      <c r="X10">
        <f ca="1"/>
        <v>0.60804444899153809</v>
      </c>
      <c r="Y10">
        <f ca="1"/>
        <v>0.17414163338493482</v>
      </c>
      <c r="Z10">
        <f ca="1"/>
        <v>9.2048669427122198E-2</v>
      </c>
      <c r="AA10">
        <f ca="1"/>
        <v>0.83833577230373901</v>
      </c>
      <c r="AB10">
        <f ca="1"/>
        <v>0.61341770030575926</v>
      </c>
      <c r="AC10">
        <f ca="1"/>
        <v>0.44345397593250391</v>
      </c>
      <c r="AD10">
        <f ca="1"/>
        <v>0.77928951717961581</v>
      </c>
      <c r="AE10">
        <f ca="1"/>
        <v>0.4368019078528298</v>
      </c>
      <c r="AF10">
        <f ca="1"/>
        <v>0.42200088202198238</v>
      </c>
      <c r="AG10">
        <f ca="1"/>
        <v>0.25628709815151929</v>
      </c>
      <c r="AH10">
        <f ca="1"/>
        <v>0.82924988737052552</v>
      </c>
      <c r="AJ10" s="28">
        <f ca="1"/>
        <v>6.106226635438361E-16</v>
      </c>
      <c r="AK10" s="28">
        <f ca="1"/>
        <v>2.6645352591003757E-15</v>
      </c>
      <c r="AL10" s="28">
        <f ca="1"/>
        <v>1.6306400674181987E-16</v>
      </c>
      <c r="AM10" s="28">
        <f ca="1"/>
        <v>-2.6922908347160046E-15</v>
      </c>
      <c r="AN10" s="28">
        <f ca="1"/>
        <v>-1.27675647831893E-15</v>
      </c>
      <c r="AO10" s="28">
        <f ca="1"/>
        <v>0.99999999999999745</v>
      </c>
      <c r="AP10" s="28">
        <f ca="1"/>
        <v>-1.2351231148954867E-15</v>
      </c>
      <c r="AQ10" s="28">
        <f ca="1"/>
        <v>3.7747582837255322E-15</v>
      </c>
      <c r="AR10" s="28">
        <f ca="1"/>
        <v>1.9984014443252818E-15</v>
      </c>
      <c r="AS10" s="28">
        <f ca="1"/>
        <v>1.3322676295501878E-15</v>
      </c>
      <c r="AT10" s="28">
        <f ca="1"/>
        <v>1.5751289161869408E-15</v>
      </c>
      <c r="AU10" s="28">
        <f ca="1"/>
        <v>1.1102230246251565E-15</v>
      </c>
      <c r="AV10" s="28">
        <f ca="1"/>
        <v>-3.4416913763379853E-15</v>
      </c>
      <c r="AW10" s="28">
        <f ca="1"/>
        <v>2.55351295663786E-15</v>
      </c>
      <c r="AX10" s="28">
        <f ca="1"/>
        <v>-4.8849813083506888E-15</v>
      </c>
      <c r="AY10" s="28">
        <f ca="1"/>
        <v>1.3877787807814457E-15</v>
      </c>
      <c r="AZ10" s="28">
        <f ca="1"/>
        <v>-2.9976021664879227E-15</v>
      </c>
      <c r="BA10" s="28">
        <f ca="1"/>
        <v>-9.8011876392689601E-16</v>
      </c>
      <c r="BB10" s="28">
        <f ca="1"/>
        <v>3.3306690738754696E-16</v>
      </c>
      <c r="BC10" s="28">
        <f ca="1"/>
        <v>-4.8572257327350599E-16</v>
      </c>
      <c r="BD10" s="28">
        <f ca="1"/>
        <v>9.9920072216264089E-16</v>
      </c>
      <c r="BE10" s="28">
        <f ca="1"/>
        <v>-1.9984014443252818E-15</v>
      </c>
      <c r="BF10" s="28">
        <f ca="1"/>
        <v>3.3861802251067274E-15</v>
      </c>
      <c r="BG10" s="28">
        <f ca="1"/>
        <v>1.3322676295501878E-15</v>
      </c>
      <c r="BH10" s="28">
        <f ca="1"/>
        <v>2.55351295663786E-15</v>
      </c>
      <c r="BI10" s="28">
        <f ca="1"/>
        <v>7.9103390504542404E-16</v>
      </c>
      <c r="BJ10" s="28">
        <f ca="1"/>
        <v>-1.7208456881689926E-15</v>
      </c>
      <c r="BK10" s="28">
        <f ca="1"/>
        <v>-5.5511151231257827E-15</v>
      </c>
      <c r="BL10" s="28">
        <f ca="1"/>
        <v>1.3877787807814457E-16</v>
      </c>
      <c r="BM10" s="28">
        <f ca="1"/>
        <v>1.7694179454963432E-15</v>
      </c>
    </row>
    <row r="11" spans="2:65">
      <c r="E11">
        <f ca="1"/>
        <v>0.95859243943002648</v>
      </c>
      <c r="F11">
        <f ca="1"/>
        <v>0.25690522130863969</v>
      </c>
      <c r="G11">
        <f ca="1"/>
        <v>0.15362662474093214</v>
      </c>
      <c r="H11">
        <f ca="1"/>
        <v>0.85683954071163149</v>
      </c>
      <c r="I11">
        <f ca="1"/>
        <v>0.214907725270998</v>
      </c>
      <c r="J11">
        <f ca="1"/>
        <v>0.17095743832493004</v>
      </c>
      <c r="K11">
        <f ca="1"/>
        <v>0.17065156797728054</v>
      </c>
      <c r="L11">
        <f ca="1"/>
        <v>0.14642169593790666</v>
      </c>
      <c r="M11">
        <f ca="1"/>
        <v>0.64638019277553227</v>
      </c>
      <c r="N11">
        <f ca="1"/>
        <v>8.7648821091701579E-2</v>
      </c>
      <c r="O11">
        <f ca="1"/>
        <v>0.14643837786682024</v>
      </c>
      <c r="P11">
        <f ca="1"/>
        <v>0.69318375401345467</v>
      </c>
      <c r="Q11">
        <f ca="1"/>
        <v>0.28205013145832014</v>
      </c>
      <c r="R11">
        <f ca="1"/>
        <v>0.41947300729556269</v>
      </c>
      <c r="S11">
        <f ca="1"/>
        <v>0.13792207079182905</v>
      </c>
      <c r="T11">
        <f ca="1"/>
        <v>0.68485719612028007</v>
      </c>
      <c r="U11">
        <f ca="1"/>
        <v>0.535967480321072</v>
      </c>
      <c r="V11">
        <f ca="1"/>
        <v>0.42416467871415742</v>
      </c>
      <c r="W11">
        <f ca="1"/>
        <v>8.5319281336548869E-4</v>
      </c>
      <c r="X11">
        <f ca="1"/>
        <v>0.5666322150431079</v>
      </c>
      <c r="Y11">
        <f ca="1"/>
        <v>0.5731142816832806</v>
      </c>
      <c r="Z11">
        <f ca="1"/>
        <v>0.91815234365953435</v>
      </c>
      <c r="AA11">
        <f ca="1"/>
        <v>7.973261040074342E-2</v>
      </c>
      <c r="AB11">
        <f ca="1"/>
        <v>0.27318358747815397</v>
      </c>
      <c r="AC11">
        <f ca="1"/>
        <v>0.78197944238126016</v>
      </c>
      <c r="AD11">
        <f ca="1"/>
        <v>0.8331126523485608</v>
      </c>
      <c r="AE11">
        <f ca="1"/>
        <v>0.90958788083169462</v>
      </c>
      <c r="AF11">
        <f ca="1"/>
        <v>0.23093483159663697</v>
      </c>
      <c r="AG11">
        <f ca="1"/>
        <v>0.36181702838548135</v>
      </c>
      <c r="AH11">
        <f ca="1"/>
        <v>0.94870978070512346</v>
      </c>
      <c r="AJ11" s="28">
        <f ca="1"/>
        <v>1.1102230246251565E-16</v>
      </c>
      <c r="AK11" s="28">
        <f ca="1"/>
        <v>1.6653345369377348E-15</v>
      </c>
      <c r="AL11" s="28">
        <f ca="1"/>
        <v>-5.5164206536062466E-16</v>
      </c>
      <c r="AM11" s="28">
        <f ca="1"/>
        <v>-1.7486012637846216E-15</v>
      </c>
      <c r="AN11" s="28">
        <f ca="1"/>
        <v>-8.8817841970012523E-16</v>
      </c>
      <c r="AO11" s="28">
        <f ca="1"/>
        <v>-1.9706458687096529E-15</v>
      </c>
      <c r="AP11" s="28">
        <f ca="1"/>
        <v>0.99999999999999722</v>
      </c>
      <c r="AQ11" s="28">
        <f ca="1"/>
        <v>1.2212453270876722E-15</v>
      </c>
      <c r="AR11" s="28">
        <f ca="1"/>
        <v>5.5511151231257827E-16</v>
      </c>
      <c r="AS11" s="28">
        <f ca="1"/>
        <v>3.3306690738754696E-16</v>
      </c>
      <c r="AT11" s="28">
        <f ca="1"/>
        <v>1.3739009929736312E-15</v>
      </c>
      <c r="AU11" s="28">
        <f ca="1"/>
        <v>6.6613381477509392E-16</v>
      </c>
      <c r="AV11" s="28">
        <f ca="1"/>
        <v>-1.6653345369377348E-15</v>
      </c>
      <c r="AW11" s="28">
        <f ca="1"/>
        <v>1.9984014443252818E-15</v>
      </c>
      <c r="AX11" s="28">
        <f ca="1"/>
        <v>-2.9976021664879227E-15</v>
      </c>
      <c r="AY11" s="28">
        <f ca="1"/>
        <v>5.5511151231257827E-16</v>
      </c>
      <c r="AZ11" s="28">
        <f ca="1"/>
        <v>2.886579864025407E-15</v>
      </c>
      <c r="BA11" s="28">
        <f ca="1"/>
        <v>-2.1857515797307769E-16</v>
      </c>
      <c r="BB11" s="28">
        <f ca="1"/>
        <v>1.3877787807814457E-16</v>
      </c>
      <c r="BC11" s="28">
        <f ca="1"/>
        <v>-1.3877787807814457E-16</v>
      </c>
      <c r="BD11" s="28">
        <f ca="1"/>
        <v>1.27675647831893E-15</v>
      </c>
      <c r="BE11" s="28">
        <f ca="1"/>
        <v>-1.8873791418627661E-15</v>
      </c>
      <c r="BF11" s="28">
        <f ca="1"/>
        <v>1.3322676295501878E-15</v>
      </c>
      <c r="BG11" s="28">
        <f ca="1"/>
        <v>8.8817841970012523E-16</v>
      </c>
      <c r="BH11" s="28">
        <f ca="1"/>
        <v>1.5543122344752192E-15</v>
      </c>
      <c r="BI11" s="28">
        <f ca="1"/>
        <v>-4.0245584642661925E-16</v>
      </c>
      <c r="BJ11" s="28">
        <f ca="1"/>
        <v>-3.8857805861880479E-16</v>
      </c>
      <c r="BK11" s="28">
        <f ca="1"/>
        <v>-2.4424906541753444E-15</v>
      </c>
      <c r="BL11" s="28">
        <f ca="1"/>
        <v>-4.163336342344337E-16</v>
      </c>
      <c r="BM11" s="28">
        <f ca="1"/>
        <v>1.3739009929736312E-15</v>
      </c>
    </row>
    <row r="12" spans="2:65">
      <c r="E12">
        <f ca="1"/>
        <v>0.42575845900140341</v>
      </c>
      <c r="F12">
        <f ca="1"/>
        <v>0.34713312040721511</v>
      </c>
      <c r="G12">
        <f ca="1"/>
        <v>0.503964077462285</v>
      </c>
      <c r="H12">
        <f ca="1"/>
        <v>3.2925907365893847E-2</v>
      </c>
      <c r="I12">
        <f ca="1"/>
        <v>0.1755890909072203</v>
      </c>
      <c r="J12">
        <f ca="1"/>
        <v>0.62117827241505519</v>
      </c>
      <c r="K12">
        <f ca="1"/>
        <v>0.3437559274830424</v>
      </c>
      <c r="L12">
        <f ca="1"/>
        <v>0.26433237442489965</v>
      </c>
      <c r="M12">
        <f ca="1"/>
        <v>0.56390312841558166</v>
      </c>
      <c r="N12">
        <f ca="1"/>
        <v>0.3110895122846391</v>
      </c>
      <c r="O12">
        <f ca="1"/>
        <v>0.29543195383567977</v>
      </c>
      <c r="P12">
        <f ca="1"/>
        <v>4.7840147306522196E-2</v>
      </c>
      <c r="Q12">
        <f ca="1"/>
        <v>0.9362629862581815</v>
      </c>
      <c r="R12">
        <f ca="1"/>
        <v>0.25701067050376702</v>
      </c>
      <c r="S12">
        <f ca="1"/>
        <v>0.40132429235191236</v>
      </c>
      <c r="T12">
        <f ca="1"/>
        <v>0.80175530054232802</v>
      </c>
      <c r="U12">
        <f ca="1"/>
        <v>0.80188847398150487</v>
      </c>
      <c r="V12">
        <f ca="1"/>
        <v>0.76211710269465271</v>
      </c>
      <c r="W12">
        <f ca="1"/>
        <v>0.98076202757361075</v>
      </c>
      <c r="X12">
        <f ca="1"/>
        <v>0.34792365781603352</v>
      </c>
      <c r="Y12">
        <f ca="1"/>
        <v>0.50017289193092407</v>
      </c>
      <c r="Z12">
        <f ca="1"/>
        <v>2.0950812002459629E-2</v>
      </c>
      <c r="AA12">
        <f ca="1"/>
        <v>0.15363165920801525</v>
      </c>
      <c r="AB12">
        <f ca="1"/>
        <v>0.84121555642281343</v>
      </c>
      <c r="AC12">
        <f ca="1"/>
        <v>0.920130151831135</v>
      </c>
      <c r="AD12">
        <f ca="1"/>
        <v>0.67341613250436472</v>
      </c>
      <c r="AE12">
        <f ca="1"/>
        <v>0.5459496368863419</v>
      </c>
      <c r="AF12">
        <f ca="1"/>
        <v>0.2770477668915966</v>
      </c>
      <c r="AG12">
        <f ca="1"/>
        <v>4.1542889696789986E-2</v>
      </c>
      <c r="AH12">
        <f ca="1"/>
        <v>0.7261097624512719</v>
      </c>
      <c r="AJ12" s="28">
        <f ca="1"/>
        <v>0</v>
      </c>
      <c r="AK12" s="28">
        <f ca="1"/>
        <v>1.1102230246251565E-15</v>
      </c>
      <c r="AL12" s="28">
        <f ca="1"/>
        <v>-5.5511151231257827E-17</v>
      </c>
      <c r="AM12" s="28">
        <f ca="1"/>
        <v>-4.4408920985006262E-16</v>
      </c>
      <c r="AN12" s="28">
        <f ca="1"/>
        <v>-8.8817841970012523E-16</v>
      </c>
      <c r="AO12" s="28">
        <f ca="1"/>
        <v>-3.0114799542957371E-15</v>
      </c>
      <c r="AP12" s="28">
        <f ca="1"/>
        <v>-1.5820678100908481E-15</v>
      </c>
      <c r="AQ12" s="28">
        <f ca="1"/>
        <v>1.0000000000000013</v>
      </c>
      <c r="AR12" s="28">
        <f ca="1"/>
        <v>2.2204460492503131E-16</v>
      </c>
      <c r="AS12" s="28">
        <f ca="1"/>
        <v>3.8857805861880479E-16</v>
      </c>
      <c r="AT12" s="28">
        <f ca="1"/>
        <v>7.6674777638174874E-16</v>
      </c>
      <c r="AU12" s="28">
        <f ca="1"/>
        <v>6.9388939039072284E-16</v>
      </c>
      <c r="AV12" s="28">
        <f ca="1"/>
        <v>-2.1649348980190553E-15</v>
      </c>
      <c r="AW12" s="28">
        <f ca="1"/>
        <v>1.8873791418627661E-15</v>
      </c>
      <c r="AX12" s="28">
        <f ca="1"/>
        <v>-4.1078251911130792E-15</v>
      </c>
      <c r="AY12" s="28">
        <f ca="1"/>
        <v>-1.27675647831893E-15</v>
      </c>
      <c r="AZ12" s="28">
        <f ca="1"/>
        <v>7.7715611723760958E-16</v>
      </c>
      <c r="BA12" s="28">
        <f ca="1"/>
        <v>2.445960101127298E-16</v>
      </c>
      <c r="BB12" s="28">
        <f ca="1"/>
        <v>1.0130785099704553E-15</v>
      </c>
      <c r="BC12" s="28">
        <f ca="1"/>
        <v>-1.3877787807814457E-16</v>
      </c>
      <c r="BD12" s="28">
        <f ca="1"/>
        <v>3.3306690738754696E-16</v>
      </c>
      <c r="BE12" s="28">
        <f ca="1"/>
        <v>-3.9968028886505635E-15</v>
      </c>
      <c r="BF12" s="28">
        <f ca="1"/>
        <v>2.1094237467877974E-15</v>
      </c>
      <c r="BG12" s="28">
        <f ca="1"/>
        <v>4.4408920985006262E-16</v>
      </c>
      <c r="BH12" s="28">
        <f ca="1"/>
        <v>1.1102230246251565E-15</v>
      </c>
      <c r="BI12" s="28">
        <f ca="1"/>
        <v>1.5126788710517758E-15</v>
      </c>
      <c r="BJ12" s="28">
        <f ca="1"/>
        <v>1.6653345369377348E-16</v>
      </c>
      <c r="BK12" s="28">
        <f ca="1"/>
        <v>-2.2204460492503131E-15</v>
      </c>
      <c r="BL12" s="28">
        <f ca="1"/>
        <v>1.4710455076283324E-15</v>
      </c>
      <c r="BM12" s="28">
        <f ca="1"/>
        <v>2.310651670001107E-15</v>
      </c>
    </row>
    <row r="13" spans="2:65">
      <c r="E13">
        <f ca="1"/>
        <v>0.56493740904539558</v>
      </c>
      <c r="F13">
        <f ca="1"/>
        <v>0.4589615836602905</v>
      </c>
      <c r="G13">
        <f ca="1"/>
        <v>0.46736739529899829</v>
      </c>
      <c r="H13">
        <f ca="1"/>
        <v>0.86948956457692628</v>
      </c>
      <c r="I13">
        <f ca="1"/>
        <v>5.8476007193596358E-3</v>
      </c>
      <c r="J13">
        <f ca="1"/>
        <v>0.24102347597126672</v>
      </c>
      <c r="K13">
        <f ca="1"/>
        <v>0.43230280351799633</v>
      </c>
      <c r="L13">
        <f ca="1"/>
        <v>0.61166732718664885</v>
      </c>
      <c r="M13">
        <f ca="1"/>
        <v>0.79759616171334369</v>
      </c>
      <c r="N13">
        <f ca="1"/>
        <v>0.16721140990768746</v>
      </c>
      <c r="O13">
        <f ca="1"/>
        <v>0.41601347323570081</v>
      </c>
      <c r="P13">
        <f ca="1"/>
        <v>0.81639852825838499</v>
      </c>
      <c r="Q13">
        <f ca="1"/>
        <v>0.60612459996236101</v>
      </c>
      <c r="R13">
        <f ca="1"/>
        <v>0.61429843255022631</v>
      </c>
      <c r="S13">
        <f ca="1"/>
        <v>0.37997840051514076</v>
      </c>
      <c r="T13">
        <f ca="1"/>
        <v>0.36550858721024349</v>
      </c>
      <c r="U13">
        <f ca="1"/>
        <v>0.79155337955465477</v>
      </c>
      <c r="V13">
        <f ca="1"/>
        <v>0.33214933401680913</v>
      </c>
      <c r="W13">
        <f ca="1"/>
        <v>0.95167009455387375</v>
      </c>
      <c r="X13">
        <f ca="1"/>
        <v>0.42976822476747212</v>
      </c>
      <c r="Y13">
        <f ca="1"/>
        <v>0.82201751190462424</v>
      </c>
      <c r="Z13">
        <f ca="1"/>
        <v>0.7711723719379695</v>
      </c>
      <c r="AA13">
        <f ca="1"/>
        <v>0.77578731022989345</v>
      </c>
      <c r="AB13">
        <f ca="1"/>
        <v>0.78188361302080722</v>
      </c>
      <c r="AC13">
        <f ca="1"/>
        <v>7.7844187702377776E-2</v>
      </c>
      <c r="AD13">
        <f ca="1"/>
        <v>0.15221807054589387</v>
      </c>
      <c r="AE13">
        <f ca="1"/>
        <v>0.41619809708599798</v>
      </c>
      <c r="AF13">
        <f ca="1"/>
        <v>0.76258207011637735</v>
      </c>
      <c r="AG13">
        <f ca="1"/>
        <v>0.15422596027459945</v>
      </c>
      <c r="AH13">
        <f ca="1"/>
        <v>0.7886587500939829</v>
      </c>
      <c r="AJ13" s="28">
        <f ca="1"/>
        <v>-1.6653345369377348E-16</v>
      </c>
      <c r="AK13" s="28">
        <f ca="1"/>
        <v>1.6653345369377348E-15</v>
      </c>
      <c r="AL13" s="28">
        <f ca="1"/>
        <v>-2.9490299091605721E-16</v>
      </c>
      <c r="AM13" s="28">
        <f ca="1"/>
        <v>-2.1371793224034263E-15</v>
      </c>
      <c r="AN13" s="28">
        <f ca="1"/>
        <v>-2.3869795029440866E-15</v>
      </c>
      <c r="AO13" s="28">
        <f ca="1"/>
        <v>-2.4980018054066022E-16</v>
      </c>
      <c r="AP13" s="28">
        <f ca="1"/>
        <v>-6.3143934525555778E-16</v>
      </c>
      <c r="AQ13" s="28">
        <f ca="1"/>
        <v>3.8857805861880479E-15</v>
      </c>
      <c r="AR13" s="28">
        <f ca="1"/>
        <v>1.0000000000000013</v>
      </c>
      <c r="AS13" s="28">
        <f ca="1"/>
        <v>1.1102230246251565E-15</v>
      </c>
      <c r="AT13" s="28">
        <f ca="1"/>
        <v>1.2420620087993939E-15</v>
      </c>
      <c r="AU13" s="28">
        <f ca="1"/>
        <v>1.1102230246251565E-15</v>
      </c>
      <c r="AV13" s="28">
        <f ca="1"/>
        <v>-3.4416913763379853E-15</v>
      </c>
      <c r="AW13" s="28">
        <f ca="1"/>
        <v>3.4416913763379853E-15</v>
      </c>
      <c r="AX13" s="28">
        <f ca="1"/>
        <v>-3.3306690738754696E-15</v>
      </c>
      <c r="AY13" s="28">
        <f ca="1"/>
        <v>1.8873791418627661E-15</v>
      </c>
      <c r="AZ13" s="28">
        <f ca="1"/>
        <v>-1.2212453270876722E-15</v>
      </c>
      <c r="BA13" s="28">
        <f ca="1"/>
        <v>-1.807581861967833E-15</v>
      </c>
      <c r="BB13" s="28">
        <f ca="1"/>
        <v>4.4408920985006262E-16</v>
      </c>
      <c r="BC13" s="28">
        <f ca="1"/>
        <v>-9.4368957093138306E-16</v>
      </c>
      <c r="BD13" s="28">
        <f ca="1"/>
        <v>0</v>
      </c>
      <c r="BE13" s="28">
        <f ca="1"/>
        <v>-1.4710455076283324E-15</v>
      </c>
      <c r="BF13" s="28">
        <f ca="1"/>
        <v>2.0539125955565396E-15</v>
      </c>
      <c r="BG13" s="28">
        <f ca="1"/>
        <v>1.9984014443252818E-15</v>
      </c>
      <c r="BH13" s="28">
        <f ca="1"/>
        <v>2.4424906541753444E-15</v>
      </c>
      <c r="BI13" s="28">
        <f ca="1"/>
        <v>1.3253287356462806E-15</v>
      </c>
      <c r="BJ13" s="28">
        <f ca="1"/>
        <v>-1.8318679906315083E-15</v>
      </c>
      <c r="BK13" s="28">
        <f ca="1"/>
        <v>-5.5511151231257827E-15</v>
      </c>
      <c r="BL13" s="28">
        <f ca="1"/>
        <v>-2.1510571102112408E-15</v>
      </c>
      <c r="BM13" s="28">
        <f ca="1"/>
        <v>1.2490009027033011E-15</v>
      </c>
    </row>
    <row r="14" spans="2:65">
      <c r="E14">
        <f ca="1"/>
        <v>0.47386035259983095</v>
      </c>
      <c r="F14">
        <f ca="1"/>
        <v>4.0712262757446327E-3</v>
      </c>
      <c r="G14">
        <f ca="1"/>
        <v>0.23181376677403953</v>
      </c>
      <c r="H14">
        <f ca="1"/>
        <v>0.32253543912282578</v>
      </c>
      <c r="I14">
        <f ca="1"/>
        <v>0.27645169478141862</v>
      </c>
      <c r="J14">
        <f ca="1"/>
        <v>0.82755940827417129</v>
      </c>
      <c r="K14">
        <f ca="1"/>
        <v>0.19299123816054831</v>
      </c>
      <c r="L14">
        <f ca="1"/>
        <v>0.68945214717879844</v>
      </c>
      <c r="M14">
        <f ca="1"/>
        <v>5.5992459953916995E-2</v>
      </c>
      <c r="N14">
        <f ca="1"/>
        <v>0.82220063596841109</v>
      </c>
      <c r="O14">
        <f ca="1"/>
        <v>0.83432708124397881</v>
      </c>
      <c r="P14">
        <f ca="1"/>
        <v>0.8814542208140983</v>
      </c>
      <c r="Q14">
        <f ca="1"/>
        <v>0.33974624398372189</v>
      </c>
      <c r="R14">
        <f ca="1"/>
        <v>0.56223721638629853</v>
      </c>
      <c r="S14">
        <f ca="1"/>
        <v>0.24746721203836841</v>
      </c>
      <c r="T14">
        <f ca="1"/>
        <v>0.13113766308573938</v>
      </c>
      <c r="U14">
        <f ca="1"/>
        <v>0.66365774555813173</v>
      </c>
      <c r="V14">
        <f ca="1"/>
        <v>0.83721003427007867</v>
      </c>
      <c r="W14">
        <f ca="1"/>
        <v>2.5482778408805196E-2</v>
      </c>
      <c r="X14">
        <f ca="1"/>
        <v>0.51386425540895464</v>
      </c>
      <c r="Y14">
        <f ca="1"/>
        <v>0.12708582276571245</v>
      </c>
      <c r="Z14">
        <f ca="1"/>
        <v>0.22211431735175213</v>
      </c>
      <c r="AA14">
        <f ca="1"/>
        <v>0.69735080296833796</v>
      </c>
      <c r="AB14">
        <f ca="1"/>
        <v>0.46505223266125395</v>
      </c>
      <c r="AC14">
        <f ca="1"/>
        <v>0.73415750592237639</v>
      </c>
      <c r="AD14">
        <f ca="1"/>
        <v>0.469497675253015</v>
      </c>
      <c r="AE14">
        <f ca="1"/>
        <v>0.53768260458426809</v>
      </c>
      <c r="AF14">
        <f ca="1"/>
        <v>0.73265388588198799</v>
      </c>
      <c r="AG14">
        <f ca="1"/>
        <v>0.56202380069437186</v>
      </c>
      <c r="AH14">
        <f ca="1"/>
        <v>0.10538439182887105</v>
      </c>
      <c r="AJ14" s="28">
        <f ca="1"/>
        <v>7.5633943552588789E-16</v>
      </c>
      <c r="AK14" s="28">
        <f ca="1"/>
        <v>2.9698465908722937E-15</v>
      </c>
      <c r="AL14" s="28">
        <f ca="1"/>
        <v>1.1882855810441129E-16</v>
      </c>
      <c r="AM14" s="28">
        <f ca="1"/>
        <v>-3.2127078775090467E-15</v>
      </c>
      <c r="AN14" s="28">
        <f ca="1"/>
        <v>-1.3253287356462806E-15</v>
      </c>
      <c r="AO14" s="28">
        <f ca="1"/>
        <v>-1.2333883914195098E-15</v>
      </c>
      <c r="AP14" s="28">
        <f ca="1"/>
        <v>-1.2160411566597418E-15</v>
      </c>
      <c r="AQ14" s="28">
        <f ca="1"/>
        <v>3.2751579226442118E-15</v>
      </c>
      <c r="AR14" s="28">
        <f ca="1"/>
        <v>1.3600232051658168E-15</v>
      </c>
      <c r="AS14" s="28">
        <f ca="1"/>
        <v>1.0000000000000009</v>
      </c>
      <c r="AT14" s="28">
        <f ca="1"/>
        <v>1.4198711650870166E-15</v>
      </c>
      <c r="AU14" s="28">
        <f ca="1"/>
        <v>6.3143934525555778E-16</v>
      </c>
      <c r="AV14" s="28">
        <f ca="1"/>
        <v>-2.4702462297909733E-15</v>
      </c>
      <c r="AW14" s="28">
        <f ca="1"/>
        <v>2.1649348980190553E-15</v>
      </c>
      <c r="AX14" s="28">
        <f ca="1"/>
        <v>-3.5110803153770576E-15</v>
      </c>
      <c r="AY14" s="28">
        <f ca="1"/>
        <v>1.366962099069724E-15</v>
      </c>
      <c r="AZ14" s="28">
        <f ca="1"/>
        <v>-2.4424906541753444E-15</v>
      </c>
      <c r="BA14" s="28">
        <f ca="1"/>
        <v>-1.429412144204889E-15</v>
      </c>
      <c r="BB14" s="28">
        <f ca="1"/>
        <v>7.8409501114151681E-16</v>
      </c>
      <c r="BC14" s="28">
        <f ca="1"/>
        <v>-2.9837243786801082E-16</v>
      </c>
      <c r="BD14" s="28">
        <f ca="1"/>
        <v>7.3552275381416621E-16</v>
      </c>
      <c r="BE14" s="28">
        <f ca="1"/>
        <v>-2.8727020762175925E-15</v>
      </c>
      <c r="BF14" s="28">
        <f ca="1"/>
        <v>2.6367796834847468E-15</v>
      </c>
      <c r="BG14" s="28">
        <f ca="1"/>
        <v>1.7763568394002505E-15</v>
      </c>
      <c r="BH14" s="28">
        <f ca="1"/>
        <v>2.2065682614424986E-15</v>
      </c>
      <c r="BI14" s="28">
        <f ca="1"/>
        <v>1.7338561142388187E-15</v>
      </c>
      <c r="BJ14" s="28">
        <f ca="1"/>
        <v>-1.5508427875232655E-15</v>
      </c>
      <c r="BK14" s="28">
        <f ca="1"/>
        <v>-4.5519144009631418E-15</v>
      </c>
      <c r="BL14" s="28">
        <f ca="1"/>
        <v>7.2858385991025898E-17</v>
      </c>
      <c r="BM14" s="28">
        <f ca="1"/>
        <v>8.8210688753420641E-16</v>
      </c>
    </row>
    <row r="15" spans="2:65">
      <c r="E15">
        <f ca="1"/>
        <v>0.66456557336050803</v>
      </c>
      <c r="F15">
        <f ca="1"/>
        <v>0.51585219057191567</v>
      </c>
      <c r="G15">
        <f ca="1"/>
        <v>0.73674832624060227</v>
      </c>
      <c r="H15">
        <f ca="1"/>
        <v>0.19416078869543341</v>
      </c>
      <c r="I15">
        <f ca="1"/>
        <v>0.72823798103878357</v>
      </c>
      <c r="J15">
        <f ca="1"/>
        <v>0.22550493608189026</v>
      </c>
      <c r="K15">
        <f ca="1"/>
        <v>0.59769097080079947</v>
      </c>
      <c r="L15">
        <f ca="1"/>
        <v>0.8314352558324537</v>
      </c>
      <c r="M15">
        <f ca="1"/>
        <v>0.24514957024296957</v>
      </c>
      <c r="N15">
        <f ca="1"/>
        <v>0.80404624977813133</v>
      </c>
      <c r="O15">
        <f ca="1"/>
        <v>0.79268376837794818</v>
      </c>
      <c r="P15">
        <f ca="1"/>
        <v>0.76836910432287608</v>
      </c>
      <c r="Q15">
        <f ca="1"/>
        <v>0.24956232462890171</v>
      </c>
      <c r="R15">
        <f ca="1"/>
        <v>0.61245618977080152</v>
      </c>
      <c r="S15">
        <f ca="1"/>
        <v>0.30284284359808877</v>
      </c>
      <c r="T15">
        <f ca="1"/>
        <v>0.71736207232632965</v>
      </c>
      <c r="U15">
        <f ca="1"/>
        <v>0.80970420464078119</v>
      </c>
      <c r="V15">
        <f ca="1"/>
        <v>0.350385177660261</v>
      </c>
      <c r="W15">
        <f ca="1"/>
        <v>0.34836847208052568</v>
      </c>
      <c r="X15">
        <f ca="1"/>
        <v>0.37864074039781825</v>
      </c>
      <c r="Y15">
        <f ca="1"/>
        <v>0.17215562698540998</v>
      </c>
      <c r="Z15">
        <f ca="1"/>
        <v>0.43362731579302494</v>
      </c>
      <c r="AA15">
        <f ca="1"/>
        <v>0.94867648785077519</v>
      </c>
      <c r="AB15">
        <f ca="1"/>
        <v>0.15889228456450988</v>
      </c>
      <c r="AC15">
        <f ca="1"/>
        <v>7.9110307431506155E-2</v>
      </c>
      <c r="AD15">
        <f ca="1"/>
        <v>6.5829525580868964E-2</v>
      </c>
      <c r="AE15">
        <f ca="1"/>
        <v>0.82698947867091599</v>
      </c>
      <c r="AF15">
        <f ca="1"/>
        <v>0.22569861552054871</v>
      </c>
      <c r="AG15">
        <f ca="1"/>
        <v>0.75327748264107508</v>
      </c>
      <c r="AH15">
        <f ca="1"/>
        <v>0.11273828373822525</v>
      </c>
      <c r="AJ15" s="28">
        <f ca="1"/>
        <v>1.0824674490095276E-15</v>
      </c>
      <c r="AK15" s="28">
        <f ca="1"/>
        <v>1.6237011735142914E-15</v>
      </c>
      <c r="AL15" s="28">
        <f ca="1"/>
        <v>1.8214596497756474E-17</v>
      </c>
      <c r="AM15" s="28">
        <f ca="1"/>
        <v>-2.3973878437999474E-15</v>
      </c>
      <c r="AN15" s="28">
        <f ca="1"/>
        <v>-1.457167719820518E-15</v>
      </c>
      <c r="AO15" s="28">
        <f ca="1"/>
        <v>-1.1605300054284839E-15</v>
      </c>
      <c r="AP15" s="28">
        <f ca="1"/>
        <v>-1.5352302762394743E-15</v>
      </c>
      <c r="AQ15" s="28">
        <f ca="1"/>
        <v>3.3029134982598407E-15</v>
      </c>
      <c r="AR15" s="28">
        <f ca="1"/>
        <v>1.6792123247455493E-15</v>
      </c>
      <c r="AS15" s="28">
        <f ca="1"/>
        <v>2.7755575615628914E-17</v>
      </c>
      <c r="AT15" s="28">
        <f ca="1"/>
        <v>1.000000000000002</v>
      </c>
      <c r="AU15" s="28">
        <f ca="1"/>
        <v>6.6613381477509392E-16</v>
      </c>
      <c r="AV15" s="28">
        <f ca="1"/>
        <v>-2.6506574712925612E-15</v>
      </c>
      <c r="AW15" s="28">
        <f ca="1"/>
        <v>2.55351295663786E-15</v>
      </c>
      <c r="AX15" s="28">
        <f ca="1"/>
        <v>-3.524958103184872E-15</v>
      </c>
      <c r="AY15" s="28">
        <f ca="1"/>
        <v>6.6613381477509392E-16</v>
      </c>
      <c r="AZ15" s="28">
        <f ca="1"/>
        <v>-2.6784130469081902E-15</v>
      </c>
      <c r="BA15" s="28">
        <f ca="1"/>
        <v>-7.0559877385356629E-16</v>
      </c>
      <c r="BB15" s="28">
        <f ca="1"/>
        <v>1.5265566588595902E-15</v>
      </c>
      <c r="BC15" s="28">
        <f ca="1"/>
        <v>-2.7755575615628914E-16</v>
      </c>
      <c r="BD15" s="28">
        <f ca="1"/>
        <v>1.3530843112619095E-15</v>
      </c>
      <c r="BE15" s="28">
        <f ca="1"/>
        <v>-8.3266726846886741E-16</v>
      </c>
      <c r="BF15" s="28">
        <f ca="1"/>
        <v>2.5951463200613034E-15</v>
      </c>
      <c r="BG15" s="28">
        <f ca="1"/>
        <v>1.1796119636642288E-15</v>
      </c>
      <c r="BH15" s="28">
        <f ca="1"/>
        <v>2.7755575615628914E-15</v>
      </c>
      <c r="BI15" s="28">
        <f ca="1"/>
        <v>2.1874863032067537E-15</v>
      </c>
      <c r="BJ15" s="28">
        <f ca="1"/>
        <v>-1.4363510381087963E-15</v>
      </c>
      <c r="BK15" s="28">
        <f ca="1"/>
        <v>-4.1355807667287081E-15</v>
      </c>
      <c r="BL15" s="28">
        <f ca="1"/>
        <v>-1.3877787807814457E-16</v>
      </c>
      <c r="BM15" s="28">
        <f ca="1"/>
        <v>8.6129020582248472E-16</v>
      </c>
    </row>
    <row r="16" spans="2:65">
      <c r="E16">
        <f ca="1"/>
        <v>3.1378265141096873E-2</v>
      </c>
      <c r="F16">
        <f ca="1"/>
        <v>0.55519273225689925</v>
      </c>
      <c r="G16">
        <f ca="1"/>
        <v>0.30625520545668228</v>
      </c>
      <c r="H16">
        <f ca="1"/>
        <v>0.39854036426717776</v>
      </c>
      <c r="I16">
        <f ca="1"/>
        <v>0.32185830915569891</v>
      </c>
      <c r="J16">
        <f ca="1"/>
        <v>0.62424661080794619</v>
      </c>
      <c r="K16">
        <f ca="1"/>
        <v>0.2409123818045128</v>
      </c>
      <c r="L16">
        <f ca="1"/>
        <v>0.91345803190297425</v>
      </c>
      <c r="M16">
        <f ca="1"/>
        <v>0.33406122387998327</v>
      </c>
      <c r="N16">
        <f ca="1"/>
        <v>0.34332885459511187</v>
      </c>
      <c r="O16">
        <f ca="1"/>
        <v>0.68201366423039866</v>
      </c>
      <c r="P16">
        <f ca="1"/>
        <v>0.36875740766260534</v>
      </c>
      <c r="Q16">
        <f ca="1"/>
        <v>0.57010808717109673</v>
      </c>
      <c r="R16">
        <f ca="1"/>
        <v>0.48519141760180773</v>
      </c>
      <c r="S16">
        <f ca="1"/>
        <v>0.67260024808740404</v>
      </c>
      <c r="T16">
        <f ca="1"/>
        <v>0.64504885831927472</v>
      </c>
      <c r="U16">
        <f ca="1"/>
        <v>0.59921641797788716</v>
      </c>
      <c r="V16">
        <f ca="1"/>
        <v>0.36178176633928549</v>
      </c>
      <c r="W16">
        <f ca="1"/>
        <v>0.80444869447795109</v>
      </c>
      <c r="X16">
        <f ca="1"/>
        <v>0.22430815261166259</v>
      </c>
      <c r="Y16">
        <f ca="1"/>
        <v>0.94386346059257853</v>
      </c>
      <c r="Z16">
        <f ca="1"/>
        <v>6.0120383738044403E-2</v>
      </c>
      <c r="AA16">
        <f ca="1"/>
        <v>0.39040056271975598</v>
      </c>
      <c r="AB16">
        <f ca="1"/>
        <v>0.97698978486995292</v>
      </c>
      <c r="AC16">
        <f ca="1"/>
        <v>0.55271097177932238</v>
      </c>
      <c r="AD16">
        <f ca="1"/>
        <v>0.56279986019770423</v>
      </c>
      <c r="AE16">
        <f ca="1"/>
        <v>0.91070934134284065</v>
      </c>
      <c r="AF16">
        <f ca="1"/>
        <v>0.83337357010482882</v>
      </c>
      <c r="AG16">
        <f ca="1"/>
        <v>0.91180591623960694</v>
      </c>
      <c r="AH16">
        <f ca="1"/>
        <v>5.3141476904388973E-2</v>
      </c>
      <c r="AJ16" s="28">
        <f ca="1"/>
        <v>5.9674487573602164E-16</v>
      </c>
      <c r="AK16" s="28">
        <f ca="1"/>
        <v>3.8372083288606973E-15</v>
      </c>
      <c r="AL16" s="28">
        <f ca="1"/>
        <v>-5.9739539703951294E-16</v>
      </c>
      <c r="AM16" s="28">
        <f ca="1"/>
        <v>-4.5675269122469331E-15</v>
      </c>
      <c r="AN16" s="28">
        <f ca="1"/>
        <v>-2.1510571102112408E-15</v>
      </c>
      <c r="AO16" s="28">
        <f ca="1"/>
        <v>-3.3653635433950058E-15</v>
      </c>
      <c r="AP16" s="28">
        <f ca="1"/>
        <v>-2.1519244719492292E-15</v>
      </c>
      <c r="AQ16" s="28">
        <f ca="1"/>
        <v>5.0306980803327406E-15</v>
      </c>
      <c r="AR16" s="28">
        <f ca="1"/>
        <v>2.3522850334245504E-15</v>
      </c>
      <c r="AS16" s="28">
        <f ca="1"/>
        <v>2.1926904736346842E-15</v>
      </c>
      <c r="AT16" s="28">
        <f ca="1"/>
        <v>2.3613923316734287E-15</v>
      </c>
      <c r="AU16" s="28">
        <f ca="1"/>
        <v>1.0000000000000013</v>
      </c>
      <c r="AV16" s="28">
        <f ca="1"/>
        <v>-5.1833537462186996E-15</v>
      </c>
      <c r="AW16" s="28">
        <f ca="1"/>
        <v>4.9057979900624105E-15</v>
      </c>
      <c r="AX16" s="28">
        <f ca="1"/>
        <v>-7.4662498406041777E-15</v>
      </c>
      <c r="AY16" s="28">
        <f ca="1"/>
        <v>1.4432899320127035E-15</v>
      </c>
      <c r="AZ16" s="28">
        <f ca="1"/>
        <v>-3.3861802251067274E-15</v>
      </c>
      <c r="BA16" s="28">
        <f ca="1"/>
        <v>-2.1618991319360958E-16</v>
      </c>
      <c r="BB16" s="28">
        <f ca="1"/>
        <v>1.9862583799934441E-15</v>
      </c>
      <c r="BC16" s="28">
        <f ca="1"/>
        <v>2.3332030751888055E-16</v>
      </c>
      <c r="BD16" s="28">
        <f ca="1"/>
        <v>8.2919782151691379E-16</v>
      </c>
      <c r="BE16" s="28">
        <f ca="1"/>
        <v>-4.3645642655576466E-15</v>
      </c>
      <c r="BF16" s="28">
        <f ca="1"/>
        <v>3.8927194800919551E-15</v>
      </c>
      <c r="BG16" s="28">
        <f ca="1"/>
        <v>1.8665624601510444E-15</v>
      </c>
      <c r="BH16" s="28">
        <f ca="1"/>
        <v>5.0029425047171117E-15</v>
      </c>
      <c r="BI16" s="28">
        <f ca="1"/>
        <v>2.2607783700667738E-15</v>
      </c>
      <c r="BJ16" s="28">
        <f ca="1"/>
        <v>-2.2950391587173158E-15</v>
      </c>
      <c r="BK16" s="28">
        <f ca="1"/>
        <v>-9.2426066800044282E-15</v>
      </c>
      <c r="BL16" s="28">
        <f ca="1"/>
        <v>1.8370721610594387E-15</v>
      </c>
      <c r="BM16" s="28">
        <f ca="1"/>
        <v>3.2513054748495307E-15</v>
      </c>
    </row>
    <row r="17" spans="5:65">
      <c r="E17">
        <f ca="1"/>
        <v>0.56525520018925979</v>
      </c>
      <c r="F17">
        <f ca="1"/>
        <v>0.60144945190774857</v>
      </c>
      <c r="G17">
        <f ca="1"/>
        <v>0.65355103832969663</v>
      </c>
      <c r="H17">
        <f ca="1"/>
        <v>0.46763978253759453</v>
      </c>
      <c r="I17">
        <f ca="1"/>
        <v>0.82836978007683848</v>
      </c>
      <c r="J17">
        <f ca="1"/>
        <v>0.66480492999562668</v>
      </c>
      <c r="K17">
        <f ca="1"/>
        <v>0.50181439905847447</v>
      </c>
      <c r="L17">
        <f ca="1"/>
        <v>0.9712695242361552</v>
      </c>
      <c r="M17">
        <f ca="1"/>
        <v>7.3917657352950417E-2</v>
      </c>
      <c r="N17">
        <f ca="1"/>
        <v>0.97399968635792733</v>
      </c>
      <c r="O17">
        <f ca="1"/>
        <v>0.35869918827882652</v>
      </c>
      <c r="P17">
        <f ca="1"/>
        <v>0.50853972749716836</v>
      </c>
      <c r="Q17">
        <f ca="1"/>
        <v>0.77535429852198556</v>
      </c>
      <c r="R17">
        <f ca="1"/>
        <v>1.6881729109591848E-2</v>
      </c>
      <c r="S17">
        <f ca="1"/>
        <v>0.86258125640022298</v>
      </c>
      <c r="T17">
        <f ca="1"/>
        <v>0.42456658340069697</v>
      </c>
      <c r="U17">
        <f ca="1"/>
        <v>0.24333154644735522</v>
      </c>
      <c r="V17">
        <f ca="1"/>
        <v>0.22263970433489</v>
      </c>
      <c r="W17">
        <f ca="1"/>
        <v>0.91899456528947598</v>
      </c>
      <c r="X17">
        <f ca="1"/>
        <v>0.34808378267762019</v>
      </c>
      <c r="Y17">
        <f ca="1"/>
        <v>0.23854807706913028</v>
      </c>
      <c r="Z17">
        <f ca="1"/>
        <v>0.57940128379791689</v>
      </c>
      <c r="AA17">
        <f ca="1"/>
        <v>0.55329567186385364</v>
      </c>
      <c r="AB17">
        <f ca="1"/>
        <v>5.4868475951973861E-2</v>
      </c>
      <c r="AC17">
        <f ca="1"/>
        <v>0.16167148293702049</v>
      </c>
      <c r="AD17">
        <f ca="1"/>
        <v>0.50507815656533139</v>
      </c>
      <c r="AE17">
        <f ca="1"/>
        <v>0.22846726397917017</v>
      </c>
      <c r="AF17">
        <f ca="1"/>
        <v>0.62802811952142223</v>
      </c>
      <c r="AG17">
        <f ca="1"/>
        <v>0.63984976383001246</v>
      </c>
      <c r="AH17">
        <f ca="1"/>
        <v>3.4541548329936056E-2</v>
      </c>
      <c r="AJ17" s="28">
        <f ca="1"/>
        <v>2.4980018054066022E-16</v>
      </c>
      <c r="AK17" s="28">
        <f ca="1"/>
        <v>2.8033131371785203E-15</v>
      </c>
      <c r="AL17" s="28">
        <f ca="1"/>
        <v>2.1304572689340162E-16</v>
      </c>
      <c r="AM17" s="28">
        <f ca="1"/>
        <v>-1.2871648191747909E-15</v>
      </c>
      <c r="AN17" s="28">
        <f ca="1"/>
        <v>-1.2281842209915794E-15</v>
      </c>
      <c r="AO17" s="28">
        <f ca="1"/>
        <v>-2.4034593759658662E-15</v>
      </c>
      <c r="AP17" s="28">
        <f ca="1"/>
        <v>-1.1722393888913274E-15</v>
      </c>
      <c r="AQ17" s="28">
        <f ca="1"/>
        <v>3.9551695252271202E-15</v>
      </c>
      <c r="AR17" s="28">
        <f ca="1"/>
        <v>1.474514954580286E-15</v>
      </c>
      <c r="AS17" s="28">
        <f ca="1"/>
        <v>8.7777007884426439E-16</v>
      </c>
      <c r="AT17" s="28">
        <f ca="1"/>
        <v>1.2787080422294039E-15</v>
      </c>
      <c r="AU17" s="28">
        <f ca="1"/>
        <v>6.349087922075114E-16</v>
      </c>
      <c r="AV17" s="28">
        <f ca="1"/>
        <v>0.99999999999999656</v>
      </c>
      <c r="AW17" s="28">
        <f ca="1"/>
        <v>3.2265856653168612E-15</v>
      </c>
      <c r="AX17" s="28">
        <f ca="1"/>
        <v>-6.4011296263544182E-15</v>
      </c>
      <c r="AY17" s="28">
        <f ca="1"/>
        <v>-1.6011497683265929E-15</v>
      </c>
      <c r="AZ17" s="28">
        <f ca="1"/>
        <v>-7.0290995246580223E-15</v>
      </c>
      <c r="BA17" s="28">
        <f ca="1"/>
        <v>1.7748389563587708E-16</v>
      </c>
      <c r="BB17" s="28">
        <f ca="1"/>
        <v>2.3444787777826548E-15</v>
      </c>
      <c r="BC17" s="28">
        <f ca="1"/>
        <v>-2.697495005143935E-16</v>
      </c>
      <c r="BD17" s="28">
        <f ca="1"/>
        <v>-1.5439038936193583E-16</v>
      </c>
      <c r="BE17" s="28">
        <f ca="1"/>
        <v>-3.0565827646711341E-15</v>
      </c>
      <c r="BF17" s="28">
        <f ca="1"/>
        <v>3.8163916471489756E-15</v>
      </c>
      <c r="BG17" s="28">
        <f ca="1"/>
        <v>1.5473733405713119E-15</v>
      </c>
      <c r="BH17" s="28">
        <f ca="1"/>
        <v>2.8761715231695462E-15</v>
      </c>
      <c r="BI17" s="28">
        <f ca="1"/>
        <v>3.8046822636861322E-15</v>
      </c>
      <c r="BJ17" s="28">
        <f ca="1"/>
        <v>-1.0078743395425249E-15</v>
      </c>
      <c r="BK17" s="28">
        <f ca="1"/>
        <v>-5.530298441414061E-15</v>
      </c>
      <c r="BL17" s="28">
        <f ca="1"/>
        <v>3.1372474063040556E-15</v>
      </c>
      <c r="BM17" s="28">
        <f ca="1"/>
        <v>2.1267709815475655E-15</v>
      </c>
    </row>
    <row r="18" spans="5:65">
      <c r="E18">
        <f ca="1"/>
        <v>0.43571463288280243</v>
      </c>
      <c r="F18">
        <f ca="1"/>
        <v>0.46166613319846561</v>
      </c>
      <c r="G18">
        <f ca="1"/>
        <v>0.31088998279478042</v>
      </c>
      <c r="H18">
        <f ca="1"/>
        <v>0.36052549246176835</v>
      </c>
      <c r="I18">
        <f ca="1"/>
        <v>0.25525837045943112</v>
      </c>
      <c r="J18">
        <f ca="1"/>
        <v>0.36686318286952313</v>
      </c>
      <c r="K18">
        <f ca="1"/>
        <v>0.73777881853564153</v>
      </c>
      <c r="L18">
        <f ca="1"/>
        <v>0.61477769416437755</v>
      </c>
      <c r="M18">
        <f ca="1"/>
        <v>0.51713005738401752</v>
      </c>
      <c r="N18">
        <f ca="1"/>
        <v>0.57661936956820248</v>
      </c>
      <c r="O18">
        <f ca="1"/>
        <v>0.19098215817841901</v>
      </c>
      <c r="P18">
        <f ca="1"/>
        <v>0.85121322466848881</v>
      </c>
      <c r="Q18">
        <f ca="1"/>
        <v>0.79853021407196734</v>
      </c>
      <c r="R18">
        <f ca="1"/>
        <v>0.79822445351321814</v>
      </c>
      <c r="S18">
        <f ca="1"/>
        <v>4.4203603174788442E-2</v>
      </c>
      <c r="T18">
        <f ca="1"/>
        <v>0.83756509654558653</v>
      </c>
      <c r="U18">
        <f ca="1"/>
        <v>0.2633154726757263</v>
      </c>
      <c r="V18">
        <f ca="1"/>
        <v>0.39455719342991458</v>
      </c>
      <c r="W18">
        <f ca="1"/>
        <v>0.89684465498614152</v>
      </c>
      <c r="X18">
        <f ca="1"/>
        <v>0.78607340844029061</v>
      </c>
      <c r="Y18">
        <f ca="1"/>
        <v>0.27345074254711821</v>
      </c>
      <c r="Z18">
        <f ca="1"/>
        <v>0.46302435842761214</v>
      </c>
      <c r="AA18">
        <f ca="1"/>
        <v>0.36112459967746369</v>
      </c>
      <c r="AB18">
        <f ca="1"/>
        <v>0.31577097486727357</v>
      </c>
      <c r="AC18">
        <f ca="1"/>
        <v>0.90214619722854861</v>
      </c>
      <c r="AD18">
        <f ca="1"/>
        <v>0.75330649920173043</v>
      </c>
      <c r="AE18">
        <f ca="1"/>
        <v>0.62351715208681313</v>
      </c>
      <c r="AF18">
        <f ca="1"/>
        <v>0.25642907607221543</v>
      </c>
      <c r="AG18">
        <f ca="1"/>
        <v>0.32035608159357964</v>
      </c>
      <c r="AH18">
        <f ca="1"/>
        <v>0.27506828418893747</v>
      </c>
      <c r="AJ18" s="28">
        <f ca="1"/>
        <v>4.7184478546569153E-16</v>
      </c>
      <c r="AK18" s="28">
        <f ca="1"/>
        <v>2.1649348980190553E-15</v>
      </c>
      <c r="AL18" s="28">
        <f ca="1"/>
        <v>-1.6653345369377348E-16</v>
      </c>
      <c r="AM18" s="28">
        <f ca="1"/>
        <v>-2.3731017151362721E-15</v>
      </c>
      <c r="AN18" s="28">
        <f ca="1"/>
        <v>-1.3322676295501878E-15</v>
      </c>
      <c r="AO18" s="28">
        <f ca="1"/>
        <v>-1.9012569296705806E-15</v>
      </c>
      <c r="AP18" s="28">
        <f ca="1"/>
        <v>-2.1441182163073336E-15</v>
      </c>
      <c r="AQ18" s="28">
        <f ca="1"/>
        <v>1.8596235662471372E-15</v>
      </c>
      <c r="AR18" s="28">
        <f ca="1"/>
        <v>1.4155343563970746E-15</v>
      </c>
      <c r="AS18" s="28">
        <f ca="1"/>
        <v>3.8857805861880479E-16</v>
      </c>
      <c r="AT18" s="28">
        <f ca="1"/>
        <v>1.5161483180037294E-15</v>
      </c>
      <c r="AU18" s="28">
        <f ca="1"/>
        <v>2.9143354396410359E-16</v>
      </c>
      <c r="AV18" s="28">
        <f ca="1"/>
        <v>-2.3592239273284576E-15</v>
      </c>
      <c r="AW18" s="28">
        <f ca="1"/>
        <v>1.000000000000002</v>
      </c>
      <c r="AX18" s="28">
        <f ca="1"/>
        <v>-2.8588242884097781E-15</v>
      </c>
      <c r="AY18" s="28">
        <f ca="1"/>
        <v>1.7763568394002505E-15</v>
      </c>
      <c r="AZ18" s="28">
        <f ca="1"/>
        <v>4.7184478546569153E-16</v>
      </c>
      <c r="BA18" s="28">
        <f ca="1"/>
        <v>-6.4531713306337224E-16</v>
      </c>
      <c r="BB18" s="28">
        <f ca="1"/>
        <v>6.0368376963992887E-16</v>
      </c>
      <c r="BC18" s="28">
        <f ca="1"/>
        <v>2.0816681711721685E-16</v>
      </c>
      <c r="BD18" s="28">
        <f ca="1"/>
        <v>9.298117831235686E-16</v>
      </c>
      <c r="BE18" s="28">
        <f ca="1"/>
        <v>-1.9290125052862095E-15</v>
      </c>
      <c r="BF18" s="28">
        <f ca="1"/>
        <v>2.0539125955565396E-15</v>
      </c>
      <c r="BG18" s="28">
        <f ca="1"/>
        <v>1.7486012637846216E-15</v>
      </c>
      <c r="BH18" s="28">
        <f ca="1"/>
        <v>1.9706458687096529E-15</v>
      </c>
      <c r="BI18" s="28">
        <f ca="1"/>
        <v>7.5286998857393428E-16</v>
      </c>
      <c r="BJ18" s="28">
        <f ca="1"/>
        <v>-1.0963452368173421E-15</v>
      </c>
      <c r="BK18" s="28">
        <f ca="1"/>
        <v>-3.7192471324942744E-15</v>
      </c>
      <c r="BL18" s="28">
        <f ca="1"/>
        <v>1.7347234759768071E-16</v>
      </c>
      <c r="BM18" s="28">
        <f ca="1"/>
        <v>9.4889374135931348E-16</v>
      </c>
    </row>
    <row r="19" spans="5:65">
      <c r="E19">
        <f ca="1"/>
        <v>0.41031833537415474</v>
      </c>
      <c r="F19">
        <f ca="1"/>
        <v>0.89589641856910596</v>
      </c>
      <c r="G19">
        <f ca="1"/>
        <v>5.0753562147609288E-2</v>
      </c>
      <c r="H19">
        <f ca="1"/>
        <v>0.2238772387898974</v>
      </c>
      <c r="I19">
        <f ca="1"/>
        <v>3.9775276853153074E-2</v>
      </c>
      <c r="J19">
        <f ca="1"/>
        <v>0.62633690613978066</v>
      </c>
      <c r="K19">
        <f ca="1"/>
        <v>0.2166956075219052</v>
      </c>
      <c r="L19">
        <f ca="1"/>
        <v>0.11380159398883338</v>
      </c>
      <c r="M19">
        <f ca="1"/>
        <v>2.6918560324914242E-2</v>
      </c>
      <c r="N19">
        <f ca="1"/>
        <v>0.73700185847169197</v>
      </c>
      <c r="O19">
        <f ca="1"/>
        <v>0.70985307748429327</v>
      </c>
      <c r="P19">
        <f ca="1"/>
        <v>0.58688451742165015</v>
      </c>
      <c r="Q19">
        <f ca="1"/>
        <v>0.16219629934587509</v>
      </c>
      <c r="R19">
        <f ca="1"/>
        <v>0.74825084543146836</v>
      </c>
      <c r="S19">
        <f ca="1"/>
        <v>0.1471849768848974</v>
      </c>
      <c r="T19">
        <f ca="1"/>
        <v>0.6742088928779193</v>
      </c>
      <c r="U19">
        <f ca="1"/>
        <v>0.26694063910678101</v>
      </c>
      <c r="V19">
        <f ca="1"/>
        <v>0.32128237227172707</v>
      </c>
      <c r="W19">
        <f ca="1"/>
        <v>0.32937310952330234</v>
      </c>
      <c r="X19">
        <f ca="1"/>
        <v>0.43227242771331931</v>
      </c>
      <c r="Y19">
        <f ca="1"/>
        <v>0.62901856543732559</v>
      </c>
      <c r="Z19">
        <f ca="1"/>
        <v>0.97840260859887429</v>
      </c>
      <c r="AA19">
        <f ca="1"/>
        <v>0.28788215806611972</v>
      </c>
      <c r="AB19">
        <f ca="1"/>
        <v>0.44735434546392661</v>
      </c>
      <c r="AC19">
        <f ca="1"/>
        <v>0.87352574007506634</v>
      </c>
      <c r="AD19">
        <f ca="1"/>
        <v>0.30883004089380917</v>
      </c>
      <c r="AE19">
        <f ca="1"/>
        <v>0.61452032329555806</v>
      </c>
      <c r="AF19">
        <f ca="1"/>
        <v>0.48771617685977497</v>
      </c>
      <c r="AG19">
        <f ca="1"/>
        <v>0.54019137530589811</v>
      </c>
      <c r="AH19">
        <f ca="1"/>
        <v>0.2507942102805244</v>
      </c>
      <c r="AJ19" s="28">
        <f ca="1"/>
        <v>1.1102230246251565E-16</v>
      </c>
      <c r="AK19" s="28">
        <f ca="1"/>
        <v>1.9706458687096529E-15</v>
      </c>
      <c r="AL19" s="28">
        <f ca="1"/>
        <v>-2.6714741530042829E-16</v>
      </c>
      <c r="AM19" s="28">
        <f ca="1"/>
        <v>-2.3314683517128287E-15</v>
      </c>
      <c r="AN19" s="28">
        <f ca="1"/>
        <v>-1.4849232954361469E-15</v>
      </c>
      <c r="AO19" s="28">
        <f ca="1"/>
        <v>-1.0512424264419451E-15</v>
      </c>
      <c r="AP19" s="28">
        <f ca="1"/>
        <v>-1.5300261058115439E-15</v>
      </c>
      <c r="AQ19" s="28">
        <f ca="1"/>
        <v>2.2759572004815709E-15</v>
      </c>
      <c r="AR19" s="28">
        <f ca="1"/>
        <v>8.0491169285323849E-16</v>
      </c>
      <c r="AS19" s="28">
        <f ca="1"/>
        <v>4.163336342344337E-16</v>
      </c>
      <c r="AT19" s="28">
        <f ca="1"/>
        <v>1.1917550279960665E-15</v>
      </c>
      <c r="AU19" s="28">
        <f ca="1"/>
        <v>4.8572257327350599E-16</v>
      </c>
      <c r="AV19" s="28">
        <f ca="1"/>
        <v>-2.5257573810222311E-15</v>
      </c>
      <c r="AW19" s="28">
        <f ca="1"/>
        <v>1.9984014443252818E-15</v>
      </c>
      <c r="AX19" s="28">
        <f ca="1"/>
        <v>0.99999999999999745</v>
      </c>
      <c r="AY19" s="28">
        <f ca="1"/>
        <v>8.0491169285323849E-16</v>
      </c>
      <c r="AZ19" s="28">
        <f ca="1"/>
        <v>-1.1102230246251565E-16</v>
      </c>
      <c r="BA19" s="28">
        <f ca="1"/>
        <v>-5.0827397846120448E-16</v>
      </c>
      <c r="BB19" s="28">
        <f ca="1"/>
        <v>1.0685896612017132E-15</v>
      </c>
      <c r="BC19" s="28">
        <f ca="1"/>
        <v>2.0122792321330962E-16</v>
      </c>
      <c r="BD19" s="28">
        <f ca="1"/>
        <v>1.4016565685892601E-15</v>
      </c>
      <c r="BE19" s="28">
        <f ca="1"/>
        <v>-9.7144514654701197E-16</v>
      </c>
      <c r="BF19" s="28">
        <f ca="1"/>
        <v>1.7486012637846216E-15</v>
      </c>
      <c r="BG19" s="28">
        <f ca="1"/>
        <v>1.4432899320127035E-15</v>
      </c>
      <c r="BH19" s="28">
        <f ca="1"/>
        <v>1.7763568394002505E-15</v>
      </c>
      <c r="BI19" s="28">
        <f ca="1"/>
        <v>1.2559397966072083E-15</v>
      </c>
      <c r="BJ19" s="28">
        <f ca="1"/>
        <v>-1.124100812432971E-15</v>
      </c>
      <c r="BK19" s="28">
        <f ca="1"/>
        <v>-3.7747582837255322E-15</v>
      </c>
      <c r="BL19" s="28">
        <f ca="1"/>
        <v>2.4980018054066022E-16</v>
      </c>
      <c r="BM19" s="28">
        <f ca="1"/>
        <v>8.9511731360403246E-16</v>
      </c>
    </row>
    <row r="20" spans="5:65">
      <c r="E20">
        <f ca="1"/>
        <v>4.8015654360029969E-2</v>
      </c>
      <c r="F20">
        <f ca="1"/>
        <v>0.93724286311100913</v>
      </c>
      <c r="G20">
        <f ca="1"/>
        <v>0.10416415709886395</v>
      </c>
      <c r="H20">
        <f ca="1"/>
        <v>9.6601110972984405E-2</v>
      </c>
      <c r="I20">
        <f ca="1"/>
        <v>0.69789455778306309</v>
      </c>
      <c r="J20">
        <f ca="1"/>
        <v>8.3493836876062044E-2</v>
      </c>
      <c r="K20">
        <f ca="1"/>
        <v>0.95816759274874175</v>
      </c>
      <c r="L20">
        <f ca="1"/>
        <v>0.66081880378055446</v>
      </c>
      <c r="M20">
        <f ca="1"/>
        <v>7.0981266552081701E-2</v>
      </c>
      <c r="N20">
        <f ca="1"/>
        <v>0.17610400019718564</v>
      </c>
      <c r="O20">
        <f ca="1"/>
        <v>0.34408927545856305</v>
      </c>
      <c r="P20">
        <f ca="1"/>
        <v>0.23367646464419922</v>
      </c>
      <c r="Q20">
        <f ca="1"/>
        <v>0.34678743676629842</v>
      </c>
      <c r="R20">
        <f ca="1"/>
        <v>0.87768129520600868</v>
      </c>
      <c r="S20">
        <f ca="1"/>
        <v>0.37210772198847497</v>
      </c>
      <c r="T20">
        <f ca="1"/>
        <v>0.73048151829056795</v>
      </c>
      <c r="U20">
        <f ca="1"/>
        <v>0.53976856182224375</v>
      </c>
      <c r="V20">
        <f ca="1"/>
        <v>0.32772152068139715</v>
      </c>
      <c r="W20">
        <f ca="1"/>
        <v>0.74607190590412342</v>
      </c>
      <c r="X20">
        <f ca="1"/>
        <v>0.64899971022467173</v>
      </c>
      <c r="Y20">
        <f ca="1"/>
        <v>0.83836200624140989</v>
      </c>
      <c r="Z20">
        <f ca="1"/>
        <v>0.16846780661557492</v>
      </c>
      <c r="AA20">
        <f ca="1"/>
        <v>0.48624645950775169</v>
      </c>
      <c r="AB20">
        <f ca="1"/>
        <v>0.99037628544538847</v>
      </c>
      <c r="AC20">
        <f ca="1"/>
        <v>0.26384937988827784</v>
      </c>
      <c r="AD20">
        <f ca="1"/>
        <v>0.74039203365850792</v>
      </c>
      <c r="AE20">
        <f ca="1"/>
        <v>0.65404051029739685</v>
      </c>
      <c r="AF20">
        <f ca="1"/>
        <v>0.29682086383402306</v>
      </c>
      <c r="AG20">
        <f ca="1"/>
        <v>0.15163755414453417</v>
      </c>
      <c r="AH20">
        <f ca="1"/>
        <v>0.39410421283768349</v>
      </c>
      <c r="AJ20" s="28">
        <f ca="1"/>
        <v>6.3837823915946501E-16</v>
      </c>
      <c r="AK20" s="28">
        <f ca="1"/>
        <v>3.4416913763379853E-15</v>
      </c>
      <c r="AL20" s="28">
        <f ca="1"/>
        <v>-2.0643209364124004E-16</v>
      </c>
      <c r="AM20" s="28">
        <f ca="1"/>
        <v>-3.5388358909926865E-15</v>
      </c>
      <c r="AN20" s="28">
        <f ca="1"/>
        <v>-1.8041124150158794E-15</v>
      </c>
      <c r="AO20" s="28">
        <f ca="1"/>
        <v>-3.0808688933348094E-15</v>
      </c>
      <c r="AP20" s="28">
        <f ca="1"/>
        <v>-2.5847379792054426E-15</v>
      </c>
      <c r="AQ20" s="28">
        <f ca="1"/>
        <v>4.7184478546569153E-15</v>
      </c>
      <c r="AR20" s="28">
        <f ca="1"/>
        <v>3.1363800445660672E-15</v>
      </c>
      <c r="AS20" s="28">
        <f ca="1"/>
        <v>1.4432899320127035E-15</v>
      </c>
      <c r="AT20" s="28">
        <f ca="1"/>
        <v>2.5431046157819992E-15</v>
      </c>
      <c r="AU20" s="28">
        <f ca="1"/>
        <v>8.8817841970012523E-16</v>
      </c>
      <c r="AV20" s="28">
        <f ca="1"/>
        <v>-4.7739590058881731E-15</v>
      </c>
      <c r="AW20" s="28">
        <f ca="1"/>
        <v>4.6074255521943996E-15</v>
      </c>
      <c r="AX20" s="28">
        <f ca="1"/>
        <v>-5.5511151231257827E-15</v>
      </c>
      <c r="AY20" s="28">
        <f ca="1"/>
        <v>1.000000000000002</v>
      </c>
      <c r="AZ20" s="28">
        <f ca="1"/>
        <v>5.5511151231257827E-17</v>
      </c>
      <c r="BA20" s="28">
        <f ca="1"/>
        <v>-5.7245874707234634E-17</v>
      </c>
      <c r="BB20" s="28">
        <f ca="1"/>
        <v>8.7430063189231078E-16</v>
      </c>
      <c r="BC20" s="28">
        <f ca="1"/>
        <v>1.1102230246251565E-16</v>
      </c>
      <c r="BD20" s="28">
        <f ca="1"/>
        <v>4.9960036108132044E-16</v>
      </c>
      <c r="BE20" s="28">
        <f ca="1"/>
        <v>-2.6506574712925612E-15</v>
      </c>
      <c r="BF20" s="28">
        <f ca="1"/>
        <v>2.9143354396410359E-15</v>
      </c>
      <c r="BG20" s="28">
        <f ca="1"/>
        <v>1.9984014443252818E-15</v>
      </c>
      <c r="BH20" s="28">
        <f ca="1"/>
        <v>3.3861802251067274E-15</v>
      </c>
      <c r="BI20" s="28">
        <f ca="1"/>
        <v>1.0443035325380379E-15</v>
      </c>
      <c r="BJ20" s="28">
        <f ca="1"/>
        <v>-1.9567680809018384E-15</v>
      </c>
      <c r="BK20" s="28">
        <f ca="1"/>
        <v>-7.5495165674510645E-15</v>
      </c>
      <c r="BL20" s="28">
        <f ca="1"/>
        <v>6.3143934525555778E-16</v>
      </c>
      <c r="BM20" s="28">
        <f ca="1"/>
        <v>2.3904489498960402E-15</v>
      </c>
    </row>
    <row r="21" spans="5:65">
      <c r="E21">
        <f ca="1"/>
        <v>0.59652017358002518</v>
      </c>
      <c r="F21">
        <f ca="1"/>
        <v>0.30609719306276839</v>
      </c>
      <c r="G21">
        <f ca="1"/>
        <v>0.9656903091368263</v>
      </c>
      <c r="H21">
        <f ca="1"/>
        <v>0.72929391446121572</v>
      </c>
      <c r="I21">
        <f ca="1"/>
        <v>0.2198270428010316</v>
      </c>
      <c r="J21">
        <f ca="1"/>
        <v>0.19653792860713404</v>
      </c>
      <c r="K21">
        <f ca="1"/>
        <v>0.33486387515488447</v>
      </c>
      <c r="L21">
        <f ca="1"/>
        <v>0.44889062717947503</v>
      </c>
      <c r="M21">
        <f ca="1"/>
        <v>0.77312606798722017</v>
      </c>
      <c r="N21">
        <f ca="1"/>
        <v>0.97505454324192009</v>
      </c>
      <c r="O21">
        <f ca="1"/>
        <v>0.40900152059721795</v>
      </c>
      <c r="P21">
        <f ca="1"/>
        <v>0.31451032782210986</v>
      </c>
      <c r="Q21">
        <f ca="1"/>
        <v>0.97080644856974929</v>
      </c>
      <c r="R21">
        <f ca="1"/>
        <v>0.5956751257931614</v>
      </c>
      <c r="S21">
        <f ca="1"/>
        <v>4.2003336755812581E-2</v>
      </c>
      <c r="T21">
        <f ca="1"/>
        <v>0.64173016876818778</v>
      </c>
      <c r="U21">
        <f ca="1"/>
        <v>0.63398075669192411</v>
      </c>
      <c r="V21">
        <f ca="1"/>
        <v>0.95648265078201467</v>
      </c>
      <c r="W21">
        <f ca="1"/>
        <v>0.2557865252635082</v>
      </c>
      <c r="X21">
        <f ca="1"/>
        <v>0.87789888210519829</v>
      </c>
      <c r="Y21">
        <f ca="1"/>
        <v>0.55710677173265721</v>
      </c>
      <c r="Z21">
        <f ca="1"/>
        <v>0.422883727789093</v>
      </c>
      <c r="AA21">
        <f ca="1"/>
        <v>0.71269053604737298</v>
      </c>
      <c r="AB21">
        <f ca="1"/>
        <v>0.67276390183329515</v>
      </c>
      <c r="AC21">
        <f ca="1"/>
        <v>9.8916700378931965E-2</v>
      </c>
      <c r="AD21">
        <f ca="1"/>
        <v>0.83184269067275063</v>
      </c>
      <c r="AE21">
        <f ca="1"/>
        <v>0.77339220206096315</v>
      </c>
      <c r="AF21">
        <f ca="1"/>
        <v>9.076158851284144E-2</v>
      </c>
      <c r="AG21">
        <f ca="1"/>
        <v>0.14350750958858027</v>
      </c>
      <c r="AH21">
        <f ca="1"/>
        <v>0.73631731260506295</v>
      </c>
      <c r="AJ21" s="28">
        <f ca="1"/>
        <v>2.2204460492503131E-16</v>
      </c>
      <c r="AK21" s="28">
        <f ca="1"/>
        <v>1.5543122344752192E-15</v>
      </c>
      <c r="AL21" s="28">
        <f ca="1"/>
        <v>-5.9674487573602164E-16</v>
      </c>
      <c r="AM21" s="28">
        <f ca="1"/>
        <v>-3.6082248300317588E-16</v>
      </c>
      <c r="AN21" s="28">
        <f ca="1"/>
        <v>-8.8817841970012523E-16</v>
      </c>
      <c r="AO21" s="28">
        <f ca="1"/>
        <v>-2.7061686225238191E-15</v>
      </c>
      <c r="AP21" s="28">
        <f ca="1"/>
        <v>-2.3800406090401793E-15</v>
      </c>
      <c r="AQ21" s="28">
        <f ca="1"/>
        <v>1.7763568394002505E-15</v>
      </c>
      <c r="AR21" s="28">
        <f ca="1"/>
        <v>9.4368957093138306E-16</v>
      </c>
      <c r="AS21" s="28">
        <f ca="1"/>
        <v>1.1102230246251565E-15</v>
      </c>
      <c r="AT21" s="28">
        <f ca="1"/>
        <v>1.4016565685892601E-15</v>
      </c>
      <c r="AU21" s="28">
        <f ca="1"/>
        <v>4.9960036108132044E-16</v>
      </c>
      <c r="AV21" s="28">
        <f ca="1"/>
        <v>-1.8873791418627661E-15</v>
      </c>
      <c r="AW21" s="28">
        <f ca="1"/>
        <v>2.55351295663786E-15</v>
      </c>
      <c r="AX21" s="28">
        <f ca="1"/>
        <v>-3.9968028886505635E-15</v>
      </c>
      <c r="AY21" s="28">
        <f ca="1"/>
        <v>2.7755575615628914E-16</v>
      </c>
      <c r="AZ21" s="28">
        <f ca="1"/>
        <v>1.0000000000000024</v>
      </c>
      <c r="BA21" s="28">
        <f ca="1"/>
        <v>-6.9041994343876922E-16</v>
      </c>
      <c r="BB21" s="28">
        <f ca="1"/>
        <v>2.3592239273284576E-16</v>
      </c>
      <c r="BC21" s="28">
        <f ca="1"/>
        <v>-2.7755575615628914E-17</v>
      </c>
      <c r="BD21" s="28">
        <f ca="1"/>
        <v>8.8817841970012523E-16</v>
      </c>
      <c r="BE21" s="28">
        <f ca="1"/>
        <v>-3.3306690738754696E-15</v>
      </c>
      <c r="BF21" s="28">
        <f ca="1"/>
        <v>1.5543122344752192E-15</v>
      </c>
      <c r="BG21" s="28">
        <f ca="1"/>
        <v>1.2212453270876722E-15</v>
      </c>
      <c r="BH21" s="28">
        <f ca="1"/>
        <v>2.2204460492503131E-15</v>
      </c>
      <c r="BI21" s="28">
        <f ca="1"/>
        <v>2.3592239273284576E-16</v>
      </c>
      <c r="BJ21" s="28">
        <f ca="1"/>
        <v>-4.163336342344337E-16</v>
      </c>
      <c r="BK21" s="28">
        <f ca="1"/>
        <v>-4.8849813083506888E-15</v>
      </c>
      <c r="BL21" s="28">
        <f ca="1"/>
        <v>-4.3021142204224816E-16</v>
      </c>
      <c r="BM21" s="28">
        <f ca="1"/>
        <v>1.9428902930940239E-15</v>
      </c>
    </row>
    <row r="22" spans="5:65">
      <c r="E22">
        <f ca="1"/>
        <v>4.1459896756505299E-2</v>
      </c>
      <c r="F22">
        <f ca="1"/>
        <v>0.56484381940657247</v>
      </c>
      <c r="G22">
        <f ca="1"/>
        <v>3.5426125059217939E-2</v>
      </c>
      <c r="H22">
        <f ca="1"/>
        <v>9.6050135321687158E-2</v>
      </c>
      <c r="I22">
        <f ca="1"/>
        <v>0.25957774636848163</v>
      </c>
      <c r="J22">
        <f ca="1"/>
        <v>0.77775561074062838</v>
      </c>
      <c r="K22">
        <f ca="1"/>
        <v>0.40625304221259984</v>
      </c>
      <c r="L22">
        <f ca="1"/>
        <v>0.11176971178392947</v>
      </c>
      <c r="M22">
        <f ca="1"/>
        <v>0.29744298698222571</v>
      </c>
      <c r="N22">
        <f ca="1"/>
        <v>0.30557639824339289</v>
      </c>
      <c r="O22">
        <f ca="1"/>
        <v>0.11977219113621418</v>
      </c>
      <c r="P22">
        <f ca="1"/>
        <v>0.87342782586729129</v>
      </c>
      <c r="Q22">
        <f ca="1"/>
        <v>0.54951068152017979</v>
      </c>
      <c r="R22">
        <f ca="1"/>
        <v>0.97121395375435449</v>
      </c>
      <c r="S22">
        <f ca="1"/>
        <v>0.14513633576271534</v>
      </c>
      <c r="T22">
        <f ca="1"/>
        <v>0.92109748845489459</v>
      </c>
      <c r="U22">
        <f ca="1"/>
        <v>0.66598230278056147</v>
      </c>
      <c r="V22">
        <f ca="1"/>
        <v>0.41243478932286681</v>
      </c>
      <c r="W22">
        <f ca="1"/>
        <v>0.49416321369634242</v>
      </c>
      <c r="X22">
        <f ca="1"/>
        <v>0.33585332149670422</v>
      </c>
      <c r="Y22">
        <f ca="1"/>
        <v>0.16418178023537233</v>
      </c>
      <c r="Z22">
        <f ca="1"/>
        <v>0.35456984539162861</v>
      </c>
      <c r="AA22">
        <f ca="1"/>
        <v>0.56986999486999135</v>
      </c>
      <c r="AB22">
        <f ca="1"/>
        <v>0.14571649844981061</v>
      </c>
      <c r="AC22">
        <f ca="1"/>
        <v>0.90097658719581164</v>
      </c>
      <c r="AD22">
        <f ca="1"/>
        <v>0.4681221799095342</v>
      </c>
      <c r="AE22">
        <f ca="1"/>
        <v>0.96399704356096461</v>
      </c>
      <c r="AF22">
        <f ca="1"/>
        <v>0.16118668251246948</v>
      </c>
      <c r="AG22">
        <f ca="1"/>
        <v>0.78302231937171163</v>
      </c>
      <c r="AH22">
        <f ca="1"/>
        <v>0.37404479416981207</v>
      </c>
      <c r="AJ22" s="28">
        <f ca="1"/>
        <v>3.3306690738754696E-16</v>
      </c>
      <c r="AK22" s="28">
        <f ca="1"/>
        <v>1.2212453270876722E-15</v>
      </c>
      <c r="AL22" s="28">
        <f ca="1"/>
        <v>-2.9143354396410359E-16</v>
      </c>
      <c r="AM22" s="28">
        <f ca="1"/>
        <v>-1.124100812432971E-15</v>
      </c>
      <c r="AN22" s="28">
        <f ca="1"/>
        <v>-6.9388939039072284E-16</v>
      </c>
      <c r="AO22" s="28">
        <f ca="1"/>
        <v>-1.5751289161869408E-15</v>
      </c>
      <c r="AP22" s="28">
        <f ca="1"/>
        <v>-1.915134717478395E-15</v>
      </c>
      <c r="AQ22" s="28">
        <f ca="1"/>
        <v>8.8817841970012523E-16</v>
      </c>
      <c r="AR22" s="28">
        <f ca="1"/>
        <v>9.1593399531575415E-16</v>
      </c>
      <c r="AS22" s="28">
        <f ca="1"/>
        <v>-1.9428902930940239E-16</v>
      </c>
      <c r="AT22" s="28">
        <f ca="1"/>
        <v>8.4654505627668186E-16</v>
      </c>
      <c r="AU22" s="28">
        <f ca="1"/>
        <v>-4.163336342344337E-17</v>
      </c>
      <c r="AV22" s="28">
        <f ca="1"/>
        <v>-1.3600232051658168E-15</v>
      </c>
      <c r="AW22" s="28">
        <f ca="1"/>
        <v>-2.7755575615628914E-16</v>
      </c>
      <c r="AX22" s="28">
        <f ca="1"/>
        <v>-1.8873791418627661E-15</v>
      </c>
      <c r="AY22" s="28">
        <f ca="1"/>
        <v>-1.1102230246251565E-15</v>
      </c>
      <c r="AZ22" s="28">
        <f ca="1"/>
        <v>-5.5511151231257827E-16</v>
      </c>
      <c r="BA22" s="28">
        <f ca="1"/>
        <v>1.0000000000000004</v>
      </c>
      <c r="BB22" s="28">
        <f ca="1"/>
        <v>1.2490009027033011E-15</v>
      </c>
      <c r="BC22" s="28">
        <f ca="1"/>
        <v>-6.9388939039072284E-18</v>
      </c>
      <c r="BD22" s="28">
        <f ca="1"/>
        <v>1.609823385706477E-15</v>
      </c>
      <c r="BE22" s="28">
        <f ca="1"/>
        <v>-7.6327832942979512E-16</v>
      </c>
      <c r="BF22" s="28">
        <f ca="1"/>
        <v>1.5543122344752192E-15</v>
      </c>
      <c r="BG22" s="28">
        <f ca="1"/>
        <v>6.106226635438361E-16</v>
      </c>
      <c r="BH22" s="28">
        <f ca="1"/>
        <v>9.4368957093138306E-16</v>
      </c>
      <c r="BI22" s="28">
        <f ca="1"/>
        <v>1.0269562977782698E-15</v>
      </c>
      <c r="BJ22" s="28">
        <f ca="1"/>
        <v>-3.6082248300317588E-16</v>
      </c>
      <c r="BK22" s="28">
        <f ca="1"/>
        <v>-1.2212453270876722E-15</v>
      </c>
      <c r="BL22" s="28">
        <f ca="1"/>
        <v>7.1470607210244452E-16</v>
      </c>
      <c r="BM22" s="28">
        <f ca="1"/>
        <v>1.0963452368173421E-15</v>
      </c>
    </row>
    <row r="23" spans="5:65">
      <c r="E23">
        <f ca="1"/>
        <v>0.1485380011517301</v>
      </c>
      <c r="F23">
        <f ca="1"/>
        <v>3.8489708438851578E-2</v>
      </c>
      <c r="G23">
        <f ca="1"/>
        <v>0.10475392050934673</v>
      </c>
      <c r="H23">
        <f ca="1"/>
        <v>0.2789296827079405</v>
      </c>
      <c r="I23">
        <f ca="1"/>
        <v>0.22730945479924958</v>
      </c>
      <c r="J23">
        <f ca="1"/>
        <v>0.44448596853741973</v>
      </c>
      <c r="K23">
        <f ca="1"/>
        <v>0.66345186039905379</v>
      </c>
      <c r="L23">
        <f ca="1"/>
        <v>0.47702645345275219</v>
      </c>
      <c r="M23">
        <f ca="1"/>
        <v>0.296496414895704</v>
      </c>
      <c r="N23">
        <f ca="1"/>
        <v>0.52459023252039672</v>
      </c>
      <c r="O23">
        <f ca="1"/>
        <v>0.71569932151002369</v>
      </c>
      <c r="P23">
        <f ca="1"/>
        <v>0.37395308578519515</v>
      </c>
      <c r="Q23">
        <f ca="1"/>
        <v>0.48905197934012223</v>
      </c>
      <c r="R23">
        <f ca="1"/>
        <v>6.0927784532975426E-2</v>
      </c>
      <c r="S23">
        <f ca="1"/>
        <v>0.51020176702079434</v>
      </c>
      <c r="T23">
        <f ca="1"/>
        <v>0.12625016008980039</v>
      </c>
      <c r="U23">
        <f ca="1"/>
        <v>0.2024033110302027</v>
      </c>
      <c r="V23">
        <f ca="1"/>
        <v>0.72259061286442572</v>
      </c>
      <c r="W23">
        <f ca="1"/>
        <v>0.95987039015376174</v>
      </c>
      <c r="X23">
        <f ca="1"/>
        <v>0.77790443885950245</v>
      </c>
      <c r="Y23">
        <f ca="1"/>
        <v>0.71929371215802584</v>
      </c>
      <c r="Z23">
        <f ca="1"/>
        <v>0.57585925886022904</v>
      </c>
      <c r="AA23">
        <f ca="1"/>
        <v>0.41600207761000452</v>
      </c>
      <c r="AB23">
        <f ca="1"/>
        <v>0.37943113349174551</v>
      </c>
      <c r="AC23">
        <f ca="1"/>
        <v>8.0045397930130102E-2</v>
      </c>
      <c r="AD23">
        <f ca="1"/>
        <v>0.72274039527482192</v>
      </c>
      <c r="AE23">
        <f ca="1"/>
        <v>0.36106661496487924</v>
      </c>
      <c r="AF23">
        <f ca="1"/>
        <v>0.71200842973966294</v>
      </c>
      <c r="AG23">
        <f ca="1"/>
        <v>0.65986809770835608</v>
      </c>
      <c r="AH23">
        <f ca="1"/>
        <v>0.78937107590268363</v>
      </c>
      <c r="AJ23" s="28">
        <f ca="1"/>
        <v>-4.4408920985006262E-16</v>
      </c>
      <c r="AK23" s="28">
        <f ca="1"/>
        <v>2.1094237467877974E-15</v>
      </c>
      <c r="AL23" s="28">
        <f ca="1"/>
        <v>3.4000580129145419E-16</v>
      </c>
      <c r="AM23" s="28">
        <f ca="1"/>
        <v>-1.4432899320127035E-15</v>
      </c>
      <c r="AN23" s="28">
        <f ca="1"/>
        <v>-1.7208456881689926E-15</v>
      </c>
      <c r="AO23" s="28">
        <f ca="1"/>
        <v>-1.5265566588595902E-15</v>
      </c>
      <c r="AP23" s="28">
        <f ca="1"/>
        <v>-1.0894063429134349E-15</v>
      </c>
      <c r="AQ23" s="28">
        <f ca="1"/>
        <v>2.3314683517128287E-15</v>
      </c>
      <c r="AR23" s="28">
        <f ca="1"/>
        <v>1.3877787807814457E-15</v>
      </c>
      <c r="AS23" s="28">
        <f ca="1"/>
        <v>1.4432899320127035E-15</v>
      </c>
      <c r="AT23" s="28">
        <f ca="1"/>
        <v>1.1171619185290638E-15</v>
      </c>
      <c r="AU23" s="28">
        <f ca="1"/>
        <v>9.7144514654701197E-16</v>
      </c>
      <c r="AV23" s="28">
        <f ca="1"/>
        <v>-2.6645352591003757E-15</v>
      </c>
      <c r="AW23" s="28">
        <f ca="1"/>
        <v>2.886579864025407E-15</v>
      </c>
      <c r="AX23" s="28">
        <f ca="1"/>
        <v>-3.4416913763379853E-15</v>
      </c>
      <c r="AY23" s="28">
        <f ca="1"/>
        <v>6.6613381477509392E-16</v>
      </c>
      <c r="AZ23" s="28">
        <f ca="1"/>
        <v>0</v>
      </c>
      <c r="BA23" s="28">
        <f ca="1"/>
        <v>-1.3548190347378863E-15</v>
      </c>
      <c r="BB23" s="28">
        <f ca="1"/>
        <v>1.0000000000000002</v>
      </c>
      <c r="BC23" s="28">
        <f ca="1"/>
        <v>-6.3837823915946501E-16</v>
      </c>
      <c r="BD23" s="28">
        <f ca="1"/>
        <v>-5.5511151231257827E-17</v>
      </c>
      <c r="BE23" s="28">
        <f ca="1"/>
        <v>-3.1918911957973251E-15</v>
      </c>
      <c r="BF23" s="28">
        <f ca="1"/>
        <v>2.9420910152566648E-15</v>
      </c>
      <c r="BG23" s="28">
        <f ca="1"/>
        <v>1.6653345369377348E-15</v>
      </c>
      <c r="BH23" s="28">
        <f ca="1"/>
        <v>1.4432899320127035E-15</v>
      </c>
      <c r="BI23" s="28">
        <f ca="1"/>
        <v>1.3183898417423734E-16</v>
      </c>
      <c r="BJ23" s="28">
        <f ca="1"/>
        <v>-1.0824674490095276E-15</v>
      </c>
      <c r="BK23" s="28">
        <f ca="1"/>
        <v>-3.7747582837255322E-15</v>
      </c>
      <c r="BL23" s="28">
        <f ca="1"/>
        <v>5.5511151231257827E-17</v>
      </c>
      <c r="BM23" s="28">
        <f ca="1"/>
        <v>1.4432899320127035E-15</v>
      </c>
    </row>
    <row r="24" spans="5:65">
      <c r="E24">
        <f ca="1"/>
        <v>0.38799845877286632</v>
      </c>
      <c r="F24">
        <f ca="1"/>
        <v>0.52022605312042824</v>
      </c>
      <c r="G24">
        <f ca="1"/>
        <v>0.60779064953399897</v>
      </c>
      <c r="H24">
        <f ca="1"/>
        <v>0.55294643151798761</v>
      </c>
      <c r="I24">
        <f ca="1"/>
        <v>0.3318113045985932</v>
      </c>
      <c r="J24">
        <f ca="1"/>
        <v>0.74022354468000717</v>
      </c>
      <c r="K24">
        <f ca="1"/>
        <v>0.30812799838551863</v>
      </c>
      <c r="L24">
        <f ca="1"/>
        <v>0.2226917004339084</v>
      </c>
      <c r="M24">
        <f ca="1"/>
        <v>0.33138685153864422</v>
      </c>
      <c r="N24">
        <f ca="1"/>
        <v>0.85870946117563851</v>
      </c>
      <c r="O24">
        <f ca="1"/>
        <v>0.41960211342095777</v>
      </c>
      <c r="P24">
        <f ca="1"/>
        <v>0.99643272061074584</v>
      </c>
      <c r="Q24">
        <f ca="1"/>
        <v>0.15960649355170187</v>
      </c>
      <c r="R24">
        <f ca="1"/>
        <v>0.12165106720273489</v>
      </c>
      <c r="S24">
        <f ca="1"/>
        <v>0.46188237542018573</v>
      </c>
      <c r="T24">
        <f ca="1"/>
        <v>0.85781907479923314</v>
      </c>
      <c r="U24">
        <f ca="1"/>
        <v>0.64701849823778823</v>
      </c>
      <c r="V24">
        <f ca="1"/>
        <v>0.54867421728640209</v>
      </c>
      <c r="W24">
        <f ca="1"/>
        <v>0.65120078125178438</v>
      </c>
      <c r="X24">
        <f ca="1"/>
        <v>0.86619112074524229</v>
      </c>
      <c r="Y24">
        <f ca="1"/>
        <v>0.9736685404258556</v>
      </c>
      <c r="Z24">
        <f ca="1"/>
        <v>0.65781783637062685</v>
      </c>
      <c r="AA24">
        <f ca="1"/>
        <v>0.24500902046418893</v>
      </c>
      <c r="AB24">
        <f ca="1"/>
        <v>0.89692449164233257</v>
      </c>
      <c r="AC24">
        <f ca="1"/>
        <v>0.20571547085771513</v>
      </c>
      <c r="AD24">
        <f ca="1"/>
        <v>0.94353966270178435</v>
      </c>
      <c r="AE24">
        <f ca="1"/>
        <v>2.2093918756176389E-2</v>
      </c>
      <c r="AF24">
        <f ca="1"/>
        <v>7.8642105068856161E-2</v>
      </c>
      <c r="AG24">
        <f ca="1"/>
        <v>0.76519490993985395</v>
      </c>
      <c r="AH24">
        <f ca="1"/>
        <v>0.44255172897849171</v>
      </c>
      <c r="AJ24" s="28">
        <f ca="1"/>
        <v>3.8857805861880479E-16</v>
      </c>
      <c r="AK24" s="28">
        <f ca="1"/>
        <v>2.1094237467877974E-15</v>
      </c>
      <c r="AL24" s="28">
        <f ca="1"/>
        <v>-1.7347234759768071E-18</v>
      </c>
      <c r="AM24" s="28">
        <f ca="1"/>
        <v>-1.9290125052862095E-15</v>
      </c>
      <c r="AN24" s="28">
        <f ca="1"/>
        <v>-1.9428902930940239E-15</v>
      </c>
      <c r="AO24" s="28">
        <f ca="1"/>
        <v>-3.0739299994309022E-15</v>
      </c>
      <c r="AP24" s="28">
        <f ca="1"/>
        <v>-5.4817261840867104E-16</v>
      </c>
      <c r="AQ24" s="28">
        <f ca="1"/>
        <v>3.8857805861880479E-15</v>
      </c>
      <c r="AR24" s="28">
        <f ca="1"/>
        <v>1.4988010832439613E-15</v>
      </c>
      <c r="AS24" s="28">
        <f ca="1"/>
        <v>1.4432899320127035E-15</v>
      </c>
      <c r="AT24" s="28">
        <f ca="1"/>
        <v>1.9949319973733282E-15</v>
      </c>
      <c r="AU24" s="28">
        <f ca="1"/>
        <v>2.1926904736346842E-15</v>
      </c>
      <c r="AV24" s="28">
        <f ca="1"/>
        <v>-3.0531133177191805E-15</v>
      </c>
      <c r="AW24" s="28">
        <f ca="1"/>
        <v>3.9412917374193057E-15</v>
      </c>
      <c r="AX24" s="28">
        <f ca="1"/>
        <v>-6.3282712403633923E-15</v>
      </c>
      <c r="AY24" s="28">
        <f ca="1"/>
        <v>6.106226635438361E-16</v>
      </c>
      <c r="AZ24" s="28">
        <f ca="1"/>
        <v>-8.3266726846886741E-16</v>
      </c>
      <c r="BA24" s="28">
        <f ca="1"/>
        <v>-3.7123082385903672E-16</v>
      </c>
      <c r="BB24" s="28">
        <f ca="1"/>
        <v>4.7184478546569153E-16</v>
      </c>
      <c r="BC24" s="28">
        <f ca="1"/>
        <v>0.99999999999999956</v>
      </c>
      <c r="BD24" s="28">
        <f ca="1"/>
        <v>4.163336342344337E-16</v>
      </c>
      <c r="BE24" s="28">
        <f ca="1"/>
        <v>-3.9690473130349346E-15</v>
      </c>
      <c r="BF24" s="28">
        <f ca="1"/>
        <v>3.1641356201816961E-15</v>
      </c>
      <c r="BG24" s="28">
        <f ca="1"/>
        <v>1.9984014443252818E-15</v>
      </c>
      <c r="BH24" s="28">
        <f ca="1"/>
        <v>3.6082248300317588E-15</v>
      </c>
      <c r="BI24" s="28">
        <f ca="1"/>
        <v>3.8163916471489756E-16</v>
      </c>
      <c r="BJ24" s="28">
        <f ca="1"/>
        <v>-1.5404344466674047E-15</v>
      </c>
      <c r="BK24" s="28">
        <f ca="1"/>
        <v>-5.8841820305133297E-15</v>
      </c>
      <c r="BL24" s="28">
        <f ca="1"/>
        <v>-1.5265566588595902E-16</v>
      </c>
      <c r="BM24" s="28">
        <f ca="1"/>
        <v>2.5569824035898137E-15</v>
      </c>
    </row>
    <row r="25" spans="5:65">
      <c r="E25">
        <f ca="1"/>
        <v>0.38140026259523852</v>
      </c>
      <c r="F25">
        <f ca="1"/>
        <v>0.99639005019754245</v>
      </c>
      <c r="G25">
        <f ca="1"/>
        <v>0.2203583932838501</v>
      </c>
      <c r="H25">
        <f ca="1"/>
        <v>0.84909702403795884</v>
      </c>
      <c r="I25">
        <f ca="1"/>
        <v>4.6560188144767478E-3</v>
      </c>
      <c r="J25">
        <f ca="1"/>
        <v>0.97539946449624682</v>
      </c>
      <c r="K25">
        <f ca="1"/>
        <v>0.44129435936967654</v>
      </c>
      <c r="L25">
        <f ca="1"/>
        <v>0.46170319111084557</v>
      </c>
      <c r="M25">
        <f ca="1"/>
        <v>0.98815962193247098</v>
      </c>
      <c r="N25">
        <f ca="1"/>
        <v>0.16591595387607183</v>
      </c>
      <c r="O25">
        <f ca="1"/>
        <v>0.30680128319994204</v>
      </c>
      <c r="P25">
        <f ca="1"/>
        <v>0.2072199789645659</v>
      </c>
      <c r="Q25">
        <f ca="1"/>
        <v>0.55300856220534989</v>
      </c>
      <c r="R25">
        <f ca="1"/>
        <v>0.9408156299222713</v>
      </c>
      <c r="S25">
        <f ca="1"/>
        <v>0.31951482563214062</v>
      </c>
      <c r="T25">
        <f ca="1"/>
        <v>0.16447687331403127</v>
      </c>
      <c r="U25">
        <f ca="1"/>
        <v>0.68513650839627871</v>
      </c>
      <c r="V25">
        <f ca="1"/>
        <v>0.94639764218077338</v>
      </c>
      <c r="W25">
        <f ca="1"/>
        <v>9.9395635184320152E-2</v>
      </c>
      <c r="X25">
        <f ca="1"/>
        <v>0.56074967139869314</v>
      </c>
      <c r="Y25">
        <f ca="1"/>
        <v>5.7166060545255526E-2</v>
      </c>
      <c r="Z25">
        <f ca="1"/>
        <v>0.87097322156321033</v>
      </c>
      <c r="AA25">
        <f ca="1"/>
        <v>0.55035076509073544</v>
      </c>
      <c r="AB25">
        <f ca="1"/>
        <v>0.71403922569178024</v>
      </c>
      <c r="AC25">
        <f ca="1"/>
        <v>0.78545088308147837</v>
      </c>
      <c r="AD25">
        <f ca="1"/>
        <v>0.64407467978306088</v>
      </c>
      <c r="AE25">
        <f ca="1"/>
        <v>0.20757923354217722</v>
      </c>
      <c r="AF25">
        <f ca="1"/>
        <v>0.6960904486399957</v>
      </c>
      <c r="AG25">
        <f ca="1"/>
        <v>0.12830978230888213</v>
      </c>
      <c r="AH25">
        <f ca="1"/>
        <v>5.4715587959043743E-2</v>
      </c>
      <c r="AJ25" s="28">
        <f ca="1"/>
        <v>9.7144514654701197E-16</v>
      </c>
      <c r="AK25" s="28">
        <f ca="1"/>
        <v>1.9914625504213745E-15</v>
      </c>
      <c r="AL25" s="28">
        <f ca="1"/>
        <v>-6.1799523831673753E-17</v>
      </c>
      <c r="AM25" s="28">
        <f ca="1"/>
        <v>-2.5396351688300456E-15</v>
      </c>
      <c r="AN25" s="28">
        <f ca="1"/>
        <v>-1.3496148643099559E-15</v>
      </c>
      <c r="AO25" s="28">
        <f ca="1"/>
        <v>-1.1162945567910754E-15</v>
      </c>
      <c r="AP25" s="28">
        <f ca="1"/>
        <v>-2.1840168562548001E-15</v>
      </c>
      <c r="AQ25" s="28">
        <f ca="1"/>
        <v>3.2682190287403046E-15</v>
      </c>
      <c r="AR25" s="28">
        <f ca="1"/>
        <v>1.1657341758564144E-15</v>
      </c>
      <c r="AS25" s="28">
        <f ca="1"/>
        <v>1.0616507672978059E-15</v>
      </c>
      <c r="AT25" s="28">
        <f ca="1"/>
        <v>1.6831154525664971E-15</v>
      </c>
      <c r="AU25" s="28">
        <f ca="1"/>
        <v>7.6327832942979512E-16</v>
      </c>
      <c r="AV25" s="28">
        <f ca="1"/>
        <v>-2.5257573810222311E-15</v>
      </c>
      <c r="AW25" s="28">
        <f ca="1"/>
        <v>2.5188184871183239E-15</v>
      </c>
      <c r="AX25" s="28">
        <f ca="1"/>
        <v>-3.8927194800919551E-15</v>
      </c>
      <c r="AY25" s="28">
        <f ca="1"/>
        <v>8.6389229103644993E-16</v>
      </c>
      <c r="AZ25" s="28">
        <f ca="1"/>
        <v>-1.9012569296705806E-15</v>
      </c>
      <c r="BA25" s="28">
        <f ca="1"/>
        <v>-5.8243340705921298E-16</v>
      </c>
      <c r="BB25" s="28">
        <f ca="1"/>
        <v>4.3715031594615539E-16</v>
      </c>
      <c r="BC25" s="28">
        <f ca="1"/>
        <v>-2.6020852139652106E-18</v>
      </c>
      <c r="BD25" s="28">
        <f ca="1"/>
        <v>1.0000000000000011</v>
      </c>
      <c r="BE25" s="28">
        <f ca="1"/>
        <v>-2.1302404284995191E-15</v>
      </c>
      <c r="BF25" s="28">
        <f ca="1"/>
        <v>2.796374243274613E-15</v>
      </c>
      <c r="BG25" s="28">
        <f ca="1"/>
        <v>8.4654505627668186E-16</v>
      </c>
      <c r="BH25" s="28">
        <f ca="1"/>
        <v>1.4641066137244252E-15</v>
      </c>
      <c r="BI25" s="28">
        <f ca="1"/>
        <v>1.5777310014009061E-15</v>
      </c>
      <c r="BJ25" s="28">
        <f ca="1"/>
        <v>-1.5612511283791264E-15</v>
      </c>
      <c r="BK25" s="28">
        <f ca="1"/>
        <v>-3.8719027983802334E-15</v>
      </c>
      <c r="BL25" s="28">
        <f ca="1"/>
        <v>6.609296443471635E-16</v>
      </c>
      <c r="BM25" s="28">
        <f ca="1"/>
        <v>1.2351231148954867E-15</v>
      </c>
    </row>
    <row r="26" spans="5:65">
      <c r="E26">
        <f ca="1"/>
        <v>0.44160456240959201</v>
      </c>
      <c r="F26">
        <f ca="1"/>
        <v>8.1140252721111472E-2</v>
      </c>
      <c r="G26">
        <f ca="1"/>
        <v>0.87219933649765857</v>
      </c>
      <c r="H26">
        <f ca="1"/>
        <v>0.61550474478548312</v>
      </c>
      <c r="I26">
        <f ca="1"/>
        <v>0.78574478201615661</v>
      </c>
      <c r="J26">
        <f ca="1"/>
        <v>0.47570830025220168</v>
      </c>
      <c r="K26">
        <f ca="1"/>
        <v>0.99040403665567955</v>
      </c>
      <c r="L26">
        <f ca="1"/>
        <v>0.78269340770750129</v>
      </c>
      <c r="M26">
        <f ca="1"/>
        <v>7.4916764175915196E-3</v>
      </c>
      <c r="N26">
        <f ca="1"/>
        <v>0.88205842157465431</v>
      </c>
      <c r="O26">
        <f ca="1"/>
        <v>1.4329847484851888E-3</v>
      </c>
      <c r="P26">
        <f ca="1"/>
        <v>0.76481557383807197</v>
      </c>
      <c r="Q26">
        <f ca="1"/>
        <v>0.29390704461835893</v>
      </c>
      <c r="R26">
        <f ca="1"/>
        <v>0.59469883757277375</v>
      </c>
      <c r="S26">
        <f ca="1"/>
        <v>0.80549789448441933</v>
      </c>
      <c r="T26">
        <f ca="1"/>
        <v>9.4207727702258715E-2</v>
      </c>
      <c r="U26">
        <f ca="1"/>
        <v>0.7340508100871509</v>
      </c>
      <c r="V26">
        <f ca="1"/>
        <v>0.33451323893207707</v>
      </c>
      <c r="W26">
        <f ca="1"/>
        <v>0.25799593324596859</v>
      </c>
      <c r="X26">
        <f ca="1"/>
        <v>0.67987900631061104</v>
      </c>
      <c r="Y26">
        <f ca="1"/>
        <v>0.95503561291693961</v>
      </c>
      <c r="Z26">
        <f ca="1"/>
        <v>0.35842125439934602</v>
      </c>
      <c r="AA26">
        <f ca="1"/>
        <v>0.72842888880778867</v>
      </c>
      <c r="AB26">
        <f ca="1"/>
        <v>0.19784122523696868</v>
      </c>
      <c r="AC26">
        <f ca="1"/>
        <v>0.54697663115759765</v>
      </c>
      <c r="AD26">
        <f ca="1"/>
        <v>0.32099420103681819</v>
      </c>
      <c r="AE26">
        <f ca="1"/>
        <v>0.9265580841783948</v>
      </c>
      <c r="AF26">
        <f ca="1"/>
        <v>0.34128232671525982</v>
      </c>
      <c r="AG26">
        <f ca="1"/>
        <v>0.45885163525252282</v>
      </c>
      <c r="AH26">
        <f ca="1"/>
        <v>0.82966103574946948</v>
      </c>
      <c r="AJ26" s="28">
        <f ca="1"/>
        <v>-1.1102230246251565E-16</v>
      </c>
      <c r="AK26" s="28">
        <f ca="1"/>
        <v>2.886579864025407E-15</v>
      </c>
      <c r="AL26" s="28">
        <f ca="1"/>
        <v>-2.7755575615628914E-16</v>
      </c>
      <c r="AM26" s="28">
        <f ca="1"/>
        <v>-2.6367796834847468E-15</v>
      </c>
      <c r="AN26" s="28">
        <f ca="1"/>
        <v>-2.1649348980190553E-15</v>
      </c>
      <c r="AO26" s="28">
        <f ca="1"/>
        <v>-1.7763568394002505E-15</v>
      </c>
      <c r="AP26" s="28">
        <f ca="1"/>
        <v>-2.0816681711721685E-15</v>
      </c>
      <c r="AQ26" s="28">
        <f ca="1"/>
        <v>3.6637359812630166E-15</v>
      </c>
      <c r="AR26" s="28">
        <f ca="1"/>
        <v>2.1094237467877974E-15</v>
      </c>
      <c r="AS26" s="28">
        <f ca="1"/>
        <v>8.8817841970012523E-16</v>
      </c>
      <c r="AT26" s="28">
        <f ca="1"/>
        <v>1.2906342661267445E-15</v>
      </c>
      <c r="AU26" s="28">
        <f ca="1"/>
        <v>1.3322676295501878E-15</v>
      </c>
      <c r="AV26" s="28">
        <f ca="1"/>
        <v>-3.7747582837255322E-15</v>
      </c>
      <c r="AW26" s="28">
        <f ca="1"/>
        <v>4.1078251911130792E-15</v>
      </c>
      <c r="AX26" s="28">
        <f ca="1"/>
        <v>-4.2188474935755949E-15</v>
      </c>
      <c r="AY26" s="28">
        <f ca="1"/>
        <v>7.2164496600635175E-16</v>
      </c>
      <c r="AZ26" s="28">
        <f ca="1"/>
        <v>4.4408920985006262E-16</v>
      </c>
      <c r="BA26" s="28">
        <f ca="1"/>
        <v>-1.1553258350005535E-15</v>
      </c>
      <c r="BB26" s="28">
        <f ca="1"/>
        <v>6.9388939039072284E-16</v>
      </c>
      <c r="BC26" s="28">
        <f ca="1"/>
        <v>-6.2450045135165055E-16</v>
      </c>
      <c r="BD26" s="28">
        <f ca="1"/>
        <v>2.7755575615628914E-16</v>
      </c>
      <c r="BE26" s="28">
        <f ca="1"/>
        <v>0.99999999999999711</v>
      </c>
      <c r="BF26" s="28">
        <f ca="1"/>
        <v>3.1086244689504383E-15</v>
      </c>
      <c r="BG26" s="28">
        <f ca="1"/>
        <v>2.7755575615628914E-15</v>
      </c>
      <c r="BH26" s="28">
        <f ca="1"/>
        <v>2.7755575615628914E-15</v>
      </c>
      <c r="BI26" s="28">
        <f ca="1"/>
        <v>1.4710455076283324E-15</v>
      </c>
      <c r="BJ26" s="28">
        <f ca="1"/>
        <v>-1.6375789613221059E-15</v>
      </c>
      <c r="BK26" s="28">
        <f ca="1"/>
        <v>-7.5495165674510645E-15</v>
      </c>
      <c r="BL26" s="28">
        <f ca="1"/>
        <v>-1.1657341758564144E-15</v>
      </c>
      <c r="BM26" s="28">
        <f ca="1"/>
        <v>1.9845236565174673E-15</v>
      </c>
    </row>
    <row r="27" spans="5:65">
      <c r="E27">
        <f ca="1"/>
        <v>0.24195106197633465</v>
      </c>
      <c r="F27">
        <f ca="1"/>
        <v>0.94271744984121919</v>
      </c>
      <c r="G27">
        <f ca="1"/>
        <v>0.74808362895638258</v>
      </c>
      <c r="H27">
        <f ca="1"/>
        <v>0.74239927585768573</v>
      </c>
      <c r="I27">
        <f ca="1"/>
        <v>0.6217889467274359</v>
      </c>
      <c r="J27">
        <f ca="1"/>
        <v>4.9709077530420087E-2</v>
      </c>
      <c r="K27">
        <f ca="1"/>
        <v>0.81410888306172469</v>
      </c>
      <c r="L27">
        <f ca="1"/>
        <v>0.20802860929021572</v>
      </c>
      <c r="M27">
        <f ca="1"/>
        <v>0.91869806249841146</v>
      </c>
      <c r="N27">
        <f ca="1"/>
        <v>0.9783707437638044</v>
      </c>
      <c r="O27">
        <f ca="1"/>
        <v>0.10632498042723693</v>
      </c>
      <c r="P27">
        <f ca="1"/>
        <v>0.71710346649979551</v>
      </c>
      <c r="Q27">
        <f ca="1"/>
        <v>0.84952767725813216</v>
      </c>
      <c r="R27">
        <f ca="1"/>
        <v>0.42672955382249045</v>
      </c>
      <c r="S27">
        <f ca="1"/>
        <v>0.96947458057282598</v>
      </c>
      <c r="T27">
        <f ca="1"/>
        <v>0.61452826407139938</v>
      </c>
      <c r="U27">
        <f ca="1"/>
        <v>0.25131065019557175</v>
      </c>
      <c r="V27">
        <f ca="1"/>
        <v>0.86559939513965767</v>
      </c>
      <c r="W27">
        <f ca="1"/>
        <v>0.24365714942146566</v>
      </c>
      <c r="X27">
        <f ca="1"/>
        <v>8.537486867178179E-2</v>
      </c>
      <c r="Y27">
        <f ca="1"/>
        <v>0.27060017525525404</v>
      </c>
      <c r="Z27">
        <f ca="1"/>
        <v>0.79521289186358635</v>
      </c>
      <c r="AA27">
        <f ca="1"/>
        <v>0.92225845271020312</v>
      </c>
      <c r="AB27">
        <f ca="1"/>
        <v>4.2134599486821855E-2</v>
      </c>
      <c r="AC27">
        <f ca="1"/>
        <v>0.93696594813959833</v>
      </c>
      <c r="AD27">
        <f ca="1"/>
        <v>0.83277495345965413</v>
      </c>
      <c r="AE27">
        <f ca="1"/>
        <v>0.9056037695141631</v>
      </c>
      <c r="AF27">
        <f ca="1"/>
        <v>0.5946590912420695</v>
      </c>
      <c r="AG27">
        <f ca="1"/>
        <v>0.8125935167597339</v>
      </c>
      <c r="AH27">
        <f ca="1"/>
        <v>0.28242607822462851</v>
      </c>
      <c r="AJ27" s="28">
        <f ca="1"/>
        <v>5.8286708792820718E-16</v>
      </c>
      <c r="AK27" s="28">
        <f ca="1"/>
        <v>1.5543122344752192E-15</v>
      </c>
      <c r="AL27" s="28">
        <f ca="1"/>
        <v>-5.5944832100252029E-16</v>
      </c>
      <c r="AM27" s="28">
        <f ca="1"/>
        <v>-2.2898349882893854E-15</v>
      </c>
      <c r="AN27" s="28">
        <f ca="1"/>
        <v>-1.1796119636642288E-15</v>
      </c>
      <c r="AO27" s="28">
        <f ca="1"/>
        <v>-2.3731017151362721E-15</v>
      </c>
      <c r="AP27" s="28">
        <f ca="1"/>
        <v>-1.7902346272080649E-15</v>
      </c>
      <c r="AQ27" s="28">
        <f ca="1"/>
        <v>2.0816681711721685E-15</v>
      </c>
      <c r="AR27" s="28">
        <f ca="1"/>
        <v>2.0539125955565396E-15</v>
      </c>
      <c r="AS27" s="28">
        <f ca="1"/>
        <v>6.106226635438361E-16</v>
      </c>
      <c r="AT27" s="28">
        <f ca="1"/>
        <v>1.9723805921856297E-15</v>
      </c>
      <c r="AU27" s="28">
        <f ca="1"/>
        <v>2.2204460492503131E-16</v>
      </c>
      <c r="AV27" s="28">
        <f ca="1"/>
        <v>-2.886579864025407E-15</v>
      </c>
      <c r="AW27" s="28">
        <f ca="1"/>
        <v>2.3314683517128287E-15</v>
      </c>
      <c r="AX27" s="28">
        <f ca="1"/>
        <v>-5.6343818499726694E-15</v>
      </c>
      <c r="AY27" s="28">
        <f ca="1"/>
        <v>-1.3045120539345589E-15</v>
      </c>
      <c r="AZ27" s="28">
        <f ca="1"/>
        <v>-2.3314683517128287E-15</v>
      </c>
      <c r="BA27" s="28">
        <f ca="1"/>
        <v>9.3761803876546423E-16</v>
      </c>
      <c r="BB27" s="28">
        <f ca="1"/>
        <v>1.5404344466674047E-15</v>
      </c>
      <c r="BC27" s="28">
        <f ca="1"/>
        <v>6.0368376963992887E-16</v>
      </c>
      <c r="BD27" s="28">
        <f ca="1"/>
        <v>1.0963452368173421E-15</v>
      </c>
      <c r="BE27" s="28">
        <f ca="1"/>
        <v>-3.0669911055269949E-15</v>
      </c>
      <c r="BF27" s="28">
        <f ca="1"/>
        <v>1.0000000000000029</v>
      </c>
      <c r="BG27" s="28">
        <f ca="1"/>
        <v>4.9960036108132044E-16</v>
      </c>
      <c r="BH27" s="28">
        <f ca="1"/>
        <v>1.6653345369377348E-15</v>
      </c>
      <c r="BI27" s="28">
        <f ca="1"/>
        <v>2.7443325389953088E-15</v>
      </c>
      <c r="BJ27" s="28">
        <f ca="1"/>
        <v>-6.8001160258290838E-16</v>
      </c>
      <c r="BK27" s="28">
        <f ca="1"/>
        <v>-4.4408920985006262E-15</v>
      </c>
      <c r="BL27" s="28">
        <f ca="1"/>
        <v>2.6020852139652106E-15</v>
      </c>
      <c r="BM27" s="28">
        <f ca="1"/>
        <v>2.239528007486058E-15</v>
      </c>
    </row>
    <row r="28" spans="5:65">
      <c r="E28">
        <f ca="1"/>
        <v>0.21965927560733844</v>
      </c>
      <c r="F28">
        <f ca="1"/>
        <v>0.31551583336593469</v>
      </c>
      <c r="G28">
        <f ca="1"/>
        <v>0.51030480318114546</v>
      </c>
      <c r="H28">
        <f ca="1"/>
        <v>7.8026319525883792E-2</v>
      </c>
      <c r="I28">
        <f ca="1"/>
        <v>0.83619722510150496</v>
      </c>
      <c r="J28">
        <f ca="1"/>
        <v>0.86775843280638598</v>
      </c>
      <c r="K28">
        <f ca="1"/>
        <v>0.22663038225283205</v>
      </c>
      <c r="L28">
        <f ca="1"/>
        <v>0.55083387817014717</v>
      </c>
      <c r="M28">
        <f ca="1"/>
        <v>0.66055787381547892</v>
      </c>
      <c r="N28">
        <f ca="1"/>
        <v>0.87354785734937301</v>
      </c>
      <c r="O28">
        <f ca="1"/>
        <v>0.99345381456931137</v>
      </c>
      <c r="P28">
        <f ca="1"/>
        <v>6.1519507313673283E-2</v>
      </c>
      <c r="Q28">
        <f ca="1"/>
        <v>5.4481906128746149E-2</v>
      </c>
      <c r="R28">
        <f ca="1"/>
        <v>0.57877056166614482</v>
      </c>
      <c r="S28">
        <f ca="1"/>
        <v>0.70975063126727056</v>
      </c>
      <c r="T28">
        <f ca="1"/>
        <v>0.19983149555100543</v>
      </c>
      <c r="U28">
        <f ca="1"/>
        <v>0.79860190635941064</v>
      </c>
      <c r="V28">
        <f ca="1"/>
        <v>0.65699629265723458</v>
      </c>
      <c r="W28">
        <f ca="1"/>
        <v>0.68531767161375146</v>
      </c>
      <c r="X28">
        <f ca="1"/>
        <v>0.69509253994145703</v>
      </c>
      <c r="Y28">
        <f ca="1"/>
        <v>0.71649459490999123</v>
      </c>
      <c r="Z28">
        <f ca="1"/>
        <v>0.80661581686329642</v>
      </c>
      <c r="AA28">
        <f ca="1"/>
        <v>0.19366199198003597</v>
      </c>
      <c r="AB28">
        <f ca="1"/>
        <v>0.89967696064733915</v>
      </c>
      <c r="AC28">
        <f ca="1"/>
        <v>5.4049053967553773E-2</v>
      </c>
      <c r="AD28">
        <f ca="1"/>
        <v>0.12197268336131772</v>
      </c>
      <c r="AE28">
        <f ca="1"/>
        <v>0.50210688512570967</v>
      </c>
      <c r="AF28">
        <f ca="1"/>
        <v>0.42428494953006635</v>
      </c>
      <c r="AG28">
        <f ca="1"/>
        <v>0.87620361316690476</v>
      </c>
      <c r="AH28">
        <f ca="1"/>
        <v>0.90507915903157021</v>
      </c>
      <c r="AJ28" s="28">
        <f ca="1"/>
        <v>-3.8857805861880479E-16</v>
      </c>
      <c r="AK28" s="28">
        <f ca="1"/>
        <v>1.6653345369377348E-15</v>
      </c>
      <c r="AL28" s="28">
        <f ca="1"/>
        <v>6.2103100439969694E-16</v>
      </c>
      <c r="AM28" s="28">
        <f ca="1"/>
        <v>-6.6613381477509392E-16</v>
      </c>
      <c r="AN28" s="28">
        <f ca="1"/>
        <v>-1.4988010832439613E-15</v>
      </c>
      <c r="AO28" s="28">
        <f ca="1"/>
        <v>-2.6506574712925612E-15</v>
      </c>
      <c r="AP28" s="28">
        <f ca="1"/>
        <v>-1.3877787807814457E-15</v>
      </c>
      <c r="AQ28" s="28">
        <f ca="1"/>
        <v>5.2180482157382357E-15</v>
      </c>
      <c r="AR28" s="28">
        <f ca="1"/>
        <v>9.9920072216264089E-16</v>
      </c>
      <c r="AS28" s="28">
        <f ca="1"/>
        <v>1.4432899320127035E-15</v>
      </c>
      <c r="AT28" s="28">
        <f ca="1"/>
        <v>1.5681900222830336E-15</v>
      </c>
      <c r="AU28" s="28">
        <f ca="1"/>
        <v>1.5543122344752192E-15</v>
      </c>
      <c r="AV28" s="28">
        <f ca="1"/>
        <v>0</v>
      </c>
      <c r="AW28" s="28">
        <f ca="1"/>
        <v>2.7755575615628914E-15</v>
      </c>
      <c r="AX28" s="28">
        <f ca="1"/>
        <v>-4.9960036108132044E-15</v>
      </c>
      <c r="AY28" s="28">
        <f ca="1"/>
        <v>4.9960036108132044E-16</v>
      </c>
      <c r="AZ28" s="28">
        <f ca="1"/>
        <v>2.2204460492503131E-16</v>
      </c>
      <c r="BA28" s="28">
        <f ca="1"/>
        <v>-1.0928757898653885E-15</v>
      </c>
      <c r="BB28" s="28">
        <f ca="1"/>
        <v>6.3837823915946501E-16</v>
      </c>
      <c r="BC28" s="28">
        <f ca="1"/>
        <v>-9.1593399531575415E-16</v>
      </c>
      <c r="BD28" s="28">
        <f ca="1"/>
        <v>-3.8857805861880479E-16</v>
      </c>
      <c r="BE28" s="28">
        <f ca="1"/>
        <v>-4.1078251911130792E-15</v>
      </c>
      <c r="BF28" s="28">
        <f ca="1"/>
        <v>2.6090241078691179E-15</v>
      </c>
      <c r="BG28" s="28">
        <f ca="1"/>
        <v>1.0000000000000018</v>
      </c>
      <c r="BH28" s="28">
        <f ca="1"/>
        <v>1.4432899320127035E-15</v>
      </c>
      <c r="BI28" s="28">
        <f ca="1"/>
        <v>2.7200464103316335E-15</v>
      </c>
      <c r="BJ28" s="28">
        <f ca="1"/>
        <v>-1.3877787807814457E-15</v>
      </c>
      <c r="BK28" s="28">
        <f ca="1"/>
        <v>-4.6629367034256575E-15</v>
      </c>
      <c r="BL28" s="28">
        <f ca="1"/>
        <v>-3.3306690738754696E-16</v>
      </c>
      <c r="BM28" s="28">
        <f ca="1"/>
        <v>1.7208456881689926E-15</v>
      </c>
    </row>
    <row r="29" spans="5:65">
      <c r="E29">
        <f ca="1"/>
        <v>0.86241866713205984</v>
      </c>
      <c r="F29">
        <f ca="1"/>
        <v>0.69635762916907951</v>
      </c>
      <c r="G29">
        <f ca="1"/>
        <v>0.64416822495605797</v>
      </c>
      <c r="H29">
        <f ca="1"/>
        <v>0.3571938963538509</v>
      </c>
      <c r="I29">
        <f ca="1"/>
        <v>0.60207878619014132</v>
      </c>
      <c r="J29">
        <f ca="1"/>
        <v>0.24826799846013958</v>
      </c>
      <c r="K29">
        <f ca="1"/>
        <v>0.48686109002645017</v>
      </c>
      <c r="L29">
        <f ca="1"/>
        <v>0.60442867863301819</v>
      </c>
      <c r="M29">
        <f ca="1"/>
        <v>0.29635156731305301</v>
      </c>
      <c r="N29">
        <f ca="1"/>
        <v>0.80744652666134664</v>
      </c>
      <c r="O29">
        <f ca="1"/>
        <v>0.83313284089967787</v>
      </c>
      <c r="P29">
        <f ca="1"/>
        <v>0.54907361512550934</v>
      </c>
      <c r="Q29">
        <f ca="1"/>
        <v>3.1235786398327026E-2</v>
      </c>
      <c r="R29">
        <f ca="1"/>
        <v>0.98591956388413693</v>
      </c>
      <c r="S29">
        <f ca="1"/>
        <v>0.30221523877408618</v>
      </c>
      <c r="T29">
        <f ca="1"/>
        <v>3.8817573728522348E-2</v>
      </c>
      <c r="U29">
        <f ca="1"/>
        <v>0.14411719592239824</v>
      </c>
      <c r="V29">
        <f ca="1"/>
        <v>0.12756693793732021</v>
      </c>
      <c r="W29">
        <f ca="1"/>
        <v>0.52740516219225786</v>
      </c>
      <c r="X29">
        <f ca="1"/>
        <v>0.78652074210049816</v>
      </c>
      <c r="Y29">
        <f ca="1"/>
        <v>0.28116005394260402</v>
      </c>
      <c r="Z29">
        <f ca="1"/>
        <v>0.5396400132216439</v>
      </c>
      <c r="AA29">
        <f ca="1"/>
        <v>0.3313545267207505</v>
      </c>
      <c r="AB29">
        <f ca="1"/>
        <v>0.15819961424464624</v>
      </c>
      <c r="AC29">
        <f ca="1"/>
        <v>5.9515401490311648E-2</v>
      </c>
      <c r="AD29">
        <f ca="1"/>
        <v>0.29807220758912711</v>
      </c>
      <c r="AE29">
        <f ca="1"/>
        <v>0.51034914665790498</v>
      </c>
      <c r="AF29">
        <f ca="1"/>
        <v>0.20462830227077722</v>
      </c>
      <c r="AG29">
        <f ca="1"/>
        <v>7.5652385841412095E-2</v>
      </c>
      <c r="AH29">
        <f ca="1"/>
        <v>0.27949946015734672</v>
      </c>
      <c r="AJ29" s="28">
        <f ca="1"/>
        <v>8.8817841970012523E-16</v>
      </c>
      <c r="AK29" s="28">
        <f ca="1"/>
        <v>2.2204460492503131E-15</v>
      </c>
      <c r="AL29" s="28">
        <f ca="1"/>
        <v>-2.8883145875013838E-16</v>
      </c>
      <c r="AM29" s="28">
        <f ca="1"/>
        <v>-3.6359804056473877E-15</v>
      </c>
      <c r="AN29" s="28">
        <f ca="1"/>
        <v>-1.7902346272080649E-15</v>
      </c>
      <c r="AO29" s="28">
        <f ca="1"/>
        <v>-1.4085954624931674E-15</v>
      </c>
      <c r="AP29" s="28">
        <f ca="1"/>
        <v>-2.5604518505417673E-15</v>
      </c>
      <c r="AQ29" s="28">
        <f ca="1"/>
        <v>4.801714581503802E-15</v>
      </c>
      <c r="AR29" s="28">
        <f ca="1"/>
        <v>2.6645352591003757E-15</v>
      </c>
      <c r="AS29" s="28">
        <f ca="1"/>
        <v>6.106226635438361E-16</v>
      </c>
      <c r="AT29" s="28">
        <f ca="1"/>
        <v>2.6055546609171643E-15</v>
      </c>
      <c r="AU29" s="28">
        <f ca="1"/>
        <v>3.6082248300317588E-16</v>
      </c>
      <c r="AV29" s="28">
        <f ca="1"/>
        <v>-4.829470157119431E-15</v>
      </c>
      <c r="AW29" s="28">
        <f ca="1"/>
        <v>3.8857805861880479E-15</v>
      </c>
      <c r="AX29" s="28">
        <f ca="1"/>
        <v>-3.6637359812630166E-15</v>
      </c>
      <c r="AY29" s="28">
        <f ca="1"/>
        <v>3.0531133177191805E-15</v>
      </c>
      <c r="AZ29" s="28">
        <f ca="1"/>
        <v>-4.1078251911130792E-15</v>
      </c>
      <c r="BA29" s="28">
        <f ca="1"/>
        <v>-9.1593399531575415E-16</v>
      </c>
      <c r="BB29" s="28">
        <f ca="1"/>
        <v>6.7307270867900115E-16</v>
      </c>
      <c r="BC29" s="28">
        <f ca="1"/>
        <v>-9.7144514654701197E-17</v>
      </c>
      <c r="BD29" s="28">
        <f ca="1"/>
        <v>1.0685896612017132E-15</v>
      </c>
      <c r="BE29" s="28">
        <f ca="1"/>
        <v>-9.7144514654701197E-17</v>
      </c>
      <c r="BF29" s="28">
        <f ca="1"/>
        <v>3.1086244689504383E-15</v>
      </c>
      <c r="BG29" s="28">
        <f ca="1"/>
        <v>2.6367796834847468E-15</v>
      </c>
      <c r="BH29" s="28">
        <f ca="1"/>
        <v>1.0000000000000036</v>
      </c>
      <c r="BI29" s="28">
        <f ca="1"/>
        <v>1.4398204850607499E-15</v>
      </c>
      <c r="BJ29" s="28">
        <f ca="1"/>
        <v>-3.1641356201816961E-15</v>
      </c>
      <c r="BK29" s="28">
        <f ca="1"/>
        <v>-8.7707618945387367E-15</v>
      </c>
      <c r="BL29" s="28">
        <f ca="1"/>
        <v>-6.8001160258290838E-16</v>
      </c>
      <c r="BM29" s="28">
        <f ca="1"/>
        <v>1.6375789613221059E-15</v>
      </c>
    </row>
    <row r="30" spans="5:65">
      <c r="E30">
        <f ca="1"/>
        <v>0.28707933837617949</v>
      </c>
      <c r="F30">
        <f ca="1"/>
        <v>0.87282956114400212</v>
      </c>
      <c r="G30">
        <f ca="1"/>
        <v>0.66990799298823001</v>
      </c>
      <c r="H30">
        <f ca="1"/>
        <v>0.87870067125279383</v>
      </c>
      <c r="I30">
        <f ca="1"/>
        <v>3.117846918213274E-2</v>
      </c>
      <c r="J30">
        <f ca="1"/>
        <v>0.29785913275065179</v>
      </c>
      <c r="K30">
        <f ca="1"/>
        <v>0.46223240491786</v>
      </c>
      <c r="L30">
        <f ca="1"/>
        <v>0.35915974190224553</v>
      </c>
      <c r="M30">
        <f ca="1"/>
        <v>0.25910700720965363</v>
      </c>
      <c r="N30">
        <f ca="1"/>
        <v>0.25376312063953466</v>
      </c>
      <c r="O30">
        <f ca="1"/>
        <v>7.8368148344298394E-2</v>
      </c>
      <c r="P30">
        <f ca="1"/>
        <v>0.6137351115057158</v>
      </c>
      <c r="Q30">
        <f ca="1"/>
        <v>0.74638238234206855</v>
      </c>
      <c r="R30">
        <f ca="1"/>
        <v>0.98527843318017738</v>
      </c>
      <c r="S30">
        <f ca="1"/>
        <v>0.72739508504450534</v>
      </c>
      <c r="T30">
        <f ca="1"/>
        <v>0.18544795187256946</v>
      </c>
      <c r="U30">
        <f ca="1"/>
        <v>0.67429957503941085</v>
      </c>
      <c r="V30">
        <f ca="1"/>
        <v>0.71654961011977403</v>
      </c>
      <c r="W30">
        <f ca="1"/>
        <v>0.42805661456987043</v>
      </c>
      <c r="X30">
        <f ca="1"/>
        <v>0.38732218705313215</v>
      </c>
      <c r="Y30">
        <f ca="1"/>
        <v>0.65639379610927295</v>
      </c>
      <c r="Z30">
        <f ca="1"/>
        <v>0.92410102575115805</v>
      </c>
      <c r="AA30">
        <f ca="1"/>
        <v>0.87100421748121548</v>
      </c>
      <c r="AB30">
        <f ca="1"/>
        <v>8.3484480646831893E-2</v>
      </c>
      <c r="AC30">
        <f ca="1"/>
        <v>0.20058078339377394</v>
      </c>
      <c r="AD30">
        <f ca="1"/>
        <v>0.16834458457274237</v>
      </c>
      <c r="AE30">
        <f ca="1"/>
        <v>0.53960111803945643</v>
      </c>
      <c r="AF30">
        <f ca="1"/>
        <v>0.88907644353439041</v>
      </c>
      <c r="AG30">
        <f ca="1"/>
        <v>0.86053497328309936</v>
      </c>
      <c r="AH30">
        <f ca="1"/>
        <v>8.9382871166285516E-2</v>
      </c>
      <c r="AJ30" s="28">
        <f ca="1"/>
        <v>1.7347234759768071E-16</v>
      </c>
      <c r="AK30" s="28">
        <f ca="1"/>
        <v>1.3322676295501878E-15</v>
      </c>
      <c r="AL30" s="28">
        <f ca="1"/>
        <v>-2.1684043449710089E-17</v>
      </c>
      <c r="AM30" s="28">
        <f ca="1"/>
        <v>-1.5230872119076366E-15</v>
      </c>
      <c r="AN30" s="28">
        <f ca="1"/>
        <v>-1.519617764955683E-15</v>
      </c>
      <c r="AO30" s="28">
        <f ca="1"/>
        <v>1.1865508575681361E-15</v>
      </c>
      <c r="AP30" s="28">
        <f ca="1"/>
        <v>-9.5062846483529029E-16</v>
      </c>
      <c r="AQ30" s="28">
        <f ca="1"/>
        <v>2.8727020762175925E-15</v>
      </c>
      <c r="AR30" s="28">
        <f ca="1"/>
        <v>7.7715611723760958E-16</v>
      </c>
      <c r="AS30" s="28">
        <f ca="1"/>
        <v>-7.6327832942979512E-17</v>
      </c>
      <c r="AT30" s="28">
        <f ca="1"/>
        <v>1.0135121908394495E-15</v>
      </c>
      <c r="AU30" s="28">
        <f ca="1"/>
        <v>3.6429192995512949E-16</v>
      </c>
      <c r="AV30" s="28">
        <f ca="1"/>
        <v>-2.0469737016526324E-15</v>
      </c>
      <c r="AW30" s="28">
        <f ca="1"/>
        <v>1.5404344466674047E-15</v>
      </c>
      <c r="AX30" s="28">
        <f ca="1"/>
        <v>-1.3045120539345589E-15</v>
      </c>
      <c r="AY30" s="28">
        <f ca="1"/>
        <v>-4.8572257327350599E-17</v>
      </c>
      <c r="AZ30" s="28">
        <f ca="1"/>
        <v>2.0816681711721685E-16</v>
      </c>
      <c r="BA30" s="28">
        <f ca="1"/>
        <v>-9.6515677394659605E-16</v>
      </c>
      <c r="BB30" s="28">
        <f ca="1"/>
        <v>8.8644369622414843E-16</v>
      </c>
      <c r="BC30" s="28">
        <f ca="1"/>
        <v>-4.5102810375396984E-16</v>
      </c>
      <c r="BD30" s="28">
        <f ca="1"/>
        <v>6.9388939039072284E-17</v>
      </c>
      <c r="BE30" s="28">
        <f ca="1"/>
        <v>-1.4918621893400541E-16</v>
      </c>
      <c r="BF30" s="28">
        <f ca="1"/>
        <v>1.7069679003611782E-15</v>
      </c>
      <c r="BG30" s="28">
        <f ca="1"/>
        <v>1.2351231148954867E-15</v>
      </c>
      <c r="BH30" s="28">
        <f ca="1"/>
        <v>8.1878948066105295E-16</v>
      </c>
      <c r="BI30" s="28">
        <f ca="1"/>
        <v>1.000000000000002</v>
      </c>
      <c r="BJ30" s="28">
        <f ca="1"/>
        <v>-1.321859288694327E-15</v>
      </c>
      <c r="BK30" s="28">
        <f ca="1"/>
        <v>-3.524958103184872E-15</v>
      </c>
      <c r="BL30" s="28">
        <f ca="1"/>
        <v>-1.3062467774105357E-15</v>
      </c>
      <c r="BM30" s="28">
        <f ca="1"/>
        <v>2.1510571102112408E-16</v>
      </c>
    </row>
    <row r="31" spans="5:65">
      <c r="E31">
        <f ca="1"/>
        <v>0.20327602779265075</v>
      </c>
      <c r="F31">
        <f ca="1"/>
        <v>0.73664134226485278</v>
      </c>
      <c r="G31">
        <f ca="1"/>
        <v>0.50411236641764179</v>
      </c>
      <c r="H31">
        <f ca="1"/>
        <v>7.1007434633186817E-3</v>
      </c>
      <c r="I31">
        <f ca="1"/>
        <v>0.61637516020752425</v>
      </c>
      <c r="J31">
        <f ca="1"/>
        <v>8.0058398767782868E-2</v>
      </c>
      <c r="K31">
        <f ca="1"/>
        <v>0.922135833845102</v>
      </c>
      <c r="L31">
        <f ca="1"/>
        <v>0.61427597640893061</v>
      </c>
      <c r="M31">
        <f ca="1"/>
        <v>0.15025523166136423</v>
      </c>
      <c r="N31">
        <f ca="1"/>
        <v>6.1291342900703816E-2</v>
      </c>
      <c r="O31">
        <f ca="1"/>
        <v>0.69226598711932175</v>
      </c>
      <c r="P31">
        <f ca="1"/>
        <v>0.4413983047419725</v>
      </c>
      <c r="Q31">
        <f ca="1"/>
        <v>5.6990512742372212E-2</v>
      </c>
      <c r="R31">
        <f ca="1"/>
        <v>0.99530723862165493</v>
      </c>
      <c r="S31">
        <f ca="1"/>
        <v>9.4427960464959937E-2</v>
      </c>
      <c r="T31">
        <f ca="1"/>
        <v>0.31408718055226847</v>
      </c>
      <c r="U31">
        <f ca="1"/>
        <v>0.68128398696684023</v>
      </c>
      <c r="V31">
        <f ca="1"/>
        <v>0.42994622392627535</v>
      </c>
      <c r="W31">
        <f ca="1"/>
        <v>0.71857986785092498</v>
      </c>
      <c r="X31">
        <f ca="1"/>
        <v>0.2468793047746759</v>
      </c>
      <c r="Y31">
        <f ca="1"/>
        <v>0.33816037252011799</v>
      </c>
      <c r="Z31">
        <f ca="1"/>
        <v>0.99464402260771656</v>
      </c>
      <c r="AA31">
        <f ca="1"/>
        <v>0.76306880419224499</v>
      </c>
      <c r="AB31">
        <f ca="1"/>
        <v>0.91751369226178625</v>
      </c>
      <c r="AC31">
        <f ca="1"/>
        <v>3.4399216027996116E-2</v>
      </c>
      <c r="AD31">
        <f ca="1"/>
        <v>0.77677354750220662</v>
      </c>
      <c r="AE31">
        <f ca="1"/>
        <v>0.68463894433878547</v>
      </c>
      <c r="AF31">
        <f ca="1"/>
        <v>2.3347051062275637E-2</v>
      </c>
      <c r="AG31">
        <f ca="1"/>
        <v>0.19620412936450349</v>
      </c>
      <c r="AH31">
        <f ca="1"/>
        <v>0.97486721124585662</v>
      </c>
      <c r="AJ31" s="28">
        <f ca="1"/>
        <v>7.7715611723760958E-16</v>
      </c>
      <c r="AK31" s="28">
        <f ca="1"/>
        <v>1.2212453270876722E-15</v>
      </c>
      <c r="AL31" s="28">
        <f ca="1"/>
        <v>-8.6736173798840355E-17</v>
      </c>
      <c r="AM31" s="28">
        <f ca="1"/>
        <v>-2.4702462297909733E-15</v>
      </c>
      <c r="AN31" s="28">
        <f ca="1"/>
        <v>-9.9920072216264089E-16</v>
      </c>
      <c r="AO31" s="28">
        <f ca="1"/>
        <v>-3.1225022567582528E-15</v>
      </c>
      <c r="AP31" s="28">
        <f ca="1"/>
        <v>-1.8318679906315083E-15</v>
      </c>
      <c r="AQ31" s="28">
        <f ca="1"/>
        <v>1.5543122344752192E-15</v>
      </c>
      <c r="AR31" s="28">
        <f ca="1"/>
        <v>1.4432899320127035E-15</v>
      </c>
      <c r="AS31" s="28">
        <f ca="1"/>
        <v>-2.2204460492503131E-16</v>
      </c>
      <c r="AT31" s="28">
        <f ca="1"/>
        <v>2.4841240175987878E-15</v>
      </c>
      <c r="AU31" s="28">
        <f ca="1"/>
        <v>1.1102230246251565E-16</v>
      </c>
      <c r="AV31" s="28">
        <f ca="1"/>
        <v>-2.886579864025407E-15</v>
      </c>
      <c r="AW31" s="28">
        <f ca="1"/>
        <v>2.1094237467877974E-15</v>
      </c>
      <c r="AX31" s="28">
        <f ca="1"/>
        <v>-3.9968028886505635E-15</v>
      </c>
      <c r="AY31" s="28">
        <f ca="1"/>
        <v>7.7715611723760958E-16</v>
      </c>
      <c r="AZ31" s="28">
        <f ca="1"/>
        <v>-3.3306690738754696E-16</v>
      </c>
      <c r="BA31" s="28">
        <f ca="1"/>
        <v>4.3021142204224816E-16</v>
      </c>
      <c r="BB31" s="28">
        <f ca="1"/>
        <v>1.2212453270876722E-15</v>
      </c>
      <c r="BC31" s="28">
        <f ca="1"/>
        <v>2.7755575615628914E-16</v>
      </c>
      <c r="BD31" s="28">
        <f ca="1"/>
        <v>1.3877787807814457E-15</v>
      </c>
      <c r="BE31" s="28">
        <f ca="1"/>
        <v>-1.5543122344752192E-15</v>
      </c>
      <c r="BF31" s="28">
        <f ca="1"/>
        <v>1.4988010832439613E-15</v>
      </c>
      <c r="BG31" s="28">
        <f ca="1"/>
        <v>6.6613381477509392E-16</v>
      </c>
      <c r="BH31" s="28">
        <f ca="1"/>
        <v>1.3322676295501878E-15</v>
      </c>
      <c r="BI31" s="28">
        <f ca="1"/>
        <v>1.3461454173580023E-15</v>
      </c>
      <c r="BJ31" s="28">
        <f ca="1"/>
        <v>0.99999999999999911</v>
      </c>
      <c r="BK31" s="28">
        <f ca="1"/>
        <v>-5.9952043329758453E-15</v>
      </c>
      <c r="BL31" s="28">
        <f ca="1"/>
        <v>1.3045120539345589E-15</v>
      </c>
      <c r="BM31" s="28">
        <f ca="1"/>
        <v>1.8041124150158794E-15</v>
      </c>
    </row>
    <row r="32" spans="5:65">
      <c r="E32">
        <f ca="1"/>
        <v>0.47242936515698974</v>
      </c>
      <c r="F32">
        <f ca="1"/>
        <v>0.60134577160188274</v>
      </c>
      <c r="G32">
        <f ca="1"/>
        <v>0.31968487198591</v>
      </c>
      <c r="H32">
        <f ca="1"/>
        <v>0.4136337797717764</v>
      </c>
      <c r="I32">
        <f ca="1"/>
        <v>0.79811237091513521</v>
      </c>
      <c r="J32">
        <f ca="1"/>
        <v>0.72725144574319756</v>
      </c>
      <c r="K32">
        <f ca="1"/>
        <v>0.76190170791584899</v>
      </c>
      <c r="L32">
        <f ca="1"/>
        <v>0.64131031117030335</v>
      </c>
      <c r="M32">
        <f ca="1"/>
        <v>0.92283919207515042</v>
      </c>
      <c r="N32">
        <f ca="1"/>
        <v>0.38048627724072892</v>
      </c>
      <c r="O32">
        <f ca="1"/>
        <v>0.6983669062583997</v>
      </c>
      <c r="P32">
        <f ca="1"/>
        <v>0.78704986710523306</v>
      </c>
      <c r="Q32">
        <f ca="1"/>
        <v>0.69148676952032939</v>
      </c>
      <c r="R32">
        <f ca="1"/>
        <v>0.80273958804627921</v>
      </c>
      <c r="S32">
        <f ca="1"/>
        <v>0.63565472074210416</v>
      </c>
      <c r="T32">
        <f ca="1"/>
        <v>0.35423416637654737</v>
      </c>
      <c r="U32">
        <f ca="1"/>
        <v>0.41685624208682504</v>
      </c>
      <c r="V32">
        <f ca="1"/>
        <v>0.63392365192138866</v>
      </c>
      <c r="W32">
        <f ca="1"/>
        <v>0.93153262497252831</v>
      </c>
      <c r="X32">
        <f ca="1"/>
        <v>0.60909721342457068</v>
      </c>
      <c r="Y32">
        <f ca="1"/>
        <v>0.50770696052745257</v>
      </c>
      <c r="Z32">
        <f ca="1"/>
        <v>9.4970425289310434E-2</v>
      </c>
      <c r="AA32">
        <f ca="1"/>
        <v>0.25212018515469847</v>
      </c>
      <c r="AB32">
        <f ca="1"/>
        <v>0.45714484334870609</v>
      </c>
      <c r="AC32">
        <f ca="1"/>
        <v>0.8664249775716425</v>
      </c>
      <c r="AD32">
        <f ca="1"/>
        <v>0.24717316517753662</v>
      </c>
      <c r="AE32">
        <f ca="1"/>
        <v>0.80202540377989051</v>
      </c>
      <c r="AF32">
        <f ca="1"/>
        <v>0.84509944140560933</v>
      </c>
      <c r="AG32">
        <f ca="1"/>
        <v>5.7903075574366136E-2</v>
      </c>
      <c r="AH32">
        <f ca="1"/>
        <v>7.8273844466542841E-2</v>
      </c>
      <c r="AJ32" s="28">
        <f ca="1"/>
        <v>6.2450045135165055E-16</v>
      </c>
      <c r="AK32" s="28">
        <f ca="1"/>
        <v>5.6760152133961128E-15</v>
      </c>
      <c r="AL32" s="28">
        <f ca="1"/>
        <v>-1.8973538018496328E-16</v>
      </c>
      <c r="AM32" s="28">
        <f ca="1"/>
        <v>-4.9092674370143641E-15</v>
      </c>
      <c r="AN32" s="28">
        <f ca="1"/>
        <v>-2.6471880243406076E-15</v>
      </c>
      <c r="AO32" s="28">
        <f ca="1"/>
        <v>-1.7754894776622621E-15</v>
      </c>
      <c r="AP32" s="28">
        <f ca="1"/>
        <v>-2.7373936450914016E-15</v>
      </c>
      <c r="AQ32" s="28">
        <f ca="1"/>
        <v>7.3552275381416621E-15</v>
      </c>
      <c r="AR32" s="28">
        <f ca="1"/>
        <v>3.6567970873591094E-15</v>
      </c>
      <c r="AS32" s="28">
        <f ca="1"/>
        <v>2.1371793224034263E-15</v>
      </c>
      <c r="AT32" s="28">
        <f ca="1"/>
        <v>2.9568361648024677E-15</v>
      </c>
      <c r="AU32" s="28">
        <f ca="1"/>
        <v>1.2038980923279041E-15</v>
      </c>
      <c r="AV32" s="28">
        <f ca="1"/>
        <v>-6.1409211049578971E-15</v>
      </c>
      <c r="AW32" s="28">
        <f ca="1"/>
        <v>5.6343818499726694E-15</v>
      </c>
      <c r="AX32" s="28">
        <f ca="1"/>
        <v>-7.3691053259494765E-15</v>
      </c>
      <c r="AY32" s="28">
        <f ca="1"/>
        <v>3.7261860263981816E-15</v>
      </c>
      <c r="AZ32" s="28">
        <f ca="1"/>
        <v>-5.4539706084710815E-15</v>
      </c>
      <c r="BA32" s="28">
        <f ca="1"/>
        <v>-1.2591924031246648E-15</v>
      </c>
      <c r="BB32" s="28">
        <f ca="1"/>
        <v>8.5001450322863548E-16</v>
      </c>
      <c r="BC32" s="28">
        <f ca="1"/>
        <v>7.1123662515049091E-17</v>
      </c>
      <c r="BD32" s="28">
        <f ca="1"/>
        <v>8.2919782151691379E-16</v>
      </c>
      <c r="BE32" s="28">
        <f ca="1"/>
        <v>-2.5257573810222311E-15</v>
      </c>
      <c r="BF32" s="28">
        <f ca="1"/>
        <v>4.496403249731884E-15</v>
      </c>
      <c r="BG32" s="28">
        <f ca="1"/>
        <v>3.9412917374193057E-15</v>
      </c>
      <c r="BH32" s="28">
        <f ca="1"/>
        <v>4.8988590961585032E-15</v>
      </c>
      <c r="BI32" s="28">
        <f ca="1"/>
        <v>2.2941717969793274E-15</v>
      </c>
      <c r="BJ32" s="28">
        <f ca="1"/>
        <v>-3.5110803153770576E-15</v>
      </c>
      <c r="BK32" s="28">
        <f ca="1"/>
        <v>0.99999999999998967</v>
      </c>
      <c r="BL32" s="28">
        <f ca="1"/>
        <v>1.5439038936193583E-16</v>
      </c>
      <c r="BM32" s="28">
        <f ca="1"/>
        <v>1.8231943732516243E-15</v>
      </c>
    </row>
    <row r="33" spans="2:65">
      <c r="E33">
        <f ca="1"/>
        <v>0.73601890367428702</v>
      </c>
      <c r="F33">
        <f ca="1"/>
        <v>0.24448764853795113</v>
      </c>
      <c r="G33">
        <f ca="1"/>
        <v>0.52204144595868385</v>
      </c>
      <c r="H33">
        <f ca="1"/>
        <v>1.3705028154815446E-2</v>
      </c>
      <c r="I33">
        <f ca="1"/>
        <v>0.50498259275427937</v>
      </c>
      <c r="J33">
        <f ca="1"/>
        <v>0.14984446876559654</v>
      </c>
      <c r="K33">
        <f ca="1"/>
        <v>0.37538770896887907</v>
      </c>
      <c r="L33">
        <f ca="1"/>
        <v>0.99916996908722622</v>
      </c>
      <c r="M33">
        <f ca="1"/>
        <v>0.39460805776627728</v>
      </c>
      <c r="N33">
        <f ca="1"/>
        <v>0.75455727789033866</v>
      </c>
      <c r="O33">
        <f ca="1"/>
        <v>0.32782169932815763</v>
      </c>
      <c r="P33">
        <f ca="1"/>
        <v>0.24456049910122568</v>
      </c>
      <c r="Q33">
        <f ca="1"/>
        <v>0.2504709158421885</v>
      </c>
      <c r="R33">
        <f ca="1"/>
        <v>0.59508782188220166</v>
      </c>
      <c r="S33">
        <f ca="1"/>
        <v>0.45472428008135279</v>
      </c>
      <c r="T33">
        <f ca="1"/>
        <v>0.30654094299807766</v>
      </c>
      <c r="U33">
        <f ca="1"/>
        <v>0.22392654945567114</v>
      </c>
      <c r="V33">
        <f ca="1"/>
        <v>0.83895838630529684</v>
      </c>
      <c r="W33">
        <f ca="1"/>
        <v>0.98439074242231916</v>
      </c>
      <c r="X33">
        <f ca="1"/>
        <v>0.73995544743341779</v>
      </c>
      <c r="Y33">
        <f ca="1"/>
        <v>0.52691844643774777</v>
      </c>
      <c r="Z33">
        <f ca="1"/>
        <v>0.17011135325893401</v>
      </c>
      <c r="AA33">
        <f ca="1"/>
        <v>0.46147929192725834</v>
      </c>
      <c r="AB33">
        <f ca="1"/>
        <v>0.60503253170549887</v>
      </c>
      <c r="AC33">
        <f ca="1"/>
        <v>8.7352314439168355E-2</v>
      </c>
      <c r="AD33">
        <f ca="1"/>
        <v>0.39963878814761733</v>
      </c>
      <c r="AE33">
        <f ca="1"/>
        <v>0.58593106321801369</v>
      </c>
      <c r="AF33">
        <f ca="1"/>
        <v>0.91769952765543661</v>
      </c>
      <c r="AG33">
        <f ca="1"/>
        <v>0.2404635913973231</v>
      </c>
      <c r="AH33">
        <f ca="1"/>
        <v>0.45289946778172518</v>
      </c>
      <c r="AJ33" s="28">
        <f ca="1"/>
        <v>0</v>
      </c>
      <c r="AK33" s="28">
        <f ca="1"/>
        <v>2.6645352591003757E-15</v>
      </c>
      <c r="AL33" s="28">
        <f ca="1"/>
        <v>1.2490009027033011E-16</v>
      </c>
      <c r="AM33" s="28">
        <f ca="1"/>
        <v>-2.4147350785597155E-15</v>
      </c>
      <c r="AN33" s="28">
        <f ca="1"/>
        <v>-1.6653345369377348E-15</v>
      </c>
      <c r="AO33" s="28">
        <f ca="1"/>
        <v>-1.2281842209915794E-15</v>
      </c>
      <c r="AP33" s="28">
        <f ca="1"/>
        <v>-1.5265566588595902E-15</v>
      </c>
      <c r="AQ33" s="28">
        <f ca="1"/>
        <v>4.3853809472693683E-15</v>
      </c>
      <c r="AR33" s="28">
        <f ca="1"/>
        <v>1.27675647831893E-15</v>
      </c>
      <c r="AS33" s="28">
        <f ca="1"/>
        <v>1.1102230246251565E-15</v>
      </c>
      <c r="AT33" s="28">
        <f ca="1"/>
        <v>1.2281842209915794E-15</v>
      </c>
      <c r="AU33" s="28">
        <f ca="1"/>
        <v>6.6613381477509392E-16</v>
      </c>
      <c r="AV33" s="28">
        <f ca="1"/>
        <v>-2.886579864025407E-15</v>
      </c>
      <c r="AW33" s="28">
        <f ca="1"/>
        <v>2.9976021664879227E-15</v>
      </c>
      <c r="AX33" s="28">
        <f ca="1"/>
        <v>-3.6637359812630166E-15</v>
      </c>
      <c r="AY33" s="28">
        <f ca="1"/>
        <v>1.1379786002407855E-15</v>
      </c>
      <c r="AZ33" s="28">
        <f ca="1"/>
        <v>-2.0539125955565396E-15</v>
      </c>
      <c r="BA33" s="28">
        <f ca="1"/>
        <v>-1.7867651802561113E-15</v>
      </c>
      <c r="BB33" s="28">
        <f ca="1"/>
        <v>4.7184478546569153E-16</v>
      </c>
      <c r="BC33" s="28">
        <f ca="1"/>
        <v>-3.4694469519536142E-16</v>
      </c>
      <c r="BD33" s="28">
        <f ca="1"/>
        <v>-2.4980018054066022E-16</v>
      </c>
      <c r="BE33" s="28">
        <f ca="1"/>
        <v>-2.7755575615628914E-15</v>
      </c>
      <c r="BF33" s="28">
        <f ca="1"/>
        <v>2.4147350785597155E-15</v>
      </c>
      <c r="BG33" s="28">
        <f ca="1"/>
        <v>1.8318679906315083E-15</v>
      </c>
      <c r="BH33" s="28">
        <f ca="1"/>
        <v>1.3322676295501878E-15</v>
      </c>
      <c r="BI33" s="28">
        <f ca="1"/>
        <v>1.4641066137244252E-15</v>
      </c>
      <c r="BJ33" s="28">
        <f ca="1"/>
        <v>-1.6375789613221059E-15</v>
      </c>
      <c r="BK33" s="28">
        <f ca="1"/>
        <v>-4.2188474935755949E-15</v>
      </c>
      <c r="BL33" s="28">
        <f ca="1"/>
        <v>0.99999999999999867</v>
      </c>
      <c r="BM33" s="28">
        <f ca="1"/>
        <v>9.783840404509192E-16</v>
      </c>
    </row>
    <row r="34" spans="2:65">
      <c r="E34">
        <f ca="1"/>
        <v>6.1895370882259271E-2</v>
      </c>
      <c r="F34">
        <f ca="1"/>
        <v>0.77415285781466026</v>
      </c>
      <c r="G34">
        <f ca="1"/>
        <v>0.46163889332465058</v>
      </c>
      <c r="H34">
        <f ca="1"/>
        <v>0.5614765392005906</v>
      </c>
      <c r="I34">
        <f ca="1"/>
        <v>0.89806634884595571</v>
      </c>
      <c r="J34">
        <f ca="1"/>
        <v>0.71923106392373393</v>
      </c>
      <c r="K34">
        <f ca="1"/>
        <v>0.12213391520294026</v>
      </c>
      <c r="L34">
        <f ca="1"/>
        <v>0.15286497752066652</v>
      </c>
      <c r="M34">
        <f ca="1"/>
        <v>0.52293982961129415</v>
      </c>
      <c r="N34">
        <f ca="1"/>
        <v>0.24803691496043667</v>
      </c>
      <c r="O34">
        <f ca="1"/>
        <v>0.4149542879274376</v>
      </c>
      <c r="P34">
        <f ca="1"/>
        <v>0.32641780327845782</v>
      </c>
      <c r="Q34">
        <f ca="1"/>
        <v>0.15492797789374324</v>
      </c>
      <c r="R34">
        <f ca="1"/>
        <v>1.2063068352395456E-2</v>
      </c>
      <c r="S34">
        <f ca="1"/>
        <v>0.15256328984951861</v>
      </c>
      <c r="T34">
        <f ca="1"/>
        <v>0.82363735478829236</v>
      </c>
      <c r="U34">
        <f ca="1"/>
        <v>0.33649637937995591</v>
      </c>
      <c r="V34">
        <f ca="1"/>
        <v>0.88472767318467027</v>
      </c>
      <c r="W34">
        <f ca="1"/>
        <v>0.42244729299437989</v>
      </c>
      <c r="X34">
        <f ca="1"/>
        <v>0.7200647416916679</v>
      </c>
      <c r="Y34">
        <f ca="1"/>
        <v>0.69880587140312889</v>
      </c>
      <c r="Z34">
        <f ca="1"/>
        <v>0.62585987509961283</v>
      </c>
      <c r="AA34">
        <f ca="1"/>
        <v>0.78581507300294229</v>
      </c>
      <c r="AB34">
        <f ca="1"/>
        <v>0.64272107173388404</v>
      </c>
      <c r="AC34">
        <f ca="1"/>
        <v>0.48341848039899582</v>
      </c>
      <c r="AD34">
        <f ca="1"/>
        <v>0.56960691763379345</v>
      </c>
      <c r="AE34">
        <f ca="1"/>
        <v>0.50058006894338947</v>
      </c>
      <c r="AF34">
        <f ca="1"/>
        <v>0.35300550902609573</v>
      </c>
      <c r="AG34">
        <f ca="1"/>
        <v>0.7224787124183244</v>
      </c>
      <c r="AH34">
        <f ca="1"/>
        <v>0.1668898820002237</v>
      </c>
      <c r="AJ34" s="28">
        <f ca="1"/>
        <v>8.4654505627668186E-16</v>
      </c>
      <c r="AK34" s="28">
        <f ca="1"/>
        <v>2.9420910152566648E-15</v>
      </c>
      <c r="AL34" s="28">
        <f ca="1"/>
        <v>-1.3270634591222574E-16</v>
      </c>
      <c r="AM34" s="28">
        <f ca="1"/>
        <v>-3.4694469519536142E-15</v>
      </c>
      <c r="AN34" s="28">
        <f ca="1"/>
        <v>-1.4502288259166107E-15</v>
      </c>
      <c r="AO34" s="28">
        <f ca="1"/>
        <v>-2.3540197569005272E-15</v>
      </c>
      <c r="AP34" s="28">
        <f ca="1"/>
        <v>-2.0157486790850498E-15</v>
      </c>
      <c r="AQ34" s="28">
        <f ca="1"/>
        <v>4.7739590058881731E-15</v>
      </c>
      <c r="AR34" s="28">
        <f ca="1"/>
        <v>1.7763568394002505E-15</v>
      </c>
      <c r="AS34" s="28">
        <f ca="1"/>
        <v>1.4432899320127035E-15</v>
      </c>
      <c r="AT34" s="28">
        <f ca="1"/>
        <v>2.2681509448396753E-15</v>
      </c>
      <c r="AU34" s="28">
        <f ca="1"/>
        <v>1.4155343563970746E-15</v>
      </c>
      <c r="AV34" s="28">
        <f ca="1"/>
        <v>-4.3159920082302961E-15</v>
      </c>
      <c r="AW34" s="28">
        <f ca="1"/>
        <v>3.2474023470285829E-15</v>
      </c>
      <c r="AX34" s="28">
        <f ca="1"/>
        <v>-5.8841820305133297E-15</v>
      </c>
      <c r="AY34" s="28">
        <f ca="1"/>
        <v>1.3183898417423734E-15</v>
      </c>
      <c r="AZ34" s="28">
        <f ca="1"/>
        <v>-8.8817841970012523E-16</v>
      </c>
      <c r="BA34" s="28">
        <f ca="1"/>
        <v>1.8951853975046618E-16</v>
      </c>
      <c r="BB34" s="28">
        <f ca="1"/>
        <v>7.0082828429463007E-16</v>
      </c>
      <c r="BC34" s="28">
        <f ca="1"/>
        <v>-4.163336342344337E-17</v>
      </c>
      <c r="BD34" s="28">
        <f ca="1"/>
        <v>1.4363510381087963E-15</v>
      </c>
      <c r="BE34" s="28">
        <f ca="1"/>
        <v>-2.3731017151362721E-15</v>
      </c>
      <c r="BF34" s="28">
        <f ca="1"/>
        <v>3.2751579226442118E-15</v>
      </c>
      <c r="BG34" s="28">
        <f ca="1"/>
        <v>9.4368957093138306E-16</v>
      </c>
      <c r="BH34" s="28">
        <f ca="1"/>
        <v>3.524958103184872E-15</v>
      </c>
      <c r="BI34" s="28">
        <f ca="1"/>
        <v>4.9786563760534364E-16</v>
      </c>
      <c r="BJ34" s="28">
        <f ca="1"/>
        <v>-1.3877787807814457E-15</v>
      </c>
      <c r="BK34" s="28">
        <f ca="1"/>
        <v>-7.1054273576010019E-15</v>
      </c>
      <c r="BL34" s="28">
        <f ca="1"/>
        <v>-6.9388939039072284E-17</v>
      </c>
      <c r="BM34" s="28">
        <f ca="1"/>
        <v>1.0000000000000022</v>
      </c>
    </row>
    <row r="36" spans="2:65">
      <c r="B36" t="s">
        <v>0</v>
      </c>
    </row>
    <row r="38" spans="2:65">
      <c r="E38" cm="1">
        <f t="array" aca="1" ref="E38:AH67" ca="1">_xll.WDS.Test.Matrix.Inv(E5:AH34)</f>
        <v>0.14600097697076614</v>
      </c>
      <c r="F38">
        <f ca="1"/>
        <v>-0.12522046851164076</v>
      </c>
      <c r="G38">
        <f ca="1"/>
        <v>-0.18573784750783551</v>
      </c>
      <c r="H38">
        <f ca="1"/>
        <v>2.2314676474785106E-2</v>
      </c>
      <c r="I38">
        <f ca="1"/>
        <v>-0.20727482456834492</v>
      </c>
      <c r="J38">
        <f ca="1"/>
        <v>-0.78345926316219905</v>
      </c>
      <c r="K38">
        <f ca="1"/>
        <v>0.3108132350006334</v>
      </c>
      <c r="L38">
        <f ca="1"/>
        <v>0.82354514175954985</v>
      </c>
      <c r="M38">
        <f ca="1"/>
        <v>0.95035202625188664</v>
      </c>
      <c r="N38">
        <f ca="1"/>
        <v>0.28759085403624796</v>
      </c>
      <c r="O38">
        <f ca="1"/>
        <v>0.29266584345188534</v>
      </c>
      <c r="P38">
        <f ca="1"/>
        <v>-0.11918571693799217</v>
      </c>
      <c r="Q38">
        <f ca="1"/>
        <v>-0.22217932569895285</v>
      </c>
      <c r="R38">
        <f ca="1"/>
        <v>3.4182395211892515E-2</v>
      </c>
      <c r="S38">
        <f ca="1"/>
        <v>-0.84533492149191014</v>
      </c>
      <c r="T38">
        <f ca="1"/>
        <v>0.29711711108561495</v>
      </c>
      <c r="U38">
        <f ca="1"/>
        <v>-0.90109380905041048</v>
      </c>
      <c r="V38">
        <f ca="1"/>
        <v>0.45221704775876381</v>
      </c>
      <c r="W38">
        <f ca="1"/>
        <v>-4.0045683710481107E-3</v>
      </c>
      <c r="X38">
        <f ca="1"/>
        <v>-0.19295617322358011</v>
      </c>
      <c r="Y38">
        <f ca="1"/>
        <v>0.26601418665922333</v>
      </c>
      <c r="Z38">
        <f ca="1"/>
        <v>-0.10053608782753536</v>
      </c>
      <c r="AA38">
        <f ca="1"/>
        <v>0.36658351910355508</v>
      </c>
      <c r="AB38">
        <f ca="1"/>
        <v>-0.2048942165367704</v>
      </c>
      <c r="AC38">
        <f ca="1"/>
        <v>1.0673764759696991</v>
      </c>
      <c r="AD38">
        <f ca="1"/>
        <v>-0.4862032943920323</v>
      </c>
      <c r="AE38">
        <f ca="1"/>
        <v>-0.51798484865053818</v>
      </c>
      <c r="AF38">
        <f ca="1"/>
        <v>-1.0754183985230157</v>
      </c>
      <c r="AG38">
        <f ca="1"/>
        <v>0.5579897070399078</v>
      </c>
      <c r="AH38">
        <f ca="1"/>
        <v>0.51571705421522396</v>
      </c>
    </row>
    <row r="39" spans="2:65">
      <c r="E39">
        <f ca="1"/>
        <v>-0.36267200865971821</v>
      </c>
      <c r="F39">
        <f ca="1"/>
        <v>1.3377882468404863</v>
      </c>
      <c r="G39">
        <f ca="1"/>
        <v>-0.17456576445562011</v>
      </c>
      <c r="H39">
        <f ca="1"/>
        <v>-1.9675107725531091</v>
      </c>
      <c r="I39">
        <f ca="1"/>
        <v>-0.99013267408780192</v>
      </c>
      <c r="J39">
        <f ca="1"/>
        <v>-9.8016026975690826E-2</v>
      </c>
      <c r="K39">
        <f ca="1"/>
        <v>-0.38817911917122622</v>
      </c>
      <c r="L39">
        <f ca="1"/>
        <v>1.963167202878197</v>
      </c>
      <c r="M39">
        <f ca="1"/>
        <v>1.0598839226581651</v>
      </c>
      <c r="N39">
        <f ca="1"/>
        <v>0.77900468206726559</v>
      </c>
      <c r="O39">
        <f ca="1"/>
        <v>1.0180074551284328</v>
      </c>
      <c r="P39">
        <f ca="1"/>
        <v>0.2937136608650826</v>
      </c>
      <c r="Q39">
        <f ca="1"/>
        <v>-1.5990044866254522</v>
      </c>
      <c r="R39">
        <f ca="1"/>
        <v>1.4128338712265438</v>
      </c>
      <c r="S39">
        <f ca="1"/>
        <v>-1.3443061770755214</v>
      </c>
      <c r="T39">
        <f ca="1"/>
        <v>1.7507102478778316</v>
      </c>
      <c r="U39">
        <f ca="1"/>
        <v>-2.9778550697312531</v>
      </c>
      <c r="V39">
        <f ca="1"/>
        <v>-0.17783248166726154</v>
      </c>
      <c r="W39">
        <f ca="1"/>
        <v>-0.28148312518086344</v>
      </c>
      <c r="X39">
        <f ca="1"/>
        <v>9.4313879138220313E-2</v>
      </c>
      <c r="Y39">
        <f ca="1"/>
        <v>0.63609943616514608</v>
      </c>
      <c r="Z39">
        <f ca="1"/>
        <v>-5.72503671456032E-3</v>
      </c>
      <c r="AA39">
        <f ca="1"/>
        <v>1.4545212594955406</v>
      </c>
      <c r="AB39">
        <f ca="1"/>
        <v>1.0006322767006479</v>
      </c>
      <c r="AC39">
        <f ca="1"/>
        <v>1.5486522189998868</v>
      </c>
      <c r="AD39">
        <f ca="1"/>
        <v>0.45485393461115875</v>
      </c>
      <c r="AE39">
        <f ca="1"/>
        <v>-0.88790614892670217</v>
      </c>
      <c r="AF39">
        <f ca="1"/>
        <v>-3.3026727023820821</v>
      </c>
      <c r="AG39">
        <f ca="1"/>
        <v>0.35966669954151764</v>
      </c>
      <c r="AH39">
        <f ca="1"/>
        <v>0.35930834500827391</v>
      </c>
    </row>
    <row r="40" spans="2:65">
      <c r="E40">
        <f ca="1"/>
        <v>7.4164196565501064E-2</v>
      </c>
      <c r="F40">
        <f ca="1"/>
        <v>0.41850870187693862</v>
      </c>
      <c r="G40">
        <f ca="1"/>
        <v>0.18698799031513869</v>
      </c>
      <c r="H40">
        <f ca="1"/>
        <v>0.18834602658305791</v>
      </c>
      <c r="I40">
        <f ca="1"/>
        <v>-4.6573970478088728E-2</v>
      </c>
      <c r="J40">
        <f ca="1"/>
        <v>0.19604056479056367</v>
      </c>
      <c r="K40">
        <f ca="1"/>
        <v>-0.38586721484992614</v>
      </c>
      <c r="L40">
        <f ca="1"/>
        <v>0.15228858201576395</v>
      </c>
      <c r="M40">
        <f ca="1"/>
        <v>-0.76180933091982606</v>
      </c>
      <c r="N40">
        <f ca="1"/>
        <v>-0.58240868567646786</v>
      </c>
      <c r="O40">
        <f ca="1"/>
        <v>0.24847929853918002</v>
      </c>
      <c r="P40">
        <f ca="1"/>
        <v>0.46552776910590993</v>
      </c>
      <c r="Q40">
        <f ca="1"/>
        <v>-0.50350013125072146</v>
      </c>
      <c r="R40">
        <f ca="1"/>
        <v>0.3173887845016734</v>
      </c>
      <c r="S40">
        <f ca="1"/>
        <v>0.24367201524215437</v>
      </c>
      <c r="T40">
        <f ca="1"/>
        <v>-1.0178877958961923</v>
      </c>
      <c r="U40">
        <f ca="1"/>
        <v>0.4010192401534034</v>
      </c>
      <c r="V40">
        <f ca="1"/>
        <v>-0.69057975578244835</v>
      </c>
      <c r="W40">
        <f ca="1"/>
        <v>-4.6959979459216226E-2</v>
      </c>
      <c r="X40">
        <f ca="1"/>
        <v>0.3684497438973221</v>
      </c>
      <c r="Y40">
        <f ca="1"/>
        <v>-0.21219451085603272</v>
      </c>
      <c r="Z40">
        <f ca="1"/>
        <v>8.925056497118633E-2</v>
      </c>
      <c r="AA40">
        <f ca="1"/>
        <v>-0.27025370269566124</v>
      </c>
      <c r="AB40">
        <f ca="1"/>
        <v>-0.25753765585635113</v>
      </c>
      <c r="AC40">
        <f ca="1"/>
        <v>3.8726823958719306E-2</v>
      </c>
      <c r="AD40">
        <f ca="1"/>
        <v>0.44189587823505067</v>
      </c>
      <c r="AE40">
        <f ca="1"/>
        <v>0.48616257619730557</v>
      </c>
      <c r="AF40">
        <f ca="1"/>
        <v>0.30229475992519023</v>
      </c>
      <c r="AG40">
        <f ca="1"/>
        <v>3.8653682713750449E-2</v>
      </c>
      <c r="AH40">
        <f ca="1"/>
        <v>-0.10025503459348761</v>
      </c>
    </row>
    <row r="41" spans="2:65">
      <c r="E41">
        <f ca="1"/>
        <v>-0.47115381239505405</v>
      </c>
      <c r="F41">
        <f ca="1"/>
        <v>-0.25278022302124298</v>
      </c>
      <c r="G41">
        <f ca="1"/>
        <v>0.62041995627038882</v>
      </c>
      <c r="H41">
        <f ca="1"/>
        <v>1.1631836379113529</v>
      </c>
      <c r="I41">
        <f ca="1"/>
        <v>0.86873249643567996</v>
      </c>
      <c r="J41">
        <f ca="1"/>
        <v>-0.14566074844853191</v>
      </c>
      <c r="K41">
        <f ca="1"/>
        <v>0.43706763821236344</v>
      </c>
      <c r="L41">
        <f ca="1"/>
        <v>-1.2528137124559748</v>
      </c>
      <c r="M41">
        <f ca="1"/>
        <v>-0.55976824359138266</v>
      </c>
      <c r="N41">
        <f ca="1"/>
        <v>-0.12450294837249379</v>
      </c>
      <c r="O41">
        <f ca="1"/>
        <v>-0.90517879113590571</v>
      </c>
      <c r="P41">
        <f ca="1"/>
        <v>0.36158558420649761</v>
      </c>
      <c r="Q41">
        <f ca="1"/>
        <v>1.2062419746754838</v>
      </c>
      <c r="R41">
        <f ca="1"/>
        <v>-0.40987233321592198</v>
      </c>
      <c r="S41">
        <f ca="1"/>
        <v>0.46225878640043844</v>
      </c>
      <c r="T41">
        <f ca="1"/>
        <v>-0.73556594464379055</v>
      </c>
      <c r="U41">
        <f ca="1"/>
        <v>1.6848864844925531</v>
      </c>
      <c r="V41">
        <f ca="1"/>
        <v>-0.18586796471553049</v>
      </c>
      <c r="W41">
        <f ca="1"/>
        <v>-0.36109491177585368</v>
      </c>
      <c r="X41">
        <f ca="1"/>
        <v>1.6194406898164308E-2</v>
      </c>
      <c r="Y41">
        <f ca="1"/>
        <v>-0.86771964515171462</v>
      </c>
      <c r="Z41">
        <f ca="1"/>
        <v>-0.40836674173714432</v>
      </c>
      <c r="AA41">
        <f ca="1"/>
        <v>-0.84872658319272964</v>
      </c>
      <c r="AB41">
        <f ca="1"/>
        <v>-0.28657751822108707</v>
      </c>
      <c r="AC41">
        <f ca="1"/>
        <v>-0.70005185188636443</v>
      </c>
      <c r="AD41">
        <f ca="1"/>
        <v>-9.869399614620919E-2</v>
      </c>
      <c r="AE41">
        <f ca="1"/>
        <v>0.46075367051093985</v>
      </c>
      <c r="AF41">
        <f ca="1"/>
        <v>1.4282419768811452</v>
      </c>
      <c r="AG41">
        <f ca="1"/>
        <v>-0.52649504681722992</v>
      </c>
      <c r="AH41">
        <f ca="1"/>
        <v>-0.20673309004309579</v>
      </c>
    </row>
    <row r="42" spans="2:65">
      <c r="E42">
        <f ca="1"/>
        <v>-0.34024691599639295</v>
      </c>
      <c r="F42">
        <f ca="1"/>
        <v>-1.0463472035799954</v>
      </c>
      <c r="G42">
        <f ca="1"/>
        <v>0.29744491912524379</v>
      </c>
      <c r="H42">
        <f ca="1"/>
        <v>1.731564152330374</v>
      </c>
      <c r="I42">
        <f ca="1"/>
        <v>0.42722631875154976</v>
      </c>
      <c r="J42">
        <f ca="1"/>
        <v>0.17525112406418583</v>
      </c>
      <c r="K42">
        <f ca="1"/>
        <v>0.71266845894222508</v>
      </c>
      <c r="L42">
        <f ca="1"/>
        <v>-1.5114908237698907</v>
      </c>
      <c r="M42">
        <f ca="1"/>
        <v>-0.70992716113949605</v>
      </c>
      <c r="N42">
        <f ca="1"/>
        <v>8.5597813388530147E-2</v>
      </c>
      <c r="O42">
        <f ca="1"/>
        <v>-1.1560628896802634</v>
      </c>
      <c r="P42">
        <f ca="1"/>
        <v>-0.56721851670305934</v>
      </c>
      <c r="Q42">
        <f ca="1"/>
        <v>2.0577463227060382</v>
      </c>
      <c r="R42">
        <f ca="1"/>
        <v>-0.98317157221688634</v>
      </c>
      <c r="S42">
        <f ca="1"/>
        <v>0.86970582566635268</v>
      </c>
      <c r="T42">
        <f ca="1"/>
        <v>-0.6448505153253129</v>
      </c>
      <c r="U42">
        <f ca="1"/>
        <v>2.1995112075250023</v>
      </c>
      <c r="V42">
        <f ca="1"/>
        <v>-7.6025317603925183E-2</v>
      </c>
      <c r="W42">
        <f ca="1"/>
        <v>-0.78253175879493175</v>
      </c>
      <c r="X42">
        <f ca="1"/>
        <v>-0.48729104234810106</v>
      </c>
      <c r="Y42">
        <f ca="1"/>
        <v>-1.1838983936564995</v>
      </c>
      <c r="Z42">
        <f ca="1"/>
        <v>-0.36585089398385273</v>
      </c>
      <c r="AA42">
        <f ca="1"/>
        <v>-1.0170848666104484</v>
      </c>
      <c r="AB42">
        <f ca="1"/>
        <v>-9.7144968534629852E-2</v>
      </c>
      <c r="AC42">
        <f ca="1"/>
        <v>-1.5259489393659529</v>
      </c>
      <c r="AD42">
        <f ca="1"/>
        <v>-0.10600589417085397</v>
      </c>
      <c r="AE42">
        <f ca="1"/>
        <v>0.89958157533550542</v>
      </c>
      <c r="AF42">
        <f ca="1"/>
        <v>3.0279425106942499</v>
      </c>
      <c r="AG42">
        <f ca="1"/>
        <v>-0.56767422608431539</v>
      </c>
      <c r="AH42">
        <f ca="1"/>
        <v>5.5420902893372773E-2</v>
      </c>
    </row>
    <row r="43" spans="2:65">
      <c r="E43">
        <f ca="1"/>
        <v>5.2079728252849941E-2</v>
      </c>
      <c r="F43">
        <f ca="1"/>
        <v>-7.7587719115433827E-3</v>
      </c>
      <c r="G43">
        <f ca="1"/>
        <v>-3.5243518757901167E-2</v>
      </c>
      <c r="H43">
        <f ca="1"/>
        <v>0.30889047321730689</v>
      </c>
      <c r="I43">
        <f ca="1"/>
        <v>4.6482940815935507E-2</v>
      </c>
      <c r="J43">
        <f ca="1"/>
        <v>-0.22099956833317036</v>
      </c>
      <c r="K43">
        <f ca="1"/>
        <v>-0.23579560684597137</v>
      </c>
      <c r="L43">
        <f ca="1"/>
        <v>-0.30845241959342085</v>
      </c>
      <c r="M43">
        <f ca="1"/>
        <v>-0.1201522000094427</v>
      </c>
      <c r="N43">
        <f ca="1"/>
        <v>-0.62573415616741535</v>
      </c>
      <c r="O43">
        <f ca="1"/>
        <v>-9.0458585985837531E-2</v>
      </c>
      <c r="P43">
        <f ca="1"/>
        <v>0.26711981605276147</v>
      </c>
      <c r="Q43">
        <f ca="1"/>
        <v>0.36536495754668674</v>
      </c>
      <c r="R43">
        <f ca="1"/>
        <v>-0.7558109377246105</v>
      </c>
      <c r="S43">
        <f ca="1"/>
        <v>0.21533958454239982</v>
      </c>
      <c r="T43">
        <f ca="1"/>
        <v>-0.77717058586815635</v>
      </c>
      <c r="U43">
        <f ca="1"/>
        <v>0.53603828225664552</v>
      </c>
      <c r="V43">
        <f ca="1"/>
        <v>0.84966583172628385</v>
      </c>
      <c r="W43">
        <f ca="1"/>
        <v>0.3070321539547981</v>
      </c>
      <c r="X43">
        <f ca="1"/>
        <v>0.18275481406724284</v>
      </c>
      <c r="Y43">
        <f ca="1"/>
        <v>0.49779812410922447</v>
      </c>
      <c r="Z43">
        <f ca="1"/>
        <v>0.26603151288971377</v>
      </c>
      <c r="AA43">
        <f ca="1"/>
        <v>-0.52563245115470281</v>
      </c>
      <c r="AB43">
        <f ca="1"/>
        <v>-0.52999741646987097</v>
      </c>
      <c r="AC43">
        <f ca="1"/>
        <v>-4.1282785063138594E-2</v>
      </c>
      <c r="AD43">
        <f ca="1"/>
        <v>-0.61255701687619313</v>
      </c>
      <c r="AE43">
        <f ca="1"/>
        <v>0.21401359896058172</v>
      </c>
      <c r="AF43">
        <f ca="1"/>
        <v>0.46875180884074025</v>
      </c>
      <c r="AG43">
        <f ca="1"/>
        <v>0.24842047642838222</v>
      </c>
      <c r="AH43">
        <f ca="1"/>
        <v>7.4480785909292052E-2</v>
      </c>
    </row>
    <row r="44" spans="2:65">
      <c r="E44">
        <f ca="1"/>
        <v>-6.3538888014760972E-2</v>
      </c>
      <c r="F44">
        <f ca="1"/>
        <v>2.2983497713000279E-2</v>
      </c>
      <c r="G44">
        <f ca="1"/>
        <v>0.31974232235177669</v>
      </c>
      <c r="H44">
        <f ca="1"/>
        <v>0.65910403384976046</v>
      </c>
      <c r="I44">
        <f ca="1"/>
        <v>0.18489913803516098</v>
      </c>
      <c r="J44">
        <f ca="1"/>
        <v>-0.47554476472888435</v>
      </c>
      <c r="K44">
        <f ca="1"/>
        <v>-0.10722368309549656</v>
      </c>
      <c r="L44">
        <f ca="1"/>
        <v>-0.44014787539254024</v>
      </c>
      <c r="M44">
        <f ca="1"/>
        <v>-0.34030540190519587</v>
      </c>
      <c r="N44">
        <f ca="1"/>
        <v>-0.74063393823072665</v>
      </c>
      <c r="O44">
        <f ca="1"/>
        <v>0.54831182350485952</v>
      </c>
      <c r="P44">
        <f ca="1"/>
        <v>5.1658085871863109E-2</v>
      </c>
      <c r="Q44">
        <f ca="1"/>
        <v>-3.636964815121288E-2</v>
      </c>
      <c r="R44">
        <f ca="1"/>
        <v>1.8217819877718827E-3</v>
      </c>
      <c r="S44">
        <f ca="1"/>
        <v>0.27592714720715389</v>
      </c>
      <c r="T44">
        <f ca="1"/>
        <v>-0.40108610918581356</v>
      </c>
      <c r="U44">
        <f ca="1"/>
        <v>0.52557106130063014</v>
      </c>
      <c r="V44">
        <f ca="1"/>
        <v>-0.16655175517638054</v>
      </c>
      <c r="W44">
        <f ca="1"/>
        <v>0.53091216345767189</v>
      </c>
      <c r="X44">
        <f ca="1"/>
        <v>0.19230582292183571</v>
      </c>
      <c r="Y44">
        <f ca="1"/>
        <v>0.11763285088283039</v>
      </c>
      <c r="Z44">
        <f ca="1"/>
        <v>8.3666447970241462E-2</v>
      </c>
      <c r="AA44">
        <f ca="1"/>
        <v>-0.29198772982917681</v>
      </c>
      <c r="AB44">
        <f ca="1"/>
        <v>-0.45323934518448017</v>
      </c>
      <c r="AC44">
        <f ca="1"/>
        <v>-0.6659434924429315</v>
      </c>
      <c r="AD44">
        <f ca="1"/>
        <v>-0.47630364995344948</v>
      </c>
      <c r="AE44">
        <f ca="1"/>
        <v>0.27197783523182428</v>
      </c>
      <c r="AF44">
        <f ca="1"/>
        <v>0.72072210757998934</v>
      </c>
      <c r="AG44">
        <f ca="1"/>
        <v>7.8240324852570431E-2</v>
      </c>
      <c r="AH44">
        <f ca="1"/>
        <v>-0.33393235244972169</v>
      </c>
    </row>
    <row r="45" spans="2:65">
      <c r="E45">
        <f ca="1"/>
        <v>-0.41114420490362991</v>
      </c>
      <c r="F45">
        <f ca="1"/>
        <v>0.53817356121815696</v>
      </c>
      <c r="G45">
        <f ca="1"/>
        <v>-0.42155686814359156</v>
      </c>
      <c r="H45">
        <f ca="1"/>
        <v>-0.86081821361510469</v>
      </c>
      <c r="I45">
        <f ca="1"/>
        <v>-0.40396395641866278</v>
      </c>
      <c r="J45">
        <f ca="1"/>
        <v>0.26698729795430548</v>
      </c>
      <c r="K45">
        <f ca="1"/>
        <v>-4.549885689300745E-2</v>
      </c>
      <c r="L45">
        <f ca="1"/>
        <v>0.51865452955787639</v>
      </c>
      <c r="M45">
        <f ca="1"/>
        <v>0.20847397328490716</v>
      </c>
      <c r="N45">
        <f ca="1"/>
        <v>0.53922594110719624</v>
      </c>
      <c r="O45">
        <f ca="1"/>
        <v>0.60622931983969774</v>
      </c>
      <c r="P45">
        <f ca="1"/>
        <v>0.636226046380865</v>
      </c>
      <c r="Q45">
        <f ca="1"/>
        <v>-0.44942445644830742</v>
      </c>
      <c r="R45">
        <f ca="1"/>
        <v>1.3931490784834959</v>
      </c>
      <c r="S45">
        <f ca="1"/>
        <v>-0.70817990216894955</v>
      </c>
      <c r="T45">
        <f ca="1"/>
        <v>0.4049409341671294</v>
      </c>
      <c r="U45">
        <f ca="1"/>
        <v>-1.2998642059306782</v>
      </c>
      <c r="V45">
        <f ca="1"/>
        <v>-0.53232843673408592</v>
      </c>
      <c r="W45">
        <f ca="1"/>
        <v>-0.3525900686746678</v>
      </c>
      <c r="X45">
        <f ca="1"/>
        <v>-9.2725581283524053E-2</v>
      </c>
      <c r="Y45">
        <f ca="1"/>
        <v>0.53484551219745602</v>
      </c>
      <c r="Z45">
        <f ca="1"/>
        <v>0.24251217780457848</v>
      </c>
      <c r="AA45">
        <f ca="1"/>
        <v>0.33835240543474504</v>
      </c>
      <c r="AB45">
        <f ca="1"/>
        <v>0.62972379741828666</v>
      </c>
      <c r="AC45">
        <f ca="1"/>
        <v>0.17663253448748631</v>
      </c>
      <c r="AD45">
        <f ca="1"/>
        <v>0.1813306633270759</v>
      </c>
      <c r="AE45">
        <f ca="1"/>
        <v>-0.10299803013326554</v>
      </c>
      <c r="AF45">
        <f ca="1"/>
        <v>-1.3687371955972836</v>
      </c>
      <c r="AG45">
        <f ca="1"/>
        <v>0.23386367999207192</v>
      </c>
      <c r="AH45">
        <f ca="1"/>
        <v>6.803388770780372E-2</v>
      </c>
    </row>
    <row r="46" spans="2:65">
      <c r="E46">
        <f ca="1"/>
        <v>-0.11995769002074667</v>
      </c>
      <c r="F46">
        <f ca="1"/>
        <v>-0.76625670623499065</v>
      </c>
      <c r="G46">
        <f ca="1"/>
        <v>-7.4731443654692545E-2</v>
      </c>
      <c r="H46">
        <f ca="1"/>
        <v>0.85355592869759356</v>
      </c>
      <c r="I46">
        <f ca="1"/>
        <v>1.2783741946574854E-2</v>
      </c>
      <c r="J46">
        <f ca="1"/>
        <v>0.28855683779266073</v>
      </c>
      <c r="K46">
        <f ca="1"/>
        <v>0.18482983714918561</v>
      </c>
      <c r="L46">
        <f ca="1"/>
        <v>-0.80927074064918869</v>
      </c>
      <c r="M46">
        <f ca="1"/>
        <v>-5.1792063266000825E-2</v>
      </c>
      <c r="N46">
        <f ca="1"/>
        <v>-0.63178400128176604</v>
      </c>
      <c r="O46">
        <f ca="1"/>
        <v>-3.467772972745093E-2</v>
      </c>
      <c r="P46">
        <f ca="1"/>
        <v>-1.0497409046573902E-2</v>
      </c>
      <c r="Q46">
        <f ca="1"/>
        <v>0.53459140300151986</v>
      </c>
      <c r="R46">
        <f ca="1"/>
        <v>-0.64051449373171798</v>
      </c>
      <c r="S46">
        <f ca="1"/>
        <v>0.44560336066340706</v>
      </c>
      <c r="T46">
        <f ca="1"/>
        <v>-0.81209780425712197</v>
      </c>
      <c r="U46">
        <f ca="1"/>
        <v>1.0530033861082955</v>
      </c>
      <c r="V46">
        <f ca="1"/>
        <v>0.2037920729806347</v>
      </c>
      <c r="W46">
        <f ca="1"/>
        <v>4.8958523921817272E-2</v>
      </c>
      <c r="X46">
        <f ca="1"/>
        <v>-0.16394386987317122</v>
      </c>
      <c r="Y46">
        <f ca="1"/>
        <v>0.25160772726452457</v>
      </c>
      <c r="Z46">
        <f ca="1"/>
        <v>5.4805251015149624E-2</v>
      </c>
      <c r="AA46">
        <f ca="1"/>
        <v>-0.21521812085820527</v>
      </c>
      <c r="AB46">
        <f ca="1"/>
        <v>-0.21234351853247715</v>
      </c>
      <c r="AC46">
        <f ca="1"/>
        <v>-0.6693823156053248</v>
      </c>
      <c r="AD46">
        <f ca="1"/>
        <v>-0.55825239612918609</v>
      </c>
      <c r="AE46">
        <f ca="1"/>
        <v>0.22022110360786745</v>
      </c>
      <c r="AF46">
        <f ca="1"/>
        <v>1.6492178691153696</v>
      </c>
      <c r="AG46">
        <f ca="1"/>
        <v>-0.16119369388521981</v>
      </c>
      <c r="AH46">
        <f ca="1"/>
        <v>-0.15884412592849009</v>
      </c>
    </row>
    <row r="47" spans="2:65">
      <c r="E47">
        <f ca="1"/>
        <v>-0.33046387830172236</v>
      </c>
      <c r="F47">
        <f ca="1"/>
        <v>-0.92482677321722895</v>
      </c>
      <c r="G47">
        <f ca="1"/>
        <v>0.41460076573635518</v>
      </c>
      <c r="H47">
        <f ca="1"/>
        <v>1.1930731553383607</v>
      </c>
      <c r="I47">
        <f ca="1"/>
        <v>0.47962979072166134</v>
      </c>
      <c r="J47">
        <f ca="1"/>
        <v>0.2673973132183724</v>
      </c>
      <c r="K47">
        <f ca="1"/>
        <v>0.18498031767034265</v>
      </c>
      <c r="L47">
        <f ca="1"/>
        <v>-1.4042001915092361</v>
      </c>
      <c r="M47">
        <f ca="1"/>
        <v>-0.60183576298843677</v>
      </c>
      <c r="N47">
        <f ca="1"/>
        <v>-0.33913451395556149</v>
      </c>
      <c r="O47">
        <f ca="1"/>
        <v>-0.73551315781620974</v>
      </c>
      <c r="P47">
        <f ca="1"/>
        <v>-0.36796799410193332</v>
      </c>
      <c r="Q47">
        <f ca="1"/>
        <v>1.6531703755570322</v>
      </c>
      <c r="R47">
        <f ca="1"/>
        <v>-1.171018112002209</v>
      </c>
      <c r="S47">
        <f ca="1"/>
        <v>1.5634338265237957</v>
      </c>
      <c r="T47">
        <f ca="1"/>
        <v>-0.70343138147761552</v>
      </c>
      <c r="U47">
        <f ca="1"/>
        <v>2.1362524260706155</v>
      </c>
      <c r="V47">
        <f ca="1"/>
        <v>0.11383428483756709</v>
      </c>
      <c r="W47">
        <f ca="1"/>
        <v>-0.38121207115821237</v>
      </c>
      <c r="X47">
        <f ca="1"/>
        <v>-7.6863713230745326E-2</v>
      </c>
      <c r="Y47">
        <f ca="1"/>
        <v>-0.54510316324319363</v>
      </c>
      <c r="Z47">
        <f ca="1"/>
        <v>4.9792002063696904E-2</v>
      </c>
      <c r="AA47">
        <f ca="1"/>
        <v>-0.65070690719544155</v>
      </c>
      <c r="AB47">
        <f ca="1"/>
        <v>-0.25035305833622545</v>
      </c>
      <c r="AC47">
        <f ca="1"/>
        <v>-1.5319872857151762</v>
      </c>
      <c r="AD47">
        <f ca="1"/>
        <v>-0.45524079449194921</v>
      </c>
      <c r="AE47">
        <f ca="1"/>
        <v>0.52827594190648275</v>
      </c>
      <c r="AF47">
        <f ca="1"/>
        <v>2.2363811492941603</v>
      </c>
      <c r="AG47">
        <f ca="1"/>
        <v>-0.21967587803280994</v>
      </c>
      <c r="AH47">
        <f ca="1"/>
        <v>-0.70941884665199773</v>
      </c>
    </row>
    <row r="48" spans="2:65">
      <c r="E48">
        <f ca="1"/>
        <v>-0.16746974141079715</v>
      </c>
      <c r="F48">
        <f ca="1"/>
        <v>-0.19796524554629555</v>
      </c>
      <c r="G48">
        <f ca="1"/>
        <v>3.6986557057976821E-2</v>
      </c>
      <c r="H48">
        <f ca="1"/>
        <v>0.69324245892824699</v>
      </c>
      <c r="I48">
        <f ca="1"/>
        <v>0.29128328094081507</v>
      </c>
      <c r="J48">
        <f ca="1"/>
        <v>0.23775934546754965</v>
      </c>
      <c r="K48">
        <f ca="1"/>
        <v>7.2445231214127964E-2</v>
      </c>
      <c r="L48">
        <f ca="1"/>
        <v>-0.31516642770833353</v>
      </c>
      <c r="M48">
        <f ca="1"/>
        <v>-0.54694893549614509</v>
      </c>
      <c r="N48">
        <f ca="1"/>
        <v>9.1918814031387672E-2</v>
      </c>
      <c r="O48">
        <f ca="1"/>
        <v>1.916017768305725E-2</v>
      </c>
      <c r="P48">
        <f ca="1"/>
        <v>0.22399484042157317</v>
      </c>
      <c r="Q48">
        <f ca="1"/>
        <v>0.30049266855586648</v>
      </c>
      <c r="R48">
        <f ca="1"/>
        <v>-0.40884886751500915</v>
      </c>
      <c r="S48">
        <f ca="1"/>
        <v>0.54056315477173156</v>
      </c>
      <c r="T48">
        <f ca="1"/>
        <v>-0.52438224832691904</v>
      </c>
      <c r="U48">
        <f ca="1"/>
        <v>0.9209798457921492</v>
      </c>
      <c r="V48">
        <f ca="1"/>
        <v>-0.47825231484640585</v>
      </c>
      <c r="W48">
        <f ca="1"/>
        <v>0.37400974943156706</v>
      </c>
      <c r="X48">
        <f ca="1"/>
        <v>-0.11640277080284148</v>
      </c>
      <c r="Y48">
        <f ca="1"/>
        <v>-0.48269120309165836</v>
      </c>
      <c r="Z48">
        <f ca="1"/>
        <v>-0.45914671419166053</v>
      </c>
      <c r="AA48">
        <f ca="1"/>
        <v>-0.45947180352801537</v>
      </c>
      <c r="AB48">
        <f ca="1"/>
        <v>-0.25808384419830793</v>
      </c>
      <c r="AC48">
        <f ca="1"/>
        <v>-1.5721396138519961E-2</v>
      </c>
      <c r="AD48">
        <f ca="1"/>
        <v>1.8407943479038142E-2</v>
      </c>
      <c r="AE48">
        <f ca="1"/>
        <v>0.31144519643941343</v>
      </c>
      <c r="AF48">
        <f ca="1"/>
        <v>1.1538288298956334</v>
      </c>
      <c r="AG48">
        <f ca="1"/>
        <v>-0.7840637737602254</v>
      </c>
      <c r="AH48">
        <f ca="1"/>
        <v>-0.16336915321283368</v>
      </c>
    </row>
    <row r="49" spans="5:34">
      <c r="E49">
        <f ca="1"/>
        <v>0.15793041375676489</v>
      </c>
      <c r="F49">
        <f ca="1"/>
        <v>1.2063181277514767</v>
      </c>
      <c r="G49">
        <f ca="1"/>
        <v>-0.3805913265277342</v>
      </c>
      <c r="H49">
        <f ca="1"/>
        <v>-1.9839722908008051</v>
      </c>
      <c r="I49">
        <f ca="1"/>
        <v>-0.77956722206581719</v>
      </c>
      <c r="J49">
        <f ca="1"/>
        <v>-0.17343053580178222</v>
      </c>
      <c r="K49">
        <f ca="1"/>
        <v>-0.44217023396309701</v>
      </c>
      <c r="L49">
        <f ca="1"/>
        <v>1.32773130454878</v>
      </c>
      <c r="M49">
        <f ca="1"/>
        <v>1.1592783473999091</v>
      </c>
      <c r="N49">
        <f ca="1"/>
        <v>0.99409273566534628</v>
      </c>
      <c r="O49">
        <f ca="1"/>
        <v>0.70255397902068029</v>
      </c>
      <c r="P49">
        <f ca="1"/>
        <v>3.7417052269195457E-2</v>
      </c>
      <c r="Q49">
        <f ca="1"/>
        <v>-1.7881924697284057</v>
      </c>
      <c r="R49">
        <f ca="1"/>
        <v>1.4403410155136678</v>
      </c>
      <c r="S49">
        <f ca="1"/>
        <v>-1.4896527810474687</v>
      </c>
      <c r="T49">
        <f ca="1"/>
        <v>1.2402989902796397</v>
      </c>
      <c r="U49">
        <f ca="1"/>
        <v>-2.6702100047984496</v>
      </c>
      <c r="V49">
        <f ca="1"/>
        <v>5.1264666921781145E-2</v>
      </c>
      <c r="W49">
        <f ca="1"/>
        <v>-0.16026857022219168</v>
      </c>
      <c r="X49">
        <f ca="1"/>
        <v>0.64399102939734831</v>
      </c>
      <c r="Y49">
        <f ca="1"/>
        <v>0.35503010766515203</v>
      </c>
      <c r="Z49">
        <f ca="1"/>
        <v>6.171715974726686E-2</v>
      </c>
      <c r="AA49">
        <f ca="1"/>
        <v>1.3566200134594111</v>
      </c>
      <c r="AB49">
        <f ca="1"/>
        <v>0.72000313187048115</v>
      </c>
      <c r="AC49">
        <f ca="1"/>
        <v>1.2413583965520554</v>
      </c>
      <c r="AD49">
        <f ca="1"/>
        <v>0.39152736932913107</v>
      </c>
      <c r="AE49">
        <f ca="1"/>
        <v>-0.59879097649824886</v>
      </c>
      <c r="AF49">
        <f ca="1"/>
        <v>-2.6134408812516714</v>
      </c>
      <c r="AG49">
        <f ca="1"/>
        <v>0.48135176322435264</v>
      </c>
      <c r="AH49">
        <f ca="1"/>
        <v>0.24248689594623474</v>
      </c>
    </row>
    <row r="50" spans="5:34">
      <c r="E50">
        <f ca="1"/>
        <v>0.22505219895492704</v>
      </c>
      <c r="F50">
        <f ca="1"/>
        <v>0.69197976649007964</v>
      </c>
      <c r="G50">
        <f ca="1"/>
        <v>-0.42779261183831768</v>
      </c>
      <c r="H50">
        <f ca="1"/>
        <v>-1.2419363101754233</v>
      </c>
      <c r="I50">
        <f ca="1"/>
        <v>-0.73101671677173774</v>
      </c>
      <c r="J50">
        <f ca="1"/>
        <v>-0.43243372481049053</v>
      </c>
      <c r="K50">
        <f ca="1"/>
        <v>-0.26949780414976282</v>
      </c>
      <c r="L50">
        <f ca="1"/>
        <v>1.3960651589474518</v>
      </c>
      <c r="M50">
        <f ca="1"/>
        <v>1.1789014141288474</v>
      </c>
      <c r="N50">
        <f ca="1"/>
        <v>0.9486873501716554</v>
      </c>
      <c r="O50">
        <f ca="1"/>
        <v>0.31044838328108959</v>
      </c>
      <c r="P50">
        <f ca="1"/>
        <v>-0.11492422808735143</v>
      </c>
      <c r="Q50">
        <f ca="1"/>
        <v>-0.88438171624552719</v>
      </c>
      <c r="R50">
        <f ca="1"/>
        <v>1.4493367014705989</v>
      </c>
      <c r="S50">
        <f ca="1"/>
        <v>-1.3311557146872064</v>
      </c>
      <c r="T50">
        <f ca="1"/>
        <v>1.3987345358380192</v>
      </c>
      <c r="U50">
        <f ca="1"/>
        <v>-1.5992654382354892</v>
      </c>
      <c r="V50">
        <f ca="1"/>
        <v>-1.8185464433622272E-2</v>
      </c>
      <c r="W50">
        <f ca="1"/>
        <v>-7.498816052599655E-2</v>
      </c>
      <c r="X50">
        <f ca="1"/>
        <v>-0.3976755683669993</v>
      </c>
      <c r="Y50">
        <f ca="1"/>
        <v>0.16944251969653279</v>
      </c>
      <c r="Z50">
        <f ca="1"/>
        <v>-0.17613602632524952</v>
      </c>
      <c r="AA50">
        <f ca="1"/>
        <v>0.9843958638575514</v>
      </c>
      <c r="AB50">
        <f ca="1"/>
        <v>0.87177395598684659</v>
      </c>
      <c r="AC50">
        <f ca="1"/>
        <v>1.050315619267044</v>
      </c>
      <c r="AD50">
        <f ca="1"/>
        <v>0.38278744694566863</v>
      </c>
      <c r="AE50">
        <f ca="1"/>
        <v>-0.8299164105085427</v>
      </c>
      <c r="AF50">
        <f ca="1"/>
        <v>-2.237850141213777</v>
      </c>
      <c r="AG50">
        <f ca="1"/>
        <v>-0.11253757318766959</v>
      </c>
      <c r="AH50">
        <f ca="1"/>
        <v>0.44615418393688377</v>
      </c>
    </row>
    <row r="51" spans="5:34">
      <c r="E51">
        <f ca="1"/>
        <v>-0.36629406814735777</v>
      </c>
      <c r="F51">
        <f ca="1"/>
        <v>-1.3641945870336796</v>
      </c>
      <c r="G51">
        <f ca="1"/>
        <v>0.24091839689680342</v>
      </c>
      <c r="H51">
        <f ca="1"/>
        <v>2.6244885483997256</v>
      </c>
      <c r="I51">
        <f ca="1"/>
        <v>0.88681629329050371</v>
      </c>
      <c r="J51">
        <f ca="1"/>
        <v>0.20910858362740076</v>
      </c>
      <c r="K51">
        <f ca="1"/>
        <v>0.46715331835489227</v>
      </c>
      <c r="L51">
        <f ca="1"/>
        <v>-2.1564737899061641</v>
      </c>
      <c r="M51">
        <f ca="1"/>
        <v>-1.1783106577316538</v>
      </c>
      <c r="N51">
        <f ca="1"/>
        <v>-0.43371368055533105</v>
      </c>
      <c r="O51">
        <f ca="1"/>
        <v>-1.5484279713226392</v>
      </c>
      <c r="P51">
        <f ca="1"/>
        <v>-6.6697618610908158E-2</v>
      </c>
      <c r="Q51">
        <f ca="1"/>
        <v>2.0398228707849513</v>
      </c>
      <c r="R51">
        <f ca="1"/>
        <v>-1.4012179071657662</v>
      </c>
      <c r="S51">
        <f ca="1"/>
        <v>1.3758708065566394</v>
      </c>
      <c r="T51">
        <f ca="1"/>
        <v>-1.6200362112118374</v>
      </c>
      <c r="U51">
        <f ca="1"/>
        <v>3.3541094304370307</v>
      </c>
      <c r="V51">
        <f ca="1"/>
        <v>0.40258952491353461</v>
      </c>
      <c r="W51">
        <f ca="1"/>
        <v>-0.53510598577173218</v>
      </c>
      <c r="X51">
        <f ca="1"/>
        <v>-0.2644312298377326</v>
      </c>
      <c r="Y51">
        <f ca="1"/>
        <v>-1.0822634200615107</v>
      </c>
      <c r="Z51">
        <f ca="1"/>
        <v>-0.52751995915741634</v>
      </c>
      <c r="AA51">
        <f ca="1"/>
        <v>-1.578137165884981</v>
      </c>
      <c r="AB51">
        <f ca="1"/>
        <v>-0.72863784128051989</v>
      </c>
      <c r="AC51">
        <f ca="1"/>
        <v>-1.3326326638323454</v>
      </c>
      <c r="AD51">
        <f ca="1"/>
        <v>-0.13118714638378326</v>
      </c>
      <c r="AE51">
        <f ca="1"/>
        <v>1.1185270535122478</v>
      </c>
      <c r="AF51">
        <f ca="1"/>
        <v>3.7363197851656369</v>
      </c>
      <c r="AG51">
        <f ca="1"/>
        <v>-0.43568894394565216</v>
      </c>
      <c r="AH51">
        <f ca="1"/>
        <v>-0.54887340291336872</v>
      </c>
    </row>
    <row r="52" spans="5:34">
      <c r="E52">
        <f ca="1"/>
        <v>1.009808941022986</v>
      </c>
      <c r="F52">
        <f ca="1"/>
        <v>1.4134273126240389</v>
      </c>
      <c r="G52">
        <f ca="1"/>
        <v>-0.75997971313471802</v>
      </c>
      <c r="H52">
        <f ca="1"/>
        <v>-2.7027274072454905</v>
      </c>
      <c r="I52">
        <f ca="1"/>
        <v>-0.39830791662118981</v>
      </c>
      <c r="J52">
        <f ca="1"/>
        <v>-0.31171853074009942</v>
      </c>
      <c r="K52">
        <f ca="1"/>
        <v>-0.75982708943809263</v>
      </c>
      <c r="L52">
        <f ca="1"/>
        <v>2.210448864379527</v>
      </c>
      <c r="M52">
        <f ca="1"/>
        <v>1.1878490345997921</v>
      </c>
      <c r="N52">
        <f ca="1"/>
        <v>0.53754159274688051</v>
      </c>
      <c r="O52">
        <f ca="1"/>
        <v>0.87327968878018658</v>
      </c>
      <c r="P52">
        <f ca="1"/>
        <v>7.7615213257962182E-2</v>
      </c>
      <c r="Q52">
        <f ca="1"/>
        <v>-2.550335173351574</v>
      </c>
      <c r="R52">
        <f ca="1"/>
        <v>0.96890021360921597</v>
      </c>
      <c r="S52">
        <f ca="1"/>
        <v>-2.1071804397712448</v>
      </c>
      <c r="T52">
        <f ca="1"/>
        <v>1.9657799554412878</v>
      </c>
      <c r="U52">
        <f ca="1"/>
        <v>-3.5841623500194775</v>
      </c>
      <c r="V52">
        <f ca="1"/>
        <v>0.37192271170022023</v>
      </c>
      <c r="W52">
        <f ca="1"/>
        <v>0.75416342421402127</v>
      </c>
      <c r="X52">
        <f ca="1"/>
        <v>0.6216644818544117</v>
      </c>
      <c r="Y52">
        <f ca="1"/>
        <v>1.3063398646371558</v>
      </c>
      <c r="Z52">
        <f ca="1"/>
        <v>0.30819539884155922</v>
      </c>
      <c r="AA52">
        <f ca="1"/>
        <v>1.9555812086776119</v>
      </c>
      <c r="AB52">
        <f ca="1"/>
        <v>0.69462311007629352</v>
      </c>
      <c r="AC52">
        <f ca="1"/>
        <v>2.92231058393343</v>
      </c>
      <c r="AD52">
        <f ca="1"/>
        <v>0.29527740542040459</v>
      </c>
      <c r="AE52">
        <f ca="1"/>
        <v>-1.7108472194627291</v>
      </c>
      <c r="AF52">
        <f ca="1"/>
        <v>-4.3839019037410765</v>
      </c>
      <c r="AG52">
        <f ca="1"/>
        <v>0.58326121676645004</v>
      </c>
      <c r="AH52">
        <f ca="1"/>
        <v>0.38398395114240841</v>
      </c>
    </row>
    <row r="53" spans="5:34">
      <c r="E53">
        <f ca="1"/>
        <v>-5.7131117686512044E-2</v>
      </c>
      <c r="F53">
        <f ca="1"/>
        <v>-0.2105640635851751</v>
      </c>
      <c r="G53">
        <f ca="1"/>
        <v>0.20119820731422941</v>
      </c>
      <c r="H53">
        <f ca="1"/>
        <v>1.3915083038656877</v>
      </c>
      <c r="I53">
        <f ca="1"/>
        <v>0.75968367181164653</v>
      </c>
      <c r="J53">
        <f ca="1"/>
        <v>0.27398178215695723</v>
      </c>
      <c r="K53">
        <f ca="1"/>
        <v>0.17119628319358704</v>
      </c>
      <c r="L53">
        <f ca="1"/>
        <v>-1.3831718529370292</v>
      </c>
      <c r="M53">
        <f ca="1"/>
        <v>-1.1613656037918234</v>
      </c>
      <c r="N53">
        <f ca="1"/>
        <v>-0.98123072369312925</v>
      </c>
      <c r="O53">
        <f ca="1"/>
        <v>-5.9201323963164666E-2</v>
      </c>
      <c r="P53">
        <f ca="1"/>
        <v>6.2855891034146391E-2</v>
      </c>
      <c r="Q53">
        <f ca="1"/>
        <v>0.94023604395153448</v>
      </c>
      <c r="R53">
        <f ca="1"/>
        <v>-0.91590489160944166</v>
      </c>
      <c r="S53">
        <f ca="1"/>
        <v>1.2896310804376248</v>
      </c>
      <c r="T53">
        <f ca="1"/>
        <v>-1.0235147192820986</v>
      </c>
      <c r="U53">
        <f ca="1"/>
        <v>2.1958726865886979</v>
      </c>
      <c r="V53">
        <f ca="1"/>
        <v>-7.3075796303892597E-3</v>
      </c>
      <c r="W53">
        <f ca="1"/>
        <v>0.12931304279347292</v>
      </c>
      <c r="X53">
        <f ca="1"/>
        <v>0.37402725950248383</v>
      </c>
      <c r="Y53">
        <f ca="1"/>
        <v>-0.53774993217776235</v>
      </c>
      <c r="Z53">
        <f ca="1"/>
        <v>-0.54213891053342533</v>
      </c>
      <c r="AA53">
        <f ca="1"/>
        <v>-1.1334607209344274</v>
      </c>
      <c r="AB53">
        <f ca="1"/>
        <v>-0.75966614023270385</v>
      </c>
      <c r="AC53">
        <f ca="1"/>
        <v>-1.2810950844927256</v>
      </c>
      <c r="AD53">
        <f ca="1"/>
        <v>-0.28095890045639549</v>
      </c>
      <c r="AE53">
        <f ca="1"/>
        <v>0.40659494605633334</v>
      </c>
      <c r="AF53">
        <f ca="1"/>
        <v>2.1132992283165493</v>
      </c>
      <c r="AG53">
        <f ca="1"/>
        <v>-2.5255492611724172E-2</v>
      </c>
      <c r="AH53">
        <f ca="1"/>
        <v>-0.52571782417187041</v>
      </c>
    </row>
    <row r="54" spans="5:34">
      <c r="E54">
        <f ca="1"/>
        <v>-0.29610947517189495</v>
      </c>
      <c r="F54">
        <f ca="1"/>
        <v>-1.4138491503459656</v>
      </c>
      <c r="G54">
        <f ca="1"/>
        <v>0.53181819746810921</v>
      </c>
      <c r="H54">
        <f ca="1"/>
        <v>1.4123076106017818</v>
      </c>
      <c r="I54">
        <f ca="1"/>
        <v>0.52542494848416099</v>
      </c>
      <c r="J54">
        <f ca="1"/>
        <v>0.93857142976752228</v>
      </c>
      <c r="K54">
        <f ca="1"/>
        <v>0.81719096899228683</v>
      </c>
      <c r="L54">
        <f ca="1"/>
        <v>-1.3240816231169048</v>
      </c>
      <c r="M54">
        <f ca="1"/>
        <v>-1.4027765946919379</v>
      </c>
      <c r="N54">
        <f ca="1"/>
        <v>-0.55950181930107934</v>
      </c>
      <c r="O54">
        <f ca="1"/>
        <v>-0.25308301887589824</v>
      </c>
      <c r="P54">
        <f ca="1"/>
        <v>-0.78353184799065523</v>
      </c>
      <c r="Q54">
        <f ca="1"/>
        <v>2.0970927607602112</v>
      </c>
      <c r="R54">
        <f ca="1"/>
        <v>-1.963956108560664</v>
      </c>
      <c r="S54">
        <f ca="1"/>
        <v>1.8846284999999734</v>
      </c>
      <c r="T54">
        <f ca="1"/>
        <v>-0.79277045257536716</v>
      </c>
      <c r="U54">
        <f ca="1"/>
        <v>2.4761141376349887</v>
      </c>
      <c r="V54">
        <f ca="1"/>
        <v>-0.33551190810368198</v>
      </c>
      <c r="W54">
        <f ca="1"/>
        <v>-0.25911467327755799</v>
      </c>
      <c r="X54">
        <f ca="1"/>
        <v>-9.2608135712163892E-2</v>
      </c>
      <c r="Y54">
        <f ca="1"/>
        <v>-0.45523756874886084</v>
      </c>
      <c r="Z54">
        <f ca="1"/>
        <v>0.1744231075379136</v>
      </c>
      <c r="AA54">
        <f ca="1"/>
        <v>-1.5197843067779691</v>
      </c>
      <c r="AB54">
        <f ca="1"/>
        <v>-0.48515463380288182</v>
      </c>
      <c r="AC54">
        <f ca="1"/>
        <v>-2.4687826571646383</v>
      </c>
      <c r="AD54">
        <f ca="1"/>
        <v>0.43312058240268142</v>
      </c>
      <c r="AE54">
        <f ca="1"/>
        <v>0.95410294383755223</v>
      </c>
      <c r="AF54">
        <f ca="1"/>
        <v>3.643812173446074</v>
      </c>
      <c r="AG54">
        <f ca="1"/>
        <v>-1.0035698285221195</v>
      </c>
      <c r="AH54">
        <f ca="1"/>
        <v>-1.0631618803142915</v>
      </c>
    </row>
    <row r="55" spans="5:34">
      <c r="E55">
        <f ca="1"/>
        <v>-0.40151494742245397</v>
      </c>
      <c r="F55">
        <f ca="1"/>
        <v>0.35056922733972057</v>
      </c>
      <c r="G55">
        <f ca="1"/>
        <v>-0.16462009463193916</v>
      </c>
      <c r="H55">
        <f ca="1"/>
        <v>-0.51038056615438576</v>
      </c>
      <c r="I55">
        <f ca="1"/>
        <v>9.9320745729967273E-3</v>
      </c>
      <c r="J55">
        <f ca="1"/>
        <v>-0.19568768051399546</v>
      </c>
      <c r="K55">
        <f ca="1"/>
        <v>1.2624078284070866E-2</v>
      </c>
      <c r="L55">
        <f ca="1"/>
        <v>0.46223139016491055</v>
      </c>
      <c r="M55">
        <f ca="1"/>
        <v>-0.17902959595849938</v>
      </c>
      <c r="N55">
        <f ca="1"/>
        <v>0.61704796286341357</v>
      </c>
      <c r="O55">
        <f ca="1"/>
        <v>0.13919643563262793</v>
      </c>
      <c r="P55">
        <f ca="1"/>
        <v>-2.6135972300372321E-2</v>
      </c>
      <c r="Q55">
        <f ca="1"/>
        <v>-0.42055193700440857</v>
      </c>
      <c r="R55">
        <f ca="1"/>
        <v>0.51543240246343036</v>
      </c>
      <c r="S55">
        <f ca="1"/>
        <v>-0.57694691617326321</v>
      </c>
      <c r="T55">
        <f ca="1"/>
        <v>0.1672880875363712</v>
      </c>
      <c r="U55">
        <f ca="1"/>
        <v>-0.669926227484127</v>
      </c>
      <c r="V55">
        <f ca="1"/>
        <v>-0.1501617496853781</v>
      </c>
      <c r="W55">
        <f ca="1"/>
        <v>-0.27551257868352091</v>
      </c>
      <c r="X55">
        <f ca="1"/>
        <v>0.30931950900580241</v>
      </c>
      <c r="Y55">
        <f ca="1"/>
        <v>-6.5463287715724836E-2</v>
      </c>
      <c r="Z55">
        <f ca="1"/>
        <v>-0.21068576578441983</v>
      </c>
      <c r="AA55">
        <f ca="1"/>
        <v>0.27650220189279828</v>
      </c>
      <c r="AB55">
        <f ca="1"/>
        <v>0.32625203044133849</v>
      </c>
      <c r="AC55">
        <f ca="1"/>
        <v>-0.1634006458235486</v>
      </c>
      <c r="AD55">
        <f ca="1"/>
        <v>0.50750615149685407</v>
      </c>
      <c r="AE55">
        <f ca="1"/>
        <v>0.20547267389472654</v>
      </c>
      <c r="AF55">
        <f ca="1"/>
        <v>-0.47474883195268508</v>
      </c>
      <c r="AG55">
        <f ca="1"/>
        <v>0.55175923601837429</v>
      </c>
      <c r="AH55">
        <f ca="1"/>
        <v>0.24184912047031032</v>
      </c>
    </row>
    <row r="56" spans="5:34">
      <c r="E56">
        <f ca="1"/>
        <v>-9.9519249006983404E-2</v>
      </c>
      <c r="F56">
        <f ca="1"/>
        <v>-0.75378726505063398</v>
      </c>
      <c r="G56">
        <f ca="1"/>
        <v>0.31998520580373785</v>
      </c>
      <c r="H56">
        <f ca="1"/>
        <v>0.62050475733344534</v>
      </c>
      <c r="I56">
        <f ca="1"/>
        <v>0.54141214105353452</v>
      </c>
      <c r="J56">
        <f ca="1"/>
        <v>0.11880373599541044</v>
      </c>
      <c r="K56">
        <f ca="1"/>
        <v>0.13454343187393708</v>
      </c>
      <c r="L56">
        <f ca="1"/>
        <v>-0.50136590250574276</v>
      </c>
      <c r="M56">
        <f ca="1"/>
        <v>-0.31053903924622811</v>
      </c>
      <c r="N56">
        <f ca="1"/>
        <v>-0.40497020012236612</v>
      </c>
      <c r="O56">
        <f ca="1"/>
        <v>-0.71236376537264434</v>
      </c>
      <c r="P56">
        <f ca="1"/>
        <v>-0.18239518746737529</v>
      </c>
      <c r="Q56">
        <f ca="1"/>
        <v>1.0882054342945808</v>
      </c>
      <c r="R56">
        <f ca="1"/>
        <v>-0.64044034242898662</v>
      </c>
      <c r="S56">
        <f ca="1"/>
        <v>0.60645553149035003</v>
      </c>
      <c r="T56">
        <f ca="1"/>
        <v>-0.75634225517544151</v>
      </c>
      <c r="U56">
        <f ca="1"/>
        <v>0.8792843456730085</v>
      </c>
      <c r="V56">
        <f ca="1"/>
        <v>0.25699014459559932</v>
      </c>
      <c r="W56">
        <f ca="1"/>
        <v>-5.0757169920958627E-2</v>
      </c>
      <c r="X56">
        <f ca="1"/>
        <v>-6.5577686940148955E-2</v>
      </c>
      <c r="Y56">
        <f ca="1"/>
        <v>-0.49057054588137122</v>
      </c>
      <c r="Z56">
        <f ca="1"/>
        <v>-2.2604561959604464E-2</v>
      </c>
      <c r="AA56">
        <f ca="1"/>
        <v>-0.63314588903456881</v>
      </c>
      <c r="AB56">
        <f ca="1"/>
        <v>-0.39935633452332026</v>
      </c>
      <c r="AC56">
        <f ca="1"/>
        <v>-0.51975946296033759</v>
      </c>
      <c r="AD56">
        <f ca="1"/>
        <v>3.3852738274372143E-2</v>
      </c>
      <c r="AE56">
        <f ca="1"/>
        <v>0.58741961914642415</v>
      </c>
      <c r="AF56">
        <f ca="1"/>
        <v>1.3634904621346922</v>
      </c>
      <c r="AG56">
        <f ca="1"/>
        <v>-0.1439429469238297</v>
      </c>
      <c r="AH56">
        <f ca="1"/>
        <v>-6.1262171145116763E-2</v>
      </c>
    </row>
    <row r="57" spans="5:34">
      <c r="E57">
        <f ca="1"/>
        <v>0.91646779423812075</v>
      </c>
      <c r="F57">
        <f ca="1"/>
        <v>1.8009819972834094</v>
      </c>
      <c r="G57">
        <f ca="1"/>
        <v>-0.43704088448181883</v>
      </c>
      <c r="H57">
        <f ca="1"/>
        <v>-3.2562024955600641</v>
      </c>
      <c r="I57">
        <f ca="1"/>
        <v>-0.94357420790713809</v>
      </c>
      <c r="J57">
        <f ca="1"/>
        <v>-0.14012983216391373</v>
      </c>
      <c r="K57">
        <f ca="1"/>
        <v>-0.81580154942055905</v>
      </c>
      <c r="L57">
        <f ca="1"/>
        <v>2.5358827022853871</v>
      </c>
      <c r="M57">
        <f ca="1"/>
        <v>1.2493919865354026</v>
      </c>
      <c r="N57">
        <f ca="1"/>
        <v>0.67949659445582067</v>
      </c>
      <c r="O57">
        <f ca="1"/>
        <v>1.482802328475201</v>
      </c>
      <c r="P57">
        <f ca="1"/>
        <v>-0.24198464825517188</v>
      </c>
      <c r="Q57">
        <f ca="1"/>
        <v>-3.245248569326463</v>
      </c>
      <c r="R57">
        <f ca="1"/>
        <v>2.3119388225628748</v>
      </c>
      <c r="S57">
        <f ca="1"/>
        <v>-2.1363994373200601</v>
      </c>
      <c r="T57">
        <f ca="1"/>
        <v>2.5858624727564479</v>
      </c>
      <c r="U57">
        <f ca="1"/>
        <v>-4.0930240585441222</v>
      </c>
      <c r="V57">
        <f ca="1"/>
        <v>-0.25822425821831935</v>
      </c>
      <c r="W57">
        <f ca="1"/>
        <v>0.86954146280847822</v>
      </c>
      <c r="X57">
        <f ca="1"/>
        <v>0.25432492677372825</v>
      </c>
      <c r="Y57">
        <f ca="1"/>
        <v>1.3673236148467325</v>
      </c>
      <c r="Z57">
        <f ca="1"/>
        <v>0.47041290825523641</v>
      </c>
      <c r="AA57">
        <f ca="1"/>
        <v>1.7612964330536687</v>
      </c>
      <c r="AB57">
        <f ca="1"/>
        <v>1.2319237746691676</v>
      </c>
      <c r="AC57">
        <f ca="1"/>
        <v>2.8410644054631851</v>
      </c>
      <c r="AD57">
        <f ca="1"/>
        <v>0.72068466294102018</v>
      </c>
      <c r="AE57">
        <f ca="1"/>
        <v>-2.1311459840148004</v>
      </c>
      <c r="AF57">
        <f ca="1"/>
        <v>-5.1753185435117892</v>
      </c>
      <c r="AG57">
        <f ca="1"/>
        <v>0.45373734840392388</v>
      </c>
      <c r="AH57">
        <f ca="1"/>
        <v>0.73465084433699124</v>
      </c>
    </row>
    <row r="58" spans="5:34">
      <c r="E58">
        <f ca="1"/>
        <v>-0.61042121425309437</v>
      </c>
      <c r="F58">
        <f ca="1"/>
        <v>-1.9046432269065661</v>
      </c>
      <c r="G58">
        <f ca="1"/>
        <v>-8.6597549142693089E-2</v>
      </c>
      <c r="H58">
        <f ca="1"/>
        <v>2.459137884253821</v>
      </c>
      <c r="I58">
        <f ca="1"/>
        <v>0.42156042521557774</v>
      </c>
      <c r="J58">
        <f ca="1"/>
        <v>0.50336868670603541</v>
      </c>
      <c r="K58">
        <f ca="1"/>
        <v>0.67980437980343478</v>
      </c>
      <c r="L58">
        <f ca="1"/>
        <v>-1.8271985552198886</v>
      </c>
      <c r="M58">
        <f ca="1"/>
        <v>-0.90739244625465099</v>
      </c>
      <c r="N58">
        <f ca="1"/>
        <v>-0.62953696263225578</v>
      </c>
      <c r="O58">
        <f ca="1"/>
        <v>-1.0523876510203365</v>
      </c>
      <c r="P58">
        <f ca="1"/>
        <v>-0.11052416220900069</v>
      </c>
      <c r="Q58">
        <f ca="1"/>
        <v>2.3143533377609127</v>
      </c>
      <c r="R58">
        <f ca="1"/>
        <v>-1.8594238765220306</v>
      </c>
      <c r="S58">
        <f ca="1"/>
        <v>2.002252605698605</v>
      </c>
      <c r="T58">
        <f ca="1"/>
        <v>-1.6520967966785094</v>
      </c>
      <c r="U58">
        <f ca="1"/>
        <v>3.1610436975073908</v>
      </c>
      <c r="V58">
        <f ca="1"/>
        <v>-4.0939937148618578E-2</v>
      </c>
      <c r="W58">
        <f ca="1"/>
        <v>-0.32363412834226546</v>
      </c>
      <c r="X58">
        <f ca="1"/>
        <v>-0.40944035050131544</v>
      </c>
      <c r="Y58">
        <f ca="1"/>
        <v>-0.79332979889139688</v>
      </c>
      <c r="Z58">
        <f ca="1"/>
        <v>0.27300618603748528</v>
      </c>
      <c r="AA58">
        <f ca="1"/>
        <v>-1.6006720642213679</v>
      </c>
      <c r="AB58">
        <f ca="1"/>
        <v>-1.0460153294111376</v>
      </c>
      <c r="AC58">
        <f ca="1"/>
        <v>-2.0991563409467888</v>
      </c>
      <c r="AD58">
        <f ca="1"/>
        <v>-0.24345997722734691</v>
      </c>
      <c r="AE58">
        <f ca="1"/>
        <v>1.1749033161659646</v>
      </c>
      <c r="AF58">
        <f ca="1"/>
        <v>4.379791320339292</v>
      </c>
      <c r="AG58">
        <f ca="1"/>
        <v>-0.67756658236850364</v>
      </c>
      <c r="AH58">
        <f ca="1"/>
        <v>-0.15522981083056311</v>
      </c>
    </row>
    <row r="59" spans="5:34">
      <c r="E59">
        <f ca="1"/>
        <v>0.56567901258700759</v>
      </c>
      <c r="F59">
        <f ca="1"/>
        <v>-0.11770116409234885</v>
      </c>
      <c r="G59">
        <f ca="1"/>
        <v>-0.23061590768557863</v>
      </c>
      <c r="H59">
        <f ca="1"/>
        <v>-0.6705703666794931</v>
      </c>
      <c r="I59">
        <f ca="1"/>
        <v>-2.0733187785328905E-5</v>
      </c>
      <c r="J59">
        <f ca="1"/>
        <v>0.16425484960712852</v>
      </c>
      <c r="K59">
        <f ca="1"/>
        <v>2.2814881115112484E-2</v>
      </c>
      <c r="L59">
        <f ca="1"/>
        <v>-0.11531722033891499</v>
      </c>
      <c r="M59">
        <f ca="1"/>
        <v>-0.11712210280572166</v>
      </c>
      <c r="N59">
        <f ca="1"/>
        <v>-0.4023836058691897</v>
      </c>
      <c r="O59">
        <f ca="1"/>
        <v>0.13496136722755156</v>
      </c>
      <c r="P59">
        <f ca="1"/>
        <v>-0.48973444375498526</v>
      </c>
      <c r="Q59">
        <f ca="1"/>
        <v>-6.2064713474786074E-3</v>
      </c>
      <c r="R59">
        <f ca="1"/>
        <v>6.9541737215477073E-2</v>
      </c>
      <c r="S59">
        <f ca="1"/>
        <v>0.53676367556313676</v>
      </c>
      <c r="T59">
        <f ca="1"/>
        <v>-9.4625782641566663E-3</v>
      </c>
      <c r="U59">
        <f ca="1"/>
        <v>-0.2422156181922385</v>
      </c>
      <c r="V59">
        <f ca="1"/>
        <v>-0.23542136265021937</v>
      </c>
      <c r="W59">
        <f ca="1"/>
        <v>0.22228819634466843</v>
      </c>
      <c r="X59">
        <f ca="1"/>
        <v>3.546589649246043E-2</v>
      </c>
      <c r="Y59">
        <f ca="1"/>
        <v>0.53844237903074788</v>
      </c>
      <c r="Z59">
        <f ca="1"/>
        <v>0.35939644146012867</v>
      </c>
      <c r="AA59">
        <f ca="1"/>
        <v>3.4497928001522793E-2</v>
      </c>
      <c r="AB59">
        <f ca="1"/>
        <v>0.10555031624047728</v>
      </c>
      <c r="AC59">
        <f ca="1"/>
        <v>-0.40295138367976263</v>
      </c>
      <c r="AD59">
        <f ca="1"/>
        <v>0.2875107800384637</v>
      </c>
      <c r="AE59">
        <f ca="1"/>
        <v>0.23991552025831966</v>
      </c>
      <c r="AF59">
        <f ca="1"/>
        <v>-0.11066201200465167</v>
      </c>
      <c r="AG59">
        <f ca="1"/>
        <v>1.3649511006980138E-2</v>
      </c>
      <c r="AH59">
        <f ca="1"/>
        <v>-3.9075250465831143E-3</v>
      </c>
    </row>
    <row r="60" spans="5:34">
      <c r="E60">
        <f ca="1"/>
        <v>0.36441043465543566</v>
      </c>
      <c r="F60">
        <f ca="1"/>
        <v>-0.50077837384766744</v>
      </c>
      <c r="G60">
        <f ca="1"/>
        <v>-0.33257422964891276</v>
      </c>
      <c r="H60">
        <f ca="1"/>
        <v>0.17203475041537747</v>
      </c>
      <c r="I60">
        <f ca="1"/>
        <v>4.8668413485673787E-2</v>
      </c>
      <c r="J60">
        <f ca="1"/>
        <v>-8.1752185877258021E-2</v>
      </c>
      <c r="K60">
        <f ca="1"/>
        <v>-0.39884959945210025</v>
      </c>
      <c r="L60">
        <f ca="1"/>
        <v>0.18622949637373393</v>
      </c>
      <c r="M60">
        <f ca="1"/>
        <v>0.95603616680899595</v>
      </c>
      <c r="N60">
        <f ca="1"/>
        <v>0.20754722477726251</v>
      </c>
      <c r="O60">
        <f ca="1"/>
        <v>-0.15152163109916175</v>
      </c>
      <c r="P60">
        <f ca="1"/>
        <v>-0.28240146523663806</v>
      </c>
      <c r="Q60">
        <f ca="1"/>
        <v>-1.1886609427206726E-2</v>
      </c>
      <c r="R60">
        <f ca="1"/>
        <v>-0.58602360037455747</v>
      </c>
      <c r="S60">
        <f ca="1"/>
        <v>-0.20201913746390884</v>
      </c>
      <c r="T60">
        <f ca="1"/>
        <v>9.9120962819140887E-2</v>
      </c>
      <c r="U60">
        <f ca="1"/>
        <v>-0.10092443033240459</v>
      </c>
      <c r="V60">
        <f ca="1"/>
        <v>0.71071950974315845</v>
      </c>
      <c r="W60">
        <f ca="1"/>
        <v>0.42049076265838742</v>
      </c>
      <c r="X60">
        <f ca="1"/>
        <v>-0.52003585231295779</v>
      </c>
      <c r="Y60">
        <f ca="1"/>
        <v>0.38234680319306241</v>
      </c>
      <c r="Z60">
        <f ca="1"/>
        <v>0.31663504923825991</v>
      </c>
      <c r="AA60">
        <f ca="1"/>
        <v>0.29640541971708756</v>
      </c>
      <c r="AB60">
        <f ca="1"/>
        <v>-0.58964931647268504</v>
      </c>
      <c r="AC60">
        <f ca="1"/>
        <v>0.89427126904039256</v>
      </c>
      <c r="AD60">
        <f ca="1"/>
        <v>-0.62202921154978674</v>
      </c>
      <c r="AE60">
        <f ca="1"/>
        <v>-0.40899111910594743</v>
      </c>
      <c r="AF60">
        <f ca="1"/>
        <v>-0.60107284049755338</v>
      </c>
      <c r="AG60">
        <f ca="1"/>
        <v>-6.2692835615381262E-2</v>
      </c>
      <c r="AH60">
        <f ca="1"/>
        <v>0.78738111540068578</v>
      </c>
    </row>
    <row r="61" spans="5:34">
      <c r="E61">
        <f ca="1"/>
        <v>0.88588902212139597</v>
      </c>
      <c r="F61">
        <f ca="1"/>
        <v>1.8237528285600884</v>
      </c>
      <c r="G61">
        <f ca="1"/>
        <v>-0.3234864161369726</v>
      </c>
      <c r="H61">
        <f ca="1"/>
        <v>-2.8683983562909678</v>
      </c>
      <c r="I61">
        <f ca="1"/>
        <v>-0.82172756848543949</v>
      </c>
      <c r="J61">
        <f ca="1"/>
        <v>-1.1931002102155799</v>
      </c>
      <c r="K61">
        <f ca="1"/>
        <v>-0.9427015062646078</v>
      </c>
      <c r="L61">
        <f ca="1"/>
        <v>2.4220389044203521</v>
      </c>
      <c r="M61">
        <f ca="1"/>
        <v>2.2532513445631404</v>
      </c>
      <c r="N61">
        <f ca="1"/>
        <v>1.0926359807265349</v>
      </c>
      <c r="O61">
        <f ca="1"/>
        <v>0.86241571756422453</v>
      </c>
      <c r="P61">
        <f ca="1"/>
        <v>0.33565510456216668</v>
      </c>
      <c r="Q61">
        <f ca="1"/>
        <v>-3.089714779317124</v>
      </c>
      <c r="R61">
        <f ca="1"/>
        <v>2.4217661088602802</v>
      </c>
      <c r="S61">
        <f ca="1"/>
        <v>-2.6008789765011624</v>
      </c>
      <c r="T61">
        <f ca="1"/>
        <v>2.3526857543891735</v>
      </c>
      <c r="U61">
        <f ca="1"/>
        <v>-4.0971079975845033</v>
      </c>
      <c r="V61">
        <f ca="1"/>
        <v>6.6944776667187067E-2</v>
      </c>
      <c r="W61">
        <f ca="1"/>
        <v>-3.5359978528779049E-2</v>
      </c>
      <c r="X61">
        <f ca="1"/>
        <v>0.39158099027109594</v>
      </c>
      <c r="Y61">
        <f ca="1"/>
        <v>1.0103856987553395</v>
      </c>
      <c r="Z61">
        <f ca="1"/>
        <v>6.9462231949717415E-2</v>
      </c>
      <c r="AA61">
        <f ca="1"/>
        <v>2.2625148062296812</v>
      </c>
      <c r="AB61">
        <f ca="1"/>
        <v>1.2834897854680662</v>
      </c>
      <c r="AC61">
        <f ca="1"/>
        <v>2.6868894436583295</v>
      </c>
      <c r="AD61">
        <f ca="1"/>
        <v>-0.17627105768114479</v>
      </c>
      <c r="AE61">
        <f ca="1"/>
        <v>-1.5349314195674113</v>
      </c>
      <c r="AF61">
        <f ca="1"/>
        <v>-5.5560099330386299</v>
      </c>
      <c r="AG61">
        <f ca="1"/>
        <v>1.0527219147365658</v>
      </c>
      <c r="AH61">
        <f ca="1"/>
        <v>0.9211537725627793</v>
      </c>
    </row>
    <row r="62" spans="5:34">
      <c r="E62">
        <f ca="1"/>
        <v>-0.13750495075983679</v>
      </c>
      <c r="F62">
        <f ca="1"/>
        <v>-0.15829880751673087</v>
      </c>
      <c r="G62">
        <f ca="1"/>
        <v>-4.0896928489350337E-2</v>
      </c>
      <c r="H62">
        <f ca="1"/>
        <v>0.15574468606018216</v>
      </c>
      <c r="I62">
        <f ca="1"/>
        <v>5.0861017031255326E-3</v>
      </c>
      <c r="J62">
        <f ca="1"/>
        <v>0.13636075057591437</v>
      </c>
      <c r="K62">
        <f ca="1"/>
        <v>3.2494055159727704E-2</v>
      </c>
      <c r="L62">
        <f ca="1"/>
        <v>0.53594794387008338</v>
      </c>
      <c r="M62">
        <f ca="1"/>
        <v>8.6719374660255519E-2</v>
      </c>
      <c r="N62">
        <f ca="1"/>
        <v>0.57851441781402579</v>
      </c>
      <c r="O62">
        <f ca="1"/>
        <v>-0.22650504128973398</v>
      </c>
      <c r="P62">
        <f ca="1"/>
        <v>7.2826944324366509E-3</v>
      </c>
      <c r="Q62">
        <f ca="1"/>
        <v>-0.15981181714094803</v>
      </c>
      <c r="R62">
        <f ca="1"/>
        <v>0.84841352483437216</v>
      </c>
      <c r="S62">
        <f ca="1"/>
        <v>6.195569455346206E-2</v>
      </c>
      <c r="T62">
        <f ca="1"/>
        <v>-3.7654871017166774E-2</v>
      </c>
      <c r="U62">
        <f ca="1"/>
        <v>-0.51970973264789289</v>
      </c>
      <c r="V62">
        <f ca="1"/>
        <v>-0.62735799654991886</v>
      </c>
      <c r="W62">
        <f ca="1"/>
        <v>-0.32947338676773436</v>
      </c>
      <c r="X62">
        <f ca="1"/>
        <v>-0.42633135061987587</v>
      </c>
      <c r="Y62">
        <f ca="1"/>
        <v>-0.19870928411180547</v>
      </c>
      <c r="Z62">
        <f ca="1"/>
        <v>0.19822505264718532</v>
      </c>
      <c r="AA62">
        <f ca="1"/>
        <v>0.21680319024223302</v>
      </c>
      <c r="AB62">
        <f ca="1"/>
        <v>0.23713495340854862</v>
      </c>
      <c r="AC62">
        <f ca="1"/>
        <v>0.23666728500379502</v>
      </c>
      <c r="AD62">
        <f ca="1"/>
        <v>9.4491191487475409E-2</v>
      </c>
      <c r="AE62">
        <f ca="1"/>
        <v>-0.12177410094772055</v>
      </c>
      <c r="AF62">
        <f ca="1"/>
        <v>-0.24826001043665968</v>
      </c>
      <c r="AG62">
        <f ca="1"/>
        <v>-0.43035604248258158</v>
      </c>
      <c r="AH62">
        <f ca="1"/>
        <v>0.36323713001463775</v>
      </c>
    </row>
    <row r="63" spans="5:34">
      <c r="E63">
        <f ca="1"/>
        <v>-0.194153060572718</v>
      </c>
      <c r="F63">
        <f ca="1"/>
        <v>-1.6762353153644463</v>
      </c>
      <c r="G63">
        <f ca="1"/>
        <v>0.33095372398163558</v>
      </c>
      <c r="H63">
        <f ca="1"/>
        <v>2.2789674535188627</v>
      </c>
      <c r="I63">
        <f ca="1"/>
        <v>0.65680405299422207</v>
      </c>
      <c r="J63">
        <f ca="1"/>
        <v>0.75072590208970091</v>
      </c>
      <c r="K63">
        <f ca="1"/>
        <v>0.80046310885619276</v>
      </c>
      <c r="L63">
        <f ca="1"/>
        <v>-2.0687562706792777</v>
      </c>
      <c r="M63">
        <f ca="1"/>
        <v>-1.7198151232573857</v>
      </c>
      <c r="N63">
        <f ca="1"/>
        <v>-0.85244633522985203</v>
      </c>
      <c r="O63">
        <f ca="1"/>
        <v>-1.242330122548553</v>
      </c>
      <c r="P63">
        <f ca="1"/>
        <v>-0.12136143207046766</v>
      </c>
      <c r="Q63">
        <f ca="1"/>
        <v>2.4865533720287409</v>
      </c>
      <c r="R63">
        <f ca="1"/>
        <v>-2.4375064703697338</v>
      </c>
      <c r="S63">
        <f ca="1"/>
        <v>1.8514677620126354</v>
      </c>
      <c r="T63">
        <f ca="1"/>
        <v>-1.7054556249757009</v>
      </c>
      <c r="U63">
        <f ca="1"/>
        <v>3.45543603414573</v>
      </c>
      <c r="V63">
        <f ca="1"/>
        <v>0.23009053230912405</v>
      </c>
      <c r="W63">
        <f ca="1"/>
        <v>0.17022674298322527</v>
      </c>
      <c r="X63">
        <f ca="1"/>
        <v>-3.4431237787096107E-2</v>
      </c>
      <c r="Y63">
        <f ca="1"/>
        <v>-0.52596424411427656</v>
      </c>
      <c r="Z63">
        <f ca="1"/>
        <v>-0.10862060235180016</v>
      </c>
      <c r="AA63">
        <f ca="1"/>
        <v>-1.5577761966322616</v>
      </c>
      <c r="AB63">
        <f ca="1"/>
        <v>-1.4528340476580062</v>
      </c>
      <c r="AC63">
        <f ca="1"/>
        <v>-1.8147328736942099</v>
      </c>
      <c r="AD63">
        <f ca="1"/>
        <v>-0.32305930671196154</v>
      </c>
      <c r="AE63">
        <f ca="1"/>
        <v>1.4478131809219481</v>
      </c>
      <c r="AF63">
        <f ca="1"/>
        <v>4.185925075050144</v>
      </c>
      <c r="AG63">
        <f ca="1"/>
        <v>-0.68131943596281364</v>
      </c>
      <c r="AH63">
        <f ca="1"/>
        <v>-0.78817832063542481</v>
      </c>
    </row>
    <row r="64" spans="5:34">
      <c r="E64">
        <f ca="1"/>
        <v>0.83921148063838324</v>
      </c>
      <c r="F64">
        <f ca="1"/>
        <v>1.27247450168573</v>
      </c>
      <c r="G64">
        <f ca="1"/>
        <v>-0.19894665456210434</v>
      </c>
      <c r="H64">
        <f ca="1"/>
        <v>-2.8762080938404866</v>
      </c>
      <c r="I64">
        <f ca="1"/>
        <v>-0.57518520703691578</v>
      </c>
      <c r="J64">
        <f ca="1"/>
        <v>-0.35631829414271188</v>
      </c>
      <c r="K64">
        <f ca="1"/>
        <v>-0.45644079188651254</v>
      </c>
      <c r="L64">
        <f ca="1"/>
        <v>1.5980295123077659</v>
      </c>
      <c r="M64">
        <f ca="1"/>
        <v>0.7807765175502962</v>
      </c>
      <c r="N64">
        <f ca="1"/>
        <v>-0.18299802574930388</v>
      </c>
      <c r="O64">
        <f ca="1"/>
        <v>1.1428376506791083</v>
      </c>
      <c r="P64">
        <f ca="1"/>
        <v>0.32888346637076343</v>
      </c>
      <c r="Q64">
        <f ca="1"/>
        <v>-2.2073156643018992</v>
      </c>
      <c r="R64">
        <f ca="1"/>
        <v>0.66261556876961758</v>
      </c>
      <c r="S64">
        <f ca="1"/>
        <v>-1.1745317927002126</v>
      </c>
      <c r="T64">
        <f ca="1"/>
        <v>1.3946245723590436</v>
      </c>
      <c r="U64">
        <f ca="1"/>
        <v>-2.7513978857834269</v>
      </c>
      <c r="V64">
        <f ca="1"/>
        <v>0.5317949059521524</v>
      </c>
      <c r="W64">
        <f ca="1"/>
        <v>0.65250542694738101</v>
      </c>
      <c r="X64">
        <f ca="1"/>
        <v>0.2321827665912965</v>
      </c>
      <c r="Y64">
        <f ca="1"/>
        <v>1.2113974315850549</v>
      </c>
      <c r="Z64">
        <f ca="1"/>
        <v>0.72571528054746959</v>
      </c>
      <c r="AA64">
        <f ca="1"/>
        <v>1.401458958391429</v>
      </c>
      <c r="AB64">
        <f ca="1"/>
        <v>0.4122458725858934</v>
      </c>
      <c r="AC64">
        <f ca="1"/>
        <v>1.6369452672690343</v>
      </c>
      <c r="AD64">
        <f ca="1"/>
        <v>0.15031837424537084</v>
      </c>
      <c r="AE64">
        <f ca="1"/>
        <v>-0.90075317728784499</v>
      </c>
      <c r="AF64">
        <f ca="1"/>
        <v>-3.4839832160500346</v>
      </c>
      <c r="AG64">
        <f ca="1"/>
        <v>0.84517338808804221</v>
      </c>
      <c r="AH64">
        <f ca="1"/>
        <v>0.29228284632383839</v>
      </c>
    </row>
    <row r="65" spans="2:34">
      <c r="E65">
        <f ca="1"/>
        <v>-0.1981240298573918</v>
      </c>
      <c r="F65">
        <f ca="1"/>
        <v>-0.68152551004856732</v>
      </c>
      <c r="G65">
        <f ca="1"/>
        <v>0.76645820765031569</v>
      </c>
      <c r="H65">
        <f ca="1"/>
        <v>2.0625018624980109</v>
      </c>
      <c r="I65">
        <f ca="1"/>
        <v>0.50032813730589021</v>
      </c>
      <c r="J65">
        <f ca="1"/>
        <v>0.59362247534786805</v>
      </c>
      <c r="K65">
        <f ca="1"/>
        <v>0.45400686076781765</v>
      </c>
      <c r="L65">
        <f ca="1"/>
        <v>-2.0406223044243115</v>
      </c>
      <c r="M65">
        <f ca="1"/>
        <v>-1.4596569120179521</v>
      </c>
      <c r="N65">
        <f ca="1"/>
        <v>-0.9631480393060966</v>
      </c>
      <c r="O65">
        <f ca="1"/>
        <v>-0.623980220197904</v>
      </c>
      <c r="P65">
        <f ca="1"/>
        <v>-0.23208850109091428</v>
      </c>
      <c r="Q65">
        <f ca="1"/>
        <v>1.7253548757702546</v>
      </c>
      <c r="R65">
        <f ca="1"/>
        <v>-1.7715969677773171</v>
      </c>
      <c r="S65">
        <f ca="1"/>
        <v>2.2196646000978961</v>
      </c>
      <c r="T65">
        <f ca="1"/>
        <v>-1.4339256388383455</v>
      </c>
      <c r="U65">
        <f ca="1"/>
        <v>3.0740200316205635</v>
      </c>
      <c r="V65">
        <f ca="1"/>
        <v>-0.39623000179522538</v>
      </c>
      <c r="W65">
        <f ca="1"/>
        <v>8.6017245916307175E-2</v>
      </c>
      <c r="X65">
        <f ca="1"/>
        <v>-0.1028140831697521</v>
      </c>
      <c r="Y65">
        <f ca="1"/>
        <v>-0.90909484230629234</v>
      </c>
      <c r="Z65">
        <f ca="1"/>
        <v>-0.4215379538454524</v>
      </c>
      <c r="AA65">
        <f ca="1"/>
        <v>-1.5328407127617636</v>
      </c>
      <c r="AB65">
        <f ca="1"/>
        <v>-0.90466805001790285</v>
      </c>
      <c r="AC65">
        <f ca="1"/>
        <v>-2.3409937946534347</v>
      </c>
      <c r="AD65">
        <f ca="1"/>
        <v>-7.9957549034328657E-3</v>
      </c>
      <c r="AE65">
        <f ca="1"/>
        <v>0.96671914084576804</v>
      </c>
      <c r="AF65">
        <f ca="1"/>
        <v>3.7647112100852973</v>
      </c>
      <c r="AG65">
        <f ca="1"/>
        <v>-0.11811248583519635</v>
      </c>
      <c r="AH65">
        <f ca="1"/>
        <v>-0.99792130114716249</v>
      </c>
    </row>
    <row r="66" spans="2:34">
      <c r="E66">
        <f ca="1"/>
        <v>-0.22790704226041358</v>
      </c>
      <c r="F66">
        <f ca="1"/>
        <v>0.35748427821003176</v>
      </c>
      <c r="G66">
        <f ca="1"/>
        <v>4.2970981330691271E-2</v>
      </c>
      <c r="H66">
        <f ca="1"/>
        <v>-6.9979896690554877E-2</v>
      </c>
      <c r="I66">
        <f ca="1"/>
        <v>-0.37017351777452506</v>
      </c>
      <c r="J66">
        <f ca="1"/>
        <v>-0.64246852690327361</v>
      </c>
      <c r="K66">
        <f ca="1"/>
        <v>4.1830018933026111E-2</v>
      </c>
      <c r="L66">
        <f ca="1"/>
        <v>0.66859701259193616</v>
      </c>
      <c r="M66">
        <f ca="1"/>
        <v>0.66823004503735894</v>
      </c>
      <c r="N66">
        <f ca="1"/>
        <v>0.57570390450698439</v>
      </c>
      <c r="O66">
        <f ca="1"/>
        <v>0.34536508614144928</v>
      </c>
      <c r="P66">
        <f ca="1"/>
        <v>0.52931870436492878</v>
      </c>
      <c r="Q66">
        <f ca="1"/>
        <v>-0.75542224331868957</v>
      </c>
      <c r="R66">
        <f ca="1"/>
        <v>1.4037910912835774</v>
      </c>
      <c r="S66">
        <f ca="1"/>
        <v>-1.3100026722193829</v>
      </c>
      <c r="T66">
        <f ca="1"/>
        <v>0.36181790933692159</v>
      </c>
      <c r="U66">
        <f ca="1"/>
        <v>-1.2802617273959234</v>
      </c>
      <c r="V66">
        <f ca="1"/>
        <v>4.4832411488184183E-2</v>
      </c>
      <c r="W66">
        <f ca="1"/>
        <v>-0.11898544266597173</v>
      </c>
      <c r="X66">
        <f ca="1"/>
        <v>-0.20298161709027679</v>
      </c>
      <c r="Y66">
        <f ca="1"/>
        <v>-0.16972144326305116</v>
      </c>
      <c r="Z66">
        <f ca="1"/>
        <v>-0.35334579048817</v>
      </c>
      <c r="AA66">
        <f ca="1"/>
        <v>0.6423841481607796</v>
      </c>
      <c r="AB66">
        <f ca="1"/>
        <v>0.75319374921239457</v>
      </c>
      <c r="AC66">
        <f ca="1"/>
        <v>0.83893690680333843</v>
      </c>
      <c r="AD66">
        <f ca="1"/>
        <v>4.9195822629137256E-2</v>
      </c>
      <c r="AE66">
        <f ca="1"/>
        <v>-0.51345995053510829</v>
      </c>
      <c r="AF66">
        <f ca="1"/>
        <v>-1.7454838428694366</v>
      </c>
      <c r="AG66">
        <f ca="1"/>
        <v>0.16915381470145807</v>
      </c>
      <c r="AH66">
        <f ca="1"/>
        <v>0.48440044038212154</v>
      </c>
    </row>
    <row r="67" spans="2:34">
      <c r="E67">
        <f ca="1"/>
        <v>-0.5315471798158784</v>
      </c>
      <c r="F67">
        <f ca="1"/>
        <v>0.9371404587553922</v>
      </c>
      <c r="G67">
        <f ca="1"/>
        <v>2.309430080454335E-2</v>
      </c>
      <c r="H67">
        <f ca="1"/>
        <v>-0.25428981546666818</v>
      </c>
      <c r="I67">
        <f ca="1"/>
        <v>-0.33966154525695619</v>
      </c>
      <c r="J67">
        <f ca="1"/>
        <v>-8.6497654736018184E-2</v>
      </c>
      <c r="K67">
        <f ca="1"/>
        <v>-7.6963939450395424E-2</v>
      </c>
      <c r="L67">
        <f ca="1"/>
        <v>0.72949227772069691</v>
      </c>
      <c r="M67">
        <f ca="1"/>
        <v>0.60721391578805661</v>
      </c>
      <c r="N67">
        <f ca="1"/>
        <v>0.64420999607922147</v>
      </c>
      <c r="O67">
        <f ca="1"/>
        <v>4.271136440488682E-2</v>
      </c>
      <c r="P67">
        <f ca="1"/>
        <v>0.30475179037126998</v>
      </c>
      <c r="Q67">
        <f ca="1"/>
        <v>-0.63847309550656506</v>
      </c>
      <c r="R67">
        <f ca="1"/>
        <v>0.91795712511900507</v>
      </c>
      <c r="S67">
        <f ca="1"/>
        <v>-0.78117476231847838</v>
      </c>
      <c r="T67">
        <f ca="1"/>
        <v>0.4505049780849435</v>
      </c>
      <c r="U67">
        <f ca="1"/>
        <v>-0.90669664867484989</v>
      </c>
      <c r="V67">
        <f ca="1"/>
        <v>-1.8464097760977068E-2</v>
      </c>
      <c r="W67">
        <f ca="1"/>
        <v>-0.16159270243587576</v>
      </c>
      <c r="X67">
        <f ca="1"/>
        <v>-0.13907312855533713</v>
      </c>
      <c r="Y67">
        <f ca="1"/>
        <v>-0.37219697013089259</v>
      </c>
      <c r="Z67">
        <f ca="1"/>
        <v>-0.31510060159833531</v>
      </c>
      <c r="AA67">
        <f ca="1"/>
        <v>0.51140225534952133</v>
      </c>
      <c r="AB67">
        <f ca="1"/>
        <v>0.75098000286139421</v>
      </c>
      <c r="AC67">
        <f ca="1"/>
        <v>0.70328790637536676</v>
      </c>
      <c r="AD67">
        <f ca="1"/>
        <v>-6.9977885774321152E-2</v>
      </c>
      <c r="AE67">
        <f ca="1"/>
        <v>-0.27948682224132687</v>
      </c>
      <c r="AF67">
        <f ca="1"/>
        <v>-1.546934606434089</v>
      </c>
      <c r="AG67">
        <f ca="1"/>
        <v>0.15527490090902779</v>
      </c>
      <c r="AH67">
        <f ca="1"/>
        <v>5.4274229372474017E-2</v>
      </c>
    </row>
    <row r="69" spans="2:34">
      <c r="B69" t="s">
        <v>1</v>
      </c>
    </row>
    <row r="70" spans="2:34">
      <c r="B70" t="s">
        <v>2</v>
      </c>
      <c r="C70">
        <f ca="1">SUM(_xlfn.ANCHORARRAY(E74))</f>
        <v>29.999999999999947</v>
      </c>
    </row>
    <row r="71" spans="2:34">
      <c r="B71" t="s">
        <v>3</v>
      </c>
      <c r="C71">
        <f ca="1">COUNTA(E74:E273)</f>
        <v>30</v>
      </c>
    </row>
    <row r="72" spans="2:34">
      <c r="B72" t="s">
        <v>4</v>
      </c>
      <c r="C72">
        <f ca="1">COUNTA(74:74)</f>
        <v>30</v>
      </c>
    </row>
    <row r="74" spans="2:34">
      <c r="E74" cm="1">
        <f t="array" aca="1" ref="E74:AH103" ca="1">MMULT(E5:AH34,_xlfn.ANCHORARRAY(E38))</f>
        <v>1.0000000000000002</v>
      </c>
      <c r="F74">
        <f ca="1"/>
        <v>2.248201624865942E-15</v>
      </c>
      <c r="G74">
        <f ca="1"/>
        <v>1.029558382992235E-15</v>
      </c>
      <c r="H74">
        <f ca="1"/>
        <v>-1.1102230246251565E-15</v>
      </c>
      <c r="I74">
        <f ca="1"/>
        <v>-1.1865508575681361E-15</v>
      </c>
      <c r="J74">
        <f ca="1"/>
        <v>-3.426078865054194E-15</v>
      </c>
      <c r="K74">
        <f ca="1"/>
        <v>-8.1878948066105295E-16</v>
      </c>
      <c r="L74">
        <f ca="1"/>
        <v>3.6914915568786455E-15</v>
      </c>
      <c r="M74">
        <f ca="1"/>
        <v>7.3552275381416621E-16</v>
      </c>
      <c r="N74">
        <f ca="1"/>
        <v>1.1657341758564144E-15</v>
      </c>
      <c r="O74">
        <f ca="1"/>
        <v>1.0685896612017132E-15</v>
      </c>
      <c r="P74">
        <f ca="1"/>
        <v>1.3600232051658168E-15</v>
      </c>
      <c r="Q74">
        <f ca="1"/>
        <v>-2.9143354396410359E-15</v>
      </c>
      <c r="R74">
        <f ca="1"/>
        <v>2.8033131371785203E-15</v>
      </c>
      <c r="S74">
        <f ca="1"/>
        <v>-5.8841820305133297E-15</v>
      </c>
      <c r="T74">
        <f ca="1"/>
        <v>-6.5225602696727947E-16</v>
      </c>
      <c r="U74">
        <f ca="1"/>
        <v>-1.6375789613221059E-15</v>
      </c>
      <c r="V74">
        <f ca="1"/>
        <v>-3.664603343001005E-16</v>
      </c>
      <c r="W74">
        <f ca="1"/>
        <v>9.9226182825873366E-16</v>
      </c>
      <c r="X74">
        <f ca="1"/>
        <v>-5.3429483060085659E-16</v>
      </c>
      <c r="Y74">
        <f ca="1"/>
        <v>-9.4368957093138306E-16</v>
      </c>
      <c r="Z74">
        <f ca="1"/>
        <v>-5.0515147620444623E-15</v>
      </c>
      <c r="AA74">
        <f ca="1"/>
        <v>3.1363800445660672E-15</v>
      </c>
      <c r="AB74">
        <f ca="1"/>
        <v>1.2351231148954867E-15</v>
      </c>
      <c r="AC74">
        <f ca="1"/>
        <v>2.4841240175987878E-15</v>
      </c>
      <c r="AD74">
        <f ca="1"/>
        <v>2.7981089667505898E-15</v>
      </c>
      <c r="AE74">
        <f ca="1"/>
        <v>-5.4123372450476381E-16</v>
      </c>
      <c r="AF74">
        <f ca="1"/>
        <v>-4.6351811278100286E-15</v>
      </c>
      <c r="AG74">
        <f ca="1"/>
        <v>1.4224732503009818E-15</v>
      </c>
      <c r="AH74">
        <f ca="1"/>
        <v>2.0001361678012586E-15</v>
      </c>
    </row>
    <row r="75" spans="2:34">
      <c r="E75">
        <f ca="1"/>
        <v>2.7755575615628914E-16</v>
      </c>
      <c r="F75">
        <f ca="1"/>
        <v>1.0000000000000016</v>
      </c>
      <c r="G75">
        <f ca="1"/>
        <v>1.0061396160665481E-16</v>
      </c>
      <c r="H75">
        <f ca="1"/>
        <v>-1.9706458687096529E-15</v>
      </c>
      <c r="I75">
        <f ca="1"/>
        <v>-1.0547118733938987E-15</v>
      </c>
      <c r="J75">
        <f ca="1"/>
        <v>-1.2628786905111156E-15</v>
      </c>
      <c r="K75">
        <f ca="1"/>
        <v>-1.8318679906315083E-15</v>
      </c>
      <c r="L75">
        <f ca="1"/>
        <v>2.9976021664879227E-15</v>
      </c>
      <c r="M75">
        <f ca="1"/>
        <v>1.5543122344752192E-15</v>
      </c>
      <c r="N75">
        <f ca="1"/>
        <v>1.1102230246251565E-16</v>
      </c>
      <c r="O75">
        <f ca="1"/>
        <v>1.2420620087993939E-15</v>
      </c>
      <c r="P75">
        <f ca="1"/>
        <v>6.6613381477509392E-16</v>
      </c>
      <c r="Q75">
        <f ca="1"/>
        <v>-3.219646771412954E-15</v>
      </c>
      <c r="R75">
        <f ca="1"/>
        <v>1.8873791418627661E-15</v>
      </c>
      <c r="S75">
        <f ca="1"/>
        <v>-3.8857805861880479E-15</v>
      </c>
      <c r="T75">
        <f ca="1"/>
        <v>-1.5543122344752192E-15</v>
      </c>
      <c r="U75">
        <f ca="1"/>
        <v>-2.6645352591003757E-15</v>
      </c>
      <c r="V75">
        <f ca="1"/>
        <v>5.2041704279304213E-17</v>
      </c>
      <c r="W75">
        <f ca="1"/>
        <v>1.1657341758564144E-15</v>
      </c>
      <c r="X75">
        <f ca="1"/>
        <v>-3.1918911957973251E-16</v>
      </c>
      <c r="Y75">
        <f ca="1"/>
        <v>3.3306690738754696E-16</v>
      </c>
      <c r="Z75">
        <f ca="1"/>
        <v>-1.4432899320127035E-15</v>
      </c>
      <c r="AA75">
        <f ca="1"/>
        <v>2.8310687127941492E-15</v>
      </c>
      <c r="AB75">
        <f ca="1"/>
        <v>1.3322676295501878E-15</v>
      </c>
      <c r="AC75">
        <f ca="1"/>
        <v>1.8873791418627661E-15</v>
      </c>
      <c r="AD75">
        <f ca="1"/>
        <v>2.8449465006019636E-15</v>
      </c>
      <c r="AE75">
        <f ca="1"/>
        <v>-1.27675647831893E-15</v>
      </c>
      <c r="AF75">
        <f ca="1"/>
        <v>-4.6629367034256575E-15</v>
      </c>
      <c r="AG75">
        <f ca="1"/>
        <v>1.3322676295501878E-15</v>
      </c>
      <c r="AH75">
        <f ca="1"/>
        <v>1.5404344466674047E-15</v>
      </c>
    </row>
    <row r="76" spans="2:34">
      <c r="E76">
        <f ca="1"/>
        <v>3.8857805861880479E-16</v>
      </c>
      <c r="F76">
        <f ca="1"/>
        <v>1.8873791418627661E-15</v>
      </c>
      <c r="G76">
        <f ca="1"/>
        <v>1.0000000000000002</v>
      </c>
      <c r="H76">
        <f ca="1"/>
        <v>-1.6306400674181987E-15</v>
      </c>
      <c r="I76">
        <f ca="1"/>
        <v>-1.0547118733938987E-15</v>
      </c>
      <c r="J76">
        <f ca="1"/>
        <v>-9.3328123007552222E-16</v>
      </c>
      <c r="K76">
        <f ca="1"/>
        <v>-1.1501216645726231E-15</v>
      </c>
      <c r="L76">
        <f ca="1"/>
        <v>3.0114799542957371E-15</v>
      </c>
      <c r="M76">
        <f ca="1"/>
        <v>-3.8857805861880479E-16</v>
      </c>
      <c r="N76">
        <f ca="1"/>
        <v>-6.9388939039072284E-17</v>
      </c>
      <c r="O76">
        <f ca="1"/>
        <v>1.3929829512093761E-15</v>
      </c>
      <c r="P76">
        <f ca="1"/>
        <v>1.0824674490095276E-15</v>
      </c>
      <c r="Q76">
        <f ca="1"/>
        <v>-2.4424906541753444E-15</v>
      </c>
      <c r="R76">
        <f ca="1"/>
        <v>5.8286708792820718E-16</v>
      </c>
      <c r="S76">
        <f ca="1"/>
        <v>-2.0677903833643541E-15</v>
      </c>
      <c r="T76">
        <f ca="1"/>
        <v>4.649058915617843E-16</v>
      </c>
      <c r="U76">
        <f ca="1"/>
        <v>2.248201624865942E-15</v>
      </c>
      <c r="V76">
        <f ca="1"/>
        <v>-8.3873880063478623E-16</v>
      </c>
      <c r="W76">
        <f ca="1"/>
        <v>1.0061396160665481E-15</v>
      </c>
      <c r="X76">
        <f ca="1"/>
        <v>-3.1225022567582528E-16</v>
      </c>
      <c r="Y76">
        <f ca="1"/>
        <v>2.6367796834847468E-16</v>
      </c>
      <c r="Z76">
        <f ca="1"/>
        <v>-2.3800406090401793E-15</v>
      </c>
      <c r="AA76">
        <f ca="1"/>
        <v>2.2759572004815709E-15</v>
      </c>
      <c r="AB76">
        <f ca="1"/>
        <v>4.4408920985006262E-16</v>
      </c>
      <c r="AC76">
        <f ca="1"/>
        <v>1.5126788710517758E-15</v>
      </c>
      <c r="AD76">
        <f ca="1"/>
        <v>1.025221574302293E-15</v>
      </c>
      <c r="AE76">
        <f ca="1"/>
        <v>-2.0122792321330962E-16</v>
      </c>
      <c r="AF76">
        <f ca="1"/>
        <v>-2.3592239273284576E-15</v>
      </c>
      <c r="AG76">
        <f ca="1"/>
        <v>-8.2919782151691379E-16</v>
      </c>
      <c r="AH76">
        <f ca="1"/>
        <v>3.174543961037557E-16</v>
      </c>
    </row>
    <row r="77" spans="2:34">
      <c r="E77">
        <f ca="1"/>
        <v>1.1102230246251565E-16</v>
      </c>
      <c r="F77">
        <f ca="1"/>
        <v>3.1086244689504383E-15</v>
      </c>
      <c r="G77">
        <f ca="1"/>
        <v>5.2735593669694936E-16</v>
      </c>
      <c r="H77">
        <f ca="1"/>
        <v>0.99999999999999689</v>
      </c>
      <c r="I77">
        <f ca="1"/>
        <v>-1.7208456881689926E-15</v>
      </c>
      <c r="J77">
        <f ca="1"/>
        <v>-2.1649348980190553E-15</v>
      </c>
      <c r="K77">
        <f ca="1"/>
        <v>-1.5473733405713119E-15</v>
      </c>
      <c r="L77">
        <f ca="1"/>
        <v>5.3290705182007514E-15</v>
      </c>
      <c r="M77">
        <f ca="1"/>
        <v>2.1649348980190553E-15</v>
      </c>
      <c r="N77">
        <f ca="1"/>
        <v>9.9920072216264089E-16</v>
      </c>
      <c r="O77">
        <f ca="1"/>
        <v>1.9498291869979312E-15</v>
      </c>
      <c r="P77">
        <f ca="1"/>
        <v>1.4155343563970746E-15</v>
      </c>
      <c r="Q77">
        <f ca="1"/>
        <v>-4.9960036108132044E-15</v>
      </c>
      <c r="R77">
        <f ca="1"/>
        <v>3.6637359812630166E-15</v>
      </c>
      <c r="S77">
        <f ca="1"/>
        <v>-5.773159728050814E-15</v>
      </c>
      <c r="T77">
        <f ca="1"/>
        <v>4.4408920985006262E-16</v>
      </c>
      <c r="U77">
        <f ca="1"/>
        <v>-2.1094237467877974E-15</v>
      </c>
      <c r="V77">
        <f ca="1"/>
        <v>-4.891920202254596E-16</v>
      </c>
      <c r="W77">
        <f ca="1"/>
        <v>1.2212453270876722E-15</v>
      </c>
      <c r="X77">
        <f ca="1"/>
        <v>-5.5511151231257827E-16</v>
      </c>
      <c r="Y77">
        <f ca="1"/>
        <v>0</v>
      </c>
      <c r="Z77">
        <f ca="1"/>
        <v>-2.55351295663786E-15</v>
      </c>
      <c r="AA77">
        <f ca="1"/>
        <v>3.8857805861880479E-15</v>
      </c>
      <c r="AB77">
        <f ca="1"/>
        <v>1.1102230246251565E-15</v>
      </c>
      <c r="AC77">
        <f ca="1"/>
        <v>2.6645352591003757E-15</v>
      </c>
      <c r="AD77">
        <f ca="1"/>
        <v>2.6367796834847468E-15</v>
      </c>
      <c r="AE77">
        <f ca="1"/>
        <v>-2.1371793224034263E-15</v>
      </c>
      <c r="AF77">
        <f ca="1"/>
        <v>-6.6613381477509392E-15</v>
      </c>
      <c r="AG77">
        <f ca="1"/>
        <v>1.2073675392798577E-15</v>
      </c>
      <c r="AH77">
        <f ca="1"/>
        <v>1.8457457784393227E-15</v>
      </c>
    </row>
    <row r="78" spans="2:34">
      <c r="E78">
        <f ca="1"/>
        <v>7.2164496600635175E-16</v>
      </c>
      <c r="F78">
        <f ca="1"/>
        <v>2.1094237467877974E-15</v>
      </c>
      <c r="G78">
        <f ca="1"/>
        <v>3.2612801348363973E-16</v>
      </c>
      <c r="H78">
        <f ca="1"/>
        <v>-1.3322676295501878E-15</v>
      </c>
      <c r="I78">
        <f ca="1"/>
        <v>0.99999999999999944</v>
      </c>
      <c r="J78">
        <f ca="1"/>
        <v>-1.3600232051658168E-15</v>
      </c>
      <c r="K78">
        <f ca="1"/>
        <v>-2.1024848528838902E-15</v>
      </c>
      <c r="L78">
        <f ca="1"/>
        <v>2.4424906541753444E-15</v>
      </c>
      <c r="M78">
        <f ca="1"/>
        <v>5.5511151231257827E-16</v>
      </c>
      <c r="N78">
        <f ca="1"/>
        <v>1.1102230246251565E-16</v>
      </c>
      <c r="O78">
        <f ca="1"/>
        <v>1.672273430841642E-15</v>
      </c>
      <c r="P78">
        <f ca="1"/>
        <v>5.5511151231257827E-16</v>
      </c>
      <c r="Q78">
        <f ca="1"/>
        <v>-3.7747582837255322E-15</v>
      </c>
      <c r="R78">
        <f ca="1"/>
        <v>1.5543122344752192E-15</v>
      </c>
      <c r="S78">
        <f ca="1"/>
        <v>-3.3306690738754696E-15</v>
      </c>
      <c r="T78">
        <f ca="1"/>
        <v>1.3322676295501878E-15</v>
      </c>
      <c r="U78">
        <f ca="1"/>
        <v>1.2212453270876722E-15</v>
      </c>
      <c r="V78">
        <f ca="1"/>
        <v>-6.852157730108388E-16</v>
      </c>
      <c r="W78">
        <f ca="1"/>
        <v>1.2351231148954867E-15</v>
      </c>
      <c r="X78">
        <f ca="1"/>
        <v>-1.3877787807814457E-17</v>
      </c>
      <c r="Y78">
        <f ca="1"/>
        <v>-1.6653345369377348E-16</v>
      </c>
      <c r="Z78">
        <f ca="1"/>
        <v>-2.5257573810222311E-15</v>
      </c>
      <c r="AA78">
        <f ca="1"/>
        <v>9.4368957093138306E-16</v>
      </c>
      <c r="AB78">
        <f ca="1"/>
        <v>1.1102230246251565E-15</v>
      </c>
      <c r="AC78">
        <f ca="1"/>
        <v>1.1102230246251565E-15</v>
      </c>
      <c r="AD78">
        <f ca="1"/>
        <v>1.8318679906315083E-15</v>
      </c>
      <c r="AE78">
        <f ca="1"/>
        <v>-1.7208456881689926E-15</v>
      </c>
      <c r="AF78">
        <f ca="1"/>
        <v>-4.4408920985006262E-15</v>
      </c>
      <c r="AG78">
        <f ca="1"/>
        <v>-7.3552275381416621E-16</v>
      </c>
      <c r="AH78">
        <f ca="1"/>
        <v>1.124100812432971E-15</v>
      </c>
    </row>
    <row r="79" spans="2:34">
      <c r="E79">
        <f ca="1"/>
        <v>6.106226635438361E-16</v>
      </c>
      <c r="F79">
        <f ca="1"/>
        <v>2.6645352591003757E-15</v>
      </c>
      <c r="G79">
        <f ca="1"/>
        <v>1.6306400674181987E-16</v>
      </c>
      <c r="H79">
        <f ca="1"/>
        <v>-2.6922908347160046E-15</v>
      </c>
      <c r="I79">
        <f ca="1"/>
        <v>-1.27675647831893E-15</v>
      </c>
      <c r="J79">
        <f ca="1"/>
        <v>0.99999999999999745</v>
      </c>
      <c r="K79">
        <f ca="1"/>
        <v>-1.2351231148954867E-15</v>
      </c>
      <c r="L79">
        <f ca="1"/>
        <v>3.7747582837255322E-15</v>
      </c>
      <c r="M79">
        <f ca="1"/>
        <v>1.9984014443252818E-15</v>
      </c>
      <c r="N79">
        <f ca="1"/>
        <v>1.3322676295501878E-15</v>
      </c>
      <c r="O79">
        <f ca="1"/>
        <v>1.5751289161869408E-15</v>
      </c>
      <c r="P79">
        <f ca="1"/>
        <v>1.1102230246251565E-15</v>
      </c>
      <c r="Q79">
        <f ca="1"/>
        <v>-3.4416913763379853E-15</v>
      </c>
      <c r="R79">
        <f ca="1"/>
        <v>2.55351295663786E-15</v>
      </c>
      <c r="S79">
        <f ca="1"/>
        <v>-4.8849813083506888E-15</v>
      </c>
      <c r="T79">
        <f ca="1"/>
        <v>1.3877787807814457E-15</v>
      </c>
      <c r="U79">
        <f ca="1"/>
        <v>-2.9976021664879227E-15</v>
      </c>
      <c r="V79">
        <f ca="1"/>
        <v>-9.8011876392689601E-16</v>
      </c>
      <c r="W79">
        <f ca="1"/>
        <v>3.3306690738754696E-16</v>
      </c>
      <c r="X79">
        <f ca="1"/>
        <v>-4.8572257327350599E-16</v>
      </c>
      <c r="Y79">
        <f ca="1"/>
        <v>9.9920072216264089E-16</v>
      </c>
      <c r="Z79">
        <f ca="1"/>
        <v>-1.9984014443252818E-15</v>
      </c>
      <c r="AA79">
        <f ca="1"/>
        <v>3.3861802251067274E-15</v>
      </c>
      <c r="AB79">
        <f ca="1"/>
        <v>1.3322676295501878E-15</v>
      </c>
      <c r="AC79">
        <f ca="1"/>
        <v>2.55351295663786E-15</v>
      </c>
      <c r="AD79">
        <f ca="1"/>
        <v>7.9103390504542404E-16</v>
      </c>
      <c r="AE79">
        <f ca="1"/>
        <v>-1.7208456881689926E-15</v>
      </c>
      <c r="AF79">
        <f ca="1"/>
        <v>-5.5511151231257827E-15</v>
      </c>
      <c r="AG79">
        <f ca="1"/>
        <v>1.3877787807814457E-16</v>
      </c>
      <c r="AH79">
        <f ca="1"/>
        <v>1.7694179454963432E-15</v>
      </c>
    </row>
    <row r="80" spans="2:34">
      <c r="E80">
        <f ca="1"/>
        <v>1.1102230246251565E-16</v>
      </c>
      <c r="F80">
        <f ca="1"/>
        <v>1.6653345369377348E-15</v>
      </c>
      <c r="G80">
        <f ca="1"/>
        <v>-5.5164206536062466E-16</v>
      </c>
      <c r="H80">
        <f ca="1"/>
        <v>-1.7486012637846216E-15</v>
      </c>
      <c r="I80">
        <f ca="1"/>
        <v>-8.8817841970012523E-16</v>
      </c>
      <c r="J80">
        <f ca="1"/>
        <v>-1.9706458687096529E-15</v>
      </c>
      <c r="K80">
        <f ca="1"/>
        <v>0.99999999999999722</v>
      </c>
      <c r="L80">
        <f ca="1"/>
        <v>1.2212453270876722E-15</v>
      </c>
      <c r="M80">
        <f ca="1"/>
        <v>5.5511151231257827E-16</v>
      </c>
      <c r="N80">
        <f ca="1"/>
        <v>3.3306690738754696E-16</v>
      </c>
      <c r="O80">
        <f ca="1"/>
        <v>1.3739009929736312E-15</v>
      </c>
      <c r="P80">
        <f ca="1"/>
        <v>6.6613381477509392E-16</v>
      </c>
      <c r="Q80">
        <f ca="1"/>
        <v>-1.6653345369377348E-15</v>
      </c>
      <c r="R80">
        <f ca="1"/>
        <v>1.9984014443252818E-15</v>
      </c>
      <c r="S80">
        <f ca="1"/>
        <v>-2.9976021664879227E-15</v>
      </c>
      <c r="T80">
        <f ca="1"/>
        <v>5.5511151231257827E-16</v>
      </c>
      <c r="U80">
        <f ca="1"/>
        <v>2.886579864025407E-15</v>
      </c>
      <c r="V80">
        <f ca="1"/>
        <v>-2.1857515797307769E-16</v>
      </c>
      <c r="W80">
        <f ca="1"/>
        <v>1.3877787807814457E-16</v>
      </c>
      <c r="X80">
        <f ca="1"/>
        <v>-1.3877787807814457E-16</v>
      </c>
      <c r="Y80">
        <f ca="1"/>
        <v>1.27675647831893E-15</v>
      </c>
      <c r="Z80">
        <f ca="1"/>
        <v>-1.8873791418627661E-15</v>
      </c>
      <c r="AA80">
        <f ca="1"/>
        <v>1.3322676295501878E-15</v>
      </c>
      <c r="AB80">
        <f ca="1"/>
        <v>8.8817841970012523E-16</v>
      </c>
      <c r="AC80">
        <f ca="1"/>
        <v>1.5543122344752192E-15</v>
      </c>
      <c r="AD80">
        <f ca="1"/>
        <v>-4.0245584642661925E-16</v>
      </c>
      <c r="AE80">
        <f ca="1"/>
        <v>-3.8857805861880479E-16</v>
      </c>
      <c r="AF80">
        <f ca="1"/>
        <v>-2.4424906541753444E-15</v>
      </c>
      <c r="AG80">
        <f ca="1"/>
        <v>-4.163336342344337E-16</v>
      </c>
      <c r="AH80">
        <f ca="1"/>
        <v>1.3739009929736312E-15</v>
      </c>
    </row>
    <row r="81" spans="5:34">
      <c r="E81">
        <f ca="1"/>
        <v>0</v>
      </c>
      <c r="F81">
        <f ca="1"/>
        <v>1.1102230246251565E-15</v>
      </c>
      <c r="G81">
        <f ca="1"/>
        <v>-5.5511151231257827E-17</v>
      </c>
      <c r="H81">
        <f ca="1"/>
        <v>-4.4408920985006262E-16</v>
      </c>
      <c r="I81">
        <f ca="1"/>
        <v>-8.8817841970012523E-16</v>
      </c>
      <c r="J81">
        <f ca="1"/>
        <v>-3.0114799542957371E-15</v>
      </c>
      <c r="K81">
        <f ca="1"/>
        <v>-1.5820678100908481E-15</v>
      </c>
      <c r="L81">
        <f ca="1"/>
        <v>1.0000000000000013</v>
      </c>
      <c r="M81">
        <f ca="1"/>
        <v>2.2204460492503131E-16</v>
      </c>
      <c r="N81">
        <f ca="1"/>
        <v>3.8857805861880479E-16</v>
      </c>
      <c r="O81">
        <f ca="1"/>
        <v>7.6674777638174874E-16</v>
      </c>
      <c r="P81">
        <f ca="1"/>
        <v>6.9388939039072284E-16</v>
      </c>
      <c r="Q81">
        <f ca="1"/>
        <v>-2.1649348980190553E-15</v>
      </c>
      <c r="R81">
        <f ca="1"/>
        <v>1.8873791418627661E-15</v>
      </c>
      <c r="S81">
        <f ca="1"/>
        <v>-4.1078251911130792E-15</v>
      </c>
      <c r="T81">
        <f ca="1"/>
        <v>-1.27675647831893E-15</v>
      </c>
      <c r="U81">
        <f ca="1"/>
        <v>7.7715611723760958E-16</v>
      </c>
      <c r="V81">
        <f ca="1"/>
        <v>2.445960101127298E-16</v>
      </c>
      <c r="W81">
        <f ca="1"/>
        <v>1.0130785099704553E-15</v>
      </c>
      <c r="X81">
        <f ca="1"/>
        <v>-1.3877787807814457E-16</v>
      </c>
      <c r="Y81">
        <f ca="1"/>
        <v>3.3306690738754696E-16</v>
      </c>
      <c r="Z81">
        <f ca="1"/>
        <v>-3.9968028886505635E-15</v>
      </c>
      <c r="AA81">
        <f ca="1"/>
        <v>2.1094237467877974E-15</v>
      </c>
      <c r="AB81">
        <f ca="1"/>
        <v>4.4408920985006262E-16</v>
      </c>
      <c r="AC81">
        <f ca="1"/>
        <v>1.1102230246251565E-15</v>
      </c>
      <c r="AD81">
        <f ca="1"/>
        <v>1.5126788710517758E-15</v>
      </c>
      <c r="AE81">
        <f ca="1"/>
        <v>1.6653345369377348E-16</v>
      </c>
      <c r="AF81">
        <f ca="1"/>
        <v>-2.2204460492503131E-15</v>
      </c>
      <c r="AG81">
        <f ca="1"/>
        <v>1.4710455076283324E-15</v>
      </c>
      <c r="AH81">
        <f ca="1"/>
        <v>2.310651670001107E-15</v>
      </c>
    </row>
    <row r="82" spans="5:34">
      <c r="E82">
        <f ca="1"/>
        <v>-1.6653345369377348E-16</v>
      </c>
      <c r="F82">
        <f ca="1"/>
        <v>1.6653345369377348E-15</v>
      </c>
      <c r="G82">
        <f ca="1"/>
        <v>-2.9490299091605721E-16</v>
      </c>
      <c r="H82">
        <f ca="1"/>
        <v>-2.1371793224034263E-15</v>
      </c>
      <c r="I82">
        <f ca="1"/>
        <v>-2.3869795029440866E-15</v>
      </c>
      <c r="J82">
        <f ca="1"/>
        <v>-2.4980018054066022E-16</v>
      </c>
      <c r="K82">
        <f ca="1"/>
        <v>-6.3143934525555778E-16</v>
      </c>
      <c r="L82">
        <f ca="1"/>
        <v>3.8857805861880479E-15</v>
      </c>
      <c r="M82">
        <f ca="1"/>
        <v>1.0000000000000013</v>
      </c>
      <c r="N82">
        <f ca="1"/>
        <v>1.1102230246251565E-15</v>
      </c>
      <c r="O82">
        <f ca="1"/>
        <v>1.2420620087993939E-15</v>
      </c>
      <c r="P82">
        <f ca="1"/>
        <v>1.1102230246251565E-15</v>
      </c>
      <c r="Q82">
        <f ca="1"/>
        <v>-3.4416913763379853E-15</v>
      </c>
      <c r="R82">
        <f ca="1"/>
        <v>3.4416913763379853E-15</v>
      </c>
      <c r="S82">
        <f ca="1"/>
        <v>-3.3306690738754696E-15</v>
      </c>
      <c r="T82">
        <f ca="1"/>
        <v>1.8873791418627661E-15</v>
      </c>
      <c r="U82">
        <f ca="1"/>
        <v>-1.2212453270876722E-15</v>
      </c>
      <c r="V82">
        <f ca="1"/>
        <v>-1.807581861967833E-15</v>
      </c>
      <c r="W82">
        <f ca="1"/>
        <v>4.4408920985006262E-16</v>
      </c>
      <c r="X82">
        <f ca="1"/>
        <v>-9.4368957093138306E-16</v>
      </c>
      <c r="Y82">
        <f ca="1"/>
        <v>0</v>
      </c>
      <c r="Z82">
        <f ca="1"/>
        <v>-1.4710455076283324E-15</v>
      </c>
      <c r="AA82">
        <f ca="1"/>
        <v>2.0539125955565396E-15</v>
      </c>
      <c r="AB82">
        <f ca="1"/>
        <v>1.9984014443252818E-15</v>
      </c>
      <c r="AC82">
        <f ca="1"/>
        <v>2.4424906541753444E-15</v>
      </c>
      <c r="AD82">
        <f ca="1"/>
        <v>1.3253287356462806E-15</v>
      </c>
      <c r="AE82">
        <f ca="1"/>
        <v>-1.8318679906315083E-15</v>
      </c>
      <c r="AF82">
        <f ca="1"/>
        <v>-5.5511151231257827E-15</v>
      </c>
      <c r="AG82">
        <f ca="1"/>
        <v>-2.1510571102112408E-15</v>
      </c>
      <c r="AH82">
        <f ca="1"/>
        <v>1.2490009027033011E-15</v>
      </c>
    </row>
    <row r="83" spans="5:34">
      <c r="E83">
        <f ca="1"/>
        <v>7.5633943552588789E-16</v>
      </c>
      <c r="F83">
        <f ca="1"/>
        <v>2.9698465908722937E-15</v>
      </c>
      <c r="G83">
        <f ca="1"/>
        <v>1.1882855810441129E-16</v>
      </c>
      <c r="H83">
        <f ca="1"/>
        <v>-3.2127078775090467E-15</v>
      </c>
      <c r="I83">
        <f ca="1"/>
        <v>-1.3253287356462806E-15</v>
      </c>
      <c r="J83">
        <f ca="1"/>
        <v>-1.2333883914195098E-15</v>
      </c>
      <c r="K83">
        <f ca="1"/>
        <v>-1.2160411566597418E-15</v>
      </c>
      <c r="L83">
        <f ca="1"/>
        <v>3.2751579226442118E-15</v>
      </c>
      <c r="M83">
        <f ca="1"/>
        <v>1.3600232051658168E-15</v>
      </c>
      <c r="N83">
        <f ca="1"/>
        <v>1.0000000000000009</v>
      </c>
      <c r="O83">
        <f ca="1"/>
        <v>1.4198711650870166E-15</v>
      </c>
      <c r="P83">
        <f ca="1"/>
        <v>6.3143934525555778E-16</v>
      </c>
      <c r="Q83">
        <f ca="1"/>
        <v>-2.4702462297909733E-15</v>
      </c>
      <c r="R83">
        <f ca="1"/>
        <v>2.1649348980190553E-15</v>
      </c>
      <c r="S83">
        <f ca="1"/>
        <v>-3.5110803153770576E-15</v>
      </c>
      <c r="T83">
        <f ca="1"/>
        <v>1.366962099069724E-15</v>
      </c>
      <c r="U83">
        <f ca="1"/>
        <v>-2.4424906541753444E-15</v>
      </c>
      <c r="V83">
        <f ca="1"/>
        <v>-1.429412144204889E-15</v>
      </c>
      <c r="W83">
        <f ca="1"/>
        <v>7.8409501114151681E-16</v>
      </c>
      <c r="X83">
        <f ca="1"/>
        <v>-2.9837243786801082E-16</v>
      </c>
      <c r="Y83">
        <f ca="1"/>
        <v>7.3552275381416621E-16</v>
      </c>
      <c r="Z83">
        <f ca="1"/>
        <v>-2.8727020762175925E-15</v>
      </c>
      <c r="AA83">
        <f ca="1"/>
        <v>2.6367796834847468E-15</v>
      </c>
      <c r="AB83">
        <f ca="1"/>
        <v>1.7763568394002505E-15</v>
      </c>
      <c r="AC83">
        <f ca="1"/>
        <v>2.2065682614424986E-15</v>
      </c>
      <c r="AD83">
        <f ca="1"/>
        <v>1.7338561142388187E-15</v>
      </c>
      <c r="AE83">
        <f ca="1"/>
        <v>-1.5508427875232655E-15</v>
      </c>
      <c r="AF83">
        <f ca="1"/>
        <v>-4.5519144009631418E-15</v>
      </c>
      <c r="AG83">
        <f ca="1"/>
        <v>7.2858385991025898E-17</v>
      </c>
      <c r="AH83">
        <f ca="1"/>
        <v>8.8210688753420641E-16</v>
      </c>
    </row>
    <row r="84" spans="5:34">
      <c r="E84">
        <f ca="1"/>
        <v>1.0824674490095276E-15</v>
      </c>
      <c r="F84">
        <f ca="1"/>
        <v>1.6237011735142914E-15</v>
      </c>
      <c r="G84">
        <f ca="1"/>
        <v>1.8214596497756474E-17</v>
      </c>
      <c r="H84">
        <f ca="1"/>
        <v>-2.3973878437999474E-15</v>
      </c>
      <c r="I84">
        <f ca="1"/>
        <v>-1.457167719820518E-15</v>
      </c>
      <c r="J84">
        <f ca="1"/>
        <v>-1.1605300054284839E-15</v>
      </c>
      <c r="K84">
        <f ca="1"/>
        <v>-1.5352302762394743E-15</v>
      </c>
      <c r="L84">
        <f ca="1"/>
        <v>3.3029134982598407E-15</v>
      </c>
      <c r="M84">
        <f ca="1"/>
        <v>1.6792123247455493E-15</v>
      </c>
      <c r="N84">
        <f ca="1"/>
        <v>2.7755575615628914E-17</v>
      </c>
      <c r="O84">
        <f ca="1"/>
        <v>1.000000000000002</v>
      </c>
      <c r="P84">
        <f ca="1"/>
        <v>6.6613381477509392E-16</v>
      </c>
      <c r="Q84">
        <f ca="1"/>
        <v>-2.6506574712925612E-15</v>
      </c>
      <c r="R84">
        <f ca="1"/>
        <v>2.55351295663786E-15</v>
      </c>
      <c r="S84">
        <f ca="1"/>
        <v>-3.524958103184872E-15</v>
      </c>
      <c r="T84">
        <f ca="1"/>
        <v>6.6613381477509392E-16</v>
      </c>
      <c r="U84">
        <f ca="1"/>
        <v>-2.6784130469081902E-15</v>
      </c>
      <c r="V84">
        <f ca="1"/>
        <v>-7.0559877385356629E-16</v>
      </c>
      <c r="W84">
        <f ca="1"/>
        <v>1.5265566588595902E-15</v>
      </c>
      <c r="X84">
        <f ca="1"/>
        <v>-2.7755575615628914E-16</v>
      </c>
      <c r="Y84">
        <f ca="1"/>
        <v>1.3530843112619095E-15</v>
      </c>
      <c r="Z84">
        <f ca="1"/>
        <v>-8.3266726846886741E-16</v>
      </c>
      <c r="AA84">
        <f ca="1"/>
        <v>2.5951463200613034E-15</v>
      </c>
      <c r="AB84">
        <f ca="1"/>
        <v>1.1796119636642288E-15</v>
      </c>
      <c r="AC84">
        <f ca="1"/>
        <v>2.7755575615628914E-15</v>
      </c>
      <c r="AD84">
        <f ca="1"/>
        <v>2.1874863032067537E-15</v>
      </c>
      <c r="AE84">
        <f ca="1"/>
        <v>-1.4363510381087963E-15</v>
      </c>
      <c r="AF84">
        <f ca="1"/>
        <v>-4.1355807667287081E-15</v>
      </c>
      <c r="AG84">
        <f ca="1"/>
        <v>-1.3877787807814457E-16</v>
      </c>
      <c r="AH84">
        <f ca="1"/>
        <v>8.6129020582248472E-16</v>
      </c>
    </row>
    <row r="85" spans="5:34">
      <c r="E85">
        <f ca="1"/>
        <v>5.9674487573602164E-16</v>
      </c>
      <c r="F85">
        <f ca="1"/>
        <v>3.8372083288606973E-15</v>
      </c>
      <c r="G85">
        <f ca="1"/>
        <v>-5.9739539703951294E-16</v>
      </c>
      <c r="H85">
        <f ca="1"/>
        <v>-4.5675269122469331E-15</v>
      </c>
      <c r="I85">
        <f ca="1"/>
        <v>-2.1510571102112408E-15</v>
      </c>
      <c r="J85">
        <f ca="1"/>
        <v>-3.3653635433950058E-15</v>
      </c>
      <c r="K85">
        <f ca="1"/>
        <v>-2.1519244719492292E-15</v>
      </c>
      <c r="L85">
        <f ca="1"/>
        <v>5.0306980803327406E-15</v>
      </c>
      <c r="M85">
        <f ca="1"/>
        <v>2.3522850334245504E-15</v>
      </c>
      <c r="N85">
        <f ca="1"/>
        <v>2.1926904736346842E-15</v>
      </c>
      <c r="O85">
        <f ca="1"/>
        <v>2.3613923316734287E-15</v>
      </c>
      <c r="P85">
        <f ca="1"/>
        <v>1.0000000000000013</v>
      </c>
      <c r="Q85">
        <f ca="1"/>
        <v>-5.1833537462186996E-15</v>
      </c>
      <c r="R85">
        <f ca="1"/>
        <v>4.9057979900624105E-15</v>
      </c>
      <c r="S85">
        <f ca="1"/>
        <v>-7.4662498406041777E-15</v>
      </c>
      <c r="T85">
        <f ca="1"/>
        <v>1.4432899320127035E-15</v>
      </c>
      <c r="U85">
        <f ca="1"/>
        <v>-3.3861802251067274E-15</v>
      </c>
      <c r="V85">
        <f ca="1"/>
        <v>-2.1618991319360958E-16</v>
      </c>
      <c r="W85">
        <f ca="1"/>
        <v>1.9862583799934441E-15</v>
      </c>
      <c r="X85">
        <f ca="1"/>
        <v>2.3332030751888055E-16</v>
      </c>
      <c r="Y85">
        <f ca="1"/>
        <v>8.2919782151691379E-16</v>
      </c>
      <c r="Z85">
        <f ca="1"/>
        <v>-4.3645642655576466E-15</v>
      </c>
      <c r="AA85">
        <f ca="1"/>
        <v>3.8927194800919551E-15</v>
      </c>
      <c r="AB85">
        <f ca="1"/>
        <v>1.8665624601510444E-15</v>
      </c>
      <c r="AC85">
        <f ca="1"/>
        <v>5.0029425047171117E-15</v>
      </c>
      <c r="AD85">
        <f ca="1"/>
        <v>2.2607783700667738E-15</v>
      </c>
      <c r="AE85">
        <f ca="1"/>
        <v>-2.2950391587173158E-15</v>
      </c>
      <c r="AF85">
        <f ca="1"/>
        <v>-9.2426066800044282E-15</v>
      </c>
      <c r="AG85">
        <f ca="1"/>
        <v>1.8370721610594387E-15</v>
      </c>
      <c r="AH85">
        <f ca="1"/>
        <v>3.2513054748495307E-15</v>
      </c>
    </row>
    <row r="86" spans="5:34">
      <c r="E86">
        <f ca="1"/>
        <v>2.4980018054066022E-16</v>
      </c>
      <c r="F86">
        <f ca="1"/>
        <v>2.8033131371785203E-15</v>
      </c>
      <c r="G86">
        <f ca="1"/>
        <v>2.1304572689340162E-16</v>
      </c>
      <c r="H86">
        <f ca="1"/>
        <v>-1.2871648191747909E-15</v>
      </c>
      <c r="I86">
        <f ca="1"/>
        <v>-1.2281842209915794E-15</v>
      </c>
      <c r="J86">
        <f ca="1"/>
        <v>-2.4034593759658662E-15</v>
      </c>
      <c r="K86">
        <f ca="1"/>
        <v>-1.1722393888913274E-15</v>
      </c>
      <c r="L86">
        <f ca="1"/>
        <v>3.9551695252271202E-15</v>
      </c>
      <c r="M86">
        <f ca="1"/>
        <v>1.474514954580286E-15</v>
      </c>
      <c r="N86">
        <f ca="1"/>
        <v>8.7777007884426439E-16</v>
      </c>
      <c r="O86">
        <f ca="1"/>
        <v>1.2787080422294039E-15</v>
      </c>
      <c r="P86">
        <f ca="1"/>
        <v>6.349087922075114E-16</v>
      </c>
      <c r="Q86">
        <f ca="1"/>
        <v>0.99999999999999656</v>
      </c>
      <c r="R86">
        <f ca="1"/>
        <v>3.2265856653168612E-15</v>
      </c>
      <c r="S86">
        <f ca="1"/>
        <v>-6.4011296263544182E-15</v>
      </c>
      <c r="T86">
        <f ca="1"/>
        <v>-1.6011497683265929E-15</v>
      </c>
      <c r="U86">
        <f ca="1"/>
        <v>-7.0290995246580223E-15</v>
      </c>
      <c r="V86">
        <f ca="1"/>
        <v>1.7748389563587708E-16</v>
      </c>
      <c r="W86">
        <f ca="1"/>
        <v>2.3444787777826548E-15</v>
      </c>
      <c r="X86">
        <f ca="1"/>
        <v>-2.697495005143935E-16</v>
      </c>
      <c r="Y86">
        <f ca="1"/>
        <v>-1.5439038936193583E-16</v>
      </c>
      <c r="Z86">
        <f ca="1"/>
        <v>-3.0565827646711341E-15</v>
      </c>
      <c r="AA86">
        <f ca="1"/>
        <v>3.8163916471489756E-15</v>
      </c>
      <c r="AB86">
        <f ca="1"/>
        <v>1.5473733405713119E-15</v>
      </c>
      <c r="AC86">
        <f ca="1"/>
        <v>2.8761715231695462E-15</v>
      </c>
      <c r="AD86">
        <f ca="1"/>
        <v>3.8046822636861322E-15</v>
      </c>
      <c r="AE86">
        <f ca="1"/>
        <v>-1.0078743395425249E-15</v>
      </c>
      <c r="AF86">
        <f ca="1"/>
        <v>-5.530298441414061E-15</v>
      </c>
      <c r="AG86">
        <f ca="1"/>
        <v>3.1372474063040556E-15</v>
      </c>
      <c r="AH86">
        <f ca="1"/>
        <v>2.1267709815475655E-15</v>
      </c>
    </row>
    <row r="87" spans="5:34">
      <c r="E87">
        <f ca="1"/>
        <v>4.7184478546569153E-16</v>
      </c>
      <c r="F87">
        <f ca="1"/>
        <v>2.1649348980190553E-15</v>
      </c>
      <c r="G87">
        <f ca="1"/>
        <v>-1.6653345369377348E-16</v>
      </c>
      <c r="H87">
        <f ca="1"/>
        <v>-2.3731017151362721E-15</v>
      </c>
      <c r="I87">
        <f ca="1"/>
        <v>-1.3322676295501878E-15</v>
      </c>
      <c r="J87">
        <f ca="1"/>
        <v>-1.9012569296705806E-15</v>
      </c>
      <c r="K87">
        <f ca="1"/>
        <v>-2.1441182163073336E-15</v>
      </c>
      <c r="L87">
        <f ca="1"/>
        <v>1.8596235662471372E-15</v>
      </c>
      <c r="M87">
        <f ca="1"/>
        <v>1.4155343563970746E-15</v>
      </c>
      <c r="N87">
        <f ca="1"/>
        <v>3.8857805861880479E-16</v>
      </c>
      <c r="O87">
        <f ca="1"/>
        <v>1.5161483180037294E-15</v>
      </c>
      <c r="P87">
        <f ca="1"/>
        <v>2.9143354396410359E-16</v>
      </c>
      <c r="Q87">
        <f ca="1"/>
        <v>-2.3592239273284576E-15</v>
      </c>
      <c r="R87">
        <f ca="1"/>
        <v>1.000000000000002</v>
      </c>
      <c r="S87">
        <f ca="1"/>
        <v>-2.8588242884097781E-15</v>
      </c>
      <c r="T87">
        <f ca="1"/>
        <v>1.7763568394002505E-15</v>
      </c>
      <c r="U87">
        <f ca="1"/>
        <v>4.7184478546569153E-16</v>
      </c>
      <c r="V87">
        <f ca="1"/>
        <v>-6.4531713306337224E-16</v>
      </c>
      <c r="W87">
        <f ca="1"/>
        <v>6.0368376963992887E-16</v>
      </c>
      <c r="X87">
        <f ca="1"/>
        <v>2.0816681711721685E-16</v>
      </c>
      <c r="Y87">
        <f ca="1"/>
        <v>9.298117831235686E-16</v>
      </c>
      <c r="Z87">
        <f ca="1"/>
        <v>-1.9290125052862095E-15</v>
      </c>
      <c r="AA87">
        <f ca="1"/>
        <v>2.0539125955565396E-15</v>
      </c>
      <c r="AB87">
        <f ca="1"/>
        <v>1.7486012637846216E-15</v>
      </c>
      <c r="AC87">
        <f ca="1"/>
        <v>1.9706458687096529E-15</v>
      </c>
      <c r="AD87">
        <f ca="1"/>
        <v>7.5286998857393428E-16</v>
      </c>
      <c r="AE87">
        <f ca="1"/>
        <v>-1.0963452368173421E-15</v>
      </c>
      <c r="AF87">
        <f ca="1"/>
        <v>-3.7192471324942744E-15</v>
      </c>
      <c r="AG87">
        <f ca="1"/>
        <v>1.7347234759768071E-16</v>
      </c>
      <c r="AH87">
        <f ca="1"/>
        <v>9.4889374135931348E-16</v>
      </c>
    </row>
    <row r="88" spans="5:34">
      <c r="E88">
        <f ca="1"/>
        <v>1.1102230246251565E-16</v>
      </c>
      <c r="F88">
        <f ca="1"/>
        <v>1.9706458687096529E-15</v>
      </c>
      <c r="G88">
        <f ca="1"/>
        <v>-2.6714741530042829E-16</v>
      </c>
      <c r="H88">
        <f ca="1"/>
        <v>-2.3314683517128287E-15</v>
      </c>
      <c r="I88">
        <f ca="1"/>
        <v>-1.4849232954361469E-15</v>
      </c>
      <c r="J88">
        <f ca="1"/>
        <v>-1.0512424264419451E-15</v>
      </c>
      <c r="K88">
        <f ca="1"/>
        <v>-1.5300261058115439E-15</v>
      </c>
      <c r="L88">
        <f ca="1"/>
        <v>2.2759572004815709E-15</v>
      </c>
      <c r="M88">
        <f ca="1"/>
        <v>8.0491169285323849E-16</v>
      </c>
      <c r="N88">
        <f ca="1"/>
        <v>4.163336342344337E-16</v>
      </c>
      <c r="O88">
        <f ca="1"/>
        <v>1.1917550279960665E-15</v>
      </c>
      <c r="P88">
        <f ca="1"/>
        <v>4.8572257327350599E-16</v>
      </c>
      <c r="Q88">
        <f ca="1"/>
        <v>-2.5257573810222311E-15</v>
      </c>
      <c r="R88">
        <f ca="1"/>
        <v>1.9984014443252818E-15</v>
      </c>
      <c r="S88">
        <f ca="1"/>
        <v>0.99999999999999745</v>
      </c>
      <c r="T88">
        <f ca="1"/>
        <v>8.0491169285323849E-16</v>
      </c>
      <c r="U88">
        <f ca="1"/>
        <v>-1.1102230246251565E-16</v>
      </c>
      <c r="V88">
        <f ca="1"/>
        <v>-5.0827397846120448E-16</v>
      </c>
      <c r="W88">
        <f ca="1"/>
        <v>1.0685896612017132E-15</v>
      </c>
      <c r="X88">
        <f ca="1"/>
        <v>2.0122792321330962E-16</v>
      </c>
      <c r="Y88">
        <f ca="1"/>
        <v>1.4016565685892601E-15</v>
      </c>
      <c r="Z88">
        <f ca="1"/>
        <v>-9.7144514654701197E-16</v>
      </c>
      <c r="AA88">
        <f ca="1"/>
        <v>1.7486012637846216E-15</v>
      </c>
      <c r="AB88">
        <f ca="1"/>
        <v>1.4432899320127035E-15</v>
      </c>
      <c r="AC88">
        <f ca="1"/>
        <v>1.7763568394002505E-15</v>
      </c>
      <c r="AD88">
        <f ca="1"/>
        <v>1.2559397966072083E-15</v>
      </c>
      <c r="AE88">
        <f ca="1"/>
        <v>-1.124100812432971E-15</v>
      </c>
      <c r="AF88">
        <f ca="1"/>
        <v>-3.7747582837255322E-15</v>
      </c>
      <c r="AG88">
        <f ca="1"/>
        <v>2.4980018054066022E-16</v>
      </c>
      <c r="AH88">
        <f ca="1"/>
        <v>8.9511731360403246E-16</v>
      </c>
    </row>
    <row r="89" spans="5:34">
      <c r="E89">
        <f ca="1"/>
        <v>6.3837823915946501E-16</v>
      </c>
      <c r="F89">
        <f ca="1"/>
        <v>3.4416913763379853E-15</v>
      </c>
      <c r="G89">
        <f ca="1"/>
        <v>-2.0643209364124004E-16</v>
      </c>
      <c r="H89">
        <f ca="1"/>
        <v>-3.5388358909926865E-15</v>
      </c>
      <c r="I89">
        <f ca="1"/>
        <v>-1.8041124150158794E-15</v>
      </c>
      <c r="J89">
        <f ca="1"/>
        <v>-3.0808688933348094E-15</v>
      </c>
      <c r="K89">
        <f ca="1"/>
        <v>-2.5847379792054426E-15</v>
      </c>
      <c r="L89">
        <f ca="1"/>
        <v>4.7184478546569153E-15</v>
      </c>
      <c r="M89">
        <f ca="1"/>
        <v>3.1363800445660672E-15</v>
      </c>
      <c r="N89">
        <f ca="1"/>
        <v>1.4432899320127035E-15</v>
      </c>
      <c r="O89">
        <f ca="1"/>
        <v>2.5431046157819992E-15</v>
      </c>
      <c r="P89">
        <f ca="1"/>
        <v>8.8817841970012523E-16</v>
      </c>
      <c r="Q89">
        <f ca="1"/>
        <v>-4.7739590058881731E-15</v>
      </c>
      <c r="R89">
        <f ca="1"/>
        <v>4.6074255521943996E-15</v>
      </c>
      <c r="S89">
        <f ca="1"/>
        <v>-5.5511151231257827E-15</v>
      </c>
      <c r="T89">
        <f ca="1"/>
        <v>1.000000000000002</v>
      </c>
      <c r="U89">
        <f ca="1"/>
        <v>5.5511151231257827E-17</v>
      </c>
      <c r="V89">
        <f ca="1"/>
        <v>-5.7245874707234634E-17</v>
      </c>
      <c r="W89">
        <f ca="1"/>
        <v>8.7430063189231078E-16</v>
      </c>
      <c r="X89">
        <f ca="1"/>
        <v>1.1102230246251565E-16</v>
      </c>
      <c r="Y89">
        <f ca="1"/>
        <v>4.9960036108132044E-16</v>
      </c>
      <c r="Z89">
        <f ca="1"/>
        <v>-2.6506574712925612E-15</v>
      </c>
      <c r="AA89">
        <f ca="1"/>
        <v>2.9143354396410359E-15</v>
      </c>
      <c r="AB89">
        <f ca="1"/>
        <v>1.9984014443252818E-15</v>
      </c>
      <c r="AC89">
        <f ca="1"/>
        <v>3.3861802251067274E-15</v>
      </c>
      <c r="AD89">
        <f ca="1"/>
        <v>1.0443035325380379E-15</v>
      </c>
      <c r="AE89">
        <f ca="1"/>
        <v>-1.9567680809018384E-15</v>
      </c>
      <c r="AF89">
        <f ca="1"/>
        <v>-7.5495165674510645E-15</v>
      </c>
      <c r="AG89">
        <f ca="1"/>
        <v>6.3143934525555778E-16</v>
      </c>
      <c r="AH89">
        <f ca="1"/>
        <v>2.3904489498960402E-15</v>
      </c>
    </row>
    <row r="90" spans="5:34">
      <c r="E90">
        <f ca="1"/>
        <v>2.2204460492503131E-16</v>
      </c>
      <c r="F90">
        <f ca="1"/>
        <v>1.5543122344752192E-15</v>
      </c>
      <c r="G90">
        <f ca="1"/>
        <v>-5.9674487573602164E-16</v>
      </c>
      <c r="H90">
        <f ca="1"/>
        <v>-3.6082248300317588E-16</v>
      </c>
      <c r="I90">
        <f ca="1"/>
        <v>-8.8817841970012523E-16</v>
      </c>
      <c r="J90">
        <f ca="1"/>
        <v>-2.7061686225238191E-15</v>
      </c>
      <c r="K90">
        <f ca="1"/>
        <v>-2.3800406090401793E-15</v>
      </c>
      <c r="L90">
        <f ca="1"/>
        <v>1.7763568394002505E-15</v>
      </c>
      <c r="M90">
        <f ca="1"/>
        <v>9.4368957093138306E-16</v>
      </c>
      <c r="N90">
        <f ca="1"/>
        <v>1.1102230246251565E-15</v>
      </c>
      <c r="O90">
        <f ca="1"/>
        <v>1.4016565685892601E-15</v>
      </c>
      <c r="P90">
        <f ca="1"/>
        <v>4.9960036108132044E-16</v>
      </c>
      <c r="Q90">
        <f ca="1"/>
        <v>-1.8873791418627661E-15</v>
      </c>
      <c r="R90">
        <f ca="1"/>
        <v>2.55351295663786E-15</v>
      </c>
      <c r="S90">
        <f ca="1"/>
        <v>-3.9968028886505635E-15</v>
      </c>
      <c r="T90">
        <f ca="1"/>
        <v>2.7755575615628914E-16</v>
      </c>
      <c r="U90">
        <f ca="1"/>
        <v>1.0000000000000024</v>
      </c>
      <c r="V90">
        <f ca="1"/>
        <v>-6.9041994343876922E-16</v>
      </c>
      <c r="W90">
        <f ca="1"/>
        <v>2.3592239273284576E-16</v>
      </c>
      <c r="X90">
        <f ca="1"/>
        <v>-2.7755575615628914E-17</v>
      </c>
      <c r="Y90">
        <f ca="1"/>
        <v>8.8817841970012523E-16</v>
      </c>
      <c r="Z90">
        <f ca="1"/>
        <v>-3.3306690738754696E-15</v>
      </c>
      <c r="AA90">
        <f ca="1"/>
        <v>1.5543122344752192E-15</v>
      </c>
      <c r="AB90">
        <f ca="1"/>
        <v>1.2212453270876722E-15</v>
      </c>
      <c r="AC90">
        <f ca="1"/>
        <v>2.2204460492503131E-15</v>
      </c>
      <c r="AD90">
        <f ca="1"/>
        <v>2.3592239273284576E-16</v>
      </c>
      <c r="AE90">
        <f ca="1"/>
        <v>-4.163336342344337E-16</v>
      </c>
      <c r="AF90">
        <f ca="1"/>
        <v>-4.8849813083506888E-15</v>
      </c>
      <c r="AG90">
        <f ca="1"/>
        <v>-4.3021142204224816E-16</v>
      </c>
      <c r="AH90">
        <f ca="1"/>
        <v>1.9428902930940239E-15</v>
      </c>
    </row>
    <row r="91" spans="5:34">
      <c r="E91">
        <f ca="1"/>
        <v>3.3306690738754696E-16</v>
      </c>
      <c r="F91">
        <f ca="1"/>
        <v>1.2212453270876722E-15</v>
      </c>
      <c r="G91">
        <f ca="1"/>
        <v>-2.9143354396410359E-16</v>
      </c>
      <c r="H91">
        <f ca="1"/>
        <v>-1.124100812432971E-15</v>
      </c>
      <c r="I91">
        <f ca="1"/>
        <v>-6.9388939039072284E-16</v>
      </c>
      <c r="J91">
        <f ca="1"/>
        <v>-1.5751289161869408E-15</v>
      </c>
      <c r="K91">
        <f ca="1"/>
        <v>-1.915134717478395E-15</v>
      </c>
      <c r="L91">
        <f ca="1"/>
        <v>8.8817841970012523E-16</v>
      </c>
      <c r="M91">
        <f ca="1"/>
        <v>9.1593399531575415E-16</v>
      </c>
      <c r="N91">
        <f ca="1"/>
        <v>-1.9428902930940239E-16</v>
      </c>
      <c r="O91">
        <f ca="1"/>
        <v>8.4654505627668186E-16</v>
      </c>
      <c r="P91">
        <f ca="1"/>
        <v>-4.163336342344337E-17</v>
      </c>
      <c r="Q91">
        <f ca="1"/>
        <v>-1.3600232051658168E-15</v>
      </c>
      <c r="R91">
        <f ca="1"/>
        <v>-2.7755575615628914E-16</v>
      </c>
      <c r="S91">
        <f ca="1"/>
        <v>-1.8873791418627661E-15</v>
      </c>
      <c r="T91">
        <f ca="1"/>
        <v>-1.1102230246251565E-15</v>
      </c>
      <c r="U91">
        <f ca="1"/>
        <v>-5.5511151231257827E-16</v>
      </c>
      <c r="V91">
        <f ca="1"/>
        <v>1.0000000000000004</v>
      </c>
      <c r="W91">
        <f ca="1"/>
        <v>1.2490009027033011E-15</v>
      </c>
      <c r="X91">
        <f ca="1"/>
        <v>-6.9388939039072284E-18</v>
      </c>
      <c r="Y91">
        <f ca="1"/>
        <v>1.609823385706477E-15</v>
      </c>
      <c r="Z91">
        <f ca="1"/>
        <v>-7.6327832942979512E-16</v>
      </c>
      <c r="AA91">
        <f ca="1"/>
        <v>1.5543122344752192E-15</v>
      </c>
      <c r="AB91">
        <f ca="1"/>
        <v>6.106226635438361E-16</v>
      </c>
      <c r="AC91">
        <f ca="1"/>
        <v>9.4368957093138306E-16</v>
      </c>
      <c r="AD91">
        <f ca="1"/>
        <v>1.0269562977782698E-15</v>
      </c>
      <c r="AE91">
        <f ca="1"/>
        <v>-3.6082248300317588E-16</v>
      </c>
      <c r="AF91">
        <f ca="1"/>
        <v>-1.2212453270876722E-15</v>
      </c>
      <c r="AG91">
        <f ca="1"/>
        <v>7.1470607210244452E-16</v>
      </c>
      <c r="AH91">
        <f ca="1"/>
        <v>1.0963452368173421E-15</v>
      </c>
    </row>
    <row r="92" spans="5:34">
      <c r="E92">
        <f ca="1"/>
        <v>-4.4408920985006262E-16</v>
      </c>
      <c r="F92">
        <f ca="1"/>
        <v>2.1094237467877974E-15</v>
      </c>
      <c r="G92">
        <f ca="1"/>
        <v>3.4000580129145419E-16</v>
      </c>
      <c r="H92">
        <f ca="1"/>
        <v>-1.4432899320127035E-15</v>
      </c>
      <c r="I92">
        <f ca="1"/>
        <v>-1.7208456881689926E-15</v>
      </c>
      <c r="J92">
        <f ca="1"/>
        <v>-1.5265566588595902E-15</v>
      </c>
      <c r="K92">
        <f ca="1"/>
        <v>-1.0894063429134349E-15</v>
      </c>
      <c r="L92">
        <f ca="1"/>
        <v>2.3314683517128287E-15</v>
      </c>
      <c r="M92">
        <f ca="1"/>
        <v>1.3877787807814457E-15</v>
      </c>
      <c r="N92">
        <f ca="1"/>
        <v>1.4432899320127035E-15</v>
      </c>
      <c r="O92">
        <f ca="1"/>
        <v>1.1171619185290638E-15</v>
      </c>
      <c r="P92">
        <f ca="1"/>
        <v>9.7144514654701197E-16</v>
      </c>
      <c r="Q92">
        <f ca="1"/>
        <v>-2.6645352591003757E-15</v>
      </c>
      <c r="R92">
        <f ca="1"/>
        <v>2.886579864025407E-15</v>
      </c>
      <c r="S92">
        <f ca="1"/>
        <v>-3.4416913763379853E-15</v>
      </c>
      <c r="T92">
        <f ca="1"/>
        <v>6.6613381477509392E-16</v>
      </c>
      <c r="U92">
        <f ca="1"/>
        <v>0</v>
      </c>
      <c r="V92">
        <f ca="1"/>
        <v>-1.3548190347378863E-15</v>
      </c>
      <c r="W92">
        <f ca="1"/>
        <v>1.0000000000000002</v>
      </c>
      <c r="X92">
        <f ca="1"/>
        <v>-6.3837823915946501E-16</v>
      </c>
      <c r="Y92">
        <f ca="1"/>
        <v>-5.5511151231257827E-17</v>
      </c>
      <c r="Z92">
        <f ca="1"/>
        <v>-3.1918911957973251E-15</v>
      </c>
      <c r="AA92">
        <f ca="1"/>
        <v>2.9420910152566648E-15</v>
      </c>
      <c r="AB92">
        <f ca="1"/>
        <v>1.6653345369377348E-15</v>
      </c>
      <c r="AC92">
        <f ca="1"/>
        <v>1.4432899320127035E-15</v>
      </c>
      <c r="AD92">
        <f ca="1"/>
        <v>1.3183898417423734E-16</v>
      </c>
      <c r="AE92">
        <f ca="1"/>
        <v>-1.0824674490095276E-15</v>
      </c>
      <c r="AF92">
        <f ca="1"/>
        <v>-3.7747582837255322E-15</v>
      </c>
      <c r="AG92">
        <f ca="1"/>
        <v>5.5511151231257827E-17</v>
      </c>
      <c r="AH92">
        <f ca="1"/>
        <v>1.4432899320127035E-15</v>
      </c>
    </row>
    <row r="93" spans="5:34">
      <c r="E93">
        <f ca="1"/>
        <v>3.8857805861880479E-16</v>
      </c>
      <c r="F93">
        <f ca="1"/>
        <v>2.1094237467877974E-15</v>
      </c>
      <c r="G93">
        <f ca="1"/>
        <v>-1.7347234759768071E-18</v>
      </c>
      <c r="H93">
        <f ca="1"/>
        <v>-1.9290125052862095E-15</v>
      </c>
      <c r="I93">
        <f ca="1"/>
        <v>-1.9428902930940239E-15</v>
      </c>
      <c r="J93">
        <f ca="1"/>
        <v>-3.0739299994309022E-15</v>
      </c>
      <c r="K93">
        <f ca="1"/>
        <v>-5.4817261840867104E-16</v>
      </c>
      <c r="L93">
        <f ca="1"/>
        <v>3.8857805861880479E-15</v>
      </c>
      <c r="M93">
        <f ca="1"/>
        <v>1.4988010832439613E-15</v>
      </c>
      <c r="N93">
        <f ca="1"/>
        <v>1.4432899320127035E-15</v>
      </c>
      <c r="O93">
        <f ca="1"/>
        <v>1.9949319973733282E-15</v>
      </c>
      <c r="P93">
        <f ca="1"/>
        <v>2.1926904736346842E-15</v>
      </c>
      <c r="Q93">
        <f ca="1"/>
        <v>-3.0531133177191805E-15</v>
      </c>
      <c r="R93">
        <f ca="1"/>
        <v>3.9412917374193057E-15</v>
      </c>
      <c r="S93">
        <f ca="1"/>
        <v>-6.3282712403633923E-15</v>
      </c>
      <c r="T93">
        <f ca="1"/>
        <v>6.106226635438361E-16</v>
      </c>
      <c r="U93">
        <f ca="1"/>
        <v>-8.3266726846886741E-16</v>
      </c>
      <c r="V93">
        <f ca="1"/>
        <v>-3.7123082385903672E-16</v>
      </c>
      <c r="W93">
        <f ca="1"/>
        <v>4.7184478546569153E-16</v>
      </c>
      <c r="X93">
        <f ca="1"/>
        <v>0.99999999999999956</v>
      </c>
      <c r="Y93">
        <f ca="1"/>
        <v>4.163336342344337E-16</v>
      </c>
      <c r="Z93">
        <f ca="1"/>
        <v>-3.9690473130349346E-15</v>
      </c>
      <c r="AA93">
        <f ca="1"/>
        <v>3.1641356201816961E-15</v>
      </c>
      <c r="AB93">
        <f ca="1"/>
        <v>1.9984014443252818E-15</v>
      </c>
      <c r="AC93">
        <f ca="1"/>
        <v>3.6082248300317588E-15</v>
      </c>
      <c r="AD93">
        <f ca="1"/>
        <v>3.8163916471489756E-16</v>
      </c>
      <c r="AE93">
        <f ca="1"/>
        <v>-1.5404344466674047E-15</v>
      </c>
      <c r="AF93">
        <f ca="1"/>
        <v>-5.8841820305133297E-15</v>
      </c>
      <c r="AG93">
        <f ca="1"/>
        <v>-1.5265566588595902E-16</v>
      </c>
      <c r="AH93">
        <f ca="1"/>
        <v>2.5569824035898137E-15</v>
      </c>
    </row>
    <row r="94" spans="5:34">
      <c r="E94">
        <f ca="1"/>
        <v>9.7144514654701197E-16</v>
      </c>
      <c r="F94">
        <f ca="1"/>
        <v>1.9914625504213745E-15</v>
      </c>
      <c r="G94">
        <f ca="1"/>
        <v>-6.1799523831673753E-17</v>
      </c>
      <c r="H94">
        <f ca="1"/>
        <v>-2.5396351688300456E-15</v>
      </c>
      <c r="I94">
        <f ca="1"/>
        <v>-1.3496148643099559E-15</v>
      </c>
      <c r="J94">
        <f ca="1"/>
        <v>-1.1162945567910754E-15</v>
      </c>
      <c r="K94">
        <f ca="1"/>
        <v>-2.1840168562548001E-15</v>
      </c>
      <c r="L94">
        <f ca="1"/>
        <v>3.2682190287403046E-15</v>
      </c>
      <c r="M94">
        <f ca="1"/>
        <v>1.1657341758564144E-15</v>
      </c>
      <c r="N94">
        <f ca="1"/>
        <v>1.0616507672978059E-15</v>
      </c>
      <c r="O94">
        <f ca="1"/>
        <v>1.6831154525664971E-15</v>
      </c>
      <c r="P94">
        <f ca="1"/>
        <v>7.6327832942979512E-16</v>
      </c>
      <c r="Q94">
        <f ca="1"/>
        <v>-2.5257573810222311E-15</v>
      </c>
      <c r="R94">
        <f ca="1"/>
        <v>2.5188184871183239E-15</v>
      </c>
      <c r="S94">
        <f ca="1"/>
        <v>-3.8927194800919551E-15</v>
      </c>
      <c r="T94">
        <f ca="1"/>
        <v>8.6389229103644993E-16</v>
      </c>
      <c r="U94">
        <f ca="1"/>
        <v>-1.9012569296705806E-15</v>
      </c>
      <c r="V94">
        <f ca="1"/>
        <v>-5.8243340705921298E-16</v>
      </c>
      <c r="W94">
        <f ca="1"/>
        <v>4.3715031594615539E-16</v>
      </c>
      <c r="X94">
        <f ca="1"/>
        <v>-2.6020852139652106E-18</v>
      </c>
      <c r="Y94">
        <f ca="1"/>
        <v>1.0000000000000011</v>
      </c>
      <c r="Z94">
        <f ca="1"/>
        <v>-2.1302404284995191E-15</v>
      </c>
      <c r="AA94">
        <f ca="1"/>
        <v>2.796374243274613E-15</v>
      </c>
      <c r="AB94">
        <f ca="1"/>
        <v>8.4654505627668186E-16</v>
      </c>
      <c r="AC94">
        <f ca="1"/>
        <v>1.4641066137244252E-15</v>
      </c>
      <c r="AD94">
        <f ca="1"/>
        <v>1.5777310014009061E-15</v>
      </c>
      <c r="AE94">
        <f ca="1"/>
        <v>-1.5612511283791264E-15</v>
      </c>
      <c r="AF94">
        <f ca="1"/>
        <v>-3.8719027983802334E-15</v>
      </c>
      <c r="AG94">
        <f ca="1"/>
        <v>6.609296443471635E-16</v>
      </c>
      <c r="AH94">
        <f ca="1"/>
        <v>1.2351231148954867E-15</v>
      </c>
    </row>
    <row r="95" spans="5:34">
      <c r="E95">
        <f ca="1"/>
        <v>-1.1102230246251565E-16</v>
      </c>
      <c r="F95">
        <f ca="1"/>
        <v>2.886579864025407E-15</v>
      </c>
      <c r="G95">
        <f ca="1"/>
        <v>-2.7755575615628914E-16</v>
      </c>
      <c r="H95">
        <f ca="1"/>
        <v>-2.6367796834847468E-15</v>
      </c>
      <c r="I95">
        <f ca="1"/>
        <v>-2.1649348980190553E-15</v>
      </c>
      <c r="J95">
        <f ca="1"/>
        <v>-1.7763568394002505E-15</v>
      </c>
      <c r="K95">
        <f ca="1"/>
        <v>-2.0816681711721685E-15</v>
      </c>
      <c r="L95">
        <f ca="1"/>
        <v>3.6637359812630166E-15</v>
      </c>
      <c r="M95">
        <f ca="1"/>
        <v>2.1094237467877974E-15</v>
      </c>
      <c r="N95">
        <f ca="1"/>
        <v>8.8817841970012523E-16</v>
      </c>
      <c r="O95">
        <f ca="1"/>
        <v>1.2906342661267445E-15</v>
      </c>
      <c r="P95">
        <f ca="1"/>
        <v>1.3322676295501878E-15</v>
      </c>
      <c r="Q95">
        <f ca="1"/>
        <v>-3.7747582837255322E-15</v>
      </c>
      <c r="R95">
        <f ca="1"/>
        <v>4.1078251911130792E-15</v>
      </c>
      <c r="S95">
        <f ca="1"/>
        <v>-4.2188474935755949E-15</v>
      </c>
      <c r="T95">
        <f ca="1"/>
        <v>7.2164496600635175E-16</v>
      </c>
      <c r="U95">
        <f ca="1"/>
        <v>4.4408920985006262E-16</v>
      </c>
      <c r="V95">
        <f ca="1"/>
        <v>-1.1553258350005535E-15</v>
      </c>
      <c r="W95">
        <f ca="1"/>
        <v>6.9388939039072284E-16</v>
      </c>
      <c r="X95">
        <f ca="1"/>
        <v>-6.2450045135165055E-16</v>
      </c>
      <c r="Y95">
        <f ca="1"/>
        <v>2.7755575615628914E-16</v>
      </c>
      <c r="Z95">
        <f ca="1"/>
        <v>0.99999999999999711</v>
      </c>
      <c r="AA95">
        <f ca="1"/>
        <v>3.1086244689504383E-15</v>
      </c>
      <c r="AB95">
        <f ca="1"/>
        <v>2.7755575615628914E-15</v>
      </c>
      <c r="AC95">
        <f ca="1"/>
        <v>2.7755575615628914E-15</v>
      </c>
      <c r="AD95">
        <f ca="1"/>
        <v>1.4710455076283324E-15</v>
      </c>
      <c r="AE95">
        <f ca="1"/>
        <v>-1.6375789613221059E-15</v>
      </c>
      <c r="AF95">
        <f ca="1"/>
        <v>-7.5495165674510645E-15</v>
      </c>
      <c r="AG95">
        <f ca="1"/>
        <v>-1.1657341758564144E-15</v>
      </c>
      <c r="AH95">
        <f ca="1"/>
        <v>1.9845236565174673E-15</v>
      </c>
    </row>
    <row r="96" spans="5:34">
      <c r="E96">
        <f ca="1"/>
        <v>5.8286708792820718E-16</v>
      </c>
      <c r="F96">
        <f ca="1"/>
        <v>1.5543122344752192E-15</v>
      </c>
      <c r="G96">
        <f ca="1"/>
        <v>-5.5944832100252029E-16</v>
      </c>
      <c r="H96">
        <f ca="1"/>
        <v>-2.2898349882893854E-15</v>
      </c>
      <c r="I96">
        <f ca="1"/>
        <v>-1.1796119636642288E-15</v>
      </c>
      <c r="J96">
        <f ca="1"/>
        <v>-2.3731017151362721E-15</v>
      </c>
      <c r="K96">
        <f ca="1"/>
        <v>-1.7902346272080649E-15</v>
      </c>
      <c r="L96">
        <f ca="1"/>
        <v>2.0816681711721685E-15</v>
      </c>
      <c r="M96">
        <f ca="1"/>
        <v>2.0539125955565396E-15</v>
      </c>
      <c r="N96">
        <f ca="1"/>
        <v>6.106226635438361E-16</v>
      </c>
      <c r="O96">
        <f ca="1"/>
        <v>1.9723805921856297E-15</v>
      </c>
      <c r="P96">
        <f ca="1"/>
        <v>2.2204460492503131E-16</v>
      </c>
      <c r="Q96">
        <f ca="1"/>
        <v>-2.886579864025407E-15</v>
      </c>
      <c r="R96">
        <f ca="1"/>
        <v>2.3314683517128287E-15</v>
      </c>
      <c r="S96">
        <f ca="1"/>
        <v>-5.6343818499726694E-15</v>
      </c>
      <c r="T96">
        <f ca="1"/>
        <v>-1.3045120539345589E-15</v>
      </c>
      <c r="U96">
        <f ca="1"/>
        <v>-2.3314683517128287E-15</v>
      </c>
      <c r="V96">
        <f ca="1"/>
        <v>9.3761803876546423E-16</v>
      </c>
      <c r="W96">
        <f ca="1"/>
        <v>1.5404344466674047E-15</v>
      </c>
      <c r="X96">
        <f ca="1"/>
        <v>6.0368376963992887E-16</v>
      </c>
      <c r="Y96">
        <f ca="1"/>
        <v>1.0963452368173421E-15</v>
      </c>
      <c r="Z96">
        <f ca="1"/>
        <v>-3.0669911055269949E-15</v>
      </c>
      <c r="AA96">
        <f ca="1"/>
        <v>1.0000000000000029</v>
      </c>
      <c r="AB96">
        <f ca="1"/>
        <v>4.9960036108132044E-16</v>
      </c>
      <c r="AC96">
        <f ca="1"/>
        <v>1.6653345369377348E-15</v>
      </c>
      <c r="AD96">
        <f ca="1"/>
        <v>2.7443325389953088E-15</v>
      </c>
      <c r="AE96">
        <f ca="1"/>
        <v>-6.8001160258290838E-16</v>
      </c>
      <c r="AF96">
        <f ca="1"/>
        <v>-4.4408920985006262E-15</v>
      </c>
      <c r="AG96">
        <f ca="1"/>
        <v>2.6020852139652106E-15</v>
      </c>
      <c r="AH96">
        <f ca="1"/>
        <v>2.239528007486058E-15</v>
      </c>
    </row>
    <row r="97" spans="5:34">
      <c r="E97">
        <f ca="1"/>
        <v>-3.8857805861880479E-16</v>
      </c>
      <c r="F97">
        <f ca="1"/>
        <v>1.6653345369377348E-15</v>
      </c>
      <c r="G97">
        <f ca="1"/>
        <v>6.2103100439969694E-16</v>
      </c>
      <c r="H97">
        <f ca="1"/>
        <v>-6.6613381477509392E-16</v>
      </c>
      <c r="I97">
        <f ca="1"/>
        <v>-1.4988010832439613E-15</v>
      </c>
      <c r="J97">
        <f ca="1"/>
        <v>-2.6506574712925612E-15</v>
      </c>
      <c r="K97">
        <f ca="1"/>
        <v>-1.3877787807814457E-15</v>
      </c>
      <c r="L97">
        <f ca="1"/>
        <v>5.2180482157382357E-15</v>
      </c>
      <c r="M97">
        <f ca="1"/>
        <v>9.9920072216264089E-16</v>
      </c>
      <c r="N97">
        <f ca="1"/>
        <v>1.4432899320127035E-15</v>
      </c>
      <c r="O97">
        <f ca="1"/>
        <v>1.5681900222830336E-15</v>
      </c>
      <c r="P97">
        <f ca="1"/>
        <v>1.5543122344752192E-15</v>
      </c>
      <c r="Q97">
        <f ca="1"/>
        <v>0</v>
      </c>
      <c r="R97">
        <f ca="1"/>
        <v>2.7755575615628914E-15</v>
      </c>
      <c r="S97">
        <f ca="1"/>
        <v>-4.9960036108132044E-15</v>
      </c>
      <c r="T97">
        <f ca="1"/>
        <v>4.9960036108132044E-16</v>
      </c>
      <c r="U97">
        <f ca="1"/>
        <v>2.2204460492503131E-16</v>
      </c>
      <c r="V97">
        <f ca="1"/>
        <v>-1.0928757898653885E-15</v>
      </c>
      <c r="W97">
        <f ca="1"/>
        <v>6.3837823915946501E-16</v>
      </c>
      <c r="X97">
        <f ca="1"/>
        <v>-9.1593399531575415E-16</v>
      </c>
      <c r="Y97">
        <f ca="1"/>
        <v>-3.8857805861880479E-16</v>
      </c>
      <c r="Z97">
        <f ca="1"/>
        <v>-4.1078251911130792E-15</v>
      </c>
      <c r="AA97">
        <f ca="1"/>
        <v>2.6090241078691179E-15</v>
      </c>
      <c r="AB97">
        <f ca="1"/>
        <v>1.0000000000000018</v>
      </c>
      <c r="AC97">
        <f ca="1"/>
        <v>1.4432899320127035E-15</v>
      </c>
      <c r="AD97">
        <f ca="1"/>
        <v>2.7200464103316335E-15</v>
      </c>
      <c r="AE97">
        <f ca="1"/>
        <v>-1.3877787807814457E-15</v>
      </c>
      <c r="AF97">
        <f ca="1"/>
        <v>-4.6629367034256575E-15</v>
      </c>
      <c r="AG97">
        <f ca="1"/>
        <v>-3.3306690738754696E-16</v>
      </c>
      <c r="AH97">
        <f ca="1"/>
        <v>1.7208456881689926E-15</v>
      </c>
    </row>
    <row r="98" spans="5:34">
      <c r="E98">
        <f ca="1"/>
        <v>8.8817841970012523E-16</v>
      </c>
      <c r="F98">
        <f ca="1"/>
        <v>2.2204460492503131E-15</v>
      </c>
      <c r="G98">
        <f ca="1"/>
        <v>-2.8883145875013838E-16</v>
      </c>
      <c r="H98">
        <f ca="1"/>
        <v>-3.6359804056473877E-15</v>
      </c>
      <c r="I98">
        <f ca="1"/>
        <v>-1.7902346272080649E-15</v>
      </c>
      <c r="J98">
        <f ca="1"/>
        <v>-1.4085954624931674E-15</v>
      </c>
      <c r="K98">
        <f ca="1"/>
        <v>-2.5604518505417673E-15</v>
      </c>
      <c r="L98">
        <f ca="1"/>
        <v>4.801714581503802E-15</v>
      </c>
      <c r="M98">
        <f ca="1"/>
        <v>2.6645352591003757E-15</v>
      </c>
      <c r="N98">
        <f ca="1"/>
        <v>6.106226635438361E-16</v>
      </c>
      <c r="O98">
        <f ca="1"/>
        <v>2.6055546609171643E-15</v>
      </c>
      <c r="P98">
        <f ca="1"/>
        <v>3.6082248300317588E-16</v>
      </c>
      <c r="Q98">
        <f ca="1"/>
        <v>-4.829470157119431E-15</v>
      </c>
      <c r="R98">
        <f ca="1"/>
        <v>3.8857805861880479E-15</v>
      </c>
      <c r="S98">
        <f ca="1"/>
        <v>-3.6637359812630166E-15</v>
      </c>
      <c r="T98">
        <f ca="1"/>
        <v>3.0531133177191805E-15</v>
      </c>
      <c r="U98">
        <f ca="1"/>
        <v>-4.1078251911130792E-15</v>
      </c>
      <c r="V98">
        <f ca="1"/>
        <v>-9.1593399531575415E-16</v>
      </c>
      <c r="W98">
        <f ca="1"/>
        <v>6.7307270867900115E-16</v>
      </c>
      <c r="X98">
        <f ca="1"/>
        <v>-9.7144514654701197E-17</v>
      </c>
      <c r="Y98">
        <f ca="1"/>
        <v>1.0685896612017132E-15</v>
      </c>
      <c r="Z98">
        <f ca="1"/>
        <v>-9.7144514654701197E-17</v>
      </c>
      <c r="AA98">
        <f ca="1"/>
        <v>3.1086244689504383E-15</v>
      </c>
      <c r="AB98">
        <f ca="1"/>
        <v>2.6367796834847468E-15</v>
      </c>
      <c r="AC98">
        <f ca="1"/>
        <v>1.0000000000000036</v>
      </c>
      <c r="AD98">
        <f ca="1"/>
        <v>1.4398204850607499E-15</v>
      </c>
      <c r="AE98">
        <f ca="1"/>
        <v>-3.1641356201816961E-15</v>
      </c>
      <c r="AF98">
        <f ca="1"/>
        <v>-8.7707618945387367E-15</v>
      </c>
      <c r="AG98">
        <f ca="1"/>
        <v>-6.8001160258290838E-16</v>
      </c>
      <c r="AH98">
        <f ca="1"/>
        <v>1.6375789613221059E-15</v>
      </c>
    </row>
    <row r="99" spans="5:34">
      <c r="E99">
        <f ca="1"/>
        <v>1.7347234759768071E-16</v>
      </c>
      <c r="F99">
        <f ca="1"/>
        <v>1.3322676295501878E-15</v>
      </c>
      <c r="G99">
        <f ca="1"/>
        <v>-2.1684043449710089E-17</v>
      </c>
      <c r="H99">
        <f ca="1"/>
        <v>-1.5230872119076366E-15</v>
      </c>
      <c r="I99">
        <f ca="1"/>
        <v>-1.519617764955683E-15</v>
      </c>
      <c r="J99">
        <f ca="1"/>
        <v>1.1865508575681361E-15</v>
      </c>
      <c r="K99">
        <f ca="1"/>
        <v>-9.5062846483529029E-16</v>
      </c>
      <c r="L99">
        <f ca="1"/>
        <v>2.8727020762175925E-15</v>
      </c>
      <c r="M99">
        <f ca="1"/>
        <v>7.7715611723760958E-16</v>
      </c>
      <c r="N99">
        <f ca="1"/>
        <v>-7.6327832942979512E-17</v>
      </c>
      <c r="O99">
        <f ca="1"/>
        <v>1.0135121908394495E-15</v>
      </c>
      <c r="P99">
        <f ca="1"/>
        <v>3.6429192995512949E-16</v>
      </c>
      <c r="Q99">
        <f ca="1"/>
        <v>-2.0469737016526324E-15</v>
      </c>
      <c r="R99">
        <f ca="1"/>
        <v>1.5404344466674047E-15</v>
      </c>
      <c r="S99">
        <f ca="1"/>
        <v>-1.3045120539345589E-15</v>
      </c>
      <c r="T99">
        <f ca="1"/>
        <v>-4.8572257327350599E-17</v>
      </c>
      <c r="U99">
        <f ca="1"/>
        <v>2.0816681711721685E-16</v>
      </c>
      <c r="V99">
        <f ca="1"/>
        <v>-9.6515677394659605E-16</v>
      </c>
      <c r="W99">
        <f ca="1"/>
        <v>8.8644369622414843E-16</v>
      </c>
      <c r="X99">
        <f ca="1"/>
        <v>-4.5102810375396984E-16</v>
      </c>
      <c r="Y99">
        <f ca="1"/>
        <v>6.9388939039072284E-17</v>
      </c>
      <c r="Z99">
        <f ca="1"/>
        <v>-1.4918621893400541E-16</v>
      </c>
      <c r="AA99">
        <f ca="1"/>
        <v>1.7069679003611782E-15</v>
      </c>
      <c r="AB99">
        <f ca="1"/>
        <v>1.2351231148954867E-15</v>
      </c>
      <c r="AC99">
        <f ca="1"/>
        <v>8.1878948066105295E-16</v>
      </c>
      <c r="AD99">
        <f ca="1"/>
        <v>1.000000000000002</v>
      </c>
      <c r="AE99">
        <f ca="1"/>
        <v>-1.321859288694327E-15</v>
      </c>
      <c r="AF99">
        <f ca="1"/>
        <v>-3.524958103184872E-15</v>
      </c>
      <c r="AG99">
        <f ca="1"/>
        <v>-1.3062467774105357E-15</v>
      </c>
      <c r="AH99">
        <f ca="1"/>
        <v>2.1510571102112408E-16</v>
      </c>
    </row>
    <row r="100" spans="5:34">
      <c r="E100">
        <f ca="1"/>
        <v>7.7715611723760958E-16</v>
      </c>
      <c r="F100">
        <f ca="1"/>
        <v>1.2212453270876722E-15</v>
      </c>
      <c r="G100">
        <f ca="1"/>
        <v>-8.6736173798840355E-17</v>
      </c>
      <c r="H100">
        <f ca="1"/>
        <v>-2.4702462297909733E-15</v>
      </c>
      <c r="I100">
        <f ca="1"/>
        <v>-9.9920072216264089E-16</v>
      </c>
      <c r="J100">
        <f ca="1"/>
        <v>-3.1225022567582528E-15</v>
      </c>
      <c r="K100">
        <f ca="1"/>
        <v>-1.8318679906315083E-15</v>
      </c>
      <c r="L100">
        <f ca="1"/>
        <v>1.5543122344752192E-15</v>
      </c>
      <c r="M100">
        <f ca="1"/>
        <v>1.4432899320127035E-15</v>
      </c>
      <c r="N100">
        <f ca="1"/>
        <v>-2.2204460492503131E-16</v>
      </c>
      <c r="O100">
        <f ca="1"/>
        <v>2.4841240175987878E-15</v>
      </c>
      <c r="P100">
        <f ca="1"/>
        <v>1.1102230246251565E-16</v>
      </c>
      <c r="Q100">
        <f ca="1"/>
        <v>-2.886579864025407E-15</v>
      </c>
      <c r="R100">
        <f ca="1"/>
        <v>2.1094237467877974E-15</v>
      </c>
      <c r="S100">
        <f ca="1"/>
        <v>-3.9968028886505635E-15</v>
      </c>
      <c r="T100">
        <f ca="1"/>
        <v>7.7715611723760958E-16</v>
      </c>
      <c r="U100">
        <f ca="1"/>
        <v>-3.3306690738754696E-16</v>
      </c>
      <c r="V100">
        <f ca="1"/>
        <v>4.3021142204224816E-16</v>
      </c>
      <c r="W100">
        <f ca="1"/>
        <v>1.2212453270876722E-15</v>
      </c>
      <c r="X100">
        <f ca="1"/>
        <v>2.7755575615628914E-16</v>
      </c>
      <c r="Y100">
        <f ca="1"/>
        <v>1.3877787807814457E-15</v>
      </c>
      <c r="Z100">
        <f ca="1"/>
        <v>-1.5543122344752192E-15</v>
      </c>
      <c r="AA100">
        <f ca="1"/>
        <v>1.4988010832439613E-15</v>
      </c>
      <c r="AB100">
        <f ca="1"/>
        <v>6.6613381477509392E-16</v>
      </c>
      <c r="AC100">
        <f ca="1"/>
        <v>1.3322676295501878E-15</v>
      </c>
      <c r="AD100">
        <f ca="1"/>
        <v>1.3461454173580023E-15</v>
      </c>
      <c r="AE100">
        <f ca="1"/>
        <v>0.99999999999999911</v>
      </c>
      <c r="AF100">
        <f ca="1"/>
        <v>-5.9952043329758453E-15</v>
      </c>
      <c r="AG100">
        <f ca="1"/>
        <v>1.3045120539345589E-15</v>
      </c>
      <c r="AH100">
        <f ca="1"/>
        <v>1.8041124150158794E-15</v>
      </c>
    </row>
    <row r="101" spans="5:34">
      <c r="E101">
        <f ca="1"/>
        <v>6.2450045135165055E-16</v>
      </c>
      <c r="F101">
        <f ca="1"/>
        <v>5.6760152133961128E-15</v>
      </c>
      <c r="G101">
        <f ca="1"/>
        <v>-1.8973538018496328E-16</v>
      </c>
      <c r="H101">
        <f ca="1"/>
        <v>-4.9092674370143641E-15</v>
      </c>
      <c r="I101">
        <f ca="1"/>
        <v>-2.6471880243406076E-15</v>
      </c>
      <c r="J101">
        <f ca="1"/>
        <v>-1.7754894776622621E-15</v>
      </c>
      <c r="K101">
        <f ca="1"/>
        <v>-2.7373936450914016E-15</v>
      </c>
      <c r="L101">
        <f ca="1"/>
        <v>7.3552275381416621E-15</v>
      </c>
      <c r="M101">
        <f ca="1"/>
        <v>3.6567970873591094E-15</v>
      </c>
      <c r="N101">
        <f ca="1"/>
        <v>2.1371793224034263E-15</v>
      </c>
      <c r="O101">
        <f ca="1"/>
        <v>2.9568361648024677E-15</v>
      </c>
      <c r="P101">
        <f ca="1"/>
        <v>1.2038980923279041E-15</v>
      </c>
      <c r="Q101">
        <f ca="1"/>
        <v>-6.1409211049578971E-15</v>
      </c>
      <c r="R101">
        <f ca="1"/>
        <v>5.6343818499726694E-15</v>
      </c>
      <c r="S101">
        <f ca="1"/>
        <v>-7.3691053259494765E-15</v>
      </c>
      <c r="T101">
        <f ca="1"/>
        <v>3.7261860263981816E-15</v>
      </c>
      <c r="U101">
        <f ca="1"/>
        <v>-5.4539706084710815E-15</v>
      </c>
      <c r="V101">
        <f ca="1"/>
        <v>-1.2591924031246648E-15</v>
      </c>
      <c r="W101">
        <f ca="1"/>
        <v>8.5001450322863548E-16</v>
      </c>
      <c r="X101">
        <f ca="1"/>
        <v>7.1123662515049091E-17</v>
      </c>
      <c r="Y101">
        <f ca="1"/>
        <v>8.2919782151691379E-16</v>
      </c>
      <c r="Z101">
        <f ca="1"/>
        <v>-2.5257573810222311E-15</v>
      </c>
      <c r="AA101">
        <f ca="1"/>
        <v>4.496403249731884E-15</v>
      </c>
      <c r="AB101">
        <f ca="1"/>
        <v>3.9412917374193057E-15</v>
      </c>
      <c r="AC101">
        <f ca="1"/>
        <v>4.8988590961585032E-15</v>
      </c>
      <c r="AD101">
        <f ca="1"/>
        <v>2.2941717969793274E-15</v>
      </c>
      <c r="AE101">
        <f ca="1"/>
        <v>-3.5110803153770576E-15</v>
      </c>
      <c r="AF101">
        <f ca="1"/>
        <v>0.99999999999998967</v>
      </c>
      <c r="AG101">
        <f ca="1"/>
        <v>1.5439038936193583E-16</v>
      </c>
      <c r="AH101">
        <f ca="1"/>
        <v>1.8231943732516243E-15</v>
      </c>
    </row>
    <row r="102" spans="5:34">
      <c r="E102">
        <f ca="1"/>
        <v>0</v>
      </c>
      <c r="F102">
        <f ca="1"/>
        <v>2.6645352591003757E-15</v>
      </c>
      <c r="G102">
        <f ca="1"/>
        <v>1.2490009027033011E-16</v>
      </c>
      <c r="H102">
        <f ca="1"/>
        <v>-2.4147350785597155E-15</v>
      </c>
      <c r="I102">
        <f ca="1"/>
        <v>-1.6653345369377348E-15</v>
      </c>
      <c r="J102">
        <f ca="1"/>
        <v>-1.2281842209915794E-15</v>
      </c>
      <c r="K102">
        <f ca="1"/>
        <v>-1.5265566588595902E-15</v>
      </c>
      <c r="L102">
        <f ca="1"/>
        <v>4.3853809472693683E-15</v>
      </c>
      <c r="M102">
        <f ca="1"/>
        <v>1.27675647831893E-15</v>
      </c>
      <c r="N102">
        <f ca="1"/>
        <v>1.1102230246251565E-15</v>
      </c>
      <c r="O102">
        <f ca="1"/>
        <v>1.2281842209915794E-15</v>
      </c>
      <c r="P102">
        <f ca="1"/>
        <v>6.6613381477509392E-16</v>
      </c>
      <c r="Q102">
        <f ca="1"/>
        <v>-2.886579864025407E-15</v>
      </c>
      <c r="R102">
        <f ca="1"/>
        <v>2.9976021664879227E-15</v>
      </c>
      <c r="S102">
        <f ca="1"/>
        <v>-3.6637359812630166E-15</v>
      </c>
      <c r="T102">
        <f ca="1"/>
        <v>1.1379786002407855E-15</v>
      </c>
      <c r="U102">
        <f ca="1"/>
        <v>-2.0539125955565396E-15</v>
      </c>
      <c r="V102">
        <f ca="1"/>
        <v>-1.7867651802561113E-15</v>
      </c>
      <c r="W102">
        <f ca="1"/>
        <v>4.7184478546569153E-16</v>
      </c>
      <c r="X102">
        <f ca="1"/>
        <v>-3.4694469519536142E-16</v>
      </c>
      <c r="Y102">
        <f ca="1"/>
        <v>-2.4980018054066022E-16</v>
      </c>
      <c r="Z102">
        <f ca="1"/>
        <v>-2.7755575615628914E-15</v>
      </c>
      <c r="AA102">
        <f ca="1"/>
        <v>2.4147350785597155E-15</v>
      </c>
      <c r="AB102">
        <f ca="1"/>
        <v>1.8318679906315083E-15</v>
      </c>
      <c r="AC102">
        <f ca="1"/>
        <v>1.3322676295501878E-15</v>
      </c>
      <c r="AD102">
        <f ca="1"/>
        <v>1.4641066137244252E-15</v>
      </c>
      <c r="AE102">
        <f ca="1"/>
        <v>-1.6375789613221059E-15</v>
      </c>
      <c r="AF102">
        <f ca="1"/>
        <v>-4.2188474935755949E-15</v>
      </c>
      <c r="AG102">
        <f ca="1"/>
        <v>0.99999999999999867</v>
      </c>
      <c r="AH102">
        <f ca="1"/>
        <v>9.783840404509192E-16</v>
      </c>
    </row>
    <row r="103" spans="5:34">
      <c r="E103">
        <f ca="1"/>
        <v>8.4654505627668186E-16</v>
      </c>
      <c r="F103">
        <f ca="1"/>
        <v>2.9420910152566648E-15</v>
      </c>
      <c r="G103">
        <f ca="1"/>
        <v>-1.3270634591222574E-16</v>
      </c>
      <c r="H103">
        <f ca="1"/>
        <v>-3.4694469519536142E-15</v>
      </c>
      <c r="I103">
        <f ca="1"/>
        <v>-1.4502288259166107E-15</v>
      </c>
      <c r="J103">
        <f ca="1"/>
        <v>-2.3540197569005272E-15</v>
      </c>
      <c r="K103">
        <f ca="1"/>
        <v>-2.0157486790850498E-15</v>
      </c>
      <c r="L103">
        <f ca="1"/>
        <v>4.7739590058881731E-15</v>
      </c>
      <c r="M103">
        <f ca="1"/>
        <v>1.7763568394002505E-15</v>
      </c>
      <c r="N103">
        <f ca="1"/>
        <v>1.4432899320127035E-15</v>
      </c>
      <c r="O103">
        <f ca="1"/>
        <v>2.2681509448396753E-15</v>
      </c>
      <c r="P103">
        <f ca="1"/>
        <v>1.4155343563970746E-15</v>
      </c>
      <c r="Q103">
        <f ca="1"/>
        <v>-4.3159920082302961E-15</v>
      </c>
      <c r="R103">
        <f ca="1"/>
        <v>3.2474023470285829E-15</v>
      </c>
      <c r="S103">
        <f ca="1"/>
        <v>-5.8841820305133297E-15</v>
      </c>
      <c r="T103">
        <f ca="1"/>
        <v>1.3183898417423734E-15</v>
      </c>
      <c r="U103">
        <f ca="1"/>
        <v>-8.8817841970012523E-16</v>
      </c>
      <c r="V103">
        <f ca="1"/>
        <v>1.8951853975046618E-16</v>
      </c>
      <c r="W103">
        <f ca="1"/>
        <v>7.0082828429463007E-16</v>
      </c>
      <c r="X103">
        <f ca="1"/>
        <v>-4.163336342344337E-17</v>
      </c>
      <c r="Y103">
        <f ca="1"/>
        <v>1.4363510381087963E-15</v>
      </c>
      <c r="Z103">
        <f ca="1"/>
        <v>-2.3731017151362721E-15</v>
      </c>
      <c r="AA103">
        <f ca="1"/>
        <v>3.2751579226442118E-15</v>
      </c>
      <c r="AB103">
        <f ca="1"/>
        <v>9.4368957093138306E-16</v>
      </c>
      <c r="AC103">
        <f ca="1"/>
        <v>3.524958103184872E-15</v>
      </c>
      <c r="AD103">
        <f ca="1"/>
        <v>4.9786563760534364E-16</v>
      </c>
      <c r="AE103">
        <f ca="1"/>
        <v>-1.3877787807814457E-15</v>
      </c>
      <c r="AF103">
        <f ca="1"/>
        <v>-7.1054273576010019E-15</v>
      </c>
      <c r="AG103">
        <f ca="1"/>
        <v>-6.9388939039072284E-17</v>
      </c>
      <c r="AH103">
        <f ca="1"/>
        <v>1.0000000000000022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229C-4049-4984-BF61-C07F042B6BDC}">
  <sheetPr codeName="Sheet5"/>
  <dimension ref="A1:QI178"/>
  <sheetViews>
    <sheetView zoomScale="85" zoomScaleNormal="85" workbookViewId="0"/>
  </sheetViews>
  <sheetFormatPr defaultRowHeight="14.4"/>
  <cols>
    <col min="1" max="1" width="14.89453125" bestFit="1" customWidth="1"/>
    <col min="2" max="2" width="6" bestFit="1" customWidth="1"/>
    <col min="3" max="6" width="9.15625" bestFit="1" customWidth="1"/>
    <col min="7" max="7" width="44.89453125" bestFit="1" customWidth="1"/>
    <col min="8" max="13" width="5.68359375" bestFit="1" customWidth="1"/>
    <col min="14" max="14" width="40.578125" bestFit="1" customWidth="1"/>
    <col min="16" max="16" width="12.26171875" bestFit="1" customWidth="1"/>
    <col min="18" max="18" width="15.47265625" customWidth="1"/>
    <col min="19" max="19" width="12.26171875" bestFit="1" customWidth="1"/>
    <col min="20" max="20" width="13.3671875" bestFit="1" customWidth="1"/>
    <col min="21" max="21" width="11.20703125" bestFit="1" customWidth="1"/>
    <col min="22" max="24" width="9.15625" bestFit="1" customWidth="1"/>
    <col min="25" max="25" width="7.05078125" bestFit="1" customWidth="1"/>
    <col min="26" max="26" width="8.1015625" bestFit="1" customWidth="1"/>
    <col min="27" max="27" width="7.05078125" bestFit="1" customWidth="1"/>
    <col min="28" max="28" width="9.15625" bestFit="1" customWidth="1"/>
    <col min="29" max="29" width="8.1015625" bestFit="1" customWidth="1"/>
    <col min="30" max="30" width="7.05078125" bestFit="1" customWidth="1"/>
    <col min="31" max="31" width="9.15625" bestFit="1" customWidth="1"/>
    <col min="32" max="32" width="26.15625" bestFit="1" customWidth="1"/>
    <col min="33" max="33" width="14.1015625" bestFit="1" customWidth="1"/>
    <col min="34" max="40" width="12.26171875" bestFit="1" customWidth="1"/>
    <col min="41" max="42" width="4.9453125" bestFit="1" customWidth="1"/>
    <col min="43" max="43" width="11.20703125" bestFit="1" customWidth="1"/>
    <col min="44" max="44" width="12.26171875" bestFit="1" customWidth="1"/>
    <col min="45" max="45" width="16.5234375" bestFit="1" customWidth="1"/>
    <col min="46" max="48" width="13.3671875" bestFit="1" customWidth="1"/>
    <col min="49" max="49" width="12.26171875" bestFit="1" customWidth="1"/>
    <col min="50" max="51" width="6" bestFit="1" customWidth="1"/>
    <col min="52" max="52" width="12.26171875" bestFit="1" customWidth="1"/>
    <col min="53" max="53" width="6" bestFit="1" customWidth="1"/>
    <col min="54" max="54" width="7.05078125" bestFit="1" customWidth="1"/>
    <col min="55" max="55" width="12.26171875" bestFit="1" customWidth="1"/>
    <col min="56" max="56" width="11.20703125" bestFit="1" customWidth="1"/>
    <col min="57" max="57" width="13.3671875" bestFit="1" customWidth="1"/>
    <col min="58" max="58" width="11.20703125" bestFit="1" customWidth="1"/>
    <col min="59" max="60" width="9.15625" bestFit="1" customWidth="1"/>
    <col min="61" max="67" width="4.9453125" bestFit="1" customWidth="1"/>
    <col min="68" max="68" width="10.15625" bestFit="1" customWidth="1"/>
    <col min="69" max="72" width="9.15625" bestFit="1" customWidth="1"/>
    <col min="73" max="79" width="4.9453125" bestFit="1" customWidth="1"/>
    <col min="80" max="80" width="8.1015625" bestFit="1" customWidth="1"/>
    <col min="81" max="84" width="9.15625" bestFit="1" customWidth="1"/>
    <col min="85" max="92" width="8.1015625" bestFit="1" customWidth="1"/>
    <col min="93" max="96" width="9.15625" bestFit="1" customWidth="1"/>
    <col min="97" max="103" width="8.1015625" bestFit="1" customWidth="1"/>
    <col min="104" max="104" width="6" bestFit="1" customWidth="1"/>
    <col min="105" max="108" width="9.15625" bestFit="1" customWidth="1"/>
    <col min="109" max="116" width="6" bestFit="1" customWidth="1"/>
    <col min="117" max="120" width="9.15625" bestFit="1" customWidth="1"/>
    <col min="121" max="128" width="6" bestFit="1" customWidth="1"/>
    <col min="129" max="132" width="9.15625" bestFit="1" customWidth="1"/>
    <col min="133" max="140" width="6" bestFit="1" customWidth="1"/>
    <col min="141" max="144" width="9.15625" bestFit="1" customWidth="1"/>
    <col min="145" max="151" width="4.9453125" bestFit="1" customWidth="1"/>
    <col min="152" max="152" width="6" bestFit="1" customWidth="1"/>
    <col min="153" max="156" width="9.15625" bestFit="1" customWidth="1"/>
    <col min="157" max="163" width="6" bestFit="1" customWidth="1"/>
    <col min="164" max="164" width="14.41796875" bestFit="1" customWidth="1"/>
    <col min="165" max="168" width="9.15625" bestFit="1" customWidth="1"/>
    <col min="169" max="172" width="7.05078125" bestFit="1" customWidth="1"/>
    <col min="173" max="173" width="11.20703125" bestFit="1" customWidth="1"/>
    <col min="174" max="176" width="14.41796875" bestFit="1" customWidth="1"/>
    <col min="177" max="180" width="9.15625" bestFit="1" customWidth="1"/>
    <col min="181" max="187" width="6" bestFit="1" customWidth="1"/>
    <col min="188" max="188" width="8.1015625" bestFit="1" customWidth="1"/>
    <col min="189" max="192" width="9.15625" bestFit="1" customWidth="1"/>
    <col min="193" max="199" width="4.9453125" bestFit="1" customWidth="1"/>
    <col min="200" max="200" width="11.20703125" bestFit="1" customWidth="1"/>
    <col min="201" max="204" width="9.15625" bestFit="1" customWidth="1"/>
    <col min="205" max="211" width="4.9453125" bestFit="1" customWidth="1"/>
    <col min="212" max="212" width="11.20703125" bestFit="1" customWidth="1"/>
    <col min="213" max="216" width="9.15625" bestFit="1" customWidth="1"/>
    <col min="217" max="223" width="4.9453125" bestFit="1" customWidth="1"/>
    <col min="224" max="224" width="11.20703125" bestFit="1" customWidth="1"/>
    <col min="225" max="228" width="9.15625" bestFit="1" customWidth="1"/>
    <col min="229" max="235" width="4.9453125" bestFit="1" customWidth="1"/>
    <col min="236" max="236" width="11.20703125" bestFit="1" customWidth="1"/>
    <col min="237" max="240" width="9.15625" bestFit="1" customWidth="1"/>
    <col min="241" max="247" width="4.9453125" bestFit="1" customWidth="1"/>
    <col min="248" max="248" width="7.05078125" bestFit="1" customWidth="1"/>
    <col min="249" max="252" width="9.15625" bestFit="1" customWidth="1"/>
    <col min="253" max="259" width="4.9453125" bestFit="1" customWidth="1"/>
    <col min="260" max="260" width="7.05078125" bestFit="1" customWidth="1"/>
    <col min="261" max="264" width="9.15625" bestFit="1" customWidth="1"/>
    <col min="265" max="271" width="4.9453125" bestFit="1" customWidth="1"/>
    <col min="272" max="272" width="7.05078125" bestFit="1" customWidth="1"/>
    <col min="273" max="276" width="9.15625" bestFit="1" customWidth="1"/>
    <col min="277" max="283" width="4.9453125" bestFit="1" customWidth="1"/>
    <col min="284" max="284" width="7.05078125" bestFit="1" customWidth="1"/>
    <col min="285" max="288" width="9.15625" bestFit="1" customWidth="1"/>
    <col min="289" max="295" width="4.9453125" bestFit="1" customWidth="1"/>
    <col min="296" max="296" width="7.05078125" bestFit="1" customWidth="1"/>
    <col min="297" max="300" width="9.15625" bestFit="1" customWidth="1"/>
    <col min="301" max="307" width="4.9453125" bestFit="1" customWidth="1"/>
    <col min="308" max="308" width="7.05078125" bestFit="1" customWidth="1"/>
    <col min="309" max="312" width="9.15625" bestFit="1" customWidth="1"/>
    <col min="313" max="317" width="4.9453125" bestFit="1" customWidth="1"/>
    <col min="318" max="318" width="6" bestFit="1" customWidth="1"/>
    <col min="319" max="319" width="4.9453125" bestFit="1" customWidth="1"/>
    <col min="320" max="320" width="7.05078125" bestFit="1" customWidth="1"/>
    <col min="321" max="324" width="9.15625" bestFit="1" customWidth="1"/>
    <col min="325" max="330" width="4.9453125" bestFit="1" customWidth="1"/>
    <col min="331" max="331" width="7.05078125" bestFit="1" customWidth="1"/>
    <col min="332" max="332" width="18.68359375" bestFit="1" customWidth="1"/>
    <col min="333" max="336" width="9.15625" bestFit="1" customWidth="1"/>
    <col min="337" max="343" width="4.9453125" bestFit="1" customWidth="1"/>
    <col min="344" max="344" width="21.89453125" bestFit="1" customWidth="1"/>
    <col min="345" max="348" width="9.15625" bestFit="1" customWidth="1"/>
    <col min="349" max="355" width="4.9453125" bestFit="1" customWidth="1"/>
    <col min="356" max="356" width="21.89453125" bestFit="1" customWidth="1"/>
    <col min="357" max="360" width="9.15625" bestFit="1" customWidth="1"/>
    <col min="361" max="367" width="4.9453125" bestFit="1" customWidth="1"/>
    <col min="368" max="368" width="21.89453125" bestFit="1" customWidth="1"/>
    <col min="369" max="372" width="9.15625" bestFit="1" customWidth="1"/>
    <col min="373" max="379" width="4.9453125" bestFit="1" customWidth="1"/>
    <col min="380" max="380" width="21.89453125" bestFit="1" customWidth="1"/>
    <col min="381" max="384" width="9.15625" bestFit="1" customWidth="1"/>
    <col min="385" max="391" width="4.9453125" bestFit="1" customWidth="1"/>
    <col min="392" max="392" width="17.62890625" bestFit="1" customWidth="1"/>
    <col min="393" max="396" width="9.15625" bestFit="1" customWidth="1"/>
    <col min="397" max="403" width="4.9453125" bestFit="1" customWidth="1"/>
    <col min="404" max="404" width="17.62890625" bestFit="1" customWidth="1"/>
    <col min="405" max="408" width="9.15625" bestFit="1" customWidth="1"/>
    <col min="409" max="415" width="4.9453125" bestFit="1" customWidth="1"/>
    <col min="416" max="416" width="17.62890625" bestFit="1" customWidth="1"/>
    <col min="417" max="420" width="9.15625" bestFit="1" customWidth="1"/>
    <col min="421" max="422" width="4.9453125" bestFit="1" customWidth="1"/>
    <col min="423" max="423" width="6" bestFit="1" customWidth="1"/>
    <col min="424" max="427" width="4.9453125" bestFit="1" customWidth="1"/>
    <col min="428" max="428" width="17.62890625" bestFit="1" customWidth="1"/>
    <col min="429" max="432" width="9.15625" bestFit="1" customWidth="1"/>
    <col min="433" max="435" width="4.9453125" bestFit="1" customWidth="1"/>
    <col min="436" max="436" width="6" bestFit="1" customWidth="1"/>
    <col min="437" max="439" width="4.9453125" bestFit="1" customWidth="1"/>
    <col min="440" max="440" width="17.62890625" bestFit="1" customWidth="1"/>
    <col min="441" max="444" width="9.15625" bestFit="1" customWidth="1"/>
    <col min="445" max="451" width="4.9453125" bestFit="1" customWidth="1"/>
  </cols>
  <sheetData>
    <row r="1" spans="1:56">
      <c r="A1" t="s">
        <v>43</v>
      </c>
      <c r="R1" s="18"/>
      <c r="S1" s="18" t="s">
        <v>32</v>
      </c>
      <c r="T1" s="18"/>
      <c r="U1" s="18">
        <v>42</v>
      </c>
      <c r="V1" s="18">
        <v>2</v>
      </c>
      <c r="W1" s="18">
        <v>1</v>
      </c>
      <c r="X1" s="18"/>
      <c r="Y1" s="18">
        <v>5</v>
      </c>
      <c r="Z1" s="18"/>
      <c r="AA1" s="18"/>
      <c r="AB1" s="18"/>
      <c r="AC1" s="18"/>
      <c r="AD1" s="18"/>
      <c r="AE1" s="18" t="s">
        <v>44</v>
      </c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</row>
    <row r="2" spans="1:56">
      <c r="A2" s="17" t="s">
        <v>45</v>
      </c>
      <c r="B2" s="17" t="s">
        <v>46</v>
      </c>
      <c r="C2" s="17" t="s">
        <v>47</v>
      </c>
      <c r="D2" s="17" t="s">
        <v>48</v>
      </c>
      <c r="E2" s="17" t="s">
        <v>49</v>
      </c>
      <c r="F2" s="17" t="s">
        <v>50</v>
      </c>
      <c r="G2" s="17" t="s">
        <v>51</v>
      </c>
      <c r="H2" s="17" t="s">
        <v>52</v>
      </c>
      <c r="I2" s="17" t="s">
        <v>53</v>
      </c>
      <c r="J2" s="17" t="s">
        <v>54</v>
      </c>
      <c r="K2" s="17" t="s">
        <v>55</v>
      </c>
      <c r="L2" s="17" t="s">
        <v>56</v>
      </c>
      <c r="M2" s="17" t="s">
        <v>57</v>
      </c>
      <c r="R2" s="17" t="s">
        <v>58</v>
      </c>
      <c r="S2" s="17" t="s">
        <v>46</v>
      </c>
      <c r="T2" s="17" t="s">
        <v>47</v>
      </c>
      <c r="U2" s="17" t="s">
        <v>48</v>
      </c>
      <c r="V2" s="17" t="s">
        <v>49</v>
      </c>
      <c r="W2" s="17" t="s">
        <v>50</v>
      </c>
      <c r="X2" s="17" t="s">
        <v>51</v>
      </c>
      <c r="Y2" s="17" t="s">
        <v>52</v>
      </c>
      <c r="Z2" s="17" t="s">
        <v>53</v>
      </c>
      <c r="AA2" s="17" t="s">
        <v>54</v>
      </c>
      <c r="AB2" s="17" t="s">
        <v>55</v>
      </c>
      <c r="AC2" s="17" t="s">
        <v>56</v>
      </c>
      <c r="AD2" s="17" t="s">
        <v>57</v>
      </c>
      <c r="AE2" s="17" t="s">
        <v>46</v>
      </c>
      <c r="AF2" s="17" t="s">
        <v>47</v>
      </c>
      <c r="AG2" s="17" t="s">
        <v>48</v>
      </c>
      <c r="AH2" s="17" t="s">
        <v>49</v>
      </c>
      <c r="AI2" s="17" t="s">
        <v>50</v>
      </c>
      <c r="AJ2" s="17" t="s">
        <v>51</v>
      </c>
      <c r="AK2" s="17" t="s">
        <v>52</v>
      </c>
      <c r="AL2" s="17" t="s">
        <v>53</v>
      </c>
      <c r="AM2" s="17" t="s">
        <v>54</v>
      </c>
      <c r="AN2" s="17" t="s">
        <v>55</v>
      </c>
      <c r="AO2" s="17" t="s">
        <v>56</v>
      </c>
      <c r="AP2" s="17" t="s">
        <v>57</v>
      </c>
      <c r="AR2" s="17" t="s">
        <v>58</v>
      </c>
      <c r="AS2" s="17" t="s">
        <v>46</v>
      </c>
      <c r="AT2" s="17" t="s">
        <v>47</v>
      </c>
      <c r="AU2" s="17" t="s">
        <v>48</v>
      </c>
      <c r="AV2" s="17" t="s">
        <v>49</v>
      </c>
      <c r="AW2" s="17" t="s">
        <v>50</v>
      </c>
      <c r="AX2" s="17" t="s">
        <v>51</v>
      </c>
      <c r="AY2" s="17" t="s">
        <v>52</v>
      </c>
      <c r="AZ2" s="17" t="s">
        <v>53</v>
      </c>
      <c r="BA2" s="17" t="s">
        <v>54</v>
      </c>
      <c r="BB2" s="17" t="s">
        <v>55</v>
      </c>
      <c r="BC2" s="17" t="s">
        <v>56</v>
      </c>
      <c r="BD2" s="17" t="s">
        <v>57</v>
      </c>
    </row>
    <row r="3" spans="1:56">
      <c r="A3" s="12" t="s">
        <v>46</v>
      </c>
      <c r="B3" s="19"/>
      <c r="C3" s="13">
        <v>1</v>
      </c>
      <c r="D3" s="19"/>
      <c r="E3" s="19"/>
      <c r="F3" s="19"/>
      <c r="G3" s="19"/>
      <c r="H3" s="19"/>
      <c r="I3" s="13"/>
      <c r="J3" s="13">
        <v>1</v>
      </c>
      <c r="K3" s="13"/>
      <c r="L3" s="13"/>
      <c r="M3" s="13"/>
      <c r="N3" t="s">
        <v>363</v>
      </c>
      <c r="R3" s="12" t="s">
        <v>46</v>
      </c>
      <c r="S3" s="19"/>
      <c r="T3" s="13">
        <v>8808</v>
      </c>
      <c r="U3" s="19"/>
      <c r="V3" s="19"/>
      <c r="W3" s="19"/>
      <c r="X3" s="19"/>
      <c r="Y3" s="19"/>
      <c r="Z3" s="13"/>
      <c r="AA3" s="13">
        <v>326</v>
      </c>
      <c r="AB3" s="13"/>
      <c r="AC3" s="13"/>
      <c r="AD3" s="13"/>
      <c r="AE3" s="14"/>
      <c r="AF3" s="14">
        <v>102057478.83</v>
      </c>
      <c r="AG3" s="14">
        <v>502687.11</v>
      </c>
      <c r="AH3" s="14">
        <v>36204</v>
      </c>
      <c r="AI3" s="14">
        <v>7110</v>
      </c>
      <c r="AJ3" s="14"/>
      <c r="AK3" s="14">
        <v>76305.62</v>
      </c>
      <c r="AL3" s="14"/>
      <c r="AM3" s="14">
        <v>3953589.9999999991</v>
      </c>
      <c r="AN3" s="14"/>
      <c r="AO3" s="14"/>
      <c r="AP3" s="14"/>
      <c r="AR3" s="12" t="s">
        <v>46</v>
      </c>
      <c r="AS3" s="20">
        <v>0</v>
      </c>
      <c r="AT3" s="21">
        <v>0.96430917451280929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1">
        <v>0</v>
      </c>
      <c r="BA3" s="21">
        <v>3.5690825487190714E-2</v>
      </c>
      <c r="BB3" s="21">
        <v>0</v>
      </c>
      <c r="BC3" s="21">
        <v>0</v>
      </c>
      <c r="BD3" s="21">
        <v>0</v>
      </c>
    </row>
    <row r="4" spans="1:56">
      <c r="A4" s="12" t="s">
        <v>47</v>
      </c>
      <c r="B4" s="13"/>
      <c r="C4" s="13">
        <v>1</v>
      </c>
      <c r="D4" s="13">
        <v>1</v>
      </c>
      <c r="E4" s="13">
        <v>0</v>
      </c>
      <c r="F4" s="13">
        <v>0</v>
      </c>
      <c r="G4" s="13">
        <v>1</v>
      </c>
      <c r="H4" s="13">
        <v>1</v>
      </c>
      <c r="I4" s="13">
        <v>1</v>
      </c>
      <c r="J4" s="13">
        <v>1</v>
      </c>
      <c r="K4" s="13"/>
      <c r="L4" s="13"/>
      <c r="M4" s="13"/>
      <c r="N4" t="s">
        <v>364</v>
      </c>
      <c r="R4" s="12" t="s">
        <v>47</v>
      </c>
      <c r="S4" s="13"/>
      <c r="T4" s="13">
        <v>257320</v>
      </c>
      <c r="U4" s="13">
        <v>2755</v>
      </c>
      <c r="V4" s="13">
        <v>143</v>
      </c>
      <c r="W4" s="13">
        <v>24</v>
      </c>
      <c r="X4" s="13">
        <v>4</v>
      </c>
      <c r="Y4" s="13">
        <v>34</v>
      </c>
      <c r="Z4" s="13">
        <v>18</v>
      </c>
      <c r="AA4" s="13">
        <v>2288</v>
      </c>
      <c r="AB4" s="13"/>
      <c r="AC4" s="13"/>
      <c r="AD4" s="13"/>
      <c r="AE4" s="14"/>
      <c r="AF4" s="14">
        <v>2516685646.1120005</v>
      </c>
      <c r="AG4" s="14">
        <v>29965724.21199999</v>
      </c>
      <c r="AH4" s="14">
        <v>1406249.2240000002</v>
      </c>
      <c r="AI4" s="14">
        <v>221222.76499999998</v>
      </c>
      <c r="AJ4" s="14">
        <v>33152.167000000001</v>
      </c>
      <c r="AK4" s="14">
        <v>399188.68599999999</v>
      </c>
      <c r="AL4" s="14">
        <v>179722.52899999998</v>
      </c>
      <c r="AM4" s="14">
        <v>21715205.477999996</v>
      </c>
      <c r="AN4" s="14"/>
      <c r="AO4" s="14"/>
      <c r="AP4" s="14"/>
      <c r="AR4" s="12" t="s">
        <v>47</v>
      </c>
      <c r="AS4" s="21">
        <v>0</v>
      </c>
      <c r="AT4" s="21">
        <v>0.97994561781663914</v>
      </c>
      <c r="AU4" s="21">
        <v>1.0491800781458265E-2</v>
      </c>
      <c r="AV4" s="21">
        <v>5.4458348883794263E-4</v>
      </c>
      <c r="AW4" s="21">
        <v>9.1398627497277089E-5</v>
      </c>
      <c r="AX4" s="21">
        <v>1.5233104582879513E-5</v>
      </c>
      <c r="AY4" s="21">
        <v>1.2948138895447586E-4</v>
      </c>
      <c r="AZ4" s="21">
        <v>6.8548970622957816E-5</v>
      </c>
      <c r="BA4" s="21">
        <v>8.7133358214070821E-3</v>
      </c>
      <c r="BB4" s="21">
        <v>0</v>
      </c>
      <c r="BC4" s="21">
        <v>0</v>
      </c>
      <c r="BD4" s="21">
        <v>0</v>
      </c>
    </row>
    <row r="5" spans="1:56">
      <c r="A5" s="12" t="s">
        <v>48</v>
      </c>
      <c r="B5" s="13"/>
      <c r="C5" s="13">
        <v>1</v>
      </c>
      <c r="D5" s="13">
        <v>1</v>
      </c>
      <c r="E5" s="13">
        <v>1</v>
      </c>
      <c r="F5" s="13">
        <v>0</v>
      </c>
      <c r="G5" s="13">
        <v>1</v>
      </c>
      <c r="H5" s="13">
        <v>1</v>
      </c>
      <c r="I5" s="13">
        <v>1</v>
      </c>
      <c r="J5" s="13">
        <v>1</v>
      </c>
      <c r="K5" s="13"/>
      <c r="L5" s="13"/>
      <c r="M5" s="13"/>
      <c r="N5" t="s">
        <v>365</v>
      </c>
      <c r="R5" s="12" t="s">
        <v>48</v>
      </c>
      <c r="S5" s="13"/>
      <c r="T5" s="13">
        <v>480</v>
      </c>
      <c r="U5" s="13">
        <v>228</v>
      </c>
      <c r="V5" s="13">
        <v>2228</v>
      </c>
      <c r="W5" s="13">
        <v>70</v>
      </c>
      <c r="X5" s="13">
        <v>22</v>
      </c>
      <c r="Y5" s="13">
        <v>10</v>
      </c>
      <c r="Z5" s="13">
        <v>4</v>
      </c>
      <c r="AA5" s="13">
        <v>9</v>
      </c>
      <c r="AB5" s="13"/>
      <c r="AC5" s="13"/>
      <c r="AD5" s="13"/>
      <c r="AE5" s="14"/>
      <c r="AF5" s="14">
        <v>5104632.6500000022</v>
      </c>
      <c r="AG5" s="14">
        <v>2729208.774999999</v>
      </c>
      <c r="AH5" s="14">
        <v>24405660.750000026</v>
      </c>
      <c r="AI5" s="14">
        <v>698928.8600000001</v>
      </c>
      <c r="AJ5" s="14">
        <v>271896.55000000005</v>
      </c>
      <c r="AK5" s="14">
        <v>154652.26</v>
      </c>
      <c r="AL5" s="14">
        <v>38933.19</v>
      </c>
      <c r="AM5" s="14">
        <v>59717.520000000004</v>
      </c>
      <c r="AN5" s="14"/>
      <c r="AO5" s="14"/>
      <c r="AP5" s="14"/>
      <c r="AR5" s="12" t="s">
        <v>48</v>
      </c>
      <c r="AS5" s="21">
        <v>0</v>
      </c>
      <c r="AT5" s="21">
        <v>0.15732546705998032</v>
      </c>
      <c r="AU5" s="21">
        <v>7.4729596853490662E-2</v>
      </c>
      <c r="AV5" s="21">
        <v>0.73025237627007533</v>
      </c>
      <c r="AW5" s="21">
        <v>2.2943297279580464E-2</v>
      </c>
      <c r="AX5" s="21">
        <v>7.2107505735824317E-3</v>
      </c>
      <c r="AY5" s="21">
        <v>3.2776138970829235E-3</v>
      </c>
      <c r="AZ5" s="21">
        <v>1.3110455588331695E-3</v>
      </c>
      <c r="BA5" s="21">
        <v>2.9498525073746312E-3</v>
      </c>
      <c r="BB5" s="21">
        <v>0</v>
      </c>
      <c r="BC5" s="21">
        <v>0</v>
      </c>
      <c r="BD5" s="21">
        <v>0</v>
      </c>
    </row>
    <row r="6" spans="1:56">
      <c r="A6" s="12" t="s">
        <v>49</v>
      </c>
      <c r="B6" s="13"/>
      <c r="C6" s="13">
        <v>1</v>
      </c>
      <c r="D6" s="13">
        <v>1</v>
      </c>
      <c r="E6" s="13">
        <v>1</v>
      </c>
      <c r="F6" s="13">
        <v>1</v>
      </c>
      <c r="G6" s="13">
        <v>1</v>
      </c>
      <c r="H6" s="13">
        <v>1</v>
      </c>
      <c r="I6" s="13">
        <v>1</v>
      </c>
      <c r="J6" s="13">
        <v>1</v>
      </c>
      <c r="K6" s="13"/>
      <c r="L6" s="13"/>
      <c r="M6" s="13"/>
      <c r="N6" t="s">
        <v>366</v>
      </c>
      <c r="R6" s="12" t="s">
        <v>49</v>
      </c>
      <c r="S6" s="13"/>
      <c r="T6" s="13">
        <v>129</v>
      </c>
      <c r="U6" s="13">
        <v>47</v>
      </c>
      <c r="V6" s="13">
        <v>103</v>
      </c>
      <c r="W6" s="13">
        <v>2065</v>
      </c>
      <c r="X6" s="13">
        <v>32</v>
      </c>
      <c r="Y6" s="13">
        <v>13</v>
      </c>
      <c r="Z6" s="13">
        <v>69</v>
      </c>
      <c r="AA6" s="13">
        <v>4</v>
      </c>
      <c r="AB6" s="13"/>
      <c r="AC6" s="13"/>
      <c r="AD6" s="13"/>
      <c r="AE6" s="14"/>
      <c r="AF6" s="14">
        <v>1198955.76</v>
      </c>
      <c r="AG6" s="14">
        <v>582325.79999999993</v>
      </c>
      <c r="AH6" s="14">
        <v>1064048.01</v>
      </c>
      <c r="AI6" s="14">
        <v>22726804.509999994</v>
      </c>
      <c r="AJ6" s="14">
        <v>334857.70000000007</v>
      </c>
      <c r="AK6" s="14">
        <v>136816.03</v>
      </c>
      <c r="AL6" s="14">
        <v>690763</v>
      </c>
      <c r="AM6" s="14">
        <v>31088.14</v>
      </c>
      <c r="AN6" s="14"/>
      <c r="AO6" s="14"/>
      <c r="AP6" s="14"/>
      <c r="AR6" s="12" t="s">
        <v>49</v>
      </c>
      <c r="AS6" s="21">
        <v>0</v>
      </c>
      <c r="AT6" s="21">
        <v>5.239642567018684E-2</v>
      </c>
      <c r="AU6" s="21">
        <v>1.9090170593013808E-2</v>
      </c>
      <c r="AV6" s="21">
        <v>4.183590576766856E-2</v>
      </c>
      <c r="AW6" s="21">
        <v>0.83874898456539404</v>
      </c>
      <c r="AX6" s="21">
        <v>1.2997562956945572E-2</v>
      </c>
      <c r="AY6" s="21">
        <v>5.280259951259139E-3</v>
      </c>
      <c r="AZ6" s="21">
        <v>2.8025995125913892E-2</v>
      </c>
      <c r="BA6" s="21">
        <v>1.6246953696181965E-3</v>
      </c>
      <c r="BB6" s="21">
        <v>0</v>
      </c>
      <c r="BC6" s="21">
        <v>0</v>
      </c>
      <c r="BD6" s="21">
        <v>0</v>
      </c>
    </row>
    <row r="7" spans="1:56">
      <c r="A7" s="12" t="s">
        <v>50</v>
      </c>
      <c r="B7" s="13"/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/>
      <c r="L7" s="13"/>
      <c r="M7" s="13"/>
      <c r="N7" t="s">
        <v>367</v>
      </c>
      <c r="R7" s="12" t="s">
        <v>50</v>
      </c>
      <c r="S7" s="13"/>
      <c r="T7" s="13">
        <v>42</v>
      </c>
      <c r="U7" s="13">
        <v>9</v>
      </c>
      <c r="V7" s="13">
        <v>21</v>
      </c>
      <c r="W7" s="13">
        <v>86</v>
      </c>
      <c r="X7" s="13">
        <v>15</v>
      </c>
      <c r="Y7" s="13">
        <v>8</v>
      </c>
      <c r="Z7" s="13">
        <v>2025</v>
      </c>
      <c r="AA7" s="13"/>
      <c r="AB7" s="13"/>
      <c r="AC7" s="13"/>
      <c r="AD7" s="13"/>
      <c r="AE7" s="14"/>
      <c r="AF7" s="14">
        <v>468088.78999999992</v>
      </c>
      <c r="AG7" s="14">
        <v>98742.62000000001</v>
      </c>
      <c r="AH7" s="14">
        <v>253568.62999999995</v>
      </c>
      <c r="AI7" s="14">
        <v>835751.40000000014</v>
      </c>
      <c r="AJ7" s="14">
        <v>199699.82</v>
      </c>
      <c r="AK7" s="14">
        <v>104187.09</v>
      </c>
      <c r="AL7" s="14">
        <v>22143377.349999998</v>
      </c>
      <c r="AM7" s="14"/>
      <c r="AN7" s="14"/>
      <c r="AO7" s="14"/>
      <c r="AP7" s="14"/>
      <c r="AR7" s="12" t="s">
        <v>50</v>
      </c>
      <c r="AS7" s="21">
        <v>0</v>
      </c>
      <c r="AT7" s="21">
        <v>1.9038984587488667E-2</v>
      </c>
      <c r="AU7" s="21">
        <v>4.0797824116047144E-3</v>
      </c>
      <c r="AV7" s="21">
        <v>9.5194922937443336E-3</v>
      </c>
      <c r="AW7" s="21">
        <v>3.8984587488667274E-2</v>
      </c>
      <c r="AX7" s="21">
        <v>6.799637352674524E-3</v>
      </c>
      <c r="AY7" s="21">
        <v>3.6264732547597461E-3</v>
      </c>
      <c r="AZ7" s="21">
        <v>0.91795104261106075</v>
      </c>
      <c r="BA7" s="21">
        <v>0</v>
      </c>
      <c r="BB7" s="21">
        <v>0</v>
      </c>
      <c r="BC7" s="21">
        <v>0</v>
      </c>
      <c r="BD7" s="21">
        <v>0</v>
      </c>
    </row>
    <row r="8" spans="1:56">
      <c r="A8" s="12" t="s">
        <v>51</v>
      </c>
      <c r="B8" s="13"/>
      <c r="C8" s="13">
        <v>1</v>
      </c>
      <c r="D8" s="13">
        <v>1</v>
      </c>
      <c r="E8" s="13">
        <v>1</v>
      </c>
      <c r="F8" s="13">
        <v>1</v>
      </c>
      <c r="G8" s="13">
        <v>1</v>
      </c>
      <c r="H8" s="13">
        <v>1</v>
      </c>
      <c r="I8" s="13">
        <v>1</v>
      </c>
      <c r="J8" s="13">
        <v>1</v>
      </c>
      <c r="K8" s="13"/>
      <c r="L8" s="13"/>
      <c r="M8" s="13"/>
      <c r="N8" t="s">
        <v>368</v>
      </c>
      <c r="R8" s="12" t="s">
        <v>51</v>
      </c>
      <c r="S8" s="13"/>
      <c r="T8" s="13">
        <v>53</v>
      </c>
      <c r="U8" s="13">
        <v>16</v>
      </c>
      <c r="V8" s="13">
        <v>1</v>
      </c>
      <c r="W8" s="13"/>
      <c r="X8" s="13">
        <v>1</v>
      </c>
      <c r="Y8" s="13"/>
      <c r="Z8" s="13"/>
      <c r="AA8" s="13">
        <v>1</v>
      </c>
      <c r="AB8" s="13"/>
      <c r="AC8" s="13"/>
      <c r="AD8" s="13"/>
      <c r="AE8" s="14"/>
      <c r="AF8" s="14">
        <v>592025.00299999979</v>
      </c>
      <c r="AG8" s="14">
        <v>214344.98500000002</v>
      </c>
      <c r="AH8" s="14">
        <v>5543.91</v>
      </c>
      <c r="AI8" s="14"/>
      <c r="AJ8" s="14">
        <v>8510.77</v>
      </c>
      <c r="AK8" s="14"/>
      <c r="AL8" s="14"/>
      <c r="AM8" s="14">
        <v>81.64</v>
      </c>
      <c r="AN8" s="14"/>
      <c r="AO8" s="14"/>
      <c r="AP8" s="14"/>
      <c r="AR8" s="12" t="s">
        <v>51</v>
      </c>
      <c r="AS8" s="21">
        <v>0</v>
      </c>
      <c r="AT8" s="21">
        <v>0.73611111111111116</v>
      </c>
      <c r="AU8" s="21">
        <v>0.22222222222222221</v>
      </c>
      <c r="AV8" s="21">
        <v>1.3888888888888888E-2</v>
      </c>
      <c r="AW8" s="21">
        <v>0</v>
      </c>
      <c r="AX8" s="21">
        <v>1.3888888888888888E-2</v>
      </c>
      <c r="AY8" s="21">
        <v>0</v>
      </c>
      <c r="AZ8" s="21">
        <v>0</v>
      </c>
      <c r="BA8" s="21">
        <v>1.3888888888888888E-2</v>
      </c>
      <c r="BB8" s="21">
        <v>0</v>
      </c>
      <c r="BC8" s="21">
        <v>0</v>
      </c>
      <c r="BD8" s="21">
        <v>0</v>
      </c>
    </row>
    <row r="9" spans="1:56">
      <c r="A9" s="12" t="s">
        <v>52</v>
      </c>
      <c r="B9" s="13"/>
      <c r="C9" s="13"/>
      <c r="D9" s="13"/>
      <c r="E9" s="13"/>
      <c r="F9" s="13"/>
      <c r="G9" s="13"/>
      <c r="H9" s="13"/>
      <c r="I9" s="13"/>
      <c r="J9" s="13"/>
      <c r="K9" s="13">
        <v>1</v>
      </c>
      <c r="L9" s="13"/>
      <c r="M9" s="13"/>
      <c r="N9" t="s">
        <v>369</v>
      </c>
      <c r="R9" s="12" t="s">
        <v>52</v>
      </c>
      <c r="S9" s="13"/>
      <c r="T9" s="13"/>
      <c r="U9" s="13"/>
      <c r="V9" s="13"/>
      <c r="W9" s="13"/>
      <c r="X9" s="13"/>
      <c r="Y9" s="13"/>
      <c r="Z9" s="13"/>
      <c r="AA9" s="13"/>
      <c r="AB9" s="13">
        <v>69</v>
      </c>
      <c r="AC9" s="13"/>
      <c r="AD9" s="13"/>
      <c r="AE9" s="14"/>
      <c r="AF9" s="14"/>
      <c r="AG9" s="14"/>
      <c r="AH9" s="14"/>
      <c r="AI9" s="14"/>
      <c r="AJ9" s="14"/>
      <c r="AK9" s="14"/>
      <c r="AL9" s="14"/>
      <c r="AM9" s="14"/>
      <c r="AN9" s="14">
        <v>0</v>
      </c>
      <c r="AO9" s="14"/>
      <c r="AP9" s="14"/>
      <c r="AR9" s="12" t="s">
        <v>52</v>
      </c>
      <c r="AS9" s="21">
        <v>0</v>
      </c>
      <c r="AT9" s="21">
        <v>0</v>
      </c>
      <c r="AU9" s="21">
        <v>0</v>
      </c>
      <c r="AV9" s="21">
        <v>0</v>
      </c>
      <c r="AW9" s="21">
        <v>0</v>
      </c>
      <c r="AX9" s="21">
        <v>0</v>
      </c>
      <c r="AY9" s="21">
        <v>0</v>
      </c>
      <c r="AZ9" s="21">
        <v>0</v>
      </c>
      <c r="BA9" s="21">
        <v>0</v>
      </c>
      <c r="BB9" s="21">
        <v>1</v>
      </c>
      <c r="BC9" s="21">
        <v>0</v>
      </c>
      <c r="BD9" s="21">
        <v>0</v>
      </c>
    </row>
    <row r="10" spans="1:56">
      <c r="A10" s="12" t="s">
        <v>53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>
        <v>1</v>
      </c>
      <c r="M10" s="13"/>
      <c r="N10" t="s">
        <v>370</v>
      </c>
      <c r="R10" s="12" t="s">
        <v>53</v>
      </c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>
        <v>2082</v>
      </c>
      <c r="AD10" s="13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>
        <v>0</v>
      </c>
      <c r="AP10" s="14"/>
      <c r="AR10" s="12" t="s">
        <v>53</v>
      </c>
      <c r="AS10" s="21">
        <v>0</v>
      </c>
      <c r="AT10" s="21">
        <v>0</v>
      </c>
      <c r="AU10" s="21">
        <v>0</v>
      </c>
      <c r="AV10" s="21">
        <v>0</v>
      </c>
      <c r="AW10" s="21">
        <v>0</v>
      </c>
      <c r="AX10" s="21">
        <v>0</v>
      </c>
      <c r="AY10" s="21">
        <v>0</v>
      </c>
      <c r="AZ10" s="21">
        <v>0</v>
      </c>
      <c r="BA10" s="21">
        <v>0</v>
      </c>
      <c r="BB10" s="21">
        <v>0</v>
      </c>
      <c r="BC10" s="21">
        <v>1</v>
      </c>
      <c r="BD10" s="21">
        <v>0</v>
      </c>
    </row>
    <row r="11" spans="1:56">
      <c r="A11" s="12" t="s">
        <v>54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>
        <v>1</v>
      </c>
      <c r="N11" t="s">
        <v>371</v>
      </c>
      <c r="R11" s="12" t="s">
        <v>54</v>
      </c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>
        <v>2602</v>
      </c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>
        <v>0</v>
      </c>
      <c r="AR11" s="12" t="s">
        <v>54</v>
      </c>
      <c r="AS11" s="21">
        <v>0</v>
      </c>
      <c r="AT11" s="21">
        <v>0</v>
      </c>
      <c r="AU11" s="21">
        <v>0</v>
      </c>
      <c r="AV11" s="21">
        <v>0</v>
      </c>
      <c r="AW11" s="21">
        <v>0</v>
      </c>
      <c r="AX11" s="21">
        <v>0</v>
      </c>
      <c r="AY11" s="21">
        <v>0</v>
      </c>
      <c r="AZ11" s="21">
        <v>0</v>
      </c>
      <c r="BA11" s="21">
        <v>0</v>
      </c>
      <c r="BB11" s="21">
        <v>0</v>
      </c>
      <c r="BC11" s="21">
        <v>0</v>
      </c>
      <c r="BD11" s="21">
        <v>1</v>
      </c>
    </row>
    <row r="12" spans="1:56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3"/>
      <c r="K12" s="13">
        <v>1</v>
      </c>
      <c r="L12" s="13"/>
      <c r="M12" s="13"/>
      <c r="N12" t="s">
        <v>372</v>
      </c>
      <c r="R12" s="12" t="s">
        <v>55</v>
      </c>
      <c r="S12" s="13"/>
      <c r="T12" s="13"/>
      <c r="U12" s="13"/>
      <c r="V12" s="13"/>
      <c r="W12" s="13"/>
      <c r="X12" s="13"/>
      <c r="Y12" s="13"/>
      <c r="Z12" s="13">
        <v>1</v>
      </c>
      <c r="AA12" s="13">
        <v>1</v>
      </c>
      <c r="AB12" s="13">
        <v>2026</v>
      </c>
      <c r="AC12" s="13"/>
      <c r="AD12" s="13"/>
      <c r="AE12" s="14"/>
      <c r="AF12" s="14"/>
      <c r="AG12" s="14"/>
      <c r="AH12" s="14"/>
      <c r="AI12" s="14"/>
      <c r="AJ12" s="14"/>
      <c r="AK12" s="14"/>
      <c r="AL12" s="14">
        <v>0</v>
      </c>
      <c r="AM12" s="14">
        <v>0</v>
      </c>
      <c r="AN12" s="14">
        <v>0</v>
      </c>
      <c r="AO12" s="14"/>
      <c r="AP12" s="14"/>
      <c r="AR12" s="12" t="s">
        <v>55</v>
      </c>
      <c r="AS12" s="21">
        <v>0</v>
      </c>
      <c r="AT12" s="21">
        <v>0</v>
      </c>
      <c r="AU12" s="21">
        <v>0</v>
      </c>
      <c r="AV12" s="21">
        <v>0</v>
      </c>
      <c r="AW12" s="21">
        <v>0</v>
      </c>
      <c r="AX12" s="21">
        <v>0</v>
      </c>
      <c r="AY12" s="21">
        <v>0</v>
      </c>
      <c r="AZ12" s="21">
        <v>0</v>
      </c>
      <c r="BA12" s="21">
        <v>0</v>
      </c>
      <c r="BB12" s="21">
        <v>1</v>
      </c>
      <c r="BC12" s="21">
        <v>0</v>
      </c>
      <c r="BD12" s="21">
        <v>0</v>
      </c>
    </row>
    <row r="13" spans="1:56">
      <c r="A13" s="12" t="s">
        <v>56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>
        <v>1</v>
      </c>
      <c r="M13" s="13"/>
      <c r="N13" t="s">
        <v>373</v>
      </c>
      <c r="R13" s="12" t="s">
        <v>56</v>
      </c>
      <c r="S13" s="13"/>
      <c r="T13" s="13"/>
      <c r="U13" s="13"/>
      <c r="V13" s="13"/>
      <c r="W13" s="13"/>
      <c r="X13" s="13"/>
      <c r="Y13" s="13"/>
      <c r="Z13" s="13">
        <v>2</v>
      </c>
      <c r="AA13" s="13">
        <v>1</v>
      </c>
      <c r="AB13" s="13"/>
      <c r="AC13" s="13">
        <v>51675</v>
      </c>
      <c r="AD13" s="13"/>
      <c r="AE13" s="14"/>
      <c r="AF13" s="14"/>
      <c r="AG13" s="14"/>
      <c r="AH13" s="14"/>
      <c r="AI13" s="14"/>
      <c r="AJ13" s="14"/>
      <c r="AK13" s="14"/>
      <c r="AL13" s="14">
        <v>0</v>
      </c>
      <c r="AM13" s="14">
        <v>0</v>
      </c>
      <c r="AN13" s="14"/>
      <c r="AO13" s="14">
        <v>0</v>
      </c>
      <c r="AP13" s="14"/>
      <c r="AR13" s="12" t="s">
        <v>56</v>
      </c>
      <c r="AS13" s="21">
        <v>0</v>
      </c>
      <c r="AT13" s="21">
        <v>0</v>
      </c>
      <c r="AU13" s="21">
        <v>0</v>
      </c>
      <c r="AV13" s="21">
        <v>0</v>
      </c>
      <c r="AW13" s="21">
        <v>0</v>
      </c>
      <c r="AX13" s="21">
        <v>0</v>
      </c>
      <c r="AY13" s="21">
        <v>0</v>
      </c>
      <c r="AZ13" s="21">
        <v>0</v>
      </c>
      <c r="BA13" s="21">
        <v>0</v>
      </c>
      <c r="BB13" s="21">
        <v>0</v>
      </c>
      <c r="BC13" s="21">
        <v>1</v>
      </c>
      <c r="BD13" s="21">
        <v>0</v>
      </c>
    </row>
    <row r="14" spans="1:56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>
        <v>1</v>
      </c>
      <c r="N14" t="s">
        <v>374</v>
      </c>
      <c r="R14" s="12" t="s">
        <v>57</v>
      </c>
      <c r="S14" s="13"/>
      <c r="T14" s="13"/>
      <c r="U14" s="13"/>
      <c r="V14" s="13"/>
      <c r="W14" s="13"/>
      <c r="X14" s="13"/>
      <c r="Y14" s="13"/>
      <c r="Z14" s="13">
        <v>1</v>
      </c>
      <c r="AA14" s="13">
        <v>2</v>
      </c>
      <c r="AB14" s="13"/>
      <c r="AC14" s="13"/>
      <c r="AD14" s="13">
        <v>85528</v>
      </c>
      <c r="AE14" s="14"/>
      <c r="AF14" s="14"/>
      <c r="AG14" s="14"/>
      <c r="AH14" s="14"/>
      <c r="AI14" s="14"/>
      <c r="AJ14" s="14"/>
      <c r="AK14" s="14"/>
      <c r="AL14" s="14">
        <v>0</v>
      </c>
      <c r="AM14" s="14">
        <v>0</v>
      </c>
      <c r="AN14" s="14"/>
      <c r="AO14" s="14"/>
      <c r="AP14" s="14">
        <v>0</v>
      </c>
      <c r="AR14" s="12" t="s">
        <v>57</v>
      </c>
      <c r="AS14" s="21">
        <v>0</v>
      </c>
      <c r="AT14" s="21">
        <v>0</v>
      </c>
      <c r="AU14" s="21">
        <v>0</v>
      </c>
      <c r="AV14" s="21">
        <v>0</v>
      </c>
      <c r="AW14" s="21">
        <v>0</v>
      </c>
      <c r="AX14" s="21">
        <v>0</v>
      </c>
      <c r="AY14" s="21">
        <v>0</v>
      </c>
      <c r="AZ14" s="21">
        <v>0</v>
      </c>
      <c r="BA14" s="21">
        <v>0</v>
      </c>
      <c r="BB14" s="21">
        <v>0</v>
      </c>
      <c r="BC14" s="21">
        <v>0</v>
      </c>
      <c r="BD14" s="21">
        <v>1</v>
      </c>
    </row>
    <row r="15" spans="1:56">
      <c r="G15" s="29" t="s">
        <v>361</v>
      </c>
    </row>
    <row r="16" spans="1:56">
      <c r="G16" t="s">
        <v>362</v>
      </c>
    </row>
    <row r="17" spans="1:451">
      <c r="G17">
        <v>-1000</v>
      </c>
    </row>
    <row r="18" spans="1:451">
      <c r="A18" s="17" t="s">
        <v>45</v>
      </c>
      <c r="B18" s="17" t="s">
        <v>46</v>
      </c>
      <c r="C18" s="17" t="s">
        <v>47</v>
      </c>
      <c r="D18" s="17" t="s">
        <v>48</v>
      </c>
      <c r="E18" s="17" t="s">
        <v>49</v>
      </c>
      <c r="F18" s="17" t="s">
        <v>50</v>
      </c>
      <c r="G18" s="17" t="s">
        <v>51</v>
      </c>
      <c r="H18" s="17" t="s">
        <v>52</v>
      </c>
      <c r="I18" s="17" t="s">
        <v>53</v>
      </c>
      <c r="J18" s="17" t="s">
        <v>54</v>
      </c>
      <c r="K18" s="17" t="s">
        <v>55</v>
      </c>
      <c r="L18" s="17" t="s">
        <v>56</v>
      </c>
      <c r="M18" s="17" t="s">
        <v>57</v>
      </c>
    </row>
    <row r="19" spans="1:451">
      <c r="A19" s="12" t="s">
        <v>46</v>
      </c>
      <c r="B19">
        <v>0</v>
      </c>
      <c r="C19">
        <v>0</v>
      </c>
      <c r="D19">
        <v>-1</v>
      </c>
      <c r="E19">
        <v>-2</v>
      </c>
      <c r="F19">
        <v>-3</v>
      </c>
      <c r="G19">
        <f>$G$17</f>
        <v>-1000</v>
      </c>
      <c r="H19">
        <v>-1000</v>
      </c>
      <c r="I19">
        <v>-1000</v>
      </c>
      <c r="J19">
        <v>0</v>
      </c>
      <c r="K19">
        <v>-1000</v>
      </c>
      <c r="L19">
        <v>-1000</v>
      </c>
      <c r="M19">
        <v>-1000</v>
      </c>
    </row>
    <row r="20" spans="1:451">
      <c r="A20" s="12" t="s">
        <v>47</v>
      </c>
      <c r="B20">
        <v>0</v>
      </c>
      <c r="C20">
        <v>0</v>
      </c>
      <c r="D20">
        <v>-1</v>
      </c>
      <c r="E20">
        <v>-2</v>
      </c>
      <c r="F20">
        <v>-3</v>
      </c>
      <c r="G20">
        <f t="shared" ref="G20:G24" si="0">$G$17</f>
        <v>-1000</v>
      </c>
      <c r="H20">
        <v>-1000</v>
      </c>
      <c r="I20">
        <v>-1000</v>
      </c>
      <c r="J20">
        <v>0</v>
      </c>
      <c r="K20">
        <v>0</v>
      </c>
      <c r="L20">
        <v>0</v>
      </c>
      <c r="M20">
        <v>0</v>
      </c>
      <c r="R20" s="12"/>
      <c r="S20" s="12"/>
      <c r="T20" s="11" t="s">
        <v>59</v>
      </c>
      <c r="U20" s="11" t="s">
        <v>45</v>
      </c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12"/>
      <c r="JX20" s="12"/>
      <c r="JY20" s="12"/>
      <c r="JZ20" s="12"/>
      <c r="KA20" s="12"/>
      <c r="KB20" s="12"/>
      <c r="KC20" s="12"/>
      <c r="KD20" s="12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12"/>
      <c r="LX20" s="12"/>
      <c r="LY20" s="12"/>
      <c r="LZ20" s="12"/>
      <c r="MA20" s="12"/>
      <c r="MB20" s="12"/>
      <c r="MC20" s="12"/>
      <c r="MD20" s="12"/>
      <c r="ME20" s="12"/>
      <c r="MF20" s="12"/>
      <c r="MG20" s="12"/>
      <c r="MH20" s="12"/>
      <c r="MI20" s="12"/>
      <c r="MJ20" s="12"/>
      <c r="MK20" s="12"/>
      <c r="ML20" s="12"/>
      <c r="MM20" s="12"/>
      <c r="MN20" s="12"/>
      <c r="MO20" s="12"/>
      <c r="MP20" s="12"/>
      <c r="MQ20" s="12"/>
      <c r="MR20" s="12"/>
      <c r="MS20" s="12"/>
      <c r="MT20" s="12"/>
      <c r="MU20" s="12"/>
      <c r="MV20" s="12"/>
      <c r="MW20" s="12"/>
      <c r="MX20" s="12"/>
      <c r="MY20" s="12"/>
      <c r="MZ20" s="12"/>
      <c r="NA20" s="12"/>
      <c r="NB20" s="12"/>
      <c r="NC20" s="12"/>
      <c r="ND20" s="12"/>
      <c r="NE20" s="12"/>
      <c r="NF20" s="12"/>
      <c r="NG20" s="12"/>
      <c r="NH20" s="12"/>
      <c r="NI20" s="12"/>
      <c r="NJ20" s="12"/>
      <c r="NK20" s="12"/>
      <c r="NL20" s="12"/>
      <c r="NM20" s="12"/>
      <c r="NN20" s="12"/>
      <c r="NO20" s="12"/>
      <c r="NP20" s="12"/>
      <c r="NQ20" s="12"/>
      <c r="NR20" s="12"/>
      <c r="NS20" s="12"/>
      <c r="NT20" s="12"/>
      <c r="NU20" s="12"/>
      <c r="NV20" s="12"/>
      <c r="NW20" s="12"/>
      <c r="NX20" s="12"/>
      <c r="NY20" s="12"/>
      <c r="NZ20" s="12"/>
      <c r="OA20" s="12"/>
      <c r="OB20" s="12"/>
      <c r="OC20" s="12"/>
      <c r="OD20" s="12"/>
      <c r="OE20" s="12"/>
      <c r="OF20" s="12"/>
      <c r="OG20" s="12"/>
      <c r="OH20" s="12"/>
      <c r="OI20" s="12"/>
      <c r="OJ20" s="12"/>
      <c r="OK20" s="12"/>
      <c r="OL20" s="12"/>
      <c r="OM20" s="12"/>
      <c r="ON20" s="12"/>
      <c r="OO20" s="12"/>
      <c r="OP20" s="12"/>
      <c r="OQ20" s="12"/>
      <c r="OR20" s="12"/>
      <c r="OS20" s="12"/>
      <c r="OT20" s="12"/>
      <c r="OU20" s="12"/>
      <c r="OV20" s="12"/>
      <c r="OW20" s="12"/>
      <c r="OX20" s="12"/>
      <c r="OY20" s="12"/>
      <c r="OZ20" s="12"/>
      <c r="PA20" s="12"/>
      <c r="PB20" s="12"/>
      <c r="PC20" s="12"/>
      <c r="PD20" s="12"/>
      <c r="PE20" s="12"/>
      <c r="PF20" s="12"/>
      <c r="PG20" s="12"/>
      <c r="PH20" s="12"/>
      <c r="PI20" s="12"/>
      <c r="PJ20" s="12"/>
      <c r="PK20" s="12"/>
      <c r="PL20" s="12"/>
      <c r="PM20" s="12"/>
      <c r="PN20" s="12"/>
      <c r="PO20" s="12"/>
      <c r="PP20" s="12"/>
      <c r="PQ20" s="12"/>
      <c r="PR20" s="12"/>
      <c r="PS20" s="12"/>
      <c r="PT20" s="12"/>
      <c r="PU20" s="12"/>
      <c r="PV20" s="12"/>
      <c r="PW20" s="12"/>
      <c r="PX20" s="12"/>
      <c r="PY20" s="12"/>
      <c r="PZ20" s="12"/>
      <c r="QA20" s="12"/>
      <c r="QB20" s="12"/>
      <c r="QC20" s="12"/>
      <c r="QD20" s="12"/>
      <c r="QE20" s="12"/>
      <c r="QF20" s="12"/>
      <c r="QG20" s="12"/>
      <c r="QH20" s="12"/>
      <c r="QI20" s="12"/>
    </row>
    <row r="21" spans="1:451">
      <c r="A21" s="12" t="s">
        <v>48</v>
      </c>
      <c r="B21">
        <v>-1</v>
      </c>
      <c r="C21">
        <v>0</v>
      </c>
      <c r="D21">
        <v>-1</v>
      </c>
      <c r="E21">
        <v>-2</v>
      </c>
      <c r="F21">
        <v>-3</v>
      </c>
      <c r="G21">
        <f t="shared" si="0"/>
        <v>-1000</v>
      </c>
      <c r="H21">
        <v>-1000</v>
      </c>
      <c r="I21">
        <v>-1000</v>
      </c>
      <c r="J21">
        <v>0</v>
      </c>
      <c r="K21">
        <v>0</v>
      </c>
      <c r="L21">
        <v>0</v>
      </c>
      <c r="M21">
        <v>0</v>
      </c>
      <c r="R21" s="12"/>
      <c r="S21" s="12"/>
      <c r="T21" s="12" t="s">
        <v>60</v>
      </c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 t="s">
        <v>61</v>
      </c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 t="s">
        <v>62</v>
      </c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 t="s">
        <v>63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 t="s">
        <v>64</v>
      </c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 t="s">
        <v>65</v>
      </c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 t="s">
        <v>66</v>
      </c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 t="s">
        <v>67</v>
      </c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 t="s">
        <v>68</v>
      </c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 t="s">
        <v>69</v>
      </c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 t="s">
        <v>70</v>
      </c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 t="s">
        <v>71</v>
      </c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 t="s">
        <v>72</v>
      </c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 t="s">
        <v>73</v>
      </c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 t="s">
        <v>74</v>
      </c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 t="s">
        <v>75</v>
      </c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 t="s">
        <v>76</v>
      </c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 t="s">
        <v>77</v>
      </c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 t="s">
        <v>78</v>
      </c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 t="s">
        <v>79</v>
      </c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 t="s">
        <v>80</v>
      </c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 t="s">
        <v>81</v>
      </c>
      <c r="JM21" s="12"/>
      <c r="JN21" s="12"/>
      <c r="JO21" s="12"/>
      <c r="JP21" s="12"/>
      <c r="JQ21" s="12"/>
      <c r="JR21" s="12"/>
      <c r="JS21" s="12"/>
      <c r="JT21" s="12"/>
      <c r="JU21" s="12"/>
      <c r="JV21" s="12"/>
      <c r="JW21" s="12"/>
      <c r="JX21" s="12" t="s">
        <v>82</v>
      </c>
      <c r="JY21" s="12"/>
      <c r="JZ21" s="12"/>
      <c r="KA21" s="12"/>
      <c r="KB21" s="12"/>
      <c r="KC21" s="12"/>
      <c r="KD21" s="12"/>
      <c r="KE21" s="12"/>
      <c r="KF21" s="12"/>
      <c r="KG21" s="12"/>
      <c r="KH21" s="12"/>
      <c r="KI21" s="12"/>
      <c r="KJ21" s="12" t="s">
        <v>83</v>
      </c>
      <c r="KK21" s="12"/>
      <c r="KL21" s="12"/>
      <c r="KM21" s="12"/>
      <c r="KN21" s="12"/>
      <c r="KO21" s="12"/>
      <c r="KP21" s="12"/>
      <c r="KQ21" s="12"/>
      <c r="KR21" s="12"/>
      <c r="KS21" s="12"/>
      <c r="KT21" s="12"/>
      <c r="KU21" s="12"/>
      <c r="KV21" s="12" t="s">
        <v>84</v>
      </c>
      <c r="KW21" s="12"/>
      <c r="KX21" s="12"/>
      <c r="KY21" s="12"/>
      <c r="KZ21" s="12"/>
      <c r="LA21" s="12"/>
      <c r="LB21" s="12"/>
      <c r="LC21" s="12"/>
      <c r="LD21" s="12"/>
      <c r="LE21" s="12"/>
      <c r="LF21" s="12"/>
      <c r="LG21" s="12"/>
      <c r="LH21" s="12" t="s">
        <v>85</v>
      </c>
      <c r="LI21" s="12"/>
      <c r="LJ21" s="12"/>
      <c r="LK21" s="12"/>
      <c r="LL21" s="12"/>
      <c r="LM21" s="12"/>
      <c r="LN21" s="12"/>
      <c r="LO21" s="12"/>
      <c r="LP21" s="12"/>
      <c r="LQ21" s="12"/>
      <c r="LR21" s="12"/>
      <c r="LS21" s="12"/>
      <c r="LT21" s="12" t="s">
        <v>86</v>
      </c>
      <c r="LU21" s="12"/>
      <c r="LV21" s="12"/>
      <c r="LW21" s="12"/>
      <c r="LX21" s="12"/>
      <c r="LY21" s="12"/>
      <c r="LZ21" s="12"/>
      <c r="MA21" s="12"/>
      <c r="MB21" s="12"/>
      <c r="MC21" s="12"/>
      <c r="MD21" s="12"/>
      <c r="ME21" s="12"/>
      <c r="MF21" s="12" t="s">
        <v>87</v>
      </c>
      <c r="MG21" s="12"/>
      <c r="MH21" s="12"/>
      <c r="MI21" s="12"/>
      <c r="MJ21" s="12"/>
      <c r="MK21" s="12"/>
      <c r="ML21" s="12"/>
      <c r="MM21" s="12"/>
      <c r="MN21" s="12"/>
      <c r="MO21" s="12"/>
      <c r="MP21" s="12"/>
      <c r="MQ21" s="12"/>
      <c r="MR21" s="12" t="s">
        <v>88</v>
      </c>
      <c r="MS21" s="12"/>
      <c r="MT21" s="12"/>
      <c r="MU21" s="12"/>
      <c r="MV21" s="12"/>
      <c r="MW21" s="12"/>
      <c r="MX21" s="12"/>
      <c r="MY21" s="12"/>
      <c r="MZ21" s="12"/>
      <c r="NA21" s="12"/>
      <c r="NB21" s="12"/>
      <c r="NC21" s="12"/>
      <c r="ND21" s="12" t="s">
        <v>89</v>
      </c>
      <c r="NE21" s="12"/>
      <c r="NF21" s="12"/>
      <c r="NG21" s="12"/>
      <c r="NH21" s="12"/>
      <c r="NI21" s="12"/>
      <c r="NJ21" s="12"/>
      <c r="NK21" s="12"/>
      <c r="NL21" s="12"/>
      <c r="NM21" s="12"/>
      <c r="NN21" s="12"/>
      <c r="NO21" s="12"/>
      <c r="NP21" s="12" t="s">
        <v>90</v>
      </c>
      <c r="NQ21" s="12"/>
      <c r="NR21" s="12"/>
      <c r="NS21" s="12"/>
      <c r="NT21" s="12"/>
      <c r="NU21" s="12"/>
      <c r="NV21" s="12"/>
      <c r="NW21" s="12"/>
      <c r="NX21" s="12"/>
      <c r="NY21" s="12"/>
      <c r="NZ21" s="12"/>
      <c r="OA21" s="12"/>
      <c r="OB21" s="12" t="s">
        <v>91</v>
      </c>
      <c r="OC21" s="12"/>
      <c r="OD21" s="12"/>
      <c r="OE21" s="12"/>
      <c r="OF21" s="12"/>
      <c r="OG21" s="12"/>
      <c r="OH21" s="12"/>
      <c r="OI21" s="12"/>
      <c r="OJ21" s="12"/>
      <c r="OK21" s="12"/>
      <c r="OL21" s="12"/>
      <c r="OM21" s="12"/>
      <c r="ON21" s="12" t="s">
        <v>92</v>
      </c>
      <c r="OO21" s="12"/>
      <c r="OP21" s="12"/>
      <c r="OQ21" s="12"/>
      <c r="OR21" s="12"/>
      <c r="OS21" s="12"/>
      <c r="OT21" s="12"/>
      <c r="OU21" s="12"/>
      <c r="OV21" s="12"/>
      <c r="OW21" s="12"/>
      <c r="OX21" s="12"/>
      <c r="OY21" s="12"/>
      <c r="OZ21" s="12" t="s">
        <v>93</v>
      </c>
      <c r="PA21" s="12"/>
      <c r="PB21" s="12"/>
      <c r="PC21" s="12"/>
      <c r="PD21" s="12"/>
      <c r="PE21" s="12"/>
      <c r="PF21" s="12"/>
      <c r="PG21" s="12"/>
      <c r="PH21" s="12"/>
      <c r="PI21" s="12"/>
      <c r="PJ21" s="12"/>
      <c r="PK21" s="12"/>
      <c r="PL21" s="12" t="s">
        <v>94</v>
      </c>
      <c r="PM21" s="12"/>
      <c r="PN21" s="12"/>
      <c r="PO21" s="12"/>
      <c r="PP21" s="12"/>
      <c r="PQ21" s="12"/>
      <c r="PR21" s="12"/>
      <c r="PS21" s="12"/>
      <c r="PT21" s="12"/>
      <c r="PU21" s="12"/>
      <c r="PV21" s="12"/>
      <c r="PW21" s="12"/>
      <c r="PX21" s="12" t="s">
        <v>95</v>
      </c>
      <c r="PY21" s="12"/>
      <c r="PZ21" s="12"/>
      <c r="QA21" s="12"/>
      <c r="QB21" s="12"/>
      <c r="QC21" s="12"/>
      <c r="QD21" s="12"/>
      <c r="QE21" s="12"/>
      <c r="QF21" s="12"/>
      <c r="QG21" s="12"/>
      <c r="QH21" s="12"/>
      <c r="QI21" s="12"/>
    </row>
    <row r="22" spans="1:451">
      <c r="A22" s="12" t="s">
        <v>49</v>
      </c>
      <c r="B22">
        <v>-2</v>
      </c>
      <c r="C22">
        <v>0</v>
      </c>
      <c r="D22">
        <v>-1</v>
      </c>
      <c r="E22">
        <v>-2</v>
      </c>
      <c r="F22">
        <v>-3</v>
      </c>
      <c r="G22">
        <f t="shared" si="0"/>
        <v>-1000</v>
      </c>
      <c r="H22">
        <v>-1000</v>
      </c>
      <c r="I22">
        <v>-1000</v>
      </c>
      <c r="J22">
        <v>0</v>
      </c>
      <c r="K22">
        <v>0</v>
      </c>
      <c r="L22">
        <v>0</v>
      </c>
      <c r="M22">
        <v>0</v>
      </c>
      <c r="R22" s="11" t="s">
        <v>96</v>
      </c>
      <c r="S22" s="11" t="s">
        <v>58</v>
      </c>
      <c r="T22" s="12" t="s">
        <v>46</v>
      </c>
      <c r="U22" s="12" t="s">
        <v>47</v>
      </c>
      <c r="V22" s="12" t="s">
        <v>48</v>
      </c>
      <c r="W22" s="12" t="s">
        <v>49</v>
      </c>
      <c r="X22" s="12" t="s">
        <v>50</v>
      </c>
      <c r="Y22" s="12" t="s">
        <v>97</v>
      </c>
      <c r="Z22" s="12" t="s">
        <v>52</v>
      </c>
      <c r="AA22" s="12" t="s">
        <v>53</v>
      </c>
      <c r="AB22" s="12" t="s">
        <v>54</v>
      </c>
      <c r="AC22" s="12" t="s">
        <v>55</v>
      </c>
      <c r="AD22" s="12" t="s">
        <v>56</v>
      </c>
      <c r="AE22" s="12" t="s">
        <v>57</v>
      </c>
      <c r="AF22" s="12" t="s">
        <v>46</v>
      </c>
      <c r="AG22" s="12" t="s">
        <v>47</v>
      </c>
      <c r="AH22" s="12" t="s">
        <v>48</v>
      </c>
      <c r="AI22" s="12" t="s">
        <v>49</v>
      </c>
      <c r="AJ22" s="12" t="s">
        <v>50</v>
      </c>
      <c r="AK22" s="12" t="s">
        <v>97</v>
      </c>
      <c r="AL22" s="12" t="s">
        <v>52</v>
      </c>
      <c r="AM22" s="12" t="s">
        <v>53</v>
      </c>
      <c r="AN22" s="12" t="s">
        <v>54</v>
      </c>
      <c r="AO22" s="12" t="s">
        <v>55</v>
      </c>
      <c r="AP22" s="12" t="s">
        <v>56</v>
      </c>
      <c r="AQ22" s="12" t="s">
        <v>57</v>
      </c>
      <c r="AR22" s="12" t="s">
        <v>46</v>
      </c>
      <c r="AS22" s="12" t="s">
        <v>47</v>
      </c>
      <c r="AT22" s="12" t="s">
        <v>48</v>
      </c>
      <c r="AU22" s="12" t="s">
        <v>49</v>
      </c>
      <c r="AV22" s="12" t="s">
        <v>50</v>
      </c>
      <c r="AW22" s="12" t="s">
        <v>97</v>
      </c>
      <c r="AX22" s="12" t="s">
        <v>52</v>
      </c>
      <c r="AY22" s="12" t="s">
        <v>53</v>
      </c>
      <c r="AZ22" s="12" t="s">
        <v>54</v>
      </c>
      <c r="BA22" s="12" t="s">
        <v>55</v>
      </c>
      <c r="BB22" s="12" t="s">
        <v>56</v>
      </c>
      <c r="BC22" s="12" t="s">
        <v>57</v>
      </c>
      <c r="BD22" s="12" t="s">
        <v>46</v>
      </c>
      <c r="BE22" s="12" t="s">
        <v>47</v>
      </c>
      <c r="BF22" s="12" t="s">
        <v>48</v>
      </c>
      <c r="BG22" s="12" t="s">
        <v>49</v>
      </c>
      <c r="BH22" s="12" t="s">
        <v>50</v>
      </c>
      <c r="BI22" s="12" t="s">
        <v>97</v>
      </c>
      <c r="BJ22" s="12" t="s">
        <v>52</v>
      </c>
      <c r="BK22" s="12" t="s">
        <v>53</v>
      </c>
      <c r="BL22" s="12" t="s">
        <v>54</v>
      </c>
      <c r="BM22" s="12" t="s">
        <v>55</v>
      </c>
      <c r="BN22" s="12" t="s">
        <v>56</v>
      </c>
      <c r="BO22" s="12" t="s">
        <v>57</v>
      </c>
      <c r="BP22" s="12" t="s">
        <v>46</v>
      </c>
      <c r="BQ22" s="12" t="s">
        <v>47</v>
      </c>
      <c r="BR22" s="12" t="s">
        <v>48</v>
      </c>
      <c r="BS22" s="12" t="s">
        <v>49</v>
      </c>
      <c r="BT22" s="12" t="s">
        <v>50</v>
      </c>
      <c r="BU22" s="12" t="s">
        <v>97</v>
      </c>
      <c r="BV22" s="12" t="s">
        <v>52</v>
      </c>
      <c r="BW22" s="12" t="s">
        <v>53</v>
      </c>
      <c r="BX22" s="12" t="s">
        <v>54</v>
      </c>
      <c r="BY22" s="12" t="s">
        <v>55</v>
      </c>
      <c r="BZ22" s="12" t="s">
        <v>56</v>
      </c>
      <c r="CA22" s="12" t="s">
        <v>57</v>
      </c>
      <c r="CB22" s="12" t="s">
        <v>46</v>
      </c>
      <c r="CC22" s="12" t="s">
        <v>47</v>
      </c>
      <c r="CD22" s="12" t="s">
        <v>48</v>
      </c>
      <c r="CE22" s="12" t="s">
        <v>49</v>
      </c>
      <c r="CF22" s="12" t="s">
        <v>50</v>
      </c>
      <c r="CG22" s="12" t="s">
        <v>97</v>
      </c>
      <c r="CH22" s="12" t="s">
        <v>52</v>
      </c>
      <c r="CI22" s="12" t="s">
        <v>53</v>
      </c>
      <c r="CJ22" s="12" t="s">
        <v>54</v>
      </c>
      <c r="CK22" s="12" t="s">
        <v>55</v>
      </c>
      <c r="CL22" s="12" t="s">
        <v>56</v>
      </c>
      <c r="CM22" s="12" t="s">
        <v>57</v>
      </c>
      <c r="CN22" s="12" t="s">
        <v>46</v>
      </c>
      <c r="CO22" s="12" t="s">
        <v>47</v>
      </c>
      <c r="CP22" s="12" t="s">
        <v>48</v>
      </c>
      <c r="CQ22" s="12" t="s">
        <v>49</v>
      </c>
      <c r="CR22" s="12" t="s">
        <v>50</v>
      </c>
      <c r="CS22" s="12" t="s">
        <v>97</v>
      </c>
      <c r="CT22" s="12" t="s">
        <v>52</v>
      </c>
      <c r="CU22" s="12" t="s">
        <v>53</v>
      </c>
      <c r="CV22" s="12" t="s">
        <v>54</v>
      </c>
      <c r="CW22" s="12" t="s">
        <v>55</v>
      </c>
      <c r="CX22" s="12" t="s">
        <v>56</v>
      </c>
      <c r="CY22" s="12" t="s">
        <v>57</v>
      </c>
      <c r="CZ22" s="12" t="s">
        <v>46</v>
      </c>
      <c r="DA22" s="12" t="s">
        <v>47</v>
      </c>
      <c r="DB22" s="12" t="s">
        <v>48</v>
      </c>
      <c r="DC22" s="12" t="s">
        <v>49</v>
      </c>
      <c r="DD22" s="12" t="s">
        <v>50</v>
      </c>
      <c r="DE22" s="12" t="s">
        <v>97</v>
      </c>
      <c r="DF22" s="12" t="s">
        <v>52</v>
      </c>
      <c r="DG22" s="12" t="s">
        <v>53</v>
      </c>
      <c r="DH22" s="12" t="s">
        <v>54</v>
      </c>
      <c r="DI22" s="12" t="s">
        <v>55</v>
      </c>
      <c r="DJ22" s="12" t="s">
        <v>56</v>
      </c>
      <c r="DK22" s="12" t="s">
        <v>57</v>
      </c>
      <c r="DL22" s="12" t="s">
        <v>46</v>
      </c>
      <c r="DM22" s="12" t="s">
        <v>47</v>
      </c>
      <c r="DN22" s="12" t="s">
        <v>48</v>
      </c>
      <c r="DO22" s="12" t="s">
        <v>49</v>
      </c>
      <c r="DP22" s="12" t="s">
        <v>50</v>
      </c>
      <c r="DQ22" s="12" t="s">
        <v>97</v>
      </c>
      <c r="DR22" s="12" t="s">
        <v>52</v>
      </c>
      <c r="DS22" s="12" t="s">
        <v>53</v>
      </c>
      <c r="DT22" s="12" t="s">
        <v>54</v>
      </c>
      <c r="DU22" s="12" t="s">
        <v>55</v>
      </c>
      <c r="DV22" s="12" t="s">
        <v>56</v>
      </c>
      <c r="DW22" s="12" t="s">
        <v>57</v>
      </c>
      <c r="DX22" s="12" t="s">
        <v>46</v>
      </c>
      <c r="DY22" s="12" t="s">
        <v>47</v>
      </c>
      <c r="DZ22" s="12" t="s">
        <v>48</v>
      </c>
      <c r="EA22" s="12" t="s">
        <v>49</v>
      </c>
      <c r="EB22" s="12" t="s">
        <v>50</v>
      </c>
      <c r="EC22" s="12" t="s">
        <v>97</v>
      </c>
      <c r="ED22" s="12" t="s">
        <v>52</v>
      </c>
      <c r="EE22" s="12" t="s">
        <v>53</v>
      </c>
      <c r="EF22" s="12" t="s">
        <v>54</v>
      </c>
      <c r="EG22" s="12" t="s">
        <v>55</v>
      </c>
      <c r="EH22" s="12" t="s">
        <v>56</v>
      </c>
      <c r="EI22" s="12" t="s">
        <v>57</v>
      </c>
      <c r="EJ22" s="12" t="s">
        <v>46</v>
      </c>
      <c r="EK22" s="12" t="s">
        <v>47</v>
      </c>
      <c r="EL22" s="12" t="s">
        <v>48</v>
      </c>
      <c r="EM22" s="12" t="s">
        <v>49</v>
      </c>
      <c r="EN22" s="12" t="s">
        <v>50</v>
      </c>
      <c r="EO22" s="12" t="s">
        <v>97</v>
      </c>
      <c r="EP22" s="12" t="s">
        <v>52</v>
      </c>
      <c r="EQ22" s="12" t="s">
        <v>53</v>
      </c>
      <c r="ER22" s="12" t="s">
        <v>54</v>
      </c>
      <c r="ES22" s="12" t="s">
        <v>55</v>
      </c>
      <c r="ET22" s="12" t="s">
        <v>56</v>
      </c>
      <c r="EU22" s="12" t="s">
        <v>57</v>
      </c>
      <c r="EV22" s="12" t="s">
        <v>46</v>
      </c>
      <c r="EW22" s="12" t="s">
        <v>47</v>
      </c>
      <c r="EX22" s="12" t="s">
        <v>48</v>
      </c>
      <c r="EY22" s="12" t="s">
        <v>49</v>
      </c>
      <c r="EZ22" s="12" t="s">
        <v>50</v>
      </c>
      <c r="FA22" s="12" t="s">
        <v>97</v>
      </c>
      <c r="FB22" s="12" t="s">
        <v>52</v>
      </c>
      <c r="FC22" s="12" t="s">
        <v>53</v>
      </c>
      <c r="FD22" s="12" t="s">
        <v>54</v>
      </c>
      <c r="FE22" s="12" t="s">
        <v>55</v>
      </c>
      <c r="FF22" s="12" t="s">
        <v>56</v>
      </c>
      <c r="FG22" s="12" t="s">
        <v>57</v>
      </c>
      <c r="FH22" s="12" t="s">
        <v>46</v>
      </c>
      <c r="FI22" s="12" t="s">
        <v>47</v>
      </c>
      <c r="FJ22" s="12" t="s">
        <v>48</v>
      </c>
      <c r="FK22" s="12" t="s">
        <v>49</v>
      </c>
      <c r="FL22" s="12" t="s">
        <v>50</v>
      </c>
      <c r="FM22" s="12" t="s">
        <v>97</v>
      </c>
      <c r="FN22" s="12" t="s">
        <v>52</v>
      </c>
      <c r="FO22" s="12" t="s">
        <v>53</v>
      </c>
      <c r="FP22" s="12" t="s">
        <v>54</v>
      </c>
      <c r="FQ22" s="12" t="s">
        <v>55</v>
      </c>
      <c r="FR22" s="12" t="s">
        <v>56</v>
      </c>
      <c r="FS22" s="12" t="s">
        <v>57</v>
      </c>
      <c r="FT22" s="12" t="s">
        <v>46</v>
      </c>
      <c r="FU22" s="12" t="s">
        <v>47</v>
      </c>
      <c r="FV22" s="12" t="s">
        <v>48</v>
      </c>
      <c r="FW22" s="12" t="s">
        <v>49</v>
      </c>
      <c r="FX22" s="12" t="s">
        <v>50</v>
      </c>
      <c r="FY22" s="12" t="s">
        <v>97</v>
      </c>
      <c r="FZ22" s="12" t="s">
        <v>52</v>
      </c>
      <c r="GA22" s="12" t="s">
        <v>53</v>
      </c>
      <c r="GB22" s="12" t="s">
        <v>54</v>
      </c>
      <c r="GC22" s="12" t="s">
        <v>55</v>
      </c>
      <c r="GD22" s="12" t="s">
        <v>56</v>
      </c>
      <c r="GE22" s="12" t="s">
        <v>57</v>
      </c>
      <c r="GF22" s="12" t="s">
        <v>46</v>
      </c>
      <c r="GG22" s="12" t="s">
        <v>47</v>
      </c>
      <c r="GH22" s="12" t="s">
        <v>48</v>
      </c>
      <c r="GI22" s="12" t="s">
        <v>49</v>
      </c>
      <c r="GJ22" s="12" t="s">
        <v>50</v>
      </c>
      <c r="GK22" s="12" t="s">
        <v>97</v>
      </c>
      <c r="GL22" s="12" t="s">
        <v>52</v>
      </c>
      <c r="GM22" s="12" t="s">
        <v>53</v>
      </c>
      <c r="GN22" s="12" t="s">
        <v>54</v>
      </c>
      <c r="GO22" s="12" t="s">
        <v>55</v>
      </c>
      <c r="GP22" s="12" t="s">
        <v>56</v>
      </c>
      <c r="GQ22" s="12" t="s">
        <v>57</v>
      </c>
      <c r="GR22" s="12" t="s">
        <v>46</v>
      </c>
      <c r="GS22" s="12" t="s">
        <v>47</v>
      </c>
      <c r="GT22" s="12" t="s">
        <v>48</v>
      </c>
      <c r="GU22" s="12" t="s">
        <v>49</v>
      </c>
      <c r="GV22" s="12" t="s">
        <v>50</v>
      </c>
      <c r="GW22" s="12" t="s">
        <v>97</v>
      </c>
      <c r="GX22" s="12" t="s">
        <v>52</v>
      </c>
      <c r="GY22" s="12" t="s">
        <v>53</v>
      </c>
      <c r="GZ22" s="12" t="s">
        <v>54</v>
      </c>
      <c r="HA22" s="12" t="s">
        <v>55</v>
      </c>
      <c r="HB22" s="12" t="s">
        <v>56</v>
      </c>
      <c r="HC22" s="12" t="s">
        <v>57</v>
      </c>
      <c r="HD22" s="12" t="s">
        <v>46</v>
      </c>
      <c r="HE22" s="12" t="s">
        <v>47</v>
      </c>
      <c r="HF22" s="12" t="s">
        <v>48</v>
      </c>
      <c r="HG22" s="12" t="s">
        <v>49</v>
      </c>
      <c r="HH22" s="12" t="s">
        <v>50</v>
      </c>
      <c r="HI22" s="12" t="s">
        <v>97</v>
      </c>
      <c r="HJ22" s="12" t="s">
        <v>52</v>
      </c>
      <c r="HK22" s="12" t="s">
        <v>53</v>
      </c>
      <c r="HL22" s="12" t="s">
        <v>54</v>
      </c>
      <c r="HM22" s="12" t="s">
        <v>55</v>
      </c>
      <c r="HN22" s="12" t="s">
        <v>56</v>
      </c>
      <c r="HO22" s="12" t="s">
        <v>57</v>
      </c>
      <c r="HP22" s="12" t="s">
        <v>46</v>
      </c>
      <c r="HQ22" s="12" t="s">
        <v>47</v>
      </c>
      <c r="HR22" s="12" t="s">
        <v>48</v>
      </c>
      <c r="HS22" s="12" t="s">
        <v>49</v>
      </c>
      <c r="HT22" s="12" t="s">
        <v>50</v>
      </c>
      <c r="HU22" s="12" t="s">
        <v>97</v>
      </c>
      <c r="HV22" s="12" t="s">
        <v>52</v>
      </c>
      <c r="HW22" s="12" t="s">
        <v>53</v>
      </c>
      <c r="HX22" s="12" t="s">
        <v>54</v>
      </c>
      <c r="HY22" s="12" t="s">
        <v>55</v>
      </c>
      <c r="HZ22" s="12" t="s">
        <v>56</v>
      </c>
      <c r="IA22" s="12" t="s">
        <v>57</v>
      </c>
      <c r="IB22" s="12" t="s">
        <v>46</v>
      </c>
      <c r="IC22" s="12" t="s">
        <v>47</v>
      </c>
      <c r="ID22" s="12" t="s">
        <v>48</v>
      </c>
      <c r="IE22" s="12" t="s">
        <v>49</v>
      </c>
      <c r="IF22" s="12" t="s">
        <v>50</v>
      </c>
      <c r="IG22" s="12" t="s">
        <v>97</v>
      </c>
      <c r="IH22" s="12" t="s">
        <v>52</v>
      </c>
      <c r="II22" s="12" t="s">
        <v>53</v>
      </c>
      <c r="IJ22" s="12" t="s">
        <v>54</v>
      </c>
      <c r="IK22" s="12" t="s">
        <v>55</v>
      </c>
      <c r="IL22" s="12" t="s">
        <v>56</v>
      </c>
      <c r="IM22" s="12" t="s">
        <v>57</v>
      </c>
      <c r="IN22" s="12" t="s">
        <v>46</v>
      </c>
      <c r="IO22" s="12" t="s">
        <v>47</v>
      </c>
      <c r="IP22" s="12" t="s">
        <v>48</v>
      </c>
      <c r="IQ22" s="12" t="s">
        <v>49</v>
      </c>
      <c r="IR22" s="12" t="s">
        <v>50</v>
      </c>
      <c r="IS22" s="12" t="s">
        <v>97</v>
      </c>
      <c r="IT22" s="12" t="s">
        <v>52</v>
      </c>
      <c r="IU22" s="12" t="s">
        <v>53</v>
      </c>
      <c r="IV22" s="12" t="s">
        <v>54</v>
      </c>
      <c r="IW22" s="12" t="s">
        <v>55</v>
      </c>
      <c r="IX22" s="12" t="s">
        <v>56</v>
      </c>
      <c r="IY22" s="12" t="s">
        <v>57</v>
      </c>
      <c r="IZ22" s="12" t="s">
        <v>46</v>
      </c>
      <c r="JA22" s="12" t="s">
        <v>47</v>
      </c>
      <c r="JB22" s="12" t="s">
        <v>48</v>
      </c>
      <c r="JC22" s="12" t="s">
        <v>49</v>
      </c>
      <c r="JD22" s="12" t="s">
        <v>50</v>
      </c>
      <c r="JE22" s="12" t="s">
        <v>97</v>
      </c>
      <c r="JF22" s="12" t="s">
        <v>52</v>
      </c>
      <c r="JG22" s="12" t="s">
        <v>53</v>
      </c>
      <c r="JH22" s="12" t="s">
        <v>54</v>
      </c>
      <c r="JI22" s="12" t="s">
        <v>55</v>
      </c>
      <c r="JJ22" s="12" t="s">
        <v>56</v>
      </c>
      <c r="JK22" s="12" t="s">
        <v>57</v>
      </c>
      <c r="JL22" s="12" t="s">
        <v>46</v>
      </c>
      <c r="JM22" s="12" t="s">
        <v>47</v>
      </c>
      <c r="JN22" s="12" t="s">
        <v>48</v>
      </c>
      <c r="JO22" s="12" t="s">
        <v>49</v>
      </c>
      <c r="JP22" s="12" t="s">
        <v>50</v>
      </c>
      <c r="JQ22" s="12" t="s">
        <v>97</v>
      </c>
      <c r="JR22" s="12" t="s">
        <v>52</v>
      </c>
      <c r="JS22" s="12" t="s">
        <v>53</v>
      </c>
      <c r="JT22" s="12" t="s">
        <v>54</v>
      </c>
      <c r="JU22" s="12" t="s">
        <v>55</v>
      </c>
      <c r="JV22" s="12" t="s">
        <v>56</v>
      </c>
      <c r="JW22" s="12" t="s">
        <v>57</v>
      </c>
      <c r="JX22" s="12" t="s">
        <v>46</v>
      </c>
      <c r="JY22" s="12" t="s">
        <v>47</v>
      </c>
      <c r="JZ22" s="12" t="s">
        <v>48</v>
      </c>
      <c r="KA22" s="12" t="s">
        <v>49</v>
      </c>
      <c r="KB22" s="12" t="s">
        <v>50</v>
      </c>
      <c r="KC22" s="12" t="s">
        <v>97</v>
      </c>
      <c r="KD22" s="12" t="s">
        <v>52</v>
      </c>
      <c r="KE22" s="12" t="s">
        <v>53</v>
      </c>
      <c r="KF22" s="12" t="s">
        <v>54</v>
      </c>
      <c r="KG22" s="12" t="s">
        <v>55</v>
      </c>
      <c r="KH22" s="12" t="s">
        <v>56</v>
      </c>
      <c r="KI22" s="12" t="s">
        <v>57</v>
      </c>
      <c r="KJ22" s="12" t="s">
        <v>46</v>
      </c>
      <c r="KK22" s="12" t="s">
        <v>47</v>
      </c>
      <c r="KL22" s="12" t="s">
        <v>48</v>
      </c>
      <c r="KM22" s="12" t="s">
        <v>49</v>
      </c>
      <c r="KN22" s="12" t="s">
        <v>50</v>
      </c>
      <c r="KO22" s="12" t="s">
        <v>97</v>
      </c>
      <c r="KP22" s="12" t="s">
        <v>52</v>
      </c>
      <c r="KQ22" s="12" t="s">
        <v>53</v>
      </c>
      <c r="KR22" s="12" t="s">
        <v>54</v>
      </c>
      <c r="KS22" s="12" t="s">
        <v>55</v>
      </c>
      <c r="KT22" s="12" t="s">
        <v>56</v>
      </c>
      <c r="KU22" s="12" t="s">
        <v>57</v>
      </c>
      <c r="KV22" s="12" t="s">
        <v>46</v>
      </c>
      <c r="KW22" s="12" t="s">
        <v>47</v>
      </c>
      <c r="KX22" s="12" t="s">
        <v>48</v>
      </c>
      <c r="KY22" s="12" t="s">
        <v>49</v>
      </c>
      <c r="KZ22" s="12" t="s">
        <v>50</v>
      </c>
      <c r="LA22" s="12" t="s">
        <v>97</v>
      </c>
      <c r="LB22" s="12" t="s">
        <v>52</v>
      </c>
      <c r="LC22" s="12" t="s">
        <v>53</v>
      </c>
      <c r="LD22" s="12" t="s">
        <v>54</v>
      </c>
      <c r="LE22" s="12" t="s">
        <v>55</v>
      </c>
      <c r="LF22" s="12" t="s">
        <v>56</v>
      </c>
      <c r="LG22" s="12" t="s">
        <v>57</v>
      </c>
      <c r="LH22" s="12" t="s">
        <v>46</v>
      </c>
      <c r="LI22" s="12" t="s">
        <v>47</v>
      </c>
      <c r="LJ22" s="12" t="s">
        <v>48</v>
      </c>
      <c r="LK22" s="12" t="s">
        <v>49</v>
      </c>
      <c r="LL22" s="12" t="s">
        <v>50</v>
      </c>
      <c r="LM22" s="12" t="s">
        <v>97</v>
      </c>
      <c r="LN22" s="12" t="s">
        <v>52</v>
      </c>
      <c r="LO22" s="12" t="s">
        <v>53</v>
      </c>
      <c r="LP22" s="12" t="s">
        <v>54</v>
      </c>
      <c r="LQ22" s="12" t="s">
        <v>55</v>
      </c>
      <c r="LR22" s="12" t="s">
        <v>56</v>
      </c>
      <c r="LS22" s="12" t="s">
        <v>57</v>
      </c>
      <c r="LT22" s="12" t="s">
        <v>46</v>
      </c>
      <c r="LU22" s="12" t="s">
        <v>47</v>
      </c>
      <c r="LV22" s="12" t="s">
        <v>48</v>
      </c>
      <c r="LW22" s="12" t="s">
        <v>49</v>
      </c>
      <c r="LX22" s="12" t="s">
        <v>50</v>
      </c>
      <c r="LY22" s="12" t="s">
        <v>97</v>
      </c>
      <c r="LZ22" s="12" t="s">
        <v>52</v>
      </c>
      <c r="MA22" s="12" t="s">
        <v>53</v>
      </c>
      <c r="MB22" s="12" t="s">
        <v>54</v>
      </c>
      <c r="MC22" s="12" t="s">
        <v>55</v>
      </c>
      <c r="MD22" s="12" t="s">
        <v>56</v>
      </c>
      <c r="ME22" s="12" t="s">
        <v>57</v>
      </c>
      <c r="MF22" s="12" t="s">
        <v>46</v>
      </c>
      <c r="MG22" s="12" t="s">
        <v>47</v>
      </c>
      <c r="MH22" s="12" t="s">
        <v>48</v>
      </c>
      <c r="MI22" s="12" t="s">
        <v>49</v>
      </c>
      <c r="MJ22" s="12" t="s">
        <v>50</v>
      </c>
      <c r="MK22" s="12" t="s">
        <v>97</v>
      </c>
      <c r="ML22" s="12" t="s">
        <v>52</v>
      </c>
      <c r="MM22" s="12" t="s">
        <v>53</v>
      </c>
      <c r="MN22" s="12" t="s">
        <v>54</v>
      </c>
      <c r="MO22" s="12" t="s">
        <v>55</v>
      </c>
      <c r="MP22" s="12" t="s">
        <v>56</v>
      </c>
      <c r="MQ22" s="12" t="s">
        <v>57</v>
      </c>
      <c r="MR22" s="12" t="s">
        <v>46</v>
      </c>
      <c r="MS22" s="12" t="s">
        <v>47</v>
      </c>
      <c r="MT22" s="12" t="s">
        <v>48</v>
      </c>
      <c r="MU22" s="12" t="s">
        <v>49</v>
      </c>
      <c r="MV22" s="12" t="s">
        <v>50</v>
      </c>
      <c r="MW22" s="12" t="s">
        <v>97</v>
      </c>
      <c r="MX22" s="12" t="s">
        <v>52</v>
      </c>
      <c r="MY22" s="12" t="s">
        <v>53</v>
      </c>
      <c r="MZ22" s="12" t="s">
        <v>54</v>
      </c>
      <c r="NA22" s="12" t="s">
        <v>55</v>
      </c>
      <c r="NB22" s="12" t="s">
        <v>56</v>
      </c>
      <c r="NC22" s="12" t="s">
        <v>57</v>
      </c>
      <c r="ND22" s="12" t="s">
        <v>46</v>
      </c>
      <c r="NE22" s="12" t="s">
        <v>47</v>
      </c>
      <c r="NF22" s="12" t="s">
        <v>48</v>
      </c>
      <c r="NG22" s="12" t="s">
        <v>49</v>
      </c>
      <c r="NH22" s="12" t="s">
        <v>50</v>
      </c>
      <c r="NI22" s="12" t="s">
        <v>97</v>
      </c>
      <c r="NJ22" s="12" t="s">
        <v>52</v>
      </c>
      <c r="NK22" s="12" t="s">
        <v>53</v>
      </c>
      <c r="NL22" s="12" t="s">
        <v>54</v>
      </c>
      <c r="NM22" s="12" t="s">
        <v>55</v>
      </c>
      <c r="NN22" s="12" t="s">
        <v>56</v>
      </c>
      <c r="NO22" s="12" t="s">
        <v>57</v>
      </c>
      <c r="NP22" s="12" t="s">
        <v>46</v>
      </c>
      <c r="NQ22" s="12" t="s">
        <v>47</v>
      </c>
      <c r="NR22" s="12" t="s">
        <v>48</v>
      </c>
      <c r="NS22" s="12" t="s">
        <v>49</v>
      </c>
      <c r="NT22" s="12" t="s">
        <v>50</v>
      </c>
      <c r="NU22" s="12" t="s">
        <v>97</v>
      </c>
      <c r="NV22" s="12" t="s">
        <v>52</v>
      </c>
      <c r="NW22" s="12" t="s">
        <v>53</v>
      </c>
      <c r="NX22" s="12" t="s">
        <v>54</v>
      </c>
      <c r="NY22" s="12" t="s">
        <v>55</v>
      </c>
      <c r="NZ22" s="12" t="s">
        <v>56</v>
      </c>
      <c r="OA22" s="12" t="s">
        <v>57</v>
      </c>
      <c r="OB22" s="12" t="s">
        <v>46</v>
      </c>
      <c r="OC22" s="12" t="s">
        <v>47</v>
      </c>
      <c r="OD22" s="12" t="s">
        <v>48</v>
      </c>
      <c r="OE22" s="12" t="s">
        <v>49</v>
      </c>
      <c r="OF22" s="12" t="s">
        <v>50</v>
      </c>
      <c r="OG22" s="12" t="s">
        <v>97</v>
      </c>
      <c r="OH22" s="12" t="s">
        <v>52</v>
      </c>
      <c r="OI22" s="12" t="s">
        <v>53</v>
      </c>
      <c r="OJ22" s="12" t="s">
        <v>54</v>
      </c>
      <c r="OK22" s="12" t="s">
        <v>55</v>
      </c>
      <c r="OL22" s="12" t="s">
        <v>56</v>
      </c>
      <c r="OM22" s="12" t="s">
        <v>57</v>
      </c>
      <c r="ON22" s="12" t="s">
        <v>46</v>
      </c>
      <c r="OO22" s="12" t="s">
        <v>47</v>
      </c>
      <c r="OP22" s="12" t="s">
        <v>48</v>
      </c>
      <c r="OQ22" s="12" t="s">
        <v>49</v>
      </c>
      <c r="OR22" s="12" t="s">
        <v>50</v>
      </c>
      <c r="OS22" s="12" t="s">
        <v>97</v>
      </c>
      <c r="OT22" s="12" t="s">
        <v>52</v>
      </c>
      <c r="OU22" s="12" t="s">
        <v>53</v>
      </c>
      <c r="OV22" s="12" t="s">
        <v>54</v>
      </c>
      <c r="OW22" s="12" t="s">
        <v>55</v>
      </c>
      <c r="OX22" s="12" t="s">
        <v>56</v>
      </c>
      <c r="OY22" s="12" t="s">
        <v>57</v>
      </c>
      <c r="OZ22" s="12" t="s">
        <v>46</v>
      </c>
      <c r="PA22" s="12" t="s">
        <v>47</v>
      </c>
      <c r="PB22" s="12" t="s">
        <v>48</v>
      </c>
      <c r="PC22" s="12" t="s">
        <v>49</v>
      </c>
      <c r="PD22" s="12" t="s">
        <v>50</v>
      </c>
      <c r="PE22" s="12" t="s">
        <v>97</v>
      </c>
      <c r="PF22" s="12" t="s">
        <v>52</v>
      </c>
      <c r="PG22" s="12" t="s">
        <v>53</v>
      </c>
      <c r="PH22" s="12" t="s">
        <v>54</v>
      </c>
      <c r="PI22" s="12" t="s">
        <v>55</v>
      </c>
      <c r="PJ22" s="12" t="s">
        <v>56</v>
      </c>
      <c r="PK22" s="12" t="s">
        <v>57</v>
      </c>
      <c r="PL22" s="12" t="s">
        <v>46</v>
      </c>
      <c r="PM22" s="12" t="s">
        <v>47</v>
      </c>
      <c r="PN22" s="12" t="s">
        <v>48</v>
      </c>
      <c r="PO22" s="12" t="s">
        <v>49</v>
      </c>
      <c r="PP22" s="12" t="s">
        <v>50</v>
      </c>
      <c r="PQ22" s="12" t="s">
        <v>97</v>
      </c>
      <c r="PR22" s="12" t="s">
        <v>52</v>
      </c>
      <c r="PS22" s="12" t="s">
        <v>53</v>
      </c>
      <c r="PT22" s="12" t="s">
        <v>54</v>
      </c>
      <c r="PU22" s="12" t="s">
        <v>55</v>
      </c>
      <c r="PV22" s="12" t="s">
        <v>56</v>
      </c>
      <c r="PW22" s="12" t="s">
        <v>57</v>
      </c>
      <c r="PX22" s="12" t="s">
        <v>46</v>
      </c>
      <c r="PY22" s="12" t="s">
        <v>47</v>
      </c>
      <c r="PZ22" s="12" t="s">
        <v>48</v>
      </c>
      <c r="QA22" s="12" t="s">
        <v>49</v>
      </c>
      <c r="QB22" s="12" t="s">
        <v>50</v>
      </c>
      <c r="QC22" s="12" t="s">
        <v>97</v>
      </c>
      <c r="QD22" s="12" t="s">
        <v>52</v>
      </c>
      <c r="QE22" s="12" t="s">
        <v>53</v>
      </c>
      <c r="QF22" s="12" t="s">
        <v>54</v>
      </c>
      <c r="QG22" s="12" t="s">
        <v>55</v>
      </c>
      <c r="QH22" s="12" t="s">
        <v>56</v>
      </c>
      <c r="QI22" s="12" t="s">
        <v>57</v>
      </c>
    </row>
    <row r="23" spans="1:451">
      <c r="A23" s="12" t="s">
        <v>50</v>
      </c>
      <c r="B23">
        <v>-3</v>
      </c>
      <c r="C23">
        <v>0</v>
      </c>
      <c r="D23">
        <v>-1</v>
      </c>
      <c r="E23">
        <v>-2</v>
      </c>
      <c r="F23">
        <v>-3</v>
      </c>
      <c r="G23">
        <f t="shared" si="0"/>
        <v>-1000</v>
      </c>
      <c r="H23">
        <v>-1000</v>
      </c>
      <c r="I23">
        <v>-1000</v>
      </c>
      <c r="J23">
        <v>0</v>
      </c>
      <c r="K23">
        <v>0</v>
      </c>
      <c r="L23">
        <v>0</v>
      </c>
      <c r="M23">
        <v>0</v>
      </c>
      <c r="R23" s="12" t="s">
        <v>98</v>
      </c>
      <c r="S23" s="12" t="s">
        <v>46</v>
      </c>
      <c r="T23" s="12"/>
      <c r="U23" s="12">
        <v>964</v>
      </c>
      <c r="V23" s="12"/>
      <c r="W23" s="12"/>
      <c r="X23" s="12"/>
      <c r="Y23" s="12"/>
      <c r="Z23" s="12">
        <v>56</v>
      </c>
      <c r="AA23" s="12"/>
      <c r="AB23" s="12">
        <v>189</v>
      </c>
      <c r="AC23" s="12"/>
      <c r="AD23" s="12"/>
      <c r="AE23" s="12"/>
      <c r="AG23">
        <v>13516803.580000004</v>
      </c>
      <c r="AL23">
        <v>754934.01</v>
      </c>
      <c r="AN23">
        <v>2638326.2799999998</v>
      </c>
      <c r="AR23" s="14"/>
      <c r="AS23" s="14">
        <v>6046456.1600000001</v>
      </c>
      <c r="AT23" s="14"/>
      <c r="AU23" s="14"/>
      <c r="AV23" s="14"/>
      <c r="AW23" s="14"/>
      <c r="AX23" s="14">
        <v>0</v>
      </c>
      <c r="AY23" s="14"/>
      <c r="AZ23" s="14">
        <v>0</v>
      </c>
      <c r="BA23" s="14"/>
      <c r="BB23" s="14"/>
      <c r="BC23" s="14"/>
      <c r="BD23" s="14"/>
      <c r="BE23" s="14">
        <v>6303.5199999999995</v>
      </c>
      <c r="BF23" s="14"/>
      <c r="BG23" s="14"/>
      <c r="BH23" s="14"/>
      <c r="BI23" s="14"/>
      <c r="BJ23" s="14">
        <v>0</v>
      </c>
      <c r="BK23" s="14"/>
      <c r="BL23" s="14">
        <v>0</v>
      </c>
      <c r="BM23" s="14"/>
      <c r="BN23" s="14"/>
      <c r="BO23" s="14"/>
      <c r="BP23" s="14"/>
      <c r="BQ23" s="14">
        <v>171613.52544125001</v>
      </c>
      <c r="BR23" s="14"/>
      <c r="BS23" s="14"/>
      <c r="BT23" s="14"/>
      <c r="BU23" s="14"/>
      <c r="BV23" s="14">
        <v>0</v>
      </c>
      <c r="BW23" s="14"/>
      <c r="BX23" s="14">
        <v>0.1</v>
      </c>
      <c r="BY23" s="14"/>
      <c r="BZ23" s="14"/>
      <c r="CA23" s="14"/>
      <c r="CB23" s="15" t="e">
        <v>#DIV/0!</v>
      </c>
      <c r="CC23" s="15">
        <v>0</v>
      </c>
      <c r="CD23" s="15" t="e">
        <v>#DIV/0!</v>
      </c>
      <c r="CE23" s="15" t="e">
        <v>#DIV/0!</v>
      </c>
      <c r="CF23" s="15" t="e">
        <v>#DIV/0!</v>
      </c>
      <c r="CG23" s="15" t="e">
        <v>#DIV/0!</v>
      </c>
      <c r="CH23" s="15">
        <v>0</v>
      </c>
      <c r="CI23" s="15" t="e">
        <v>#DIV/0!</v>
      </c>
      <c r="CJ23" s="15">
        <v>0</v>
      </c>
      <c r="CK23" s="15" t="e">
        <v>#DIV/0!</v>
      </c>
      <c r="CL23" s="15" t="e">
        <v>#DIV/0!</v>
      </c>
      <c r="CM23" s="15" t="e">
        <v>#DIV/0!</v>
      </c>
      <c r="CN23" s="15" t="e">
        <v>#DIV/0!</v>
      </c>
      <c r="CO23" s="15">
        <v>0</v>
      </c>
      <c r="CP23" s="15" t="e">
        <v>#DIV/0!</v>
      </c>
      <c r="CQ23" s="15" t="e">
        <v>#DIV/0!</v>
      </c>
      <c r="CR23" s="15" t="e">
        <v>#DIV/0!</v>
      </c>
      <c r="CS23" s="15" t="e">
        <v>#DIV/0!</v>
      </c>
      <c r="CT23" s="15">
        <v>0</v>
      </c>
      <c r="CU23" s="15" t="e">
        <v>#DIV/0!</v>
      </c>
      <c r="CV23" s="15">
        <v>0.99999999999968914</v>
      </c>
      <c r="CW23" s="15" t="e">
        <v>#DIV/0!</v>
      </c>
      <c r="CX23" s="15" t="e">
        <v>#DIV/0!</v>
      </c>
      <c r="CY23" s="15" t="e">
        <v>#DIV/0!</v>
      </c>
      <c r="CZ23" s="15">
        <v>0</v>
      </c>
      <c r="DA23" s="15">
        <v>0.15420266792409804</v>
      </c>
      <c r="DB23" s="15">
        <v>0</v>
      </c>
      <c r="DC23" s="15">
        <v>0</v>
      </c>
      <c r="DD23" s="15">
        <v>0</v>
      </c>
      <c r="DE23" s="15">
        <v>0</v>
      </c>
      <c r="DF23" s="15">
        <v>0.15397615163608802</v>
      </c>
      <c r="DG23" s="15">
        <v>0</v>
      </c>
      <c r="DH23" s="15">
        <v>0.15221551625980095</v>
      </c>
      <c r="DI23" s="15">
        <v>0</v>
      </c>
      <c r="DJ23" s="15">
        <v>0</v>
      </c>
      <c r="DK23" s="15">
        <v>0</v>
      </c>
      <c r="DL23" s="16">
        <v>0</v>
      </c>
      <c r="DM23" s="16">
        <v>117.21083814892569</v>
      </c>
      <c r="DN23" s="16">
        <v>0</v>
      </c>
      <c r="DO23" s="16">
        <v>0</v>
      </c>
      <c r="DP23" s="16">
        <v>0</v>
      </c>
      <c r="DQ23" s="16">
        <v>0</v>
      </c>
      <c r="DR23" s="16">
        <v>115.54963851114665</v>
      </c>
      <c r="DS23" s="16">
        <v>0</v>
      </c>
      <c r="DT23" s="16">
        <v>117.46469296139392</v>
      </c>
      <c r="DU23" s="16">
        <v>0</v>
      </c>
      <c r="DV23" s="16">
        <v>0</v>
      </c>
      <c r="DW23" s="16">
        <v>0</v>
      </c>
      <c r="DX23" s="16">
        <v>0</v>
      </c>
      <c r="DY23" s="16">
        <v>117.17843795211824</v>
      </c>
      <c r="DZ23" s="16">
        <v>0</v>
      </c>
      <c r="EA23" s="16">
        <v>0</v>
      </c>
      <c r="EB23" s="16">
        <v>0</v>
      </c>
      <c r="EC23" s="16">
        <v>0</v>
      </c>
      <c r="ED23" s="16">
        <v>117.45355226478669</v>
      </c>
      <c r="EE23" s="16">
        <v>0</v>
      </c>
      <c r="EF23" s="16">
        <v>118.00473162098815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731.60590152118539</v>
      </c>
      <c r="EX23" s="16">
        <v>0</v>
      </c>
      <c r="EY23" s="16">
        <v>0</v>
      </c>
      <c r="EZ23" s="16">
        <v>0</v>
      </c>
      <c r="FA23" s="16">
        <v>0</v>
      </c>
      <c r="FB23" s="16">
        <v>716.40821466613136</v>
      </c>
      <c r="FC23" s="16">
        <v>0</v>
      </c>
      <c r="FD23" s="16">
        <v>768.48519589805107</v>
      </c>
      <c r="FE23" s="16">
        <v>0</v>
      </c>
      <c r="FF23" s="16">
        <v>0</v>
      </c>
      <c r="FG23" s="16">
        <v>0</v>
      </c>
      <c r="FH23" s="13">
        <v>0</v>
      </c>
      <c r="FI23" s="13">
        <v>16044.269709543569</v>
      </c>
      <c r="FJ23" s="13">
        <v>0</v>
      </c>
      <c r="FK23" s="13">
        <v>0</v>
      </c>
      <c r="FL23" s="13">
        <v>0</v>
      </c>
      <c r="FM23" s="13">
        <v>0</v>
      </c>
      <c r="FN23" s="13">
        <v>9047.1428571428569</v>
      </c>
      <c r="FO23" s="13">
        <v>0</v>
      </c>
      <c r="FP23" s="13">
        <v>12560.79365079365</v>
      </c>
      <c r="FQ23" s="13">
        <v>0</v>
      </c>
      <c r="FR23" s="13">
        <v>0</v>
      </c>
      <c r="FS23" s="13">
        <v>0</v>
      </c>
      <c r="FT23" s="15">
        <v>0</v>
      </c>
      <c r="FU23" s="15">
        <v>0.16689812859595687</v>
      </c>
      <c r="FV23" s="15">
        <v>0</v>
      </c>
      <c r="FW23" s="15">
        <v>0</v>
      </c>
      <c r="FX23" s="15">
        <v>0</v>
      </c>
      <c r="FY23" s="15">
        <v>0</v>
      </c>
      <c r="FZ23" s="15">
        <v>0.14739280356860887</v>
      </c>
      <c r="GA23" s="15">
        <v>0</v>
      </c>
      <c r="GB23" s="15">
        <v>0.20182360498569918</v>
      </c>
      <c r="GC23" s="15">
        <v>0</v>
      </c>
      <c r="GD23" s="15">
        <v>0</v>
      </c>
      <c r="GE23" s="15">
        <v>0</v>
      </c>
      <c r="GF23" s="12"/>
      <c r="GG23" s="12">
        <v>0</v>
      </c>
      <c r="GH23" s="12"/>
      <c r="GI23" s="12"/>
      <c r="GJ23" s="12"/>
      <c r="GK23" s="12"/>
      <c r="GL23" s="12">
        <v>0</v>
      </c>
      <c r="GM23" s="12"/>
      <c r="GN23" s="12">
        <v>0</v>
      </c>
      <c r="GO23" s="12"/>
      <c r="GP23" s="12"/>
      <c r="GQ23" s="12"/>
      <c r="GR23" s="12"/>
      <c r="GS23" s="12">
        <v>964</v>
      </c>
      <c r="GT23" s="12"/>
      <c r="GU23" s="12"/>
      <c r="GV23" s="12"/>
      <c r="GW23" s="12"/>
      <c r="GX23" s="12">
        <v>0</v>
      </c>
      <c r="GY23" s="12"/>
      <c r="GZ23" s="12">
        <v>0</v>
      </c>
      <c r="HA23" s="12"/>
      <c r="HB23" s="12"/>
      <c r="HC23" s="12"/>
      <c r="HD23" s="12"/>
      <c r="HE23" s="12">
        <v>0</v>
      </c>
      <c r="HF23" s="12"/>
      <c r="HG23" s="12"/>
      <c r="HH23" s="12"/>
      <c r="HI23" s="12"/>
      <c r="HJ23" s="12">
        <v>0</v>
      </c>
      <c r="HK23" s="12"/>
      <c r="HL23" s="12">
        <v>0</v>
      </c>
      <c r="HM23" s="12"/>
      <c r="HN23" s="12"/>
      <c r="HO23" s="12"/>
      <c r="HP23" s="12"/>
      <c r="HQ23" s="12">
        <v>0</v>
      </c>
      <c r="HR23" s="12"/>
      <c r="HS23" s="12"/>
      <c r="HT23" s="12"/>
      <c r="HU23" s="12"/>
      <c r="HV23" s="12">
        <v>0</v>
      </c>
      <c r="HW23" s="12"/>
      <c r="HX23" s="12">
        <v>0</v>
      </c>
      <c r="HY23" s="12"/>
      <c r="HZ23" s="12"/>
      <c r="IA23" s="12"/>
      <c r="IB23" s="12"/>
      <c r="IC23" s="12">
        <v>0</v>
      </c>
      <c r="ID23" s="12"/>
      <c r="IE23" s="12"/>
      <c r="IF23" s="12"/>
      <c r="IG23" s="12"/>
      <c r="IH23" s="12">
        <v>0</v>
      </c>
      <c r="II23" s="12"/>
      <c r="IJ23" s="12">
        <v>0</v>
      </c>
      <c r="IK23" s="12"/>
      <c r="IL23" s="12"/>
      <c r="IM23" s="12"/>
      <c r="IN23" s="12"/>
      <c r="IO23" s="12">
        <v>0</v>
      </c>
      <c r="IP23" s="12"/>
      <c r="IQ23" s="12"/>
      <c r="IR23" s="12"/>
      <c r="IS23" s="12"/>
      <c r="IT23" s="12">
        <v>0</v>
      </c>
      <c r="IU23" s="12"/>
      <c r="IV23" s="12">
        <v>0</v>
      </c>
      <c r="IW23" s="12"/>
      <c r="IX23" s="12"/>
      <c r="IY23" s="12"/>
      <c r="IZ23" s="12"/>
      <c r="JA23" s="12">
        <v>0</v>
      </c>
      <c r="JB23" s="12"/>
      <c r="JC23" s="12"/>
      <c r="JD23" s="12"/>
      <c r="JE23" s="12"/>
      <c r="JF23" s="12">
        <v>56</v>
      </c>
      <c r="JG23" s="12"/>
      <c r="JH23" s="12">
        <v>0</v>
      </c>
      <c r="JI23" s="12"/>
      <c r="JJ23" s="12"/>
      <c r="JK23" s="12"/>
      <c r="JL23" s="12"/>
      <c r="JM23" s="12">
        <v>0</v>
      </c>
      <c r="JN23" s="12"/>
      <c r="JO23" s="12"/>
      <c r="JP23" s="12"/>
      <c r="JQ23" s="12"/>
      <c r="JR23" s="12">
        <v>0</v>
      </c>
      <c r="JS23" s="12"/>
      <c r="JT23" s="12">
        <v>0</v>
      </c>
      <c r="JU23" s="12"/>
      <c r="JV23" s="12"/>
      <c r="JW23" s="12"/>
      <c r="JX23" s="12"/>
      <c r="JY23" s="12">
        <v>0</v>
      </c>
      <c r="JZ23" s="12"/>
      <c r="KA23" s="12"/>
      <c r="KB23" s="12"/>
      <c r="KC23" s="12"/>
      <c r="KD23" s="12">
        <v>0</v>
      </c>
      <c r="KE23" s="12"/>
      <c r="KF23" s="12">
        <v>189</v>
      </c>
      <c r="KG23" s="12"/>
      <c r="KH23" s="12"/>
      <c r="KI23" s="12"/>
      <c r="KJ23" s="12"/>
      <c r="KK23" s="12">
        <v>0</v>
      </c>
      <c r="KL23" s="12"/>
      <c r="KM23" s="12"/>
      <c r="KN23" s="12"/>
      <c r="KO23" s="12"/>
      <c r="KP23" s="12">
        <v>0</v>
      </c>
      <c r="KQ23" s="12"/>
      <c r="KR23" s="12">
        <v>0</v>
      </c>
      <c r="KS23" s="12"/>
      <c r="KT23" s="12"/>
      <c r="KU23" s="12"/>
      <c r="KV23" s="12"/>
      <c r="KW23" s="12">
        <v>0</v>
      </c>
      <c r="KX23" s="12"/>
      <c r="KY23" s="12"/>
      <c r="KZ23" s="12"/>
      <c r="LA23" s="12"/>
      <c r="LB23" s="12">
        <v>0</v>
      </c>
      <c r="LC23" s="12"/>
      <c r="LD23" s="12">
        <v>0</v>
      </c>
      <c r="LE23" s="12"/>
      <c r="LF23" s="12"/>
      <c r="LG23" s="12"/>
      <c r="LH23" s="12"/>
      <c r="LI23" s="12">
        <v>0</v>
      </c>
      <c r="LJ23" s="12"/>
      <c r="LK23" s="12"/>
      <c r="LL23" s="12"/>
      <c r="LM23" s="12"/>
      <c r="LN23" s="12">
        <v>0</v>
      </c>
      <c r="LO23" s="12"/>
      <c r="LP23" s="12">
        <v>0</v>
      </c>
      <c r="LQ23" s="12"/>
      <c r="LR23" s="12"/>
      <c r="LS23" s="12"/>
      <c r="LT23" s="14"/>
      <c r="LU23" s="14">
        <v>0</v>
      </c>
      <c r="LV23" s="14"/>
      <c r="LW23" s="14"/>
      <c r="LX23" s="14"/>
      <c r="LY23" s="14"/>
      <c r="LZ23" s="14">
        <v>0</v>
      </c>
      <c r="MA23" s="14"/>
      <c r="MB23" s="14">
        <v>0</v>
      </c>
      <c r="MC23" s="14"/>
      <c r="MD23" s="14"/>
      <c r="ME23" s="14"/>
      <c r="MF23" s="14"/>
      <c r="MG23" s="14">
        <v>6046456.1600000001</v>
      </c>
      <c r="MH23" s="14"/>
      <c r="MI23" s="14"/>
      <c r="MJ23" s="14"/>
      <c r="MK23" s="14"/>
      <c r="ML23" s="14">
        <v>0</v>
      </c>
      <c r="MM23" s="14"/>
      <c r="MN23" s="14">
        <v>0</v>
      </c>
      <c r="MO23" s="14"/>
      <c r="MP23" s="14"/>
      <c r="MQ23" s="14"/>
      <c r="MR23" s="14"/>
      <c r="MS23" s="14">
        <v>0</v>
      </c>
      <c r="MT23" s="14"/>
      <c r="MU23" s="14"/>
      <c r="MV23" s="14"/>
      <c r="MW23" s="14"/>
      <c r="MX23" s="14">
        <v>0</v>
      </c>
      <c r="MY23" s="14"/>
      <c r="MZ23" s="14">
        <v>0</v>
      </c>
      <c r="NA23" s="14"/>
      <c r="NB23" s="14"/>
      <c r="NC23" s="14"/>
      <c r="ND23" s="14"/>
      <c r="NE23" s="14">
        <v>0</v>
      </c>
      <c r="NF23" s="14"/>
      <c r="NG23" s="14"/>
      <c r="NH23" s="14"/>
      <c r="NI23" s="14"/>
      <c r="NJ23" s="14">
        <v>0</v>
      </c>
      <c r="NK23" s="14"/>
      <c r="NL23" s="14">
        <v>0</v>
      </c>
      <c r="NM23" s="14"/>
      <c r="NN23" s="14"/>
      <c r="NO23" s="14"/>
      <c r="NP23" s="14"/>
      <c r="NQ23" s="14">
        <v>0</v>
      </c>
      <c r="NR23" s="14"/>
      <c r="NS23" s="14"/>
      <c r="NT23" s="14"/>
      <c r="NU23" s="14"/>
      <c r="NV23" s="14">
        <v>0</v>
      </c>
      <c r="NW23" s="14"/>
      <c r="NX23" s="14">
        <v>0</v>
      </c>
      <c r="NY23" s="14"/>
      <c r="NZ23" s="14"/>
      <c r="OA23" s="14"/>
      <c r="OB23" s="14"/>
      <c r="OC23" s="14">
        <v>0</v>
      </c>
      <c r="OD23" s="14"/>
      <c r="OE23" s="14"/>
      <c r="OF23" s="14"/>
      <c r="OG23" s="14"/>
      <c r="OH23" s="14">
        <v>0</v>
      </c>
      <c r="OI23" s="14"/>
      <c r="OJ23" s="14">
        <v>0</v>
      </c>
      <c r="OK23" s="14"/>
      <c r="OL23" s="14"/>
      <c r="OM23" s="14"/>
      <c r="ON23" s="14"/>
      <c r="OO23" s="14">
        <v>0</v>
      </c>
      <c r="OP23" s="14"/>
      <c r="OQ23" s="14"/>
      <c r="OR23" s="14"/>
      <c r="OS23" s="14"/>
      <c r="OT23" s="14">
        <v>754934.01</v>
      </c>
      <c r="OU23" s="14"/>
      <c r="OV23" s="14">
        <v>0</v>
      </c>
      <c r="OW23" s="14"/>
      <c r="OX23" s="14"/>
      <c r="OY23" s="14"/>
      <c r="OZ23" s="14"/>
      <c r="PA23" s="14">
        <v>0</v>
      </c>
      <c r="PB23" s="14"/>
      <c r="PC23" s="14"/>
      <c r="PD23" s="14"/>
      <c r="PE23" s="14"/>
      <c r="PF23" s="14">
        <v>0</v>
      </c>
      <c r="PG23" s="14"/>
      <c r="PH23" s="14">
        <v>0</v>
      </c>
      <c r="PI23" s="14"/>
      <c r="PJ23" s="14"/>
      <c r="PK23" s="14"/>
      <c r="PL23" s="14"/>
      <c r="PM23" s="14">
        <v>0</v>
      </c>
      <c r="PN23" s="14"/>
      <c r="PO23" s="14"/>
      <c r="PP23" s="14"/>
      <c r="PQ23" s="14"/>
      <c r="PR23" s="14">
        <v>0</v>
      </c>
      <c r="PS23" s="14"/>
      <c r="PT23" s="14">
        <v>2638326.2799999998</v>
      </c>
      <c r="PU23" s="14"/>
      <c r="PV23" s="14"/>
      <c r="PW23" s="14"/>
      <c r="PX23" s="14"/>
      <c r="PY23" s="14">
        <v>0</v>
      </c>
      <c r="PZ23" s="14"/>
      <c r="QA23" s="14"/>
      <c r="QB23" s="14"/>
      <c r="QC23" s="14"/>
      <c r="QD23" s="14">
        <v>0</v>
      </c>
      <c r="QE23" s="14"/>
      <c r="QF23" s="14">
        <v>0</v>
      </c>
      <c r="QG23" s="14"/>
      <c r="QH23" s="14"/>
      <c r="QI23" s="14"/>
    </row>
    <row r="24" spans="1:451">
      <c r="A24" s="12" t="s">
        <v>51</v>
      </c>
      <c r="B24">
        <f>G17</f>
        <v>-1000</v>
      </c>
      <c r="C24">
        <v>0</v>
      </c>
      <c r="D24">
        <v>-1</v>
      </c>
      <c r="E24">
        <v>-2</v>
      </c>
      <c r="F24">
        <v>-3</v>
      </c>
      <c r="G24">
        <f t="shared" si="0"/>
        <v>-1000</v>
      </c>
      <c r="H24">
        <v>-1000</v>
      </c>
      <c r="I24">
        <v>-1000</v>
      </c>
      <c r="J24">
        <v>0</v>
      </c>
      <c r="K24">
        <v>0</v>
      </c>
      <c r="L24">
        <v>0</v>
      </c>
      <c r="M24">
        <v>0</v>
      </c>
      <c r="R24" s="12"/>
      <c r="S24" s="12" t="s">
        <v>47</v>
      </c>
      <c r="T24" s="12"/>
      <c r="U24" s="12">
        <v>5</v>
      </c>
      <c r="V24" s="12"/>
      <c r="W24" s="12"/>
      <c r="X24" s="12"/>
      <c r="Y24" s="12"/>
      <c r="Z24" s="12">
        <v>2</v>
      </c>
      <c r="AA24" s="12"/>
      <c r="AB24" s="12">
        <v>6</v>
      </c>
      <c r="AC24" s="12"/>
      <c r="AD24" s="12"/>
      <c r="AE24" s="12"/>
      <c r="AR24" s="14"/>
      <c r="AS24" s="14"/>
      <c r="AT24" s="14"/>
      <c r="AU24" s="14"/>
      <c r="AV24" s="14"/>
      <c r="AW24" s="14"/>
      <c r="AX24" s="14">
        <v>0</v>
      </c>
      <c r="AY24" s="14"/>
      <c r="AZ24" s="14">
        <v>0</v>
      </c>
      <c r="BA24" s="14"/>
      <c r="BB24" s="14"/>
      <c r="BC24" s="14"/>
      <c r="BD24" s="14"/>
      <c r="BE24" s="14">
        <v>0</v>
      </c>
      <c r="BF24" s="14"/>
      <c r="BG24" s="14"/>
      <c r="BH24" s="14"/>
      <c r="BI24" s="14"/>
      <c r="BJ24" s="14">
        <v>0</v>
      </c>
      <c r="BK24" s="14"/>
      <c r="BL24" s="14">
        <v>0</v>
      </c>
      <c r="BM24" s="14"/>
      <c r="BN24" s="14"/>
      <c r="BO24" s="14"/>
      <c r="BP24" s="14"/>
      <c r="BQ24" s="14"/>
      <c r="BR24" s="14"/>
      <c r="BS24" s="14"/>
      <c r="BT24" s="14"/>
      <c r="BU24" s="14"/>
      <c r="BV24" s="14">
        <v>0</v>
      </c>
      <c r="BW24" s="14"/>
      <c r="BX24" s="14">
        <v>0</v>
      </c>
      <c r="BY24" s="14"/>
      <c r="BZ24" s="14"/>
      <c r="CA24" s="14"/>
      <c r="CB24" s="15" t="e">
        <v>#DIV/0!</v>
      </c>
      <c r="CC24" s="15" t="e">
        <v>#DIV/0!</v>
      </c>
      <c r="CD24" s="15" t="e">
        <v>#DIV/0!</v>
      </c>
      <c r="CE24" s="15" t="e">
        <v>#DIV/0!</v>
      </c>
      <c r="CF24" s="15" t="e">
        <v>#DIV/0!</v>
      </c>
      <c r="CG24" s="15" t="e">
        <v>#DIV/0!</v>
      </c>
      <c r="CH24" s="15" t="e">
        <v>#DIV/0!</v>
      </c>
      <c r="CI24" s="15" t="e">
        <v>#DIV/0!</v>
      </c>
      <c r="CJ24" s="15" t="e">
        <v>#DIV/0!</v>
      </c>
      <c r="CK24" s="15" t="e">
        <v>#DIV/0!</v>
      </c>
      <c r="CL24" s="15" t="e">
        <v>#DIV/0!</v>
      </c>
      <c r="CM24" s="15" t="e">
        <v>#DIV/0!</v>
      </c>
      <c r="CN24" s="15" t="e">
        <v>#DIV/0!</v>
      </c>
      <c r="CO24" s="15" t="e">
        <v>#DIV/0!</v>
      </c>
      <c r="CP24" s="15" t="e">
        <v>#DIV/0!</v>
      </c>
      <c r="CQ24" s="15" t="e">
        <v>#DIV/0!</v>
      </c>
      <c r="CR24" s="15" t="e">
        <v>#DIV/0!</v>
      </c>
      <c r="CS24" s="15" t="e">
        <v>#DIV/0!</v>
      </c>
      <c r="CT24" s="15" t="e">
        <v>#DIV/0!</v>
      </c>
      <c r="CU24" s="15" t="e">
        <v>#DIV/0!</v>
      </c>
      <c r="CV24" s="15" t="e">
        <v>#DIV/0!</v>
      </c>
      <c r="CW24" s="15" t="e">
        <v>#DIV/0!</v>
      </c>
      <c r="CX24" s="15" t="e">
        <v>#DIV/0!</v>
      </c>
      <c r="CY24" s="15" t="e">
        <v>#DIV/0!</v>
      </c>
      <c r="CZ24" s="15">
        <v>0</v>
      </c>
      <c r="DA24" s="15">
        <v>0.16195945713054716</v>
      </c>
      <c r="DB24" s="15">
        <v>0</v>
      </c>
      <c r="DC24" s="15">
        <v>0</v>
      </c>
      <c r="DD24" s="15">
        <v>0</v>
      </c>
      <c r="DE24" s="15">
        <v>0</v>
      </c>
      <c r="DF24" s="15">
        <v>0.16990000000000002</v>
      </c>
      <c r="DG24" s="15">
        <v>0</v>
      </c>
      <c r="DH24" s="15">
        <v>0.1595788254341321</v>
      </c>
      <c r="DI24" s="15">
        <v>0</v>
      </c>
      <c r="DJ24" s="15">
        <v>0</v>
      </c>
      <c r="DK24" s="15">
        <v>0</v>
      </c>
      <c r="DL24" s="16">
        <v>0</v>
      </c>
      <c r="DM24" s="16">
        <v>120</v>
      </c>
      <c r="DN24" s="16">
        <v>0</v>
      </c>
      <c r="DO24" s="16">
        <v>0</v>
      </c>
      <c r="DP24" s="16">
        <v>0</v>
      </c>
      <c r="DQ24" s="16">
        <v>0</v>
      </c>
      <c r="DR24" s="16">
        <v>120</v>
      </c>
      <c r="DS24" s="16">
        <v>0</v>
      </c>
      <c r="DT24" s="16">
        <v>117.21117334756033</v>
      </c>
      <c r="DU24" s="16">
        <v>0</v>
      </c>
      <c r="DV24" s="16">
        <v>0</v>
      </c>
      <c r="DW24" s="16">
        <v>0</v>
      </c>
      <c r="DX24" s="16">
        <v>0</v>
      </c>
      <c r="DY24" s="16">
        <v>119</v>
      </c>
      <c r="DZ24" s="16">
        <v>0</v>
      </c>
      <c r="EA24" s="16">
        <v>0</v>
      </c>
      <c r="EB24" s="16">
        <v>0</v>
      </c>
      <c r="EC24" s="16">
        <v>0</v>
      </c>
      <c r="ED24" s="16">
        <v>119</v>
      </c>
      <c r="EE24" s="16">
        <v>0</v>
      </c>
      <c r="EF24" s="16">
        <v>116.21117334756033</v>
      </c>
      <c r="EG24" s="16">
        <v>0</v>
      </c>
      <c r="EH24" s="16">
        <v>0</v>
      </c>
      <c r="EI24" s="16">
        <v>0</v>
      </c>
      <c r="EJ24" s="16">
        <v>0</v>
      </c>
      <c r="EK24" s="16">
        <v>0</v>
      </c>
      <c r="EL24" s="16">
        <v>0</v>
      </c>
      <c r="EM24" s="16">
        <v>0</v>
      </c>
      <c r="EN24" s="16">
        <v>0</v>
      </c>
      <c r="EO24" s="16">
        <v>0</v>
      </c>
      <c r="EP24" s="16">
        <v>0</v>
      </c>
      <c r="EQ24" s="16">
        <v>0</v>
      </c>
      <c r="ER24" s="16">
        <v>0</v>
      </c>
      <c r="ES24" s="16">
        <v>0</v>
      </c>
      <c r="ET24" s="16">
        <v>0</v>
      </c>
      <c r="EU24" s="16">
        <v>0</v>
      </c>
      <c r="EV24" s="16">
        <v>0</v>
      </c>
      <c r="EW24" s="16">
        <v>728.09220163722534</v>
      </c>
      <c r="EX24" s="16">
        <v>0</v>
      </c>
      <c r="EY24" s="16">
        <v>0</v>
      </c>
      <c r="EZ24" s="16">
        <v>0</v>
      </c>
      <c r="FA24" s="16">
        <v>0</v>
      </c>
      <c r="FB24" s="16">
        <v>610.41935483870964</v>
      </c>
      <c r="FC24" s="16">
        <v>0</v>
      </c>
      <c r="FD24" s="16">
        <v>769.62305901089485</v>
      </c>
      <c r="FE24" s="16">
        <v>0</v>
      </c>
      <c r="FF24" s="16">
        <v>0</v>
      </c>
      <c r="FG24" s="16">
        <v>0</v>
      </c>
      <c r="FH24" s="13">
        <v>0</v>
      </c>
      <c r="FI24" s="13">
        <v>12480</v>
      </c>
      <c r="FJ24" s="13">
        <v>0</v>
      </c>
      <c r="FK24" s="13">
        <v>0</v>
      </c>
      <c r="FL24" s="13">
        <v>0</v>
      </c>
      <c r="FM24" s="13">
        <v>0</v>
      </c>
      <c r="FN24" s="13">
        <v>12090</v>
      </c>
      <c r="FO24" s="13">
        <v>0</v>
      </c>
      <c r="FP24" s="13">
        <v>19055.166666666668</v>
      </c>
      <c r="FQ24" s="13">
        <v>0</v>
      </c>
      <c r="FR24" s="13">
        <v>0</v>
      </c>
      <c r="FS24" s="13">
        <v>0</v>
      </c>
      <c r="FT24" s="15">
        <v>0</v>
      </c>
      <c r="FU24" s="15">
        <v>0.25608974358974357</v>
      </c>
      <c r="FV24" s="15">
        <v>0</v>
      </c>
      <c r="FW24" s="15">
        <v>0</v>
      </c>
      <c r="FX24" s="15">
        <v>0</v>
      </c>
      <c r="FY24" s="15">
        <v>0</v>
      </c>
      <c r="FZ24" s="15">
        <v>0.1</v>
      </c>
      <c r="GA24" s="15">
        <v>0</v>
      </c>
      <c r="GB24" s="15">
        <v>0.19520611207808905</v>
      </c>
      <c r="GC24" s="15">
        <v>0</v>
      </c>
      <c r="GD24" s="15">
        <v>0</v>
      </c>
      <c r="GE24" s="15">
        <v>0</v>
      </c>
      <c r="GF24" s="12"/>
      <c r="GG24" s="12">
        <v>0</v>
      </c>
      <c r="GH24" s="12"/>
      <c r="GI24" s="12"/>
      <c r="GJ24" s="12"/>
      <c r="GK24" s="12"/>
      <c r="GL24" s="12">
        <v>0</v>
      </c>
      <c r="GM24" s="12"/>
      <c r="GN24" s="12">
        <v>0</v>
      </c>
      <c r="GO24" s="12"/>
      <c r="GP24" s="12"/>
      <c r="GQ24" s="12"/>
      <c r="GR24" s="12"/>
      <c r="GS24" s="12">
        <v>5</v>
      </c>
      <c r="GT24" s="12"/>
      <c r="GU24" s="12"/>
      <c r="GV24" s="12"/>
      <c r="GW24" s="12"/>
      <c r="GX24" s="12">
        <v>0</v>
      </c>
      <c r="GY24" s="12"/>
      <c r="GZ24" s="12">
        <v>0</v>
      </c>
      <c r="HA24" s="12"/>
      <c r="HB24" s="12"/>
      <c r="HC24" s="12"/>
      <c r="HD24" s="12"/>
      <c r="HE24" s="12">
        <v>0</v>
      </c>
      <c r="HF24" s="12"/>
      <c r="HG24" s="12"/>
      <c r="HH24" s="12"/>
      <c r="HI24" s="12"/>
      <c r="HJ24" s="12">
        <v>0</v>
      </c>
      <c r="HK24" s="12"/>
      <c r="HL24" s="12">
        <v>0</v>
      </c>
      <c r="HM24" s="12"/>
      <c r="HN24" s="12"/>
      <c r="HO24" s="12"/>
      <c r="HP24" s="12"/>
      <c r="HQ24" s="12">
        <v>0</v>
      </c>
      <c r="HR24" s="12"/>
      <c r="HS24" s="12"/>
      <c r="HT24" s="12"/>
      <c r="HU24" s="12"/>
      <c r="HV24" s="12">
        <v>0</v>
      </c>
      <c r="HW24" s="12"/>
      <c r="HX24" s="12">
        <v>0</v>
      </c>
      <c r="HY24" s="12"/>
      <c r="HZ24" s="12"/>
      <c r="IA24" s="12"/>
      <c r="IB24" s="12"/>
      <c r="IC24" s="12">
        <v>0</v>
      </c>
      <c r="ID24" s="12"/>
      <c r="IE24" s="12"/>
      <c r="IF24" s="12"/>
      <c r="IG24" s="12"/>
      <c r="IH24" s="12">
        <v>0</v>
      </c>
      <c r="II24" s="12"/>
      <c r="IJ24" s="12">
        <v>0</v>
      </c>
      <c r="IK24" s="12"/>
      <c r="IL24" s="12"/>
      <c r="IM24" s="12"/>
      <c r="IN24" s="12"/>
      <c r="IO24" s="12">
        <v>0</v>
      </c>
      <c r="IP24" s="12"/>
      <c r="IQ24" s="12"/>
      <c r="IR24" s="12"/>
      <c r="IS24" s="12"/>
      <c r="IT24" s="12">
        <v>0</v>
      </c>
      <c r="IU24" s="12"/>
      <c r="IV24" s="12">
        <v>0</v>
      </c>
      <c r="IW24" s="12"/>
      <c r="IX24" s="12"/>
      <c r="IY24" s="12"/>
      <c r="IZ24" s="12"/>
      <c r="JA24" s="12">
        <v>0</v>
      </c>
      <c r="JB24" s="12"/>
      <c r="JC24" s="12"/>
      <c r="JD24" s="12"/>
      <c r="JE24" s="12"/>
      <c r="JF24" s="12">
        <v>2</v>
      </c>
      <c r="JG24" s="12"/>
      <c r="JH24" s="12">
        <v>0</v>
      </c>
      <c r="JI24" s="12"/>
      <c r="JJ24" s="12"/>
      <c r="JK24" s="12"/>
      <c r="JL24" s="12"/>
      <c r="JM24" s="12">
        <v>0</v>
      </c>
      <c r="JN24" s="12"/>
      <c r="JO24" s="12"/>
      <c r="JP24" s="12"/>
      <c r="JQ24" s="12"/>
      <c r="JR24" s="12">
        <v>0</v>
      </c>
      <c r="JS24" s="12"/>
      <c r="JT24" s="12">
        <v>0</v>
      </c>
      <c r="JU24" s="12"/>
      <c r="JV24" s="12"/>
      <c r="JW24" s="12"/>
      <c r="JX24" s="12"/>
      <c r="JY24" s="12">
        <v>0</v>
      </c>
      <c r="JZ24" s="12"/>
      <c r="KA24" s="12"/>
      <c r="KB24" s="12"/>
      <c r="KC24" s="12"/>
      <c r="KD24" s="12">
        <v>0</v>
      </c>
      <c r="KE24" s="12"/>
      <c r="KF24" s="12">
        <v>6</v>
      </c>
      <c r="KG24" s="12"/>
      <c r="KH24" s="12"/>
      <c r="KI24" s="12"/>
      <c r="KJ24" s="12"/>
      <c r="KK24" s="12">
        <v>0</v>
      </c>
      <c r="KL24" s="12"/>
      <c r="KM24" s="12"/>
      <c r="KN24" s="12"/>
      <c r="KO24" s="12"/>
      <c r="KP24" s="12">
        <v>0</v>
      </c>
      <c r="KQ24" s="12"/>
      <c r="KR24" s="12">
        <v>0</v>
      </c>
      <c r="KS24" s="12"/>
      <c r="KT24" s="12"/>
      <c r="KU24" s="12"/>
      <c r="KV24" s="12"/>
      <c r="KW24" s="12">
        <v>0</v>
      </c>
      <c r="KX24" s="12"/>
      <c r="KY24" s="12"/>
      <c r="KZ24" s="12"/>
      <c r="LA24" s="12"/>
      <c r="LB24" s="12">
        <v>0</v>
      </c>
      <c r="LC24" s="12"/>
      <c r="LD24" s="12">
        <v>0</v>
      </c>
      <c r="LE24" s="12"/>
      <c r="LF24" s="12"/>
      <c r="LG24" s="12"/>
      <c r="LH24" s="12"/>
      <c r="LI24" s="12">
        <v>0</v>
      </c>
      <c r="LJ24" s="12"/>
      <c r="LK24" s="12"/>
      <c r="LL24" s="12"/>
      <c r="LM24" s="12"/>
      <c r="LN24" s="12">
        <v>0</v>
      </c>
      <c r="LO24" s="12"/>
      <c r="LP24" s="12">
        <v>0</v>
      </c>
      <c r="LQ24" s="12"/>
      <c r="LR24" s="12"/>
      <c r="LS24" s="12"/>
      <c r="LT24" s="14"/>
      <c r="LU24" s="14">
        <v>0</v>
      </c>
      <c r="LV24" s="14"/>
      <c r="LW24" s="14"/>
      <c r="LX24" s="14"/>
      <c r="LY24" s="14"/>
      <c r="LZ24" s="14">
        <v>0</v>
      </c>
      <c r="MA24" s="14"/>
      <c r="MB24" s="14">
        <v>0</v>
      </c>
      <c r="MC24" s="14"/>
      <c r="MD24" s="14"/>
      <c r="ME24" s="14"/>
      <c r="MF24" s="14"/>
      <c r="MG24" s="14"/>
      <c r="MH24" s="14"/>
      <c r="MI24" s="14"/>
      <c r="MJ24" s="14"/>
      <c r="MK24" s="14"/>
      <c r="ML24" s="14">
        <v>0</v>
      </c>
      <c r="MM24" s="14"/>
      <c r="MN24" s="14">
        <v>0</v>
      </c>
      <c r="MO24" s="14"/>
      <c r="MP24" s="14"/>
      <c r="MQ24" s="14"/>
      <c r="MR24" s="14"/>
      <c r="MS24" s="14"/>
      <c r="MT24" s="14"/>
      <c r="MU24" s="14"/>
      <c r="MV24" s="14"/>
      <c r="MW24" s="14"/>
      <c r="MX24" s="14">
        <v>0</v>
      </c>
      <c r="MY24" s="14"/>
      <c r="MZ24" s="14">
        <v>0</v>
      </c>
      <c r="NA24" s="14"/>
      <c r="NB24" s="14"/>
      <c r="NC24" s="14"/>
      <c r="ND24" s="14"/>
      <c r="NE24" s="14"/>
      <c r="NF24" s="14"/>
      <c r="NG24" s="14"/>
      <c r="NH24" s="14"/>
      <c r="NI24" s="14"/>
      <c r="NJ24" s="14">
        <v>0</v>
      </c>
      <c r="NK24" s="14"/>
      <c r="NL24" s="14">
        <v>0</v>
      </c>
      <c r="NM24" s="14"/>
      <c r="NN24" s="14"/>
      <c r="NO24" s="14"/>
      <c r="NP24" s="14"/>
      <c r="NQ24" s="14"/>
      <c r="NR24" s="14"/>
      <c r="NS24" s="14"/>
      <c r="NT24" s="14"/>
      <c r="NU24" s="14"/>
      <c r="NV24" s="14">
        <v>0</v>
      </c>
      <c r="NW24" s="14"/>
      <c r="NX24" s="14">
        <v>0</v>
      </c>
      <c r="NY24" s="14"/>
      <c r="NZ24" s="14"/>
      <c r="OA24" s="14"/>
      <c r="OB24" s="14"/>
      <c r="OC24" s="14"/>
      <c r="OD24" s="14"/>
      <c r="OE24" s="14"/>
      <c r="OF24" s="14"/>
      <c r="OG24" s="14"/>
      <c r="OH24" s="14">
        <v>0</v>
      </c>
      <c r="OI24" s="14"/>
      <c r="OJ24" s="14">
        <v>0</v>
      </c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</row>
    <row r="25" spans="1:451">
      <c r="A25" s="12" t="s">
        <v>52</v>
      </c>
      <c r="B25">
        <v>-1000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1000</v>
      </c>
      <c r="L25">
        <v>0</v>
      </c>
      <c r="M25">
        <v>0</v>
      </c>
      <c r="R25" s="12"/>
      <c r="S25" s="12" t="s">
        <v>48</v>
      </c>
      <c r="T25" s="1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5" t="e">
        <v>#DIV/0!</v>
      </c>
      <c r="CC25" s="15" t="e">
        <v>#DIV/0!</v>
      </c>
      <c r="CD25" s="15" t="e">
        <v>#DIV/0!</v>
      </c>
      <c r="CE25" s="15" t="e">
        <v>#DIV/0!</v>
      </c>
      <c r="CF25" s="15" t="e">
        <v>#DIV/0!</v>
      </c>
      <c r="CG25" s="15" t="e">
        <v>#DIV/0!</v>
      </c>
      <c r="CH25" s="15" t="e">
        <v>#DIV/0!</v>
      </c>
      <c r="CI25" s="15" t="e">
        <v>#DIV/0!</v>
      </c>
      <c r="CJ25" s="15" t="e">
        <v>#DIV/0!</v>
      </c>
      <c r="CK25" s="15" t="e">
        <v>#DIV/0!</v>
      </c>
      <c r="CL25" s="15" t="e">
        <v>#DIV/0!</v>
      </c>
      <c r="CM25" s="15" t="e">
        <v>#DIV/0!</v>
      </c>
      <c r="CN25" s="15" t="e">
        <v>#DIV/0!</v>
      </c>
      <c r="CO25" s="15" t="e">
        <v>#DIV/0!</v>
      </c>
      <c r="CP25" s="15" t="e">
        <v>#DIV/0!</v>
      </c>
      <c r="CQ25" s="15" t="e">
        <v>#DIV/0!</v>
      </c>
      <c r="CR25" s="15" t="e">
        <v>#DIV/0!</v>
      </c>
      <c r="CS25" s="15" t="e">
        <v>#DIV/0!</v>
      </c>
      <c r="CT25" s="15" t="e">
        <v>#DIV/0!</v>
      </c>
      <c r="CU25" s="15" t="e">
        <v>#DIV/0!</v>
      </c>
      <c r="CV25" s="15" t="e">
        <v>#DIV/0!</v>
      </c>
      <c r="CW25" s="15" t="e">
        <v>#DIV/0!</v>
      </c>
      <c r="CX25" s="15" t="e">
        <v>#DIV/0!</v>
      </c>
      <c r="CY25" s="15" t="e">
        <v>#DIV/0!</v>
      </c>
      <c r="CZ25" s="15">
        <v>0</v>
      </c>
      <c r="DA25" s="15">
        <v>0</v>
      </c>
      <c r="DB25" s="15">
        <v>0</v>
      </c>
      <c r="DC25" s="15">
        <v>0</v>
      </c>
      <c r="DD25" s="15">
        <v>0</v>
      </c>
      <c r="DE25" s="15">
        <v>0</v>
      </c>
      <c r="DF25" s="15">
        <v>0</v>
      </c>
      <c r="DG25" s="15">
        <v>0</v>
      </c>
      <c r="DH25" s="15">
        <v>0</v>
      </c>
      <c r="DI25" s="15">
        <v>0</v>
      </c>
      <c r="DJ25" s="15">
        <v>0</v>
      </c>
      <c r="DK25" s="15">
        <v>0</v>
      </c>
      <c r="DL25" s="16">
        <v>0</v>
      </c>
      <c r="DM25" s="16">
        <v>0</v>
      </c>
      <c r="DN25" s="16">
        <v>0</v>
      </c>
      <c r="DO25" s="16">
        <v>0</v>
      </c>
      <c r="DP25" s="16">
        <v>0</v>
      </c>
      <c r="DQ25" s="16">
        <v>0</v>
      </c>
      <c r="DR25" s="16">
        <v>0</v>
      </c>
      <c r="DS25" s="16">
        <v>0</v>
      </c>
      <c r="DT25" s="16">
        <v>0</v>
      </c>
      <c r="DU25" s="16">
        <v>0</v>
      </c>
      <c r="DV25" s="16">
        <v>0</v>
      </c>
      <c r="DW25" s="16">
        <v>0</v>
      </c>
      <c r="DX25" s="16">
        <v>0</v>
      </c>
      <c r="DY25" s="16">
        <v>0</v>
      </c>
      <c r="DZ25" s="16">
        <v>0</v>
      </c>
      <c r="EA25" s="16">
        <v>0</v>
      </c>
      <c r="EB25" s="16">
        <v>0</v>
      </c>
      <c r="EC25" s="16">
        <v>0</v>
      </c>
      <c r="ED25" s="16">
        <v>0</v>
      </c>
      <c r="EE25" s="16">
        <v>0</v>
      </c>
      <c r="EF25" s="16">
        <v>0</v>
      </c>
      <c r="EG25" s="16">
        <v>0</v>
      </c>
      <c r="EH25" s="16">
        <v>0</v>
      </c>
      <c r="EI25" s="16">
        <v>0</v>
      </c>
      <c r="EJ25" s="16">
        <v>0</v>
      </c>
      <c r="EK25" s="16">
        <v>0</v>
      </c>
      <c r="EL25" s="16">
        <v>0</v>
      </c>
      <c r="EM25" s="16">
        <v>0</v>
      </c>
      <c r="EN25" s="16">
        <v>0</v>
      </c>
      <c r="EO25" s="16">
        <v>0</v>
      </c>
      <c r="EP25" s="16">
        <v>0</v>
      </c>
      <c r="EQ25" s="16">
        <v>0</v>
      </c>
      <c r="ER25" s="16">
        <v>0</v>
      </c>
      <c r="ES25" s="16">
        <v>0</v>
      </c>
      <c r="ET25" s="16">
        <v>0</v>
      </c>
      <c r="EU25" s="16">
        <v>0</v>
      </c>
      <c r="EV25" s="16">
        <v>0</v>
      </c>
      <c r="EW25" s="16">
        <v>0</v>
      </c>
      <c r="EX25" s="16">
        <v>0</v>
      </c>
      <c r="EY25" s="16">
        <v>0</v>
      </c>
      <c r="EZ25" s="16">
        <v>0</v>
      </c>
      <c r="FA25" s="16">
        <v>0</v>
      </c>
      <c r="FB25" s="16">
        <v>0</v>
      </c>
      <c r="FC25" s="16">
        <v>0</v>
      </c>
      <c r="FD25" s="16">
        <v>0</v>
      </c>
      <c r="FE25" s="16">
        <v>0</v>
      </c>
      <c r="FF25" s="16">
        <v>0</v>
      </c>
      <c r="FG25" s="16">
        <v>0</v>
      </c>
      <c r="FH25" s="13">
        <v>0</v>
      </c>
      <c r="FI25" s="13">
        <v>0</v>
      </c>
      <c r="FJ25" s="13">
        <v>0</v>
      </c>
      <c r="FK25" s="13">
        <v>0</v>
      </c>
      <c r="FL25" s="13">
        <v>0</v>
      </c>
      <c r="FM25" s="13">
        <v>0</v>
      </c>
      <c r="FN25" s="13">
        <v>0</v>
      </c>
      <c r="FO25" s="13">
        <v>0</v>
      </c>
      <c r="FP25" s="13">
        <v>0</v>
      </c>
      <c r="FQ25" s="13">
        <v>0</v>
      </c>
      <c r="FR25" s="13">
        <v>0</v>
      </c>
      <c r="FS25" s="13">
        <v>0</v>
      </c>
      <c r="FT25" s="15">
        <v>0</v>
      </c>
      <c r="FU25" s="15">
        <v>0</v>
      </c>
      <c r="FV25" s="15">
        <v>0</v>
      </c>
      <c r="FW25" s="15">
        <v>0</v>
      </c>
      <c r="FX25" s="15">
        <v>0</v>
      </c>
      <c r="FY25" s="15">
        <v>0</v>
      </c>
      <c r="FZ25" s="15">
        <v>0</v>
      </c>
      <c r="GA25" s="15">
        <v>0</v>
      </c>
      <c r="GB25" s="15">
        <v>0</v>
      </c>
      <c r="GC25" s="15">
        <v>0</v>
      </c>
      <c r="GD25" s="15">
        <v>0</v>
      </c>
      <c r="GE25" s="15">
        <v>0</v>
      </c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12"/>
      <c r="JX25" s="12"/>
      <c r="JY25" s="12"/>
      <c r="JZ25" s="12"/>
      <c r="KA25" s="12"/>
      <c r="KB25" s="12"/>
      <c r="KC25" s="12"/>
      <c r="KD25" s="12"/>
      <c r="KE25" s="12"/>
      <c r="KF25" s="12"/>
      <c r="KG25" s="12"/>
      <c r="KH25" s="12"/>
      <c r="KI25" s="12"/>
      <c r="KJ25" s="12"/>
      <c r="KK25" s="12"/>
      <c r="KL25" s="12"/>
      <c r="KM25" s="12"/>
      <c r="KN25" s="12"/>
      <c r="KO25" s="12"/>
      <c r="KP25" s="12"/>
      <c r="KQ25" s="12"/>
      <c r="KR25" s="12"/>
      <c r="KS25" s="12"/>
      <c r="KT25" s="12"/>
      <c r="KU25" s="12"/>
      <c r="KV25" s="12"/>
      <c r="KW25" s="12"/>
      <c r="KX25" s="12"/>
      <c r="KY25" s="12"/>
      <c r="KZ25" s="12"/>
      <c r="LA25" s="12"/>
      <c r="LB25" s="12"/>
      <c r="LC25" s="12"/>
      <c r="LD25" s="12"/>
      <c r="LE25" s="12"/>
      <c r="LF25" s="12"/>
      <c r="LG25" s="12"/>
      <c r="LH25" s="12"/>
      <c r="LI25" s="12"/>
      <c r="LJ25" s="12"/>
      <c r="LK25" s="12"/>
      <c r="LL25" s="12"/>
      <c r="LM25" s="12"/>
      <c r="LN25" s="12"/>
      <c r="LO25" s="12"/>
      <c r="LP25" s="12"/>
      <c r="LQ25" s="12"/>
      <c r="LR25" s="12"/>
      <c r="LS25" s="12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</row>
    <row r="26" spans="1:451">
      <c r="A26" s="12" t="s">
        <v>53</v>
      </c>
      <c r="B26">
        <v>-1000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1000</v>
      </c>
      <c r="M26">
        <v>0</v>
      </c>
      <c r="R26" s="12"/>
      <c r="S26" s="12" t="s">
        <v>49</v>
      </c>
      <c r="T26" s="1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5" t="e">
        <v>#DIV/0!</v>
      </c>
      <c r="CC26" s="15" t="e">
        <v>#DIV/0!</v>
      </c>
      <c r="CD26" s="15" t="e">
        <v>#DIV/0!</v>
      </c>
      <c r="CE26" s="15" t="e">
        <v>#DIV/0!</v>
      </c>
      <c r="CF26" s="15" t="e">
        <v>#DIV/0!</v>
      </c>
      <c r="CG26" s="15" t="e">
        <v>#DIV/0!</v>
      </c>
      <c r="CH26" s="15" t="e">
        <v>#DIV/0!</v>
      </c>
      <c r="CI26" s="15" t="e">
        <v>#DIV/0!</v>
      </c>
      <c r="CJ26" s="15" t="e">
        <v>#DIV/0!</v>
      </c>
      <c r="CK26" s="15" t="e">
        <v>#DIV/0!</v>
      </c>
      <c r="CL26" s="15" t="e">
        <v>#DIV/0!</v>
      </c>
      <c r="CM26" s="15" t="e">
        <v>#DIV/0!</v>
      </c>
      <c r="CN26" s="15" t="e">
        <v>#DIV/0!</v>
      </c>
      <c r="CO26" s="15" t="e">
        <v>#DIV/0!</v>
      </c>
      <c r="CP26" s="15" t="e">
        <v>#DIV/0!</v>
      </c>
      <c r="CQ26" s="15" t="e">
        <v>#DIV/0!</v>
      </c>
      <c r="CR26" s="15" t="e">
        <v>#DIV/0!</v>
      </c>
      <c r="CS26" s="15" t="e">
        <v>#DIV/0!</v>
      </c>
      <c r="CT26" s="15" t="e">
        <v>#DIV/0!</v>
      </c>
      <c r="CU26" s="15" t="e">
        <v>#DIV/0!</v>
      </c>
      <c r="CV26" s="15" t="e">
        <v>#DIV/0!</v>
      </c>
      <c r="CW26" s="15" t="e">
        <v>#DIV/0!</v>
      </c>
      <c r="CX26" s="15" t="e">
        <v>#DIV/0!</v>
      </c>
      <c r="CY26" s="15" t="e">
        <v>#DIV/0!</v>
      </c>
      <c r="CZ26" s="15">
        <v>0</v>
      </c>
      <c r="DA26" s="15">
        <v>0</v>
      </c>
      <c r="DB26" s="15">
        <v>0</v>
      </c>
      <c r="DC26" s="15">
        <v>0</v>
      </c>
      <c r="DD26" s="15">
        <v>0</v>
      </c>
      <c r="DE26" s="15">
        <v>0</v>
      </c>
      <c r="DF26" s="15">
        <v>0</v>
      </c>
      <c r="DG26" s="15">
        <v>0</v>
      </c>
      <c r="DH26" s="15">
        <v>0</v>
      </c>
      <c r="DI26" s="15">
        <v>0</v>
      </c>
      <c r="DJ26" s="15">
        <v>0</v>
      </c>
      <c r="DK26" s="15">
        <v>0</v>
      </c>
      <c r="DL26" s="16">
        <v>0</v>
      </c>
      <c r="DM26" s="16">
        <v>0</v>
      </c>
      <c r="DN26" s="16">
        <v>0</v>
      </c>
      <c r="DO26" s="16">
        <v>0</v>
      </c>
      <c r="DP26" s="16">
        <v>0</v>
      </c>
      <c r="DQ26" s="16">
        <v>0</v>
      </c>
      <c r="DR26" s="16">
        <v>0</v>
      </c>
      <c r="DS26" s="16">
        <v>0</v>
      </c>
      <c r="DT26" s="16">
        <v>0</v>
      </c>
      <c r="DU26" s="16">
        <v>0</v>
      </c>
      <c r="DV26" s="16">
        <v>0</v>
      </c>
      <c r="DW26" s="16">
        <v>0</v>
      </c>
      <c r="DX26" s="16">
        <v>0</v>
      </c>
      <c r="DY26" s="16">
        <v>0</v>
      </c>
      <c r="DZ26" s="16">
        <v>0</v>
      </c>
      <c r="EA26" s="16">
        <v>0</v>
      </c>
      <c r="EB26" s="16">
        <v>0</v>
      </c>
      <c r="EC26" s="16">
        <v>0</v>
      </c>
      <c r="ED26" s="16">
        <v>0</v>
      </c>
      <c r="EE26" s="16">
        <v>0</v>
      </c>
      <c r="EF26" s="16">
        <v>0</v>
      </c>
      <c r="EG26" s="16">
        <v>0</v>
      </c>
      <c r="EH26" s="16">
        <v>0</v>
      </c>
      <c r="EI26" s="16">
        <v>0</v>
      </c>
      <c r="EJ26" s="16">
        <v>0</v>
      </c>
      <c r="EK26" s="16">
        <v>0</v>
      </c>
      <c r="EL26" s="16">
        <v>0</v>
      </c>
      <c r="EM26" s="16">
        <v>0</v>
      </c>
      <c r="EN26" s="16">
        <v>0</v>
      </c>
      <c r="EO26" s="16">
        <v>0</v>
      </c>
      <c r="EP26" s="16">
        <v>0</v>
      </c>
      <c r="EQ26" s="16">
        <v>0</v>
      </c>
      <c r="ER26" s="16">
        <v>0</v>
      </c>
      <c r="ES26" s="16">
        <v>0</v>
      </c>
      <c r="ET26" s="16">
        <v>0</v>
      </c>
      <c r="EU26" s="16">
        <v>0</v>
      </c>
      <c r="EV26" s="16">
        <v>0</v>
      </c>
      <c r="EW26" s="16">
        <v>0</v>
      </c>
      <c r="EX26" s="16">
        <v>0</v>
      </c>
      <c r="EY26" s="16">
        <v>0</v>
      </c>
      <c r="EZ26" s="16">
        <v>0</v>
      </c>
      <c r="FA26" s="16">
        <v>0</v>
      </c>
      <c r="FB26" s="16">
        <v>0</v>
      </c>
      <c r="FC26" s="16">
        <v>0</v>
      </c>
      <c r="FD26" s="16">
        <v>0</v>
      </c>
      <c r="FE26" s="16">
        <v>0</v>
      </c>
      <c r="FF26" s="16">
        <v>0</v>
      </c>
      <c r="FG26" s="16">
        <v>0</v>
      </c>
      <c r="FH26" s="13">
        <v>0</v>
      </c>
      <c r="FI26" s="13">
        <v>0</v>
      </c>
      <c r="FJ26" s="13">
        <v>0</v>
      </c>
      <c r="FK26" s="13">
        <v>0</v>
      </c>
      <c r="FL26" s="13">
        <v>0</v>
      </c>
      <c r="FM26" s="13">
        <v>0</v>
      </c>
      <c r="FN26" s="13">
        <v>0</v>
      </c>
      <c r="FO26" s="13">
        <v>0</v>
      </c>
      <c r="FP26" s="13">
        <v>0</v>
      </c>
      <c r="FQ26" s="13">
        <v>0</v>
      </c>
      <c r="FR26" s="13">
        <v>0</v>
      </c>
      <c r="FS26" s="13">
        <v>0</v>
      </c>
      <c r="FT26" s="15">
        <v>0</v>
      </c>
      <c r="FU26" s="15">
        <v>0</v>
      </c>
      <c r="FV26" s="15">
        <v>0</v>
      </c>
      <c r="FW26" s="15">
        <v>0</v>
      </c>
      <c r="FX26" s="15">
        <v>0</v>
      </c>
      <c r="FY26" s="15">
        <v>0</v>
      </c>
      <c r="FZ26" s="15">
        <v>0</v>
      </c>
      <c r="GA26" s="15">
        <v>0</v>
      </c>
      <c r="GB26" s="15">
        <v>0</v>
      </c>
      <c r="GC26" s="15">
        <v>0</v>
      </c>
      <c r="GD26" s="15">
        <v>0</v>
      </c>
      <c r="GE26" s="15">
        <v>0</v>
      </c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12"/>
      <c r="JX26" s="12"/>
      <c r="JY26" s="12"/>
      <c r="JZ26" s="12"/>
      <c r="KA26" s="12"/>
      <c r="KB26" s="12"/>
      <c r="KC26" s="12"/>
      <c r="KD26" s="12"/>
      <c r="KE26" s="12"/>
      <c r="KF26" s="12"/>
      <c r="KG26" s="12"/>
      <c r="KH26" s="12"/>
      <c r="KI26" s="12"/>
      <c r="KJ26" s="12"/>
      <c r="KK26" s="12"/>
      <c r="KL26" s="12"/>
      <c r="KM26" s="12"/>
      <c r="KN26" s="12"/>
      <c r="KO26" s="12"/>
      <c r="KP26" s="12"/>
      <c r="KQ26" s="12"/>
      <c r="KR26" s="12"/>
      <c r="KS26" s="12"/>
      <c r="KT26" s="12"/>
      <c r="KU26" s="12"/>
      <c r="KV26" s="12"/>
      <c r="KW26" s="12"/>
      <c r="KX26" s="12"/>
      <c r="KY26" s="12"/>
      <c r="KZ26" s="12"/>
      <c r="LA26" s="12"/>
      <c r="LB26" s="12"/>
      <c r="LC26" s="12"/>
      <c r="LD26" s="12"/>
      <c r="LE26" s="12"/>
      <c r="LF26" s="12"/>
      <c r="LG26" s="12"/>
      <c r="LH26" s="12"/>
      <c r="LI26" s="12"/>
      <c r="LJ26" s="12"/>
      <c r="LK26" s="12"/>
      <c r="LL26" s="12"/>
      <c r="LM26" s="12"/>
      <c r="LN26" s="12"/>
      <c r="LO26" s="12"/>
      <c r="LP26" s="12"/>
      <c r="LQ26" s="12"/>
      <c r="LR26" s="12"/>
      <c r="LS26" s="12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</row>
    <row r="27" spans="1:451">
      <c r="A27" s="12" t="s">
        <v>54</v>
      </c>
      <c r="B27">
        <v>-1000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1000</v>
      </c>
      <c r="R27" s="12"/>
      <c r="S27" s="12" t="s">
        <v>50</v>
      </c>
      <c r="T27" s="1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5" t="e">
        <v>#DIV/0!</v>
      </c>
      <c r="CC27" s="15" t="e">
        <v>#DIV/0!</v>
      </c>
      <c r="CD27" s="15" t="e">
        <v>#DIV/0!</v>
      </c>
      <c r="CE27" s="15" t="e">
        <v>#DIV/0!</v>
      </c>
      <c r="CF27" s="15" t="e">
        <v>#DIV/0!</v>
      </c>
      <c r="CG27" s="15" t="e">
        <v>#DIV/0!</v>
      </c>
      <c r="CH27" s="15" t="e">
        <v>#DIV/0!</v>
      </c>
      <c r="CI27" s="15" t="e">
        <v>#DIV/0!</v>
      </c>
      <c r="CJ27" s="15" t="e">
        <v>#DIV/0!</v>
      </c>
      <c r="CK27" s="15" t="e">
        <v>#DIV/0!</v>
      </c>
      <c r="CL27" s="15" t="e">
        <v>#DIV/0!</v>
      </c>
      <c r="CM27" s="15" t="e">
        <v>#DIV/0!</v>
      </c>
      <c r="CN27" s="15" t="e">
        <v>#DIV/0!</v>
      </c>
      <c r="CO27" s="15" t="e">
        <v>#DIV/0!</v>
      </c>
      <c r="CP27" s="15" t="e">
        <v>#DIV/0!</v>
      </c>
      <c r="CQ27" s="15" t="e">
        <v>#DIV/0!</v>
      </c>
      <c r="CR27" s="15" t="e">
        <v>#DIV/0!</v>
      </c>
      <c r="CS27" s="15" t="e">
        <v>#DIV/0!</v>
      </c>
      <c r="CT27" s="15" t="e">
        <v>#DIV/0!</v>
      </c>
      <c r="CU27" s="15" t="e">
        <v>#DIV/0!</v>
      </c>
      <c r="CV27" s="15" t="e">
        <v>#DIV/0!</v>
      </c>
      <c r="CW27" s="15" t="e">
        <v>#DIV/0!</v>
      </c>
      <c r="CX27" s="15" t="e">
        <v>#DIV/0!</v>
      </c>
      <c r="CY27" s="15" t="e">
        <v>#DIV/0!</v>
      </c>
      <c r="CZ27" s="15">
        <v>0</v>
      </c>
      <c r="DA27" s="15">
        <v>0</v>
      </c>
      <c r="DB27" s="15">
        <v>0</v>
      </c>
      <c r="DC27" s="15">
        <v>0</v>
      </c>
      <c r="DD27" s="15">
        <v>0</v>
      </c>
      <c r="DE27" s="15">
        <v>0</v>
      </c>
      <c r="DF27" s="15">
        <v>0</v>
      </c>
      <c r="DG27" s="15">
        <v>0</v>
      </c>
      <c r="DH27" s="15">
        <v>0</v>
      </c>
      <c r="DI27" s="15">
        <v>0</v>
      </c>
      <c r="DJ27" s="15">
        <v>0</v>
      </c>
      <c r="DK27" s="15">
        <v>0</v>
      </c>
      <c r="DL27" s="16">
        <v>0</v>
      </c>
      <c r="DM27" s="16">
        <v>0</v>
      </c>
      <c r="DN27" s="16">
        <v>0</v>
      </c>
      <c r="DO27" s="16">
        <v>0</v>
      </c>
      <c r="DP27" s="16">
        <v>0</v>
      </c>
      <c r="DQ27" s="16">
        <v>0</v>
      </c>
      <c r="DR27" s="16">
        <v>0</v>
      </c>
      <c r="DS27" s="16">
        <v>0</v>
      </c>
      <c r="DT27" s="16">
        <v>0</v>
      </c>
      <c r="DU27" s="16">
        <v>0</v>
      </c>
      <c r="DV27" s="16">
        <v>0</v>
      </c>
      <c r="DW27" s="16">
        <v>0</v>
      </c>
      <c r="DX27" s="16">
        <v>0</v>
      </c>
      <c r="DY27" s="16">
        <v>0</v>
      </c>
      <c r="DZ27" s="16">
        <v>0</v>
      </c>
      <c r="EA27" s="16">
        <v>0</v>
      </c>
      <c r="EB27" s="16">
        <v>0</v>
      </c>
      <c r="EC27" s="16">
        <v>0</v>
      </c>
      <c r="ED27" s="16">
        <v>0</v>
      </c>
      <c r="EE27" s="16">
        <v>0</v>
      </c>
      <c r="EF27" s="16">
        <v>0</v>
      </c>
      <c r="EG27" s="16">
        <v>0</v>
      </c>
      <c r="EH27" s="16">
        <v>0</v>
      </c>
      <c r="EI27" s="16">
        <v>0</v>
      </c>
      <c r="EJ27" s="16">
        <v>0</v>
      </c>
      <c r="EK27" s="16">
        <v>0</v>
      </c>
      <c r="EL27" s="16">
        <v>0</v>
      </c>
      <c r="EM27" s="16">
        <v>0</v>
      </c>
      <c r="EN27" s="16">
        <v>0</v>
      </c>
      <c r="EO27" s="16">
        <v>0</v>
      </c>
      <c r="EP27" s="16">
        <v>0</v>
      </c>
      <c r="EQ27" s="16">
        <v>0</v>
      </c>
      <c r="ER27" s="16">
        <v>0</v>
      </c>
      <c r="ES27" s="16">
        <v>0</v>
      </c>
      <c r="ET27" s="16">
        <v>0</v>
      </c>
      <c r="EU27" s="16">
        <v>0</v>
      </c>
      <c r="EV27" s="16">
        <v>0</v>
      </c>
      <c r="EW27" s="16">
        <v>0</v>
      </c>
      <c r="EX27" s="16">
        <v>0</v>
      </c>
      <c r="EY27" s="16">
        <v>0</v>
      </c>
      <c r="EZ27" s="16">
        <v>0</v>
      </c>
      <c r="FA27" s="16">
        <v>0</v>
      </c>
      <c r="FB27" s="16">
        <v>0</v>
      </c>
      <c r="FC27" s="16">
        <v>0</v>
      </c>
      <c r="FD27" s="16">
        <v>0</v>
      </c>
      <c r="FE27" s="16">
        <v>0</v>
      </c>
      <c r="FF27" s="16">
        <v>0</v>
      </c>
      <c r="FG27" s="16">
        <v>0</v>
      </c>
      <c r="FH27" s="13">
        <v>0</v>
      </c>
      <c r="FI27" s="13">
        <v>0</v>
      </c>
      <c r="FJ27" s="13">
        <v>0</v>
      </c>
      <c r="FK27" s="13">
        <v>0</v>
      </c>
      <c r="FL27" s="13">
        <v>0</v>
      </c>
      <c r="FM27" s="13">
        <v>0</v>
      </c>
      <c r="FN27" s="13">
        <v>0</v>
      </c>
      <c r="FO27" s="13">
        <v>0</v>
      </c>
      <c r="FP27" s="13">
        <v>0</v>
      </c>
      <c r="FQ27" s="13">
        <v>0</v>
      </c>
      <c r="FR27" s="13">
        <v>0</v>
      </c>
      <c r="FS27" s="13">
        <v>0</v>
      </c>
      <c r="FT27" s="15">
        <v>0</v>
      </c>
      <c r="FU27" s="15">
        <v>0</v>
      </c>
      <c r="FV27" s="15">
        <v>0</v>
      </c>
      <c r="FW27" s="15">
        <v>0</v>
      </c>
      <c r="FX27" s="15">
        <v>0</v>
      </c>
      <c r="FY27" s="15">
        <v>0</v>
      </c>
      <c r="FZ27" s="15">
        <v>0</v>
      </c>
      <c r="GA27" s="15">
        <v>0</v>
      </c>
      <c r="GB27" s="15">
        <v>0</v>
      </c>
      <c r="GC27" s="15">
        <v>0</v>
      </c>
      <c r="GD27" s="15">
        <v>0</v>
      </c>
      <c r="GE27" s="15">
        <v>0</v>
      </c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12"/>
      <c r="JX27" s="12"/>
      <c r="JY27" s="12"/>
      <c r="JZ27" s="12"/>
      <c r="KA27" s="12"/>
      <c r="KB27" s="12"/>
      <c r="KC27" s="12"/>
      <c r="KD27" s="12"/>
      <c r="KE27" s="12"/>
      <c r="KF27" s="12"/>
      <c r="KG27" s="12"/>
      <c r="KH27" s="12"/>
      <c r="KI27" s="12"/>
      <c r="KJ27" s="12"/>
      <c r="KK27" s="12"/>
      <c r="KL27" s="12"/>
      <c r="KM27" s="12"/>
      <c r="KN27" s="12"/>
      <c r="KO27" s="12"/>
      <c r="KP27" s="12"/>
      <c r="KQ27" s="12"/>
      <c r="KR27" s="12"/>
      <c r="KS27" s="12"/>
      <c r="KT27" s="12"/>
      <c r="KU27" s="12"/>
      <c r="KV27" s="12"/>
      <c r="KW27" s="12"/>
      <c r="KX27" s="12"/>
      <c r="KY27" s="12"/>
      <c r="KZ27" s="12"/>
      <c r="LA27" s="12"/>
      <c r="LB27" s="12"/>
      <c r="LC27" s="12"/>
      <c r="LD27" s="12"/>
      <c r="LE27" s="12"/>
      <c r="LF27" s="12"/>
      <c r="LG27" s="12"/>
      <c r="LH27" s="12"/>
      <c r="LI27" s="12"/>
      <c r="LJ27" s="12"/>
      <c r="LK27" s="12"/>
      <c r="LL27" s="12"/>
      <c r="LM27" s="12"/>
      <c r="LN27" s="12"/>
      <c r="LO27" s="12"/>
      <c r="LP27" s="12"/>
      <c r="LQ27" s="12"/>
      <c r="LR27" s="12"/>
      <c r="LS27" s="12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</row>
    <row r="28" spans="1:451">
      <c r="A28" s="12" t="s">
        <v>55</v>
      </c>
      <c r="B28">
        <v>-1000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1000</v>
      </c>
      <c r="L28">
        <v>0</v>
      </c>
      <c r="M28">
        <v>0</v>
      </c>
      <c r="R28" s="12"/>
      <c r="S28" s="12" t="s">
        <v>97</v>
      </c>
      <c r="T28" s="1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5" t="e">
        <v>#DIV/0!</v>
      </c>
      <c r="CC28" s="15" t="e">
        <v>#DIV/0!</v>
      </c>
      <c r="CD28" s="15" t="e">
        <v>#DIV/0!</v>
      </c>
      <c r="CE28" s="15" t="e">
        <v>#DIV/0!</v>
      </c>
      <c r="CF28" s="15" t="e">
        <v>#DIV/0!</v>
      </c>
      <c r="CG28" s="15" t="e">
        <v>#DIV/0!</v>
      </c>
      <c r="CH28" s="15" t="e">
        <v>#DIV/0!</v>
      </c>
      <c r="CI28" s="15" t="e">
        <v>#DIV/0!</v>
      </c>
      <c r="CJ28" s="15" t="e">
        <v>#DIV/0!</v>
      </c>
      <c r="CK28" s="15" t="e">
        <v>#DIV/0!</v>
      </c>
      <c r="CL28" s="15" t="e">
        <v>#DIV/0!</v>
      </c>
      <c r="CM28" s="15" t="e">
        <v>#DIV/0!</v>
      </c>
      <c r="CN28" s="15" t="e">
        <v>#DIV/0!</v>
      </c>
      <c r="CO28" s="15" t="e">
        <v>#DIV/0!</v>
      </c>
      <c r="CP28" s="15" t="e">
        <v>#DIV/0!</v>
      </c>
      <c r="CQ28" s="15" t="e">
        <v>#DIV/0!</v>
      </c>
      <c r="CR28" s="15" t="e">
        <v>#DIV/0!</v>
      </c>
      <c r="CS28" s="15" t="e">
        <v>#DIV/0!</v>
      </c>
      <c r="CT28" s="15" t="e">
        <v>#DIV/0!</v>
      </c>
      <c r="CU28" s="15" t="e">
        <v>#DIV/0!</v>
      </c>
      <c r="CV28" s="15" t="e">
        <v>#DIV/0!</v>
      </c>
      <c r="CW28" s="15" t="e">
        <v>#DIV/0!</v>
      </c>
      <c r="CX28" s="15" t="e">
        <v>#DIV/0!</v>
      </c>
      <c r="CY28" s="15" t="e">
        <v>#DIV/0!</v>
      </c>
      <c r="CZ28" s="15">
        <v>0</v>
      </c>
      <c r="DA28" s="15">
        <v>0</v>
      </c>
      <c r="DB28" s="15">
        <v>0</v>
      </c>
      <c r="DC28" s="15">
        <v>0</v>
      </c>
      <c r="DD28" s="15">
        <v>0</v>
      </c>
      <c r="DE28" s="15">
        <v>0</v>
      </c>
      <c r="DF28" s="15">
        <v>0</v>
      </c>
      <c r="DG28" s="15">
        <v>0</v>
      </c>
      <c r="DH28" s="15">
        <v>0</v>
      </c>
      <c r="DI28" s="15">
        <v>0</v>
      </c>
      <c r="DJ28" s="15">
        <v>0</v>
      </c>
      <c r="DK28" s="15">
        <v>0</v>
      </c>
      <c r="DL28" s="16">
        <v>0</v>
      </c>
      <c r="DM28" s="16">
        <v>0</v>
      </c>
      <c r="DN28" s="16">
        <v>0</v>
      </c>
      <c r="DO28" s="16">
        <v>0</v>
      </c>
      <c r="DP28" s="16">
        <v>0</v>
      </c>
      <c r="DQ28" s="16">
        <v>0</v>
      </c>
      <c r="DR28" s="16">
        <v>0</v>
      </c>
      <c r="DS28" s="16">
        <v>0</v>
      </c>
      <c r="DT28" s="16">
        <v>0</v>
      </c>
      <c r="DU28" s="16">
        <v>0</v>
      </c>
      <c r="DV28" s="16">
        <v>0</v>
      </c>
      <c r="DW28" s="16">
        <v>0</v>
      </c>
      <c r="DX28" s="16">
        <v>0</v>
      </c>
      <c r="DY28" s="16">
        <v>0</v>
      </c>
      <c r="DZ28" s="16">
        <v>0</v>
      </c>
      <c r="EA28" s="16">
        <v>0</v>
      </c>
      <c r="EB28" s="16">
        <v>0</v>
      </c>
      <c r="EC28" s="16">
        <v>0</v>
      </c>
      <c r="ED28" s="16">
        <v>0</v>
      </c>
      <c r="EE28" s="16">
        <v>0</v>
      </c>
      <c r="EF28" s="16">
        <v>0</v>
      </c>
      <c r="EG28" s="16">
        <v>0</v>
      </c>
      <c r="EH28" s="16">
        <v>0</v>
      </c>
      <c r="EI28" s="16">
        <v>0</v>
      </c>
      <c r="EJ28" s="16">
        <v>0</v>
      </c>
      <c r="EK28" s="16">
        <v>0</v>
      </c>
      <c r="EL28" s="16">
        <v>0</v>
      </c>
      <c r="EM28" s="16">
        <v>0</v>
      </c>
      <c r="EN28" s="16">
        <v>0</v>
      </c>
      <c r="EO28" s="16">
        <v>0</v>
      </c>
      <c r="EP28" s="16">
        <v>0</v>
      </c>
      <c r="EQ28" s="16">
        <v>0</v>
      </c>
      <c r="ER28" s="16">
        <v>0</v>
      </c>
      <c r="ES28" s="16">
        <v>0</v>
      </c>
      <c r="ET28" s="16">
        <v>0</v>
      </c>
      <c r="EU28" s="16">
        <v>0</v>
      </c>
      <c r="EV28" s="16">
        <v>0</v>
      </c>
      <c r="EW28" s="16">
        <v>0</v>
      </c>
      <c r="EX28" s="16">
        <v>0</v>
      </c>
      <c r="EY28" s="16">
        <v>0</v>
      </c>
      <c r="EZ28" s="16">
        <v>0</v>
      </c>
      <c r="FA28" s="16">
        <v>0</v>
      </c>
      <c r="FB28" s="16">
        <v>0</v>
      </c>
      <c r="FC28" s="16">
        <v>0</v>
      </c>
      <c r="FD28" s="16">
        <v>0</v>
      </c>
      <c r="FE28" s="16">
        <v>0</v>
      </c>
      <c r="FF28" s="16">
        <v>0</v>
      </c>
      <c r="FG28" s="16">
        <v>0</v>
      </c>
      <c r="FH28" s="13">
        <v>0</v>
      </c>
      <c r="FI28" s="13">
        <v>0</v>
      </c>
      <c r="FJ28" s="13">
        <v>0</v>
      </c>
      <c r="FK28" s="13">
        <v>0</v>
      </c>
      <c r="FL28" s="13">
        <v>0</v>
      </c>
      <c r="FM28" s="13">
        <v>0</v>
      </c>
      <c r="FN28" s="13">
        <v>0</v>
      </c>
      <c r="FO28" s="13">
        <v>0</v>
      </c>
      <c r="FP28" s="13">
        <v>0</v>
      </c>
      <c r="FQ28" s="13">
        <v>0</v>
      </c>
      <c r="FR28" s="13">
        <v>0</v>
      </c>
      <c r="FS28" s="13">
        <v>0</v>
      </c>
      <c r="FT28" s="15">
        <v>0</v>
      </c>
      <c r="FU28" s="15">
        <v>0</v>
      </c>
      <c r="FV28" s="15">
        <v>0</v>
      </c>
      <c r="FW28" s="15">
        <v>0</v>
      </c>
      <c r="FX28" s="15">
        <v>0</v>
      </c>
      <c r="FY28" s="15">
        <v>0</v>
      </c>
      <c r="FZ28" s="15">
        <v>0</v>
      </c>
      <c r="GA28" s="15">
        <v>0</v>
      </c>
      <c r="GB28" s="15">
        <v>0</v>
      </c>
      <c r="GC28" s="15">
        <v>0</v>
      </c>
      <c r="GD28" s="15">
        <v>0</v>
      </c>
      <c r="GE28" s="15">
        <v>0</v>
      </c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  <c r="JS28" s="12"/>
      <c r="JT28" s="12"/>
      <c r="JU28" s="12"/>
      <c r="JV28" s="12"/>
      <c r="JW28" s="12"/>
      <c r="JX28" s="12"/>
      <c r="JY28" s="12"/>
      <c r="JZ28" s="12"/>
      <c r="KA28" s="12"/>
      <c r="KB28" s="12"/>
      <c r="KC28" s="12"/>
      <c r="KD28" s="12"/>
      <c r="KE28" s="12"/>
      <c r="KF28" s="12"/>
      <c r="KG28" s="12"/>
      <c r="KH28" s="12"/>
      <c r="KI28" s="12"/>
      <c r="KJ28" s="12"/>
      <c r="KK28" s="12"/>
      <c r="KL28" s="12"/>
      <c r="KM28" s="12"/>
      <c r="KN28" s="12"/>
      <c r="KO28" s="12"/>
      <c r="KP28" s="12"/>
      <c r="KQ28" s="12"/>
      <c r="KR28" s="12"/>
      <c r="KS28" s="12"/>
      <c r="KT28" s="12"/>
      <c r="KU28" s="12"/>
      <c r="KV28" s="12"/>
      <c r="KW28" s="12"/>
      <c r="KX28" s="12"/>
      <c r="KY28" s="12"/>
      <c r="KZ28" s="12"/>
      <c r="LA28" s="12"/>
      <c r="LB28" s="12"/>
      <c r="LC28" s="12"/>
      <c r="LD28" s="12"/>
      <c r="LE28" s="12"/>
      <c r="LF28" s="12"/>
      <c r="LG28" s="12"/>
      <c r="LH28" s="12"/>
      <c r="LI28" s="12"/>
      <c r="LJ28" s="12"/>
      <c r="LK28" s="12"/>
      <c r="LL28" s="12"/>
      <c r="LM28" s="12"/>
      <c r="LN28" s="12"/>
      <c r="LO28" s="12"/>
      <c r="LP28" s="12"/>
      <c r="LQ28" s="12"/>
      <c r="LR28" s="12"/>
      <c r="LS28" s="12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</row>
    <row r="29" spans="1:451">
      <c r="A29" s="12" t="s">
        <v>56</v>
      </c>
      <c r="B29">
        <v>-1000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1000</v>
      </c>
      <c r="M29">
        <v>0</v>
      </c>
      <c r="R29" s="12"/>
      <c r="S29" s="12" t="s">
        <v>52</v>
      </c>
      <c r="T29" s="1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5" t="e">
        <v>#DIV/0!</v>
      </c>
      <c r="CC29" s="15" t="e">
        <v>#DIV/0!</v>
      </c>
      <c r="CD29" s="15" t="e">
        <v>#DIV/0!</v>
      </c>
      <c r="CE29" s="15" t="e">
        <v>#DIV/0!</v>
      </c>
      <c r="CF29" s="15" t="e">
        <v>#DIV/0!</v>
      </c>
      <c r="CG29" s="15" t="e">
        <v>#DIV/0!</v>
      </c>
      <c r="CH29" s="15" t="e">
        <v>#DIV/0!</v>
      </c>
      <c r="CI29" s="15" t="e">
        <v>#DIV/0!</v>
      </c>
      <c r="CJ29" s="15" t="e">
        <v>#DIV/0!</v>
      </c>
      <c r="CK29" s="15" t="e">
        <v>#DIV/0!</v>
      </c>
      <c r="CL29" s="15" t="e">
        <v>#DIV/0!</v>
      </c>
      <c r="CM29" s="15" t="e">
        <v>#DIV/0!</v>
      </c>
      <c r="CN29" s="15" t="e">
        <v>#DIV/0!</v>
      </c>
      <c r="CO29" s="15" t="e">
        <v>#DIV/0!</v>
      </c>
      <c r="CP29" s="15" t="e">
        <v>#DIV/0!</v>
      </c>
      <c r="CQ29" s="15" t="e">
        <v>#DIV/0!</v>
      </c>
      <c r="CR29" s="15" t="e">
        <v>#DIV/0!</v>
      </c>
      <c r="CS29" s="15" t="e">
        <v>#DIV/0!</v>
      </c>
      <c r="CT29" s="15" t="e">
        <v>#DIV/0!</v>
      </c>
      <c r="CU29" s="15" t="e">
        <v>#DIV/0!</v>
      </c>
      <c r="CV29" s="15" t="e">
        <v>#DIV/0!</v>
      </c>
      <c r="CW29" s="15" t="e">
        <v>#DIV/0!</v>
      </c>
      <c r="CX29" s="15" t="e">
        <v>#DIV/0!</v>
      </c>
      <c r="CY29" s="15" t="e">
        <v>#DIV/0!</v>
      </c>
      <c r="CZ29" s="15">
        <v>0</v>
      </c>
      <c r="DA29" s="15">
        <v>0</v>
      </c>
      <c r="DB29" s="15">
        <v>0</v>
      </c>
      <c r="DC29" s="15">
        <v>0</v>
      </c>
      <c r="DD29" s="15">
        <v>0</v>
      </c>
      <c r="DE29" s="15">
        <v>0</v>
      </c>
      <c r="DF29" s="15">
        <v>0</v>
      </c>
      <c r="DG29" s="15">
        <v>0</v>
      </c>
      <c r="DH29" s="15">
        <v>0</v>
      </c>
      <c r="DI29" s="15">
        <v>0</v>
      </c>
      <c r="DJ29" s="15">
        <v>0</v>
      </c>
      <c r="DK29" s="15">
        <v>0</v>
      </c>
      <c r="DL29" s="16">
        <v>0</v>
      </c>
      <c r="DM29" s="16">
        <v>0</v>
      </c>
      <c r="DN29" s="16">
        <v>0</v>
      </c>
      <c r="DO29" s="16">
        <v>0</v>
      </c>
      <c r="DP29" s="16">
        <v>0</v>
      </c>
      <c r="DQ29" s="16">
        <v>0</v>
      </c>
      <c r="DR29" s="16">
        <v>0</v>
      </c>
      <c r="DS29" s="16">
        <v>0</v>
      </c>
      <c r="DT29" s="16">
        <v>0</v>
      </c>
      <c r="DU29" s="16">
        <v>0</v>
      </c>
      <c r="DV29" s="16">
        <v>0</v>
      </c>
      <c r="DW29" s="16">
        <v>0</v>
      </c>
      <c r="DX29" s="16">
        <v>0</v>
      </c>
      <c r="DY29" s="16">
        <v>0</v>
      </c>
      <c r="DZ29" s="16">
        <v>0</v>
      </c>
      <c r="EA29" s="16">
        <v>0</v>
      </c>
      <c r="EB29" s="16">
        <v>0</v>
      </c>
      <c r="EC29" s="16">
        <v>0</v>
      </c>
      <c r="ED29" s="16">
        <v>0</v>
      </c>
      <c r="EE29" s="16">
        <v>0</v>
      </c>
      <c r="EF29" s="16">
        <v>0</v>
      </c>
      <c r="EG29" s="16">
        <v>0</v>
      </c>
      <c r="EH29" s="16">
        <v>0</v>
      </c>
      <c r="EI29" s="16">
        <v>0</v>
      </c>
      <c r="EJ29" s="16">
        <v>0</v>
      </c>
      <c r="EK29" s="16">
        <v>0</v>
      </c>
      <c r="EL29" s="16">
        <v>0</v>
      </c>
      <c r="EM29" s="16">
        <v>0</v>
      </c>
      <c r="EN29" s="16">
        <v>0</v>
      </c>
      <c r="EO29" s="16">
        <v>0</v>
      </c>
      <c r="EP29" s="16">
        <v>0</v>
      </c>
      <c r="EQ29" s="16">
        <v>0</v>
      </c>
      <c r="ER29" s="16">
        <v>0</v>
      </c>
      <c r="ES29" s="16">
        <v>0</v>
      </c>
      <c r="ET29" s="16">
        <v>0</v>
      </c>
      <c r="EU29" s="16">
        <v>0</v>
      </c>
      <c r="EV29" s="16">
        <v>0</v>
      </c>
      <c r="EW29" s="16">
        <v>0</v>
      </c>
      <c r="EX29" s="16">
        <v>0</v>
      </c>
      <c r="EY29" s="16">
        <v>0</v>
      </c>
      <c r="EZ29" s="16">
        <v>0</v>
      </c>
      <c r="FA29" s="16">
        <v>0</v>
      </c>
      <c r="FB29" s="16">
        <v>0</v>
      </c>
      <c r="FC29" s="16">
        <v>0</v>
      </c>
      <c r="FD29" s="16">
        <v>0</v>
      </c>
      <c r="FE29" s="16">
        <v>0</v>
      </c>
      <c r="FF29" s="16">
        <v>0</v>
      </c>
      <c r="FG29" s="16">
        <v>0</v>
      </c>
      <c r="FH29" s="13">
        <v>0</v>
      </c>
      <c r="FI29" s="13">
        <v>0</v>
      </c>
      <c r="FJ29" s="13">
        <v>0</v>
      </c>
      <c r="FK29" s="13">
        <v>0</v>
      </c>
      <c r="FL29" s="13">
        <v>0</v>
      </c>
      <c r="FM29" s="13">
        <v>0</v>
      </c>
      <c r="FN29" s="13">
        <v>0</v>
      </c>
      <c r="FO29" s="13">
        <v>0</v>
      </c>
      <c r="FP29" s="13">
        <v>0</v>
      </c>
      <c r="FQ29" s="13">
        <v>0</v>
      </c>
      <c r="FR29" s="13">
        <v>0</v>
      </c>
      <c r="FS29" s="13">
        <v>0</v>
      </c>
      <c r="FT29" s="15">
        <v>0</v>
      </c>
      <c r="FU29" s="15">
        <v>0</v>
      </c>
      <c r="FV29" s="15">
        <v>0</v>
      </c>
      <c r="FW29" s="15">
        <v>0</v>
      </c>
      <c r="FX29" s="15">
        <v>0</v>
      </c>
      <c r="FY29" s="15">
        <v>0</v>
      </c>
      <c r="FZ29" s="15">
        <v>0</v>
      </c>
      <c r="GA29" s="15">
        <v>0</v>
      </c>
      <c r="GB29" s="15">
        <v>0</v>
      </c>
      <c r="GC29" s="15">
        <v>0</v>
      </c>
      <c r="GD29" s="15">
        <v>0</v>
      </c>
      <c r="GE29" s="15">
        <v>0</v>
      </c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  <c r="JX29" s="12"/>
      <c r="JY29" s="12"/>
      <c r="JZ29" s="12"/>
      <c r="KA29" s="12"/>
      <c r="KB29" s="12"/>
      <c r="KC29" s="12"/>
      <c r="KD29" s="12"/>
      <c r="KE29" s="12"/>
      <c r="KF29" s="12"/>
      <c r="KG29" s="12"/>
      <c r="KH29" s="12"/>
      <c r="KI29" s="12"/>
      <c r="KJ29" s="12"/>
      <c r="KK29" s="12"/>
      <c r="KL29" s="12"/>
      <c r="KM29" s="12"/>
      <c r="KN29" s="12"/>
      <c r="KO29" s="12"/>
      <c r="KP29" s="12"/>
      <c r="KQ29" s="12"/>
      <c r="KR29" s="12"/>
      <c r="KS29" s="12"/>
      <c r="KT29" s="12"/>
      <c r="KU29" s="12"/>
      <c r="KV29" s="12"/>
      <c r="KW29" s="12"/>
      <c r="KX29" s="12"/>
      <c r="KY29" s="12"/>
      <c r="KZ29" s="12"/>
      <c r="LA29" s="12"/>
      <c r="LB29" s="12"/>
      <c r="LC29" s="12"/>
      <c r="LD29" s="12"/>
      <c r="LE29" s="12"/>
      <c r="LF29" s="12"/>
      <c r="LG29" s="12"/>
      <c r="LH29" s="12"/>
      <c r="LI29" s="12"/>
      <c r="LJ29" s="12"/>
      <c r="LK29" s="12"/>
      <c r="LL29" s="12"/>
      <c r="LM29" s="12"/>
      <c r="LN29" s="12"/>
      <c r="LO29" s="12"/>
      <c r="LP29" s="12"/>
      <c r="LQ29" s="12"/>
      <c r="LR29" s="12"/>
      <c r="LS29" s="12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</row>
    <row r="30" spans="1:451">
      <c r="A30" s="12" t="s">
        <v>57</v>
      </c>
      <c r="B30">
        <v>-1000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1000</v>
      </c>
      <c r="R30" s="12"/>
      <c r="S30" s="12" t="s">
        <v>53</v>
      </c>
      <c r="T30" s="1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5" t="e">
        <v>#DIV/0!</v>
      </c>
      <c r="CC30" s="15" t="e">
        <v>#DIV/0!</v>
      </c>
      <c r="CD30" s="15" t="e">
        <v>#DIV/0!</v>
      </c>
      <c r="CE30" s="15" t="e">
        <v>#DIV/0!</v>
      </c>
      <c r="CF30" s="15" t="e">
        <v>#DIV/0!</v>
      </c>
      <c r="CG30" s="15" t="e">
        <v>#DIV/0!</v>
      </c>
      <c r="CH30" s="15" t="e">
        <v>#DIV/0!</v>
      </c>
      <c r="CI30" s="15" t="e">
        <v>#DIV/0!</v>
      </c>
      <c r="CJ30" s="15" t="e">
        <v>#DIV/0!</v>
      </c>
      <c r="CK30" s="15" t="e">
        <v>#DIV/0!</v>
      </c>
      <c r="CL30" s="15" t="e">
        <v>#DIV/0!</v>
      </c>
      <c r="CM30" s="15" t="e">
        <v>#DIV/0!</v>
      </c>
      <c r="CN30" s="15" t="e">
        <v>#DIV/0!</v>
      </c>
      <c r="CO30" s="15" t="e">
        <v>#DIV/0!</v>
      </c>
      <c r="CP30" s="15" t="e">
        <v>#DIV/0!</v>
      </c>
      <c r="CQ30" s="15" t="e">
        <v>#DIV/0!</v>
      </c>
      <c r="CR30" s="15" t="e">
        <v>#DIV/0!</v>
      </c>
      <c r="CS30" s="15" t="e">
        <v>#DIV/0!</v>
      </c>
      <c r="CT30" s="15" t="e">
        <v>#DIV/0!</v>
      </c>
      <c r="CU30" s="15" t="e">
        <v>#DIV/0!</v>
      </c>
      <c r="CV30" s="15" t="e">
        <v>#DIV/0!</v>
      </c>
      <c r="CW30" s="15" t="e">
        <v>#DIV/0!</v>
      </c>
      <c r="CX30" s="15" t="e">
        <v>#DIV/0!</v>
      </c>
      <c r="CY30" s="15" t="e">
        <v>#DIV/0!</v>
      </c>
      <c r="CZ30" s="15">
        <v>0</v>
      </c>
      <c r="DA30" s="15">
        <v>0</v>
      </c>
      <c r="DB30" s="15">
        <v>0</v>
      </c>
      <c r="DC30" s="15">
        <v>0</v>
      </c>
      <c r="DD30" s="15">
        <v>0</v>
      </c>
      <c r="DE30" s="15">
        <v>0</v>
      </c>
      <c r="DF30" s="15">
        <v>0</v>
      </c>
      <c r="DG30" s="15">
        <v>0</v>
      </c>
      <c r="DH30" s="15">
        <v>0</v>
      </c>
      <c r="DI30" s="15">
        <v>0</v>
      </c>
      <c r="DJ30" s="15">
        <v>0</v>
      </c>
      <c r="DK30" s="15">
        <v>0</v>
      </c>
      <c r="DL30" s="16">
        <v>0</v>
      </c>
      <c r="DM30" s="16">
        <v>0</v>
      </c>
      <c r="DN30" s="16">
        <v>0</v>
      </c>
      <c r="DO30" s="16">
        <v>0</v>
      </c>
      <c r="DP30" s="16">
        <v>0</v>
      </c>
      <c r="DQ30" s="16">
        <v>0</v>
      </c>
      <c r="DR30" s="16">
        <v>0</v>
      </c>
      <c r="DS30" s="16">
        <v>0</v>
      </c>
      <c r="DT30" s="16">
        <v>0</v>
      </c>
      <c r="DU30" s="16">
        <v>0</v>
      </c>
      <c r="DV30" s="16">
        <v>0</v>
      </c>
      <c r="DW30" s="16">
        <v>0</v>
      </c>
      <c r="DX30" s="16">
        <v>0</v>
      </c>
      <c r="DY30" s="16">
        <v>0</v>
      </c>
      <c r="DZ30" s="16">
        <v>0</v>
      </c>
      <c r="EA30" s="16">
        <v>0</v>
      </c>
      <c r="EB30" s="16">
        <v>0</v>
      </c>
      <c r="EC30" s="16">
        <v>0</v>
      </c>
      <c r="ED30" s="16">
        <v>0</v>
      </c>
      <c r="EE30" s="16">
        <v>0</v>
      </c>
      <c r="EF30" s="16">
        <v>0</v>
      </c>
      <c r="EG30" s="16">
        <v>0</v>
      </c>
      <c r="EH30" s="16">
        <v>0</v>
      </c>
      <c r="EI30" s="16">
        <v>0</v>
      </c>
      <c r="EJ30" s="16">
        <v>0</v>
      </c>
      <c r="EK30" s="16">
        <v>0</v>
      </c>
      <c r="EL30" s="16">
        <v>0</v>
      </c>
      <c r="EM30" s="16">
        <v>0</v>
      </c>
      <c r="EN30" s="16">
        <v>0</v>
      </c>
      <c r="EO30" s="16">
        <v>0</v>
      </c>
      <c r="EP30" s="16">
        <v>0</v>
      </c>
      <c r="EQ30" s="16">
        <v>0</v>
      </c>
      <c r="ER30" s="16">
        <v>0</v>
      </c>
      <c r="ES30" s="16">
        <v>0</v>
      </c>
      <c r="ET30" s="16">
        <v>0</v>
      </c>
      <c r="EU30" s="16">
        <v>0</v>
      </c>
      <c r="EV30" s="16">
        <v>0</v>
      </c>
      <c r="EW30" s="16">
        <v>0</v>
      </c>
      <c r="EX30" s="16">
        <v>0</v>
      </c>
      <c r="EY30" s="16">
        <v>0</v>
      </c>
      <c r="EZ30" s="16">
        <v>0</v>
      </c>
      <c r="FA30" s="16">
        <v>0</v>
      </c>
      <c r="FB30" s="16">
        <v>0</v>
      </c>
      <c r="FC30" s="16">
        <v>0</v>
      </c>
      <c r="FD30" s="16">
        <v>0</v>
      </c>
      <c r="FE30" s="16">
        <v>0</v>
      </c>
      <c r="FF30" s="16">
        <v>0</v>
      </c>
      <c r="FG30" s="16">
        <v>0</v>
      </c>
      <c r="FH30" s="13">
        <v>0</v>
      </c>
      <c r="FI30" s="13">
        <v>0</v>
      </c>
      <c r="FJ30" s="13">
        <v>0</v>
      </c>
      <c r="FK30" s="13">
        <v>0</v>
      </c>
      <c r="FL30" s="13">
        <v>0</v>
      </c>
      <c r="FM30" s="13">
        <v>0</v>
      </c>
      <c r="FN30" s="13">
        <v>0</v>
      </c>
      <c r="FO30" s="13">
        <v>0</v>
      </c>
      <c r="FP30" s="13">
        <v>0</v>
      </c>
      <c r="FQ30" s="13">
        <v>0</v>
      </c>
      <c r="FR30" s="13">
        <v>0</v>
      </c>
      <c r="FS30" s="13">
        <v>0</v>
      </c>
      <c r="FT30" s="15">
        <v>0</v>
      </c>
      <c r="FU30" s="15">
        <v>0</v>
      </c>
      <c r="FV30" s="15">
        <v>0</v>
      </c>
      <c r="FW30" s="15">
        <v>0</v>
      </c>
      <c r="FX30" s="15">
        <v>0</v>
      </c>
      <c r="FY30" s="15">
        <v>0</v>
      </c>
      <c r="FZ30" s="15">
        <v>0</v>
      </c>
      <c r="GA30" s="15">
        <v>0</v>
      </c>
      <c r="GB30" s="15">
        <v>0</v>
      </c>
      <c r="GC30" s="15">
        <v>0</v>
      </c>
      <c r="GD30" s="15">
        <v>0</v>
      </c>
      <c r="GE30" s="15">
        <v>0</v>
      </c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12"/>
      <c r="JX30" s="12"/>
      <c r="JY30" s="12"/>
      <c r="JZ30" s="12"/>
      <c r="KA30" s="12"/>
      <c r="KB30" s="12"/>
      <c r="KC30" s="12"/>
      <c r="KD30" s="12"/>
      <c r="KE30" s="12"/>
      <c r="KF30" s="12"/>
      <c r="KG30" s="12"/>
      <c r="KH30" s="12"/>
      <c r="KI30" s="12"/>
      <c r="KJ30" s="12"/>
      <c r="KK30" s="12"/>
      <c r="KL30" s="12"/>
      <c r="KM30" s="12"/>
      <c r="KN30" s="12"/>
      <c r="KO30" s="12"/>
      <c r="KP30" s="12"/>
      <c r="KQ30" s="12"/>
      <c r="KR30" s="12"/>
      <c r="KS30" s="12"/>
      <c r="KT30" s="12"/>
      <c r="KU30" s="12"/>
      <c r="KV30" s="12"/>
      <c r="KW30" s="12"/>
      <c r="KX30" s="12"/>
      <c r="KY30" s="12"/>
      <c r="KZ30" s="12"/>
      <c r="LA30" s="12"/>
      <c r="LB30" s="12"/>
      <c r="LC30" s="12"/>
      <c r="LD30" s="12"/>
      <c r="LE30" s="12"/>
      <c r="LF30" s="12"/>
      <c r="LG30" s="12"/>
      <c r="LH30" s="12"/>
      <c r="LI30" s="12"/>
      <c r="LJ30" s="12"/>
      <c r="LK30" s="12"/>
      <c r="LL30" s="12"/>
      <c r="LM30" s="12"/>
      <c r="LN30" s="12"/>
      <c r="LO30" s="12"/>
      <c r="LP30" s="12"/>
      <c r="LQ30" s="12"/>
      <c r="LR30" s="12"/>
      <c r="LS30" s="12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</row>
    <row r="31" spans="1:451">
      <c r="R31" s="12"/>
      <c r="S31" s="12" t="s">
        <v>54</v>
      </c>
      <c r="T31" s="1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5" t="e">
        <v>#DIV/0!</v>
      </c>
      <c r="CC31" s="15" t="e">
        <v>#DIV/0!</v>
      </c>
      <c r="CD31" s="15" t="e">
        <v>#DIV/0!</v>
      </c>
      <c r="CE31" s="15" t="e">
        <v>#DIV/0!</v>
      </c>
      <c r="CF31" s="15" t="e">
        <v>#DIV/0!</v>
      </c>
      <c r="CG31" s="15" t="e">
        <v>#DIV/0!</v>
      </c>
      <c r="CH31" s="15" t="e">
        <v>#DIV/0!</v>
      </c>
      <c r="CI31" s="15" t="e">
        <v>#DIV/0!</v>
      </c>
      <c r="CJ31" s="15" t="e">
        <v>#DIV/0!</v>
      </c>
      <c r="CK31" s="15" t="e">
        <v>#DIV/0!</v>
      </c>
      <c r="CL31" s="15" t="e">
        <v>#DIV/0!</v>
      </c>
      <c r="CM31" s="15" t="e">
        <v>#DIV/0!</v>
      </c>
      <c r="CN31" s="15" t="e">
        <v>#DIV/0!</v>
      </c>
      <c r="CO31" s="15" t="e">
        <v>#DIV/0!</v>
      </c>
      <c r="CP31" s="15" t="e">
        <v>#DIV/0!</v>
      </c>
      <c r="CQ31" s="15" t="e">
        <v>#DIV/0!</v>
      </c>
      <c r="CR31" s="15" t="e">
        <v>#DIV/0!</v>
      </c>
      <c r="CS31" s="15" t="e">
        <v>#DIV/0!</v>
      </c>
      <c r="CT31" s="15" t="e">
        <v>#DIV/0!</v>
      </c>
      <c r="CU31" s="15" t="e">
        <v>#DIV/0!</v>
      </c>
      <c r="CV31" s="15" t="e">
        <v>#DIV/0!</v>
      </c>
      <c r="CW31" s="15" t="e">
        <v>#DIV/0!</v>
      </c>
      <c r="CX31" s="15" t="e">
        <v>#DIV/0!</v>
      </c>
      <c r="CY31" s="15" t="e">
        <v>#DIV/0!</v>
      </c>
      <c r="CZ31" s="15">
        <v>0</v>
      </c>
      <c r="DA31" s="15">
        <v>0</v>
      </c>
      <c r="DB31" s="15">
        <v>0</v>
      </c>
      <c r="DC31" s="15">
        <v>0</v>
      </c>
      <c r="DD31" s="15">
        <v>0</v>
      </c>
      <c r="DE31" s="15">
        <v>0</v>
      </c>
      <c r="DF31" s="15">
        <v>0</v>
      </c>
      <c r="DG31" s="15">
        <v>0</v>
      </c>
      <c r="DH31" s="15">
        <v>0</v>
      </c>
      <c r="DI31" s="15">
        <v>0</v>
      </c>
      <c r="DJ31" s="15">
        <v>0</v>
      </c>
      <c r="DK31" s="15">
        <v>0</v>
      </c>
      <c r="DL31" s="16">
        <v>0</v>
      </c>
      <c r="DM31" s="16">
        <v>0</v>
      </c>
      <c r="DN31" s="16">
        <v>0</v>
      </c>
      <c r="DO31" s="16">
        <v>0</v>
      </c>
      <c r="DP31" s="16">
        <v>0</v>
      </c>
      <c r="DQ31" s="16">
        <v>0</v>
      </c>
      <c r="DR31" s="16">
        <v>0</v>
      </c>
      <c r="DS31" s="16">
        <v>0</v>
      </c>
      <c r="DT31" s="16">
        <v>0</v>
      </c>
      <c r="DU31" s="16">
        <v>0</v>
      </c>
      <c r="DV31" s="16">
        <v>0</v>
      </c>
      <c r="DW31" s="16">
        <v>0</v>
      </c>
      <c r="DX31" s="16">
        <v>0</v>
      </c>
      <c r="DY31" s="16">
        <v>0</v>
      </c>
      <c r="DZ31" s="16">
        <v>0</v>
      </c>
      <c r="EA31" s="16">
        <v>0</v>
      </c>
      <c r="EB31" s="16">
        <v>0</v>
      </c>
      <c r="EC31" s="16">
        <v>0</v>
      </c>
      <c r="ED31" s="16">
        <v>0</v>
      </c>
      <c r="EE31" s="16">
        <v>0</v>
      </c>
      <c r="EF31" s="16">
        <v>0</v>
      </c>
      <c r="EG31" s="16">
        <v>0</v>
      </c>
      <c r="EH31" s="16">
        <v>0</v>
      </c>
      <c r="EI31" s="16">
        <v>0</v>
      </c>
      <c r="EJ31" s="16">
        <v>0</v>
      </c>
      <c r="EK31" s="16">
        <v>0</v>
      </c>
      <c r="EL31" s="16">
        <v>0</v>
      </c>
      <c r="EM31" s="16">
        <v>0</v>
      </c>
      <c r="EN31" s="16">
        <v>0</v>
      </c>
      <c r="EO31" s="16">
        <v>0</v>
      </c>
      <c r="EP31" s="16">
        <v>0</v>
      </c>
      <c r="EQ31" s="16">
        <v>0</v>
      </c>
      <c r="ER31" s="16">
        <v>0</v>
      </c>
      <c r="ES31" s="16">
        <v>0</v>
      </c>
      <c r="ET31" s="16">
        <v>0</v>
      </c>
      <c r="EU31" s="16">
        <v>0</v>
      </c>
      <c r="EV31" s="16">
        <v>0</v>
      </c>
      <c r="EW31" s="16">
        <v>0</v>
      </c>
      <c r="EX31" s="16">
        <v>0</v>
      </c>
      <c r="EY31" s="16">
        <v>0</v>
      </c>
      <c r="EZ31" s="16">
        <v>0</v>
      </c>
      <c r="FA31" s="16">
        <v>0</v>
      </c>
      <c r="FB31" s="16">
        <v>0</v>
      </c>
      <c r="FC31" s="16">
        <v>0</v>
      </c>
      <c r="FD31" s="16">
        <v>0</v>
      </c>
      <c r="FE31" s="16">
        <v>0</v>
      </c>
      <c r="FF31" s="16">
        <v>0</v>
      </c>
      <c r="FG31" s="16">
        <v>0</v>
      </c>
      <c r="FH31" s="13">
        <v>0</v>
      </c>
      <c r="FI31" s="13">
        <v>0</v>
      </c>
      <c r="FJ31" s="13">
        <v>0</v>
      </c>
      <c r="FK31" s="13">
        <v>0</v>
      </c>
      <c r="FL31" s="13">
        <v>0</v>
      </c>
      <c r="FM31" s="13">
        <v>0</v>
      </c>
      <c r="FN31" s="13">
        <v>0</v>
      </c>
      <c r="FO31" s="13">
        <v>0</v>
      </c>
      <c r="FP31" s="13">
        <v>0</v>
      </c>
      <c r="FQ31" s="13">
        <v>0</v>
      </c>
      <c r="FR31" s="13">
        <v>0</v>
      </c>
      <c r="FS31" s="13">
        <v>0</v>
      </c>
      <c r="FT31" s="15">
        <v>0</v>
      </c>
      <c r="FU31" s="15">
        <v>0</v>
      </c>
      <c r="FV31" s="15">
        <v>0</v>
      </c>
      <c r="FW31" s="15">
        <v>0</v>
      </c>
      <c r="FX31" s="15">
        <v>0</v>
      </c>
      <c r="FY31" s="15">
        <v>0</v>
      </c>
      <c r="FZ31" s="15">
        <v>0</v>
      </c>
      <c r="GA31" s="15">
        <v>0</v>
      </c>
      <c r="GB31" s="15">
        <v>0</v>
      </c>
      <c r="GC31" s="15">
        <v>0</v>
      </c>
      <c r="GD31" s="15">
        <v>0</v>
      </c>
      <c r="GE31" s="15">
        <v>0</v>
      </c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12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12"/>
      <c r="JX31" s="12"/>
      <c r="JY31" s="12"/>
      <c r="JZ31" s="12"/>
      <c r="KA31" s="12"/>
      <c r="KB31" s="12"/>
      <c r="KC31" s="12"/>
      <c r="KD31" s="12"/>
      <c r="KE31" s="12"/>
      <c r="KF31" s="12"/>
      <c r="KG31" s="12"/>
      <c r="KH31" s="12"/>
      <c r="KI31" s="12"/>
      <c r="KJ31" s="12"/>
      <c r="KK31" s="12"/>
      <c r="KL31" s="12"/>
      <c r="KM31" s="12"/>
      <c r="KN31" s="12"/>
      <c r="KO31" s="12"/>
      <c r="KP31" s="12"/>
      <c r="KQ31" s="12"/>
      <c r="KR31" s="12"/>
      <c r="KS31" s="12"/>
      <c r="KT31" s="12"/>
      <c r="KU31" s="12"/>
      <c r="KV31" s="12"/>
      <c r="KW31" s="12"/>
      <c r="KX31" s="12"/>
      <c r="KY31" s="12"/>
      <c r="KZ31" s="12"/>
      <c r="LA31" s="12"/>
      <c r="LB31" s="12"/>
      <c r="LC31" s="12"/>
      <c r="LD31" s="12"/>
      <c r="LE31" s="12"/>
      <c r="LF31" s="12"/>
      <c r="LG31" s="12"/>
      <c r="LH31" s="12"/>
      <c r="LI31" s="12"/>
      <c r="LJ31" s="12"/>
      <c r="LK31" s="12"/>
      <c r="LL31" s="12"/>
      <c r="LM31" s="12"/>
      <c r="LN31" s="12"/>
      <c r="LO31" s="12"/>
      <c r="LP31" s="12"/>
      <c r="LQ31" s="12"/>
      <c r="LR31" s="12"/>
      <c r="LS31" s="12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</row>
    <row r="32" spans="1:451">
      <c r="R32" s="12"/>
      <c r="S32" s="12" t="s">
        <v>55</v>
      </c>
      <c r="T32" s="1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5" t="e">
        <v>#DIV/0!</v>
      </c>
      <c r="CC32" s="15" t="e">
        <v>#DIV/0!</v>
      </c>
      <c r="CD32" s="15" t="e">
        <v>#DIV/0!</v>
      </c>
      <c r="CE32" s="15" t="e">
        <v>#DIV/0!</v>
      </c>
      <c r="CF32" s="15" t="e">
        <v>#DIV/0!</v>
      </c>
      <c r="CG32" s="15" t="e">
        <v>#DIV/0!</v>
      </c>
      <c r="CH32" s="15" t="e">
        <v>#DIV/0!</v>
      </c>
      <c r="CI32" s="15" t="e">
        <v>#DIV/0!</v>
      </c>
      <c r="CJ32" s="15" t="e">
        <v>#DIV/0!</v>
      </c>
      <c r="CK32" s="15" t="e">
        <v>#DIV/0!</v>
      </c>
      <c r="CL32" s="15" t="e">
        <v>#DIV/0!</v>
      </c>
      <c r="CM32" s="15" t="e">
        <v>#DIV/0!</v>
      </c>
      <c r="CN32" s="15" t="e">
        <v>#DIV/0!</v>
      </c>
      <c r="CO32" s="15" t="e">
        <v>#DIV/0!</v>
      </c>
      <c r="CP32" s="15" t="e">
        <v>#DIV/0!</v>
      </c>
      <c r="CQ32" s="15" t="e">
        <v>#DIV/0!</v>
      </c>
      <c r="CR32" s="15" t="e">
        <v>#DIV/0!</v>
      </c>
      <c r="CS32" s="15" t="e">
        <v>#DIV/0!</v>
      </c>
      <c r="CT32" s="15" t="e">
        <v>#DIV/0!</v>
      </c>
      <c r="CU32" s="15" t="e">
        <v>#DIV/0!</v>
      </c>
      <c r="CV32" s="15" t="e">
        <v>#DIV/0!</v>
      </c>
      <c r="CW32" s="15" t="e">
        <v>#DIV/0!</v>
      </c>
      <c r="CX32" s="15" t="e">
        <v>#DIV/0!</v>
      </c>
      <c r="CY32" s="15" t="e">
        <v>#DIV/0!</v>
      </c>
      <c r="CZ32" s="15">
        <v>0</v>
      </c>
      <c r="DA32" s="15">
        <v>0</v>
      </c>
      <c r="DB32" s="15">
        <v>0</v>
      </c>
      <c r="DC32" s="15">
        <v>0</v>
      </c>
      <c r="DD32" s="15">
        <v>0</v>
      </c>
      <c r="DE32" s="15">
        <v>0</v>
      </c>
      <c r="DF32" s="15">
        <v>0</v>
      </c>
      <c r="DG32" s="15">
        <v>0</v>
      </c>
      <c r="DH32" s="15">
        <v>0</v>
      </c>
      <c r="DI32" s="15">
        <v>0</v>
      </c>
      <c r="DJ32" s="15">
        <v>0</v>
      </c>
      <c r="DK32" s="15">
        <v>0</v>
      </c>
      <c r="DL32" s="16">
        <v>0</v>
      </c>
      <c r="DM32" s="16">
        <v>0</v>
      </c>
      <c r="DN32" s="16">
        <v>0</v>
      </c>
      <c r="DO32" s="16">
        <v>0</v>
      </c>
      <c r="DP32" s="16">
        <v>0</v>
      </c>
      <c r="DQ32" s="16">
        <v>0</v>
      </c>
      <c r="DR32" s="16">
        <v>0</v>
      </c>
      <c r="DS32" s="16">
        <v>0</v>
      </c>
      <c r="DT32" s="16">
        <v>0</v>
      </c>
      <c r="DU32" s="16">
        <v>0</v>
      </c>
      <c r="DV32" s="16">
        <v>0</v>
      </c>
      <c r="DW32" s="16">
        <v>0</v>
      </c>
      <c r="DX32" s="16">
        <v>0</v>
      </c>
      <c r="DY32" s="16">
        <v>0</v>
      </c>
      <c r="DZ32" s="16">
        <v>0</v>
      </c>
      <c r="EA32" s="16">
        <v>0</v>
      </c>
      <c r="EB32" s="16">
        <v>0</v>
      </c>
      <c r="EC32" s="16">
        <v>0</v>
      </c>
      <c r="ED32" s="16">
        <v>0</v>
      </c>
      <c r="EE32" s="16">
        <v>0</v>
      </c>
      <c r="EF32" s="16">
        <v>0</v>
      </c>
      <c r="EG32" s="16">
        <v>0</v>
      </c>
      <c r="EH32" s="16">
        <v>0</v>
      </c>
      <c r="EI32" s="16">
        <v>0</v>
      </c>
      <c r="EJ32" s="16">
        <v>0</v>
      </c>
      <c r="EK32" s="16">
        <v>0</v>
      </c>
      <c r="EL32" s="16">
        <v>0</v>
      </c>
      <c r="EM32" s="16">
        <v>0</v>
      </c>
      <c r="EN32" s="16">
        <v>0</v>
      </c>
      <c r="EO32" s="16">
        <v>0</v>
      </c>
      <c r="EP32" s="16">
        <v>0</v>
      </c>
      <c r="EQ32" s="16">
        <v>0</v>
      </c>
      <c r="ER32" s="16">
        <v>0</v>
      </c>
      <c r="ES32" s="16">
        <v>0</v>
      </c>
      <c r="ET32" s="16">
        <v>0</v>
      </c>
      <c r="EU32" s="16">
        <v>0</v>
      </c>
      <c r="EV32" s="16">
        <v>0</v>
      </c>
      <c r="EW32" s="16">
        <v>0</v>
      </c>
      <c r="EX32" s="16">
        <v>0</v>
      </c>
      <c r="EY32" s="16">
        <v>0</v>
      </c>
      <c r="EZ32" s="16">
        <v>0</v>
      </c>
      <c r="FA32" s="16">
        <v>0</v>
      </c>
      <c r="FB32" s="16">
        <v>0</v>
      </c>
      <c r="FC32" s="16">
        <v>0</v>
      </c>
      <c r="FD32" s="16">
        <v>0</v>
      </c>
      <c r="FE32" s="16">
        <v>0</v>
      </c>
      <c r="FF32" s="16">
        <v>0</v>
      </c>
      <c r="FG32" s="16">
        <v>0</v>
      </c>
      <c r="FH32" s="13">
        <v>0</v>
      </c>
      <c r="FI32" s="13">
        <v>0</v>
      </c>
      <c r="FJ32" s="13">
        <v>0</v>
      </c>
      <c r="FK32" s="13">
        <v>0</v>
      </c>
      <c r="FL32" s="13">
        <v>0</v>
      </c>
      <c r="FM32" s="13">
        <v>0</v>
      </c>
      <c r="FN32" s="13">
        <v>0</v>
      </c>
      <c r="FO32" s="13">
        <v>0</v>
      </c>
      <c r="FP32" s="13">
        <v>0</v>
      </c>
      <c r="FQ32" s="13">
        <v>0</v>
      </c>
      <c r="FR32" s="13">
        <v>0</v>
      </c>
      <c r="FS32" s="13">
        <v>0</v>
      </c>
      <c r="FT32" s="15">
        <v>0</v>
      </c>
      <c r="FU32" s="15">
        <v>0</v>
      </c>
      <c r="FV32" s="15">
        <v>0</v>
      </c>
      <c r="FW32" s="15">
        <v>0</v>
      </c>
      <c r="FX32" s="15">
        <v>0</v>
      </c>
      <c r="FY32" s="15">
        <v>0</v>
      </c>
      <c r="FZ32" s="15">
        <v>0</v>
      </c>
      <c r="GA32" s="15">
        <v>0</v>
      </c>
      <c r="GB32" s="15">
        <v>0</v>
      </c>
      <c r="GC32" s="15">
        <v>0</v>
      </c>
      <c r="GD32" s="15">
        <v>0</v>
      </c>
      <c r="GE32" s="15">
        <v>0</v>
      </c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12"/>
      <c r="JX32" s="12"/>
      <c r="JY32" s="12"/>
      <c r="JZ32" s="12"/>
      <c r="KA32" s="12"/>
      <c r="KB32" s="12"/>
      <c r="KC32" s="12"/>
      <c r="KD32" s="12"/>
      <c r="KE32" s="12"/>
      <c r="KF32" s="12"/>
      <c r="KG32" s="12"/>
      <c r="KH32" s="12"/>
      <c r="KI32" s="12"/>
      <c r="KJ32" s="12"/>
      <c r="KK32" s="12"/>
      <c r="KL32" s="12"/>
      <c r="KM32" s="12"/>
      <c r="KN32" s="12"/>
      <c r="KO32" s="12"/>
      <c r="KP32" s="12"/>
      <c r="KQ32" s="12"/>
      <c r="KR32" s="12"/>
      <c r="KS32" s="12"/>
      <c r="KT32" s="12"/>
      <c r="KU32" s="12"/>
      <c r="KV32" s="12"/>
      <c r="KW32" s="12"/>
      <c r="KX32" s="12"/>
      <c r="KY32" s="12"/>
      <c r="KZ32" s="12"/>
      <c r="LA32" s="12"/>
      <c r="LB32" s="12"/>
      <c r="LC32" s="12"/>
      <c r="LD32" s="12"/>
      <c r="LE32" s="12"/>
      <c r="LF32" s="12"/>
      <c r="LG32" s="12"/>
      <c r="LH32" s="12"/>
      <c r="LI32" s="12"/>
      <c r="LJ32" s="12"/>
      <c r="LK32" s="12"/>
      <c r="LL32" s="12"/>
      <c r="LM32" s="12"/>
      <c r="LN32" s="12"/>
      <c r="LO32" s="12"/>
      <c r="LP32" s="12"/>
      <c r="LQ32" s="12"/>
      <c r="LR32" s="12"/>
      <c r="LS32" s="12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</row>
    <row r="33" spans="1:451">
      <c r="A33" s="17" t="s">
        <v>45</v>
      </c>
      <c r="B33" s="17" t="s">
        <v>46</v>
      </c>
      <c r="C33" s="17" t="s">
        <v>47</v>
      </c>
      <c r="D33" s="17" t="s">
        <v>48</v>
      </c>
      <c r="E33" s="17" t="s">
        <v>49</v>
      </c>
      <c r="F33" s="17" t="s">
        <v>50</v>
      </c>
      <c r="G33" s="17" t="s">
        <v>51</v>
      </c>
      <c r="H33" s="17" t="s">
        <v>52</v>
      </c>
      <c r="I33" s="17" t="s">
        <v>53</v>
      </c>
      <c r="J33" s="17" t="s">
        <v>54</v>
      </c>
      <c r="K33" s="17" t="s">
        <v>55</v>
      </c>
      <c r="L33" s="17" t="s">
        <v>56</v>
      </c>
      <c r="M33" s="17" t="s">
        <v>57</v>
      </c>
      <c r="R33" s="12"/>
      <c r="S33" s="12" t="s">
        <v>56</v>
      </c>
      <c r="T33" s="1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5" t="e">
        <v>#DIV/0!</v>
      </c>
      <c r="CC33" s="15" t="e">
        <v>#DIV/0!</v>
      </c>
      <c r="CD33" s="15" t="e">
        <v>#DIV/0!</v>
      </c>
      <c r="CE33" s="15" t="e">
        <v>#DIV/0!</v>
      </c>
      <c r="CF33" s="15" t="e">
        <v>#DIV/0!</v>
      </c>
      <c r="CG33" s="15" t="e">
        <v>#DIV/0!</v>
      </c>
      <c r="CH33" s="15" t="e">
        <v>#DIV/0!</v>
      </c>
      <c r="CI33" s="15" t="e">
        <v>#DIV/0!</v>
      </c>
      <c r="CJ33" s="15" t="e">
        <v>#DIV/0!</v>
      </c>
      <c r="CK33" s="15" t="e">
        <v>#DIV/0!</v>
      </c>
      <c r="CL33" s="15" t="e">
        <v>#DIV/0!</v>
      </c>
      <c r="CM33" s="15" t="e">
        <v>#DIV/0!</v>
      </c>
      <c r="CN33" s="15" t="e">
        <v>#DIV/0!</v>
      </c>
      <c r="CO33" s="15" t="e">
        <v>#DIV/0!</v>
      </c>
      <c r="CP33" s="15" t="e">
        <v>#DIV/0!</v>
      </c>
      <c r="CQ33" s="15" t="e">
        <v>#DIV/0!</v>
      </c>
      <c r="CR33" s="15" t="e">
        <v>#DIV/0!</v>
      </c>
      <c r="CS33" s="15" t="e">
        <v>#DIV/0!</v>
      </c>
      <c r="CT33" s="15" t="e">
        <v>#DIV/0!</v>
      </c>
      <c r="CU33" s="15" t="e">
        <v>#DIV/0!</v>
      </c>
      <c r="CV33" s="15" t="e">
        <v>#DIV/0!</v>
      </c>
      <c r="CW33" s="15" t="e">
        <v>#DIV/0!</v>
      </c>
      <c r="CX33" s="15" t="e">
        <v>#DIV/0!</v>
      </c>
      <c r="CY33" s="15" t="e">
        <v>#DIV/0!</v>
      </c>
      <c r="CZ33" s="15">
        <v>0</v>
      </c>
      <c r="DA33" s="15">
        <v>0</v>
      </c>
      <c r="DB33" s="15">
        <v>0</v>
      </c>
      <c r="DC33" s="15">
        <v>0</v>
      </c>
      <c r="DD33" s="15">
        <v>0</v>
      </c>
      <c r="DE33" s="15">
        <v>0</v>
      </c>
      <c r="DF33" s="15">
        <v>0</v>
      </c>
      <c r="DG33" s="15">
        <v>0</v>
      </c>
      <c r="DH33" s="15">
        <v>0</v>
      </c>
      <c r="DI33" s="15">
        <v>0</v>
      </c>
      <c r="DJ33" s="15">
        <v>0</v>
      </c>
      <c r="DK33" s="15">
        <v>0</v>
      </c>
      <c r="DL33" s="16">
        <v>0</v>
      </c>
      <c r="DM33" s="16">
        <v>0</v>
      </c>
      <c r="DN33" s="16">
        <v>0</v>
      </c>
      <c r="DO33" s="16">
        <v>0</v>
      </c>
      <c r="DP33" s="16">
        <v>0</v>
      </c>
      <c r="DQ33" s="16">
        <v>0</v>
      </c>
      <c r="DR33" s="16">
        <v>0</v>
      </c>
      <c r="DS33" s="16">
        <v>0</v>
      </c>
      <c r="DT33" s="16">
        <v>0</v>
      </c>
      <c r="DU33" s="16">
        <v>0</v>
      </c>
      <c r="DV33" s="16">
        <v>0</v>
      </c>
      <c r="DW33" s="16">
        <v>0</v>
      </c>
      <c r="DX33" s="16">
        <v>0</v>
      </c>
      <c r="DY33" s="16">
        <v>0</v>
      </c>
      <c r="DZ33" s="16">
        <v>0</v>
      </c>
      <c r="EA33" s="16">
        <v>0</v>
      </c>
      <c r="EB33" s="16">
        <v>0</v>
      </c>
      <c r="EC33" s="16">
        <v>0</v>
      </c>
      <c r="ED33" s="16">
        <v>0</v>
      </c>
      <c r="EE33" s="16">
        <v>0</v>
      </c>
      <c r="EF33" s="16">
        <v>0</v>
      </c>
      <c r="EG33" s="16">
        <v>0</v>
      </c>
      <c r="EH33" s="16">
        <v>0</v>
      </c>
      <c r="EI33" s="16">
        <v>0</v>
      </c>
      <c r="EJ33" s="16">
        <v>0</v>
      </c>
      <c r="EK33" s="16">
        <v>0</v>
      </c>
      <c r="EL33" s="16">
        <v>0</v>
      </c>
      <c r="EM33" s="16">
        <v>0</v>
      </c>
      <c r="EN33" s="16">
        <v>0</v>
      </c>
      <c r="EO33" s="16">
        <v>0</v>
      </c>
      <c r="EP33" s="16">
        <v>0</v>
      </c>
      <c r="EQ33" s="16">
        <v>0</v>
      </c>
      <c r="ER33" s="16">
        <v>0</v>
      </c>
      <c r="ES33" s="16">
        <v>0</v>
      </c>
      <c r="ET33" s="16">
        <v>0</v>
      </c>
      <c r="EU33" s="16">
        <v>0</v>
      </c>
      <c r="EV33" s="16">
        <v>0</v>
      </c>
      <c r="EW33" s="16">
        <v>0</v>
      </c>
      <c r="EX33" s="16">
        <v>0</v>
      </c>
      <c r="EY33" s="16">
        <v>0</v>
      </c>
      <c r="EZ33" s="16">
        <v>0</v>
      </c>
      <c r="FA33" s="16">
        <v>0</v>
      </c>
      <c r="FB33" s="16">
        <v>0</v>
      </c>
      <c r="FC33" s="16">
        <v>0</v>
      </c>
      <c r="FD33" s="16">
        <v>0</v>
      </c>
      <c r="FE33" s="16">
        <v>0</v>
      </c>
      <c r="FF33" s="16">
        <v>0</v>
      </c>
      <c r="FG33" s="16">
        <v>0</v>
      </c>
      <c r="FH33" s="13">
        <v>0</v>
      </c>
      <c r="FI33" s="13">
        <v>0</v>
      </c>
      <c r="FJ33" s="13">
        <v>0</v>
      </c>
      <c r="FK33" s="13">
        <v>0</v>
      </c>
      <c r="FL33" s="13">
        <v>0</v>
      </c>
      <c r="FM33" s="13">
        <v>0</v>
      </c>
      <c r="FN33" s="13">
        <v>0</v>
      </c>
      <c r="FO33" s="13">
        <v>0</v>
      </c>
      <c r="FP33" s="13">
        <v>0</v>
      </c>
      <c r="FQ33" s="13">
        <v>0</v>
      </c>
      <c r="FR33" s="13">
        <v>0</v>
      </c>
      <c r="FS33" s="13">
        <v>0</v>
      </c>
      <c r="FT33" s="15">
        <v>0</v>
      </c>
      <c r="FU33" s="15">
        <v>0</v>
      </c>
      <c r="FV33" s="15">
        <v>0</v>
      </c>
      <c r="FW33" s="15">
        <v>0</v>
      </c>
      <c r="FX33" s="15">
        <v>0</v>
      </c>
      <c r="FY33" s="15">
        <v>0</v>
      </c>
      <c r="FZ33" s="15">
        <v>0</v>
      </c>
      <c r="GA33" s="15">
        <v>0</v>
      </c>
      <c r="GB33" s="15">
        <v>0</v>
      </c>
      <c r="GC33" s="15">
        <v>0</v>
      </c>
      <c r="GD33" s="15">
        <v>0</v>
      </c>
      <c r="GE33" s="15">
        <v>0</v>
      </c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  <c r="JK33" s="12"/>
      <c r="JL33" s="12"/>
      <c r="JM33" s="12"/>
      <c r="JN33" s="12"/>
      <c r="JO33" s="12"/>
      <c r="JP33" s="12"/>
      <c r="JQ33" s="12"/>
      <c r="JR33" s="12"/>
      <c r="JS33" s="12"/>
      <c r="JT33" s="12"/>
      <c r="JU33" s="12"/>
      <c r="JV33" s="12"/>
      <c r="JW33" s="12"/>
      <c r="JX33" s="12"/>
      <c r="JY33" s="12"/>
      <c r="JZ33" s="12"/>
      <c r="KA33" s="12"/>
      <c r="KB33" s="12"/>
      <c r="KC33" s="12"/>
      <c r="KD33" s="12"/>
      <c r="KE33" s="12"/>
      <c r="KF33" s="12"/>
      <c r="KG33" s="12"/>
      <c r="KH33" s="12"/>
      <c r="KI33" s="12"/>
      <c r="KJ33" s="12"/>
      <c r="KK33" s="12"/>
      <c r="KL33" s="12"/>
      <c r="KM33" s="12"/>
      <c r="KN33" s="12"/>
      <c r="KO33" s="12"/>
      <c r="KP33" s="12"/>
      <c r="KQ33" s="12"/>
      <c r="KR33" s="12"/>
      <c r="KS33" s="12"/>
      <c r="KT33" s="12"/>
      <c r="KU33" s="12"/>
      <c r="KV33" s="12"/>
      <c r="KW33" s="12"/>
      <c r="KX33" s="12"/>
      <c r="KY33" s="12"/>
      <c r="KZ33" s="12"/>
      <c r="LA33" s="12"/>
      <c r="LB33" s="12"/>
      <c r="LC33" s="12"/>
      <c r="LD33" s="12"/>
      <c r="LE33" s="12"/>
      <c r="LF33" s="12"/>
      <c r="LG33" s="12"/>
      <c r="LH33" s="12"/>
      <c r="LI33" s="12"/>
      <c r="LJ33" s="12"/>
      <c r="LK33" s="12"/>
      <c r="LL33" s="12"/>
      <c r="LM33" s="12"/>
      <c r="LN33" s="12"/>
      <c r="LO33" s="12"/>
      <c r="LP33" s="12"/>
      <c r="LQ33" s="12"/>
      <c r="LR33" s="12"/>
      <c r="LS33" s="12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</row>
    <row r="34" spans="1:451">
      <c r="A34" s="12" t="s">
        <v>46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R34" s="12"/>
      <c r="S34" s="12" t="s">
        <v>57</v>
      </c>
      <c r="T34" s="1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5" t="e">
        <v>#DIV/0!</v>
      </c>
      <c r="CC34" s="15" t="e">
        <v>#DIV/0!</v>
      </c>
      <c r="CD34" s="15" t="e">
        <v>#DIV/0!</v>
      </c>
      <c r="CE34" s="15" t="e">
        <v>#DIV/0!</v>
      </c>
      <c r="CF34" s="15" t="e">
        <v>#DIV/0!</v>
      </c>
      <c r="CG34" s="15" t="e">
        <v>#DIV/0!</v>
      </c>
      <c r="CH34" s="15" t="e">
        <v>#DIV/0!</v>
      </c>
      <c r="CI34" s="15" t="e">
        <v>#DIV/0!</v>
      </c>
      <c r="CJ34" s="15" t="e">
        <v>#DIV/0!</v>
      </c>
      <c r="CK34" s="15" t="e">
        <v>#DIV/0!</v>
      </c>
      <c r="CL34" s="15" t="e">
        <v>#DIV/0!</v>
      </c>
      <c r="CM34" s="15" t="e">
        <v>#DIV/0!</v>
      </c>
      <c r="CN34" s="15" t="e">
        <v>#DIV/0!</v>
      </c>
      <c r="CO34" s="15" t="e">
        <v>#DIV/0!</v>
      </c>
      <c r="CP34" s="15" t="e">
        <v>#DIV/0!</v>
      </c>
      <c r="CQ34" s="15" t="e">
        <v>#DIV/0!</v>
      </c>
      <c r="CR34" s="15" t="e">
        <v>#DIV/0!</v>
      </c>
      <c r="CS34" s="15" t="e">
        <v>#DIV/0!</v>
      </c>
      <c r="CT34" s="15" t="e">
        <v>#DIV/0!</v>
      </c>
      <c r="CU34" s="15" t="e">
        <v>#DIV/0!</v>
      </c>
      <c r="CV34" s="15" t="e">
        <v>#DIV/0!</v>
      </c>
      <c r="CW34" s="15" t="e">
        <v>#DIV/0!</v>
      </c>
      <c r="CX34" s="15" t="e">
        <v>#DIV/0!</v>
      </c>
      <c r="CY34" s="15" t="e">
        <v>#DIV/0!</v>
      </c>
      <c r="CZ34" s="15">
        <v>0</v>
      </c>
      <c r="DA34" s="15">
        <v>0</v>
      </c>
      <c r="DB34" s="15">
        <v>0</v>
      </c>
      <c r="DC34" s="15">
        <v>0</v>
      </c>
      <c r="DD34" s="15">
        <v>0</v>
      </c>
      <c r="DE34" s="15">
        <v>0</v>
      </c>
      <c r="DF34" s="15">
        <v>0</v>
      </c>
      <c r="DG34" s="15">
        <v>0</v>
      </c>
      <c r="DH34" s="15">
        <v>0</v>
      </c>
      <c r="DI34" s="15">
        <v>0</v>
      </c>
      <c r="DJ34" s="15">
        <v>0</v>
      </c>
      <c r="DK34" s="15">
        <v>0</v>
      </c>
      <c r="DL34" s="16">
        <v>0</v>
      </c>
      <c r="DM34" s="16">
        <v>0</v>
      </c>
      <c r="DN34" s="16">
        <v>0</v>
      </c>
      <c r="DO34" s="16">
        <v>0</v>
      </c>
      <c r="DP34" s="16">
        <v>0</v>
      </c>
      <c r="DQ34" s="16">
        <v>0</v>
      </c>
      <c r="DR34" s="16">
        <v>0</v>
      </c>
      <c r="DS34" s="16">
        <v>0</v>
      </c>
      <c r="DT34" s="16">
        <v>0</v>
      </c>
      <c r="DU34" s="16">
        <v>0</v>
      </c>
      <c r="DV34" s="16">
        <v>0</v>
      </c>
      <c r="DW34" s="16">
        <v>0</v>
      </c>
      <c r="DX34" s="16">
        <v>0</v>
      </c>
      <c r="DY34" s="16">
        <v>0</v>
      </c>
      <c r="DZ34" s="16">
        <v>0</v>
      </c>
      <c r="EA34" s="16">
        <v>0</v>
      </c>
      <c r="EB34" s="16">
        <v>0</v>
      </c>
      <c r="EC34" s="16">
        <v>0</v>
      </c>
      <c r="ED34" s="16">
        <v>0</v>
      </c>
      <c r="EE34" s="16">
        <v>0</v>
      </c>
      <c r="EF34" s="16">
        <v>0</v>
      </c>
      <c r="EG34" s="16">
        <v>0</v>
      </c>
      <c r="EH34" s="16">
        <v>0</v>
      </c>
      <c r="EI34" s="16">
        <v>0</v>
      </c>
      <c r="EJ34" s="16">
        <v>0</v>
      </c>
      <c r="EK34" s="16">
        <v>0</v>
      </c>
      <c r="EL34" s="16">
        <v>0</v>
      </c>
      <c r="EM34" s="16">
        <v>0</v>
      </c>
      <c r="EN34" s="16">
        <v>0</v>
      </c>
      <c r="EO34" s="16">
        <v>0</v>
      </c>
      <c r="EP34" s="16">
        <v>0</v>
      </c>
      <c r="EQ34" s="16">
        <v>0</v>
      </c>
      <c r="ER34" s="16">
        <v>0</v>
      </c>
      <c r="ES34" s="16">
        <v>0</v>
      </c>
      <c r="ET34" s="16">
        <v>0</v>
      </c>
      <c r="EU34" s="16">
        <v>0</v>
      </c>
      <c r="EV34" s="16">
        <v>0</v>
      </c>
      <c r="EW34" s="16">
        <v>0</v>
      </c>
      <c r="EX34" s="16">
        <v>0</v>
      </c>
      <c r="EY34" s="16">
        <v>0</v>
      </c>
      <c r="EZ34" s="16">
        <v>0</v>
      </c>
      <c r="FA34" s="16">
        <v>0</v>
      </c>
      <c r="FB34" s="16">
        <v>0</v>
      </c>
      <c r="FC34" s="16">
        <v>0</v>
      </c>
      <c r="FD34" s="16">
        <v>0</v>
      </c>
      <c r="FE34" s="16">
        <v>0</v>
      </c>
      <c r="FF34" s="16">
        <v>0</v>
      </c>
      <c r="FG34" s="16">
        <v>0</v>
      </c>
      <c r="FH34" s="13">
        <v>0</v>
      </c>
      <c r="FI34" s="13">
        <v>0</v>
      </c>
      <c r="FJ34" s="13">
        <v>0</v>
      </c>
      <c r="FK34" s="13">
        <v>0</v>
      </c>
      <c r="FL34" s="13">
        <v>0</v>
      </c>
      <c r="FM34" s="13">
        <v>0</v>
      </c>
      <c r="FN34" s="13">
        <v>0</v>
      </c>
      <c r="FO34" s="13">
        <v>0</v>
      </c>
      <c r="FP34" s="13">
        <v>0</v>
      </c>
      <c r="FQ34" s="13">
        <v>0</v>
      </c>
      <c r="FR34" s="13">
        <v>0</v>
      </c>
      <c r="FS34" s="13">
        <v>0</v>
      </c>
      <c r="FT34" s="15">
        <v>0</v>
      </c>
      <c r="FU34" s="15">
        <v>0</v>
      </c>
      <c r="FV34" s="15">
        <v>0</v>
      </c>
      <c r="FW34" s="15">
        <v>0</v>
      </c>
      <c r="FX34" s="15">
        <v>0</v>
      </c>
      <c r="FY34" s="15">
        <v>0</v>
      </c>
      <c r="FZ34" s="15">
        <v>0</v>
      </c>
      <c r="GA34" s="15">
        <v>0</v>
      </c>
      <c r="GB34" s="15">
        <v>0</v>
      </c>
      <c r="GC34" s="15">
        <v>0</v>
      </c>
      <c r="GD34" s="15">
        <v>0</v>
      </c>
      <c r="GE34" s="15">
        <v>0</v>
      </c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12"/>
      <c r="JX34" s="12"/>
      <c r="JY34" s="12"/>
      <c r="JZ34" s="12"/>
      <c r="KA34" s="12"/>
      <c r="KB34" s="12"/>
      <c r="KC34" s="12"/>
      <c r="KD34" s="12"/>
      <c r="KE34" s="12"/>
      <c r="KF34" s="12"/>
      <c r="KG34" s="12"/>
      <c r="KH34" s="12"/>
      <c r="KI34" s="12"/>
      <c r="KJ34" s="12"/>
      <c r="KK34" s="12"/>
      <c r="KL34" s="12"/>
      <c r="KM34" s="12"/>
      <c r="KN34" s="12"/>
      <c r="KO34" s="12"/>
      <c r="KP34" s="12"/>
      <c r="KQ34" s="12"/>
      <c r="KR34" s="12"/>
      <c r="KS34" s="12"/>
      <c r="KT34" s="12"/>
      <c r="KU34" s="12"/>
      <c r="KV34" s="12"/>
      <c r="KW34" s="12"/>
      <c r="KX34" s="12"/>
      <c r="KY34" s="12"/>
      <c r="KZ34" s="12"/>
      <c r="LA34" s="12"/>
      <c r="LB34" s="12"/>
      <c r="LC34" s="12"/>
      <c r="LD34" s="12"/>
      <c r="LE34" s="12"/>
      <c r="LF34" s="12"/>
      <c r="LG34" s="12"/>
      <c r="LH34" s="12"/>
      <c r="LI34" s="12"/>
      <c r="LJ34" s="12"/>
      <c r="LK34" s="12"/>
      <c r="LL34" s="12"/>
      <c r="LM34" s="12"/>
      <c r="LN34" s="12"/>
      <c r="LO34" s="12"/>
      <c r="LP34" s="12"/>
      <c r="LQ34" s="12"/>
      <c r="LR34" s="12"/>
      <c r="LS34" s="12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</row>
    <row r="35" spans="1:451">
      <c r="A35" s="12" t="s">
        <v>47</v>
      </c>
      <c r="B35">
        <v>0</v>
      </c>
      <c r="C35">
        <v>0</v>
      </c>
      <c r="D35">
        <v>-1</v>
      </c>
      <c r="E35">
        <v>-2</v>
      </c>
      <c r="F35">
        <v>-3</v>
      </c>
      <c r="G35">
        <v>-1</v>
      </c>
      <c r="H35">
        <v>1</v>
      </c>
      <c r="I35">
        <v>-4</v>
      </c>
      <c r="J35">
        <v>0</v>
      </c>
      <c r="K35">
        <v>0</v>
      </c>
      <c r="L35">
        <v>0</v>
      </c>
      <c r="M35">
        <v>0</v>
      </c>
      <c r="R35" s="12" t="s">
        <v>99</v>
      </c>
      <c r="S35" s="12" t="s">
        <v>46</v>
      </c>
      <c r="T35" s="12"/>
      <c r="U35" s="22">
        <v>2025</v>
      </c>
      <c r="V35" s="22"/>
      <c r="W35" s="22"/>
      <c r="X35" s="22"/>
      <c r="Y35" s="22"/>
      <c r="Z35" s="22"/>
      <c r="AA35" s="22"/>
      <c r="AB35" s="22">
        <v>25</v>
      </c>
      <c r="AC35" s="22"/>
      <c r="AD35" s="22"/>
      <c r="AE35" s="22"/>
      <c r="AF35" s="25"/>
      <c r="AG35" s="25">
        <v>26047069.189999994</v>
      </c>
      <c r="AH35" s="25"/>
      <c r="AI35" s="25"/>
      <c r="AJ35" s="25"/>
      <c r="AK35" s="25"/>
      <c r="AL35" s="25"/>
      <c r="AM35" s="25"/>
      <c r="AN35" s="25">
        <v>321908.74</v>
      </c>
      <c r="AO35" s="25"/>
      <c r="AP35" s="25"/>
      <c r="AQ35" s="25"/>
      <c r="AR35" s="22"/>
      <c r="AS35" s="22">
        <v>25194604.959999997</v>
      </c>
      <c r="AT35" s="22"/>
      <c r="AU35" s="22"/>
      <c r="AV35" s="22"/>
      <c r="AW35" s="22"/>
      <c r="AX35" s="22"/>
      <c r="AY35" s="22"/>
      <c r="AZ35" s="22">
        <v>0</v>
      </c>
      <c r="BA35" s="22"/>
      <c r="BB35" s="22"/>
      <c r="BC35" s="22"/>
      <c r="BD35" s="22"/>
      <c r="BE35" s="22">
        <v>105135.74000000003</v>
      </c>
      <c r="BF35" s="22"/>
      <c r="BG35" s="22"/>
      <c r="BH35" s="14"/>
      <c r="BI35" s="14"/>
      <c r="BJ35" s="14"/>
      <c r="BK35" s="14"/>
      <c r="BL35" s="14">
        <v>0</v>
      </c>
      <c r="BM35" s="14"/>
      <c r="BN35" s="14"/>
      <c r="BO35" s="14"/>
      <c r="BP35" s="14"/>
      <c r="BQ35" s="14">
        <v>349202.3760923334</v>
      </c>
      <c r="BR35" s="14"/>
      <c r="BS35" s="14"/>
      <c r="BT35" s="14"/>
      <c r="BU35" s="14"/>
      <c r="BV35" s="14"/>
      <c r="BW35" s="14"/>
      <c r="BX35" s="14">
        <v>110.85</v>
      </c>
      <c r="BY35" s="14"/>
      <c r="BZ35" s="14"/>
      <c r="CA35" s="14"/>
      <c r="CB35" s="15" t="e">
        <v>#DIV/0!</v>
      </c>
      <c r="CC35" s="15">
        <v>0</v>
      </c>
      <c r="CD35" s="15" t="e">
        <v>#DIV/0!</v>
      </c>
      <c r="CE35" s="15" t="e">
        <v>#DIV/0!</v>
      </c>
      <c r="CF35" s="15" t="e">
        <v>#DIV/0!</v>
      </c>
      <c r="CG35" s="15" t="e">
        <v>#DIV/0!</v>
      </c>
      <c r="CH35" s="15" t="e">
        <v>#DIV/0!</v>
      </c>
      <c r="CI35" s="15" t="e">
        <v>#DIV/0!</v>
      </c>
      <c r="CJ35" s="15">
        <v>0</v>
      </c>
      <c r="CK35" s="15" t="e">
        <v>#DIV/0!</v>
      </c>
      <c r="CL35" s="15" t="e">
        <v>#DIV/0!</v>
      </c>
      <c r="CM35" s="15" t="e">
        <v>#DIV/0!</v>
      </c>
      <c r="CN35" s="15" t="e">
        <v>#DIV/0!</v>
      </c>
      <c r="CO35" s="15">
        <v>0</v>
      </c>
      <c r="CP35" s="15" t="e">
        <v>#DIV/0!</v>
      </c>
      <c r="CQ35" s="15" t="e">
        <v>#DIV/0!</v>
      </c>
      <c r="CR35" s="15" t="e">
        <v>#DIV/0!</v>
      </c>
      <c r="CS35" s="15" t="e">
        <v>#DIV/0!</v>
      </c>
      <c r="CT35" s="15" t="e">
        <v>#DIV/0!</v>
      </c>
      <c r="CU35" s="15" t="e">
        <v>#DIV/0!</v>
      </c>
      <c r="CV35" s="15">
        <v>0.99999999999984013</v>
      </c>
      <c r="CW35" s="15" t="e">
        <v>#DIV/0!</v>
      </c>
      <c r="CX35" s="15" t="e">
        <v>#DIV/0!</v>
      </c>
      <c r="CY35" s="15" t="e">
        <v>#DIV/0!</v>
      </c>
      <c r="CZ35" s="15">
        <v>0</v>
      </c>
      <c r="DA35" s="15">
        <v>0.16075869196307074</v>
      </c>
      <c r="DB35" s="15">
        <v>0</v>
      </c>
      <c r="DC35" s="15">
        <v>0</v>
      </c>
      <c r="DD35" s="15">
        <v>0</v>
      </c>
      <c r="DE35" s="15">
        <v>0</v>
      </c>
      <c r="DF35" s="15">
        <v>0</v>
      </c>
      <c r="DG35" s="15">
        <v>0</v>
      </c>
      <c r="DH35" s="15">
        <v>0.15083406845679304</v>
      </c>
      <c r="DI35" s="15">
        <v>0</v>
      </c>
      <c r="DJ35" s="15">
        <v>0</v>
      </c>
      <c r="DK35" s="15">
        <v>0</v>
      </c>
      <c r="DL35" s="16">
        <v>0</v>
      </c>
      <c r="DM35" s="16">
        <v>117.92591028160678</v>
      </c>
      <c r="DN35" s="16">
        <v>0</v>
      </c>
      <c r="DO35" s="16">
        <v>0</v>
      </c>
      <c r="DP35" s="16">
        <v>0</v>
      </c>
      <c r="DQ35" s="16">
        <v>0</v>
      </c>
      <c r="DR35" s="16">
        <v>0</v>
      </c>
      <c r="DS35" s="16">
        <v>0</v>
      </c>
      <c r="DT35" s="16">
        <v>116.25614963176655</v>
      </c>
      <c r="DU35" s="16">
        <v>0</v>
      </c>
      <c r="DV35" s="16">
        <v>0</v>
      </c>
      <c r="DW35" s="16">
        <v>0</v>
      </c>
      <c r="DX35" s="16">
        <v>0</v>
      </c>
      <c r="DY35" s="16">
        <v>116.95949135957285</v>
      </c>
      <c r="DZ35" s="16">
        <v>0</v>
      </c>
      <c r="EA35" s="16">
        <v>0</v>
      </c>
      <c r="EB35" s="16">
        <v>0</v>
      </c>
      <c r="EC35" s="16">
        <v>0</v>
      </c>
      <c r="ED35" s="16">
        <v>0</v>
      </c>
      <c r="EE35" s="16">
        <v>0</v>
      </c>
      <c r="EF35" s="16">
        <v>115.61027376889488</v>
      </c>
      <c r="EG35" s="16">
        <v>0</v>
      </c>
      <c r="EH35" s="16">
        <v>0</v>
      </c>
      <c r="EI35" s="16">
        <v>0</v>
      </c>
      <c r="EJ35" s="16">
        <v>0</v>
      </c>
      <c r="EK35" s="16">
        <v>1</v>
      </c>
      <c r="EL35" s="16">
        <v>0</v>
      </c>
      <c r="EM35" s="16">
        <v>0</v>
      </c>
      <c r="EN35" s="16">
        <v>0</v>
      </c>
      <c r="EO35" s="16">
        <v>0</v>
      </c>
      <c r="EP35" s="16">
        <v>0</v>
      </c>
      <c r="EQ35" s="16">
        <v>0</v>
      </c>
      <c r="ER35" s="16">
        <v>1</v>
      </c>
      <c r="ES35" s="16">
        <v>0</v>
      </c>
      <c r="ET35" s="16">
        <v>0</v>
      </c>
      <c r="EU35" s="16">
        <v>0</v>
      </c>
      <c r="EV35" s="16">
        <v>0</v>
      </c>
      <c r="EW35" s="16">
        <v>694.90201276656558</v>
      </c>
      <c r="EX35" s="16">
        <v>0</v>
      </c>
      <c r="EY35" s="16">
        <v>0</v>
      </c>
      <c r="EZ35" s="16">
        <v>0</v>
      </c>
      <c r="FA35" s="16">
        <v>0</v>
      </c>
      <c r="FB35" s="16">
        <v>0</v>
      </c>
      <c r="FC35" s="16">
        <v>0</v>
      </c>
      <c r="FD35" s="16">
        <v>756.19886356215511</v>
      </c>
      <c r="FE35" s="16">
        <v>0</v>
      </c>
      <c r="FF35" s="16">
        <v>0</v>
      </c>
      <c r="FG35" s="16">
        <v>0</v>
      </c>
      <c r="FH35" s="13">
        <v>0</v>
      </c>
      <c r="FI35" s="13">
        <v>14951.063209876544</v>
      </c>
      <c r="FJ35" s="13">
        <v>0</v>
      </c>
      <c r="FK35" s="13">
        <v>0</v>
      </c>
      <c r="FL35" s="13">
        <v>0</v>
      </c>
      <c r="FM35" s="13">
        <v>0</v>
      </c>
      <c r="FN35" s="13">
        <v>0</v>
      </c>
      <c r="FO35" s="13">
        <v>0</v>
      </c>
      <c r="FP35" s="13">
        <v>15179.28</v>
      </c>
      <c r="FQ35" s="13">
        <v>0</v>
      </c>
      <c r="FR35" s="13">
        <v>0</v>
      </c>
      <c r="FS35" s="13">
        <v>0</v>
      </c>
      <c r="FT35" s="15">
        <v>0</v>
      </c>
      <c r="FU35" s="15">
        <v>0.15478901256884064</v>
      </c>
      <c r="FV35" s="15">
        <v>0</v>
      </c>
      <c r="FW35" s="15">
        <v>0</v>
      </c>
      <c r="FX35" s="15">
        <v>0</v>
      </c>
      <c r="FY35" s="15">
        <v>0</v>
      </c>
      <c r="FZ35" s="15">
        <v>0</v>
      </c>
      <c r="GA35" s="15">
        <v>0</v>
      </c>
      <c r="GB35" s="15">
        <v>0.22401526291102083</v>
      </c>
      <c r="GC35" s="15">
        <v>0</v>
      </c>
      <c r="GD35" s="15">
        <v>0</v>
      </c>
      <c r="GE35" s="15">
        <v>0</v>
      </c>
      <c r="GF35" s="12"/>
      <c r="GG35" s="12">
        <v>0</v>
      </c>
      <c r="GH35" s="12"/>
      <c r="GI35" s="12"/>
      <c r="GJ35" s="12"/>
      <c r="GK35" s="12"/>
      <c r="GL35" s="12"/>
      <c r="GM35" s="12"/>
      <c r="GN35" s="12">
        <v>0</v>
      </c>
      <c r="GO35" s="12"/>
      <c r="GP35" s="12"/>
      <c r="GQ35" s="12"/>
      <c r="GR35" s="12"/>
      <c r="GS35" s="12">
        <v>2025</v>
      </c>
      <c r="GT35" s="12"/>
      <c r="GU35" s="12"/>
      <c r="GV35" s="12"/>
      <c r="GW35" s="12"/>
      <c r="GX35" s="12"/>
      <c r="GY35" s="12"/>
      <c r="GZ35" s="12">
        <v>0</v>
      </c>
      <c r="HA35" s="12"/>
      <c r="HB35" s="12"/>
      <c r="HC35" s="12"/>
      <c r="HD35" s="12"/>
      <c r="HE35" s="12">
        <v>0</v>
      </c>
      <c r="HF35" s="12"/>
      <c r="HG35" s="12"/>
      <c r="HH35" s="12"/>
      <c r="HI35" s="12"/>
      <c r="HJ35" s="12"/>
      <c r="HK35" s="12"/>
      <c r="HL35" s="12">
        <v>0</v>
      </c>
      <c r="HM35" s="12"/>
      <c r="HN35" s="12"/>
      <c r="HO35" s="12"/>
      <c r="HP35" s="12"/>
      <c r="HQ35" s="12">
        <v>0</v>
      </c>
      <c r="HR35" s="12"/>
      <c r="HS35" s="12"/>
      <c r="HT35" s="12"/>
      <c r="HU35" s="12"/>
      <c r="HV35" s="12"/>
      <c r="HW35" s="12"/>
      <c r="HX35" s="12">
        <v>0</v>
      </c>
      <c r="HY35" s="12"/>
      <c r="HZ35" s="12"/>
      <c r="IA35" s="12"/>
      <c r="IB35" s="12"/>
      <c r="IC35" s="12">
        <v>0</v>
      </c>
      <c r="ID35" s="12"/>
      <c r="IE35" s="12"/>
      <c r="IF35" s="12"/>
      <c r="IG35" s="12"/>
      <c r="IH35" s="12"/>
      <c r="II35" s="12"/>
      <c r="IJ35" s="12">
        <v>0</v>
      </c>
      <c r="IK35" s="12"/>
      <c r="IL35" s="12"/>
      <c r="IM35" s="12"/>
      <c r="IN35" s="12"/>
      <c r="IO35" s="12">
        <v>0</v>
      </c>
      <c r="IP35" s="12"/>
      <c r="IQ35" s="12"/>
      <c r="IR35" s="12"/>
      <c r="IS35" s="12"/>
      <c r="IT35" s="12"/>
      <c r="IU35" s="12"/>
      <c r="IV35" s="12">
        <v>0</v>
      </c>
      <c r="IW35" s="12"/>
      <c r="IX35" s="12"/>
      <c r="IY35" s="12"/>
      <c r="IZ35" s="12"/>
      <c r="JA35" s="12">
        <v>0</v>
      </c>
      <c r="JB35" s="12"/>
      <c r="JC35" s="12"/>
      <c r="JD35" s="12"/>
      <c r="JE35" s="12"/>
      <c r="JF35" s="12"/>
      <c r="JG35" s="12"/>
      <c r="JH35" s="12">
        <v>0</v>
      </c>
      <c r="JI35" s="12"/>
      <c r="JJ35" s="12"/>
      <c r="JK35" s="12"/>
      <c r="JL35" s="12"/>
      <c r="JM35" s="12">
        <v>0</v>
      </c>
      <c r="JN35" s="12"/>
      <c r="JO35" s="12"/>
      <c r="JP35" s="12"/>
      <c r="JQ35" s="12"/>
      <c r="JR35" s="12"/>
      <c r="JS35" s="12"/>
      <c r="JT35" s="12">
        <v>0</v>
      </c>
      <c r="JU35" s="12"/>
      <c r="JV35" s="12"/>
      <c r="JW35" s="12"/>
      <c r="JX35" s="12"/>
      <c r="JY35" s="12">
        <v>0</v>
      </c>
      <c r="JZ35" s="12"/>
      <c r="KA35" s="12"/>
      <c r="KB35" s="12"/>
      <c r="KC35" s="12"/>
      <c r="KD35" s="12"/>
      <c r="KE35" s="12"/>
      <c r="KF35" s="12">
        <v>25</v>
      </c>
      <c r="KG35" s="12"/>
      <c r="KH35" s="12"/>
      <c r="KI35" s="12"/>
      <c r="KJ35" s="12"/>
      <c r="KK35" s="12">
        <v>0</v>
      </c>
      <c r="KL35" s="12"/>
      <c r="KM35" s="12"/>
      <c r="KN35" s="12"/>
      <c r="KO35" s="12"/>
      <c r="KP35" s="12"/>
      <c r="KQ35" s="12"/>
      <c r="KR35" s="12">
        <v>0</v>
      </c>
      <c r="KS35" s="12"/>
      <c r="KT35" s="12"/>
      <c r="KU35" s="12"/>
      <c r="KV35" s="12"/>
      <c r="KW35" s="12">
        <v>0</v>
      </c>
      <c r="KX35" s="12"/>
      <c r="KY35" s="12"/>
      <c r="KZ35" s="12"/>
      <c r="LA35" s="12"/>
      <c r="LB35" s="12"/>
      <c r="LC35" s="12"/>
      <c r="LD35" s="12">
        <v>0</v>
      </c>
      <c r="LE35" s="12"/>
      <c r="LF35" s="12"/>
      <c r="LG35" s="12"/>
      <c r="LH35" s="12"/>
      <c r="LI35" s="12">
        <v>0</v>
      </c>
      <c r="LJ35" s="12"/>
      <c r="LK35" s="12"/>
      <c r="LL35" s="12"/>
      <c r="LM35" s="12"/>
      <c r="LN35" s="12"/>
      <c r="LO35" s="12"/>
      <c r="LP35" s="12">
        <v>0</v>
      </c>
      <c r="LQ35" s="12"/>
      <c r="LR35" s="12"/>
      <c r="LS35" s="12"/>
      <c r="LT35" s="14"/>
      <c r="LU35" s="14">
        <v>0</v>
      </c>
      <c r="LV35" s="14"/>
      <c r="LW35" s="14"/>
      <c r="LX35" s="14"/>
      <c r="LY35" s="14"/>
      <c r="LZ35" s="14"/>
      <c r="MA35" s="14"/>
      <c r="MB35" s="14">
        <v>0</v>
      </c>
      <c r="MC35" s="14"/>
      <c r="MD35" s="14"/>
      <c r="ME35" s="14"/>
      <c r="MF35" s="14"/>
      <c r="MG35" s="14">
        <v>25194604.959999997</v>
      </c>
      <c r="MH35" s="14"/>
      <c r="MI35" s="14"/>
      <c r="MJ35" s="14"/>
      <c r="MK35" s="14"/>
      <c r="ML35" s="14"/>
      <c r="MM35" s="14"/>
      <c r="MN35" s="14">
        <v>0</v>
      </c>
      <c r="MO35" s="14"/>
      <c r="MP35" s="14"/>
      <c r="MQ35" s="14"/>
      <c r="MR35" s="14"/>
      <c r="MS35" s="14">
        <v>0</v>
      </c>
      <c r="MT35" s="14"/>
      <c r="MU35" s="14"/>
      <c r="MV35" s="14"/>
      <c r="MW35" s="14"/>
      <c r="MX35" s="14"/>
      <c r="MY35" s="14"/>
      <c r="MZ35" s="14">
        <v>0</v>
      </c>
      <c r="NA35" s="14"/>
      <c r="NB35" s="14"/>
      <c r="NC35" s="14"/>
      <c r="ND35" s="14"/>
      <c r="NE35" s="14">
        <v>0</v>
      </c>
      <c r="NF35" s="14"/>
      <c r="NG35" s="14"/>
      <c r="NH35" s="14"/>
      <c r="NI35" s="14"/>
      <c r="NJ35" s="14"/>
      <c r="NK35" s="14"/>
      <c r="NL35" s="14">
        <v>0</v>
      </c>
      <c r="NM35" s="14"/>
      <c r="NN35" s="14"/>
      <c r="NO35" s="14"/>
      <c r="NP35" s="14"/>
      <c r="NQ35" s="14">
        <v>0</v>
      </c>
      <c r="NR35" s="14"/>
      <c r="NS35" s="14"/>
      <c r="NT35" s="14"/>
      <c r="NU35" s="14"/>
      <c r="NV35" s="14"/>
      <c r="NW35" s="14"/>
      <c r="NX35" s="14">
        <v>0</v>
      </c>
      <c r="NY35" s="14"/>
      <c r="NZ35" s="14"/>
      <c r="OA35" s="14"/>
      <c r="OB35" s="14"/>
      <c r="OC35" s="14">
        <v>0</v>
      </c>
      <c r="OD35" s="14"/>
      <c r="OE35" s="14"/>
      <c r="OF35" s="14"/>
      <c r="OG35" s="14"/>
      <c r="OH35" s="14"/>
      <c r="OI35" s="14"/>
      <c r="OJ35" s="14">
        <v>0</v>
      </c>
      <c r="OK35" s="14"/>
      <c r="OL35" s="14"/>
      <c r="OM35" s="14"/>
      <c r="ON35" s="14"/>
      <c r="OO35" s="14">
        <v>0</v>
      </c>
      <c r="OP35" s="14"/>
      <c r="OQ35" s="14"/>
      <c r="OR35" s="14"/>
      <c r="OS35" s="14"/>
      <c r="OT35" s="14"/>
      <c r="OU35" s="14"/>
      <c r="OV35" s="14">
        <v>0</v>
      </c>
      <c r="OW35" s="14"/>
      <c r="OX35" s="14"/>
      <c r="OY35" s="14"/>
      <c r="OZ35" s="14"/>
      <c r="PA35" s="14">
        <v>0</v>
      </c>
      <c r="PB35" s="14"/>
      <c r="PC35" s="14"/>
      <c r="PD35" s="14"/>
      <c r="PE35" s="14"/>
      <c r="PF35" s="14"/>
      <c r="PG35" s="14"/>
      <c r="PH35" s="14">
        <v>0</v>
      </c>
      <c r="PI35" s="14"/>
      <c r="PJ35" s="14"/>
      <c r="PK35" s="14"/>
      <c r="PL35" s="14"/>
      <c r="PM35" s="14">
        <v>0</v>
      </c>
      <c r="PN35" s="14"/>
      <c r="PO35" s="14"/>
      <c r="PP35" s="14"/>
      <c r="PQ35" s="14"/>
      <c r="PR35" s="14"/>
      <c r="PS35" s="14"/>
      <c r="PT35" s="14">
        <v>321908.74</v>
      </c>
      <c r="PU35" s="14"/>
      <c r="PV35" s="14"/>
      <c r="PW35" s="14"/>
      <c r="PX35" s="14"/>
      <c r="PY35" s="14">
        <v>0</v>
      </c>
      <c r="PZ35" s="14"/>
      <c r="QA35" s="14"/>
      <c r="QB35" s="14"/>
      <c r="QC35" s="14"/>
      <c r="QD35" s="14"/>
      <c r="QE35" s="14"/>
      <c r="QF35" s="14">
        <v>0</v>
      </c>
      <c r="QG35" s="14"/>
      <c r="QH35" s="14"/>
      <c r="QI35" s="14"/>
    </row>
    <row r="36" spans="1:451">
      <c r="A36" s="12" t="s">
        <v>48</v>
      </c>
      <c r="B36">
        <v>0</v>
      </c>
      <c r="C36">
        <v>0</v>
      </c>
      <c r="D36">
        <v>-1</v>
      </c>
      <c r="E36">
        <v>-2</v>
      </c>
      <c r="F36">
        <v>-3</v>
      </c>
      <c r="G36">
        <v>-1</v>
      </c>
      <c r="H36">
        <v>1</v>
      </c>
      <c r="I36">
        <v>-4</v>
      </c>
      <c r="J36">
        <v>0</v>
      </c>
      <c r="K36">
        <v>0</v>
      </c>
      <c r="L36">
        <v>0</v>
      </c>
      <c r="M36">
        <v>0</v>
      </c>
      <c r="R36" s="12"/>
      <c r="S36" s="12" t="s">
        <v>47</v>
      </c>
      <c r="T36" s="12"/>
      <c r="U36" s="22">
        <v>442</v>
      </c>
      <c r="V36" s="22">
        <v>1</v>
      </c>
      <c r="W36" s="22"/>
      <c r="X36" s="22"/>
      <c r="Y36" s="22"/>
      <c r="Z36" s="22">
        <v>42</v>
      </c>
      <c r="AA36" s="22"/>
      <c r="AB36" s="22">
        <v>485</v>
      </c>
      <c r="AC36" s="22"/>
      <c r="AD36" s="22"/>
      <c r="AE36" s="22"/>
      <c r="AF36" s="25"/>
      <c r="AG36" s="25">
        <v>5059733.8699999992</v>
      </c>
      <c r="AH36" s="25">
        <v>17762.71</v>
      </c>
      <c r="AI36" s="25"/>
      <c r="AJ36" s="25"/>
      <c r="AK36" s="25"/>
      <c r="AL36" s="25">
        <v>105609.66</v>
      </c>
      <c r="AM36" s="25"/>
      <c r="AN36" s="25">
        <v>529777.44000000006</v>
      </c>
      <c r="AO36" s="25"/>
      <c r="AP36" s="25"/>
      <c r="AQ36" s="25"/>
      <c r="AR36" s="22"/>
      <c r="AS36" s="22">
        <v>5492986.0166666666</v>
      </c>
      <c r="AT36" s="22">
        <v>17820</v>
      </c>
      <c r="AU36" s="22"/>
      <c r="AV36" s="22"/>
      <c r="AW36" s="22"/>
      <c r="AX36" s="22">
        <v>0</v>
      </c>
      <c r="AY36" s="22"/>
      <c r="AZ36" s="22">
        <v>29187</v>
      </c>
      <c r="BA36" s="22"/>
      <c r="BB36" s="22"/>
      <c r="BC36" s="22"/>
      <c r="BD36" s="22"/>
      <c r="BE36" s="22">
        <v>21717.443333333336</v>
      </c>
      <c r="BF36" s="22">
        <v>0</v>
      </c>
      <c r="BG36" s="22"/>
      <c r="BH36" s="14"/>
      <c r="BI36" s="14"/>
      <c r="BJ36" s="14">
        <v>0</v>
      </c>
      <c r="BK36" s="14"/>
      <c r="BL36" s="14">
        <v>0</v>
      </c>
      <c r="BM36" s="14"/>
      <c r="BN36" s="14"/>
      <c r="BO36" s="14"/>
      <c r="BP36" s="14"/>
      <c r="BQ36" s="14">
        <v>61590.893984166658</v>
      </c>
      <c r="BR36" s="14">
        <v>0</v>
      </c>
      <c r="BS36" s="14"/>
      <c r="BT36" s="14"/>
      <c r="BU36" s="14"/>
      <c r="BV36" s="14">
        <v>-359.78</v>
      </c>
      <c r="BW36" s="14"/>
      <c r="BX36" s="14">
        <v>642.96</v>
      </c>
      <c r="BY36" s="14"/>
      <c r="BZ36" s="14"/>
      <c r="CA36" s="14"/>
      <c r="CB36" s="15" t="e">
        <v>#DIV/0!</v>
      </c>
      <c r="CC36" s="15">
        <v>0</v>
      </c>
      <c r="CD36" s="15">
        <v>0</v>
      </c>
      <c r="CE36" s="15" t="e">
        <v>#DIV/0!</v>
      </c>
      <c r="CF36" s="15" t="e">
        <v>#DIV/0!</v>
      </c>
      <c r="CG36" s="15" t="e">
        <v>#DIV/0!</v>
      </c>
      <c r="CH36" s="15">
        <v>0</v>
      </c>
      <c r="CI36" s="15" t="e">
        <v>#DIV/0!</v>
      </c>
      <c r="CJ36" s="15">
        <v>0</v>
      </c>
      <c r="CK36" s="15" t="e">
        <v>#DIV/0!</v>
      </c>
      <c r="CL36" s="15" t="e">
        <v>#DIV/0!</v>
      </c>
      <c r="CM36" s="15" t="e">
        <v>#DIV/0!</v>
      </c>
      <c r="CN36" s="15" t="e">
        <v>#DIV/0!</v>
      </c>
      <c r="CO36" s="15">
        <v>0</v>
      </c>
      <c r="CP36" s="15">
        <v>0</v>
      </c>
      <c r="CQ36" s="15" t="e">
        <v>#DIV/0!</v>
      </c>
      <c r="CR36" s="15" t="e">
        <v>#DIV/0!</v>
      </c>
      <c r="CS36" s="15" t="e">
        <v>#DIV/0!</v>
      </c>
      <c r="CT36" s="15">
        <v>0</v>
      </c>
      <c r="CU36" s="15" t="e">
        <v>#DIV/0!</v>
      </c>
      <c r="CV36" s="15">
        <v>0.99999999999999922</v>
      </c>
      <c r="CW36" s="15" t="e">
        <v>#DIV/0!</v>
      </c>
      <c r="CX36" s="15" t="e">
        <v>#DIV/0!</v>
      </c>
      <c r="CY36" s="15" t="e">
        <v>#DIV/0!</v>
      </c>
      <c r="CZ36" s="15">
        <v>0</v>
      </c>
      <c r="DA36" s="15">
        <v>0.15632059877341672</v>
      </c>
      <c r="DB36" s="15">
        <v>0.14990000000000001</v>
      </c>
      <c r="DC36" s="15">
        <v>0</v>
      </c>
      <c r="DD36" s="15">
        <v>0</v>
      </c>
      <c r="DE36" s="15">
        <v>0</v>
      </c>
      <c r="DF36" s="15">
        <v>0.15685610129039579</v>
      </c>
      <c r="DG36" s="15">
        <v>0</v>
      </c>
      <c r="DH36" s="15">
        <v>0.15285793813635304</v>
      </c>
      <c r="DI36" s="15">
        <v>0</v>
      </c>
      <c r="DJ36" s="15">
        <v>0</v>
      </c>
      <c r="DK36" s="15">
        <v>0</v>
      </c>
      <c r="DL36" s="16">
        <v>0</v>
      </c>
      <c r="DM36" s="16">
        <v>119.61392275936088</v>
      </c>
      <c r="DN36" s="16">
        <v>0</v>
      </c>
      <c r="DO36" s="16">
        <v>0</v>
      </c>
      <c r="DP36" s="16">
        <v>0</v>
      </c>
      <c r="DQ36" s="16">
        <v>0</v>
      </c>
      <c r="DR36" s="16">
        <v>114.30005120102017</v>
      </c>
      <c r="DS36" s="16">
        <v>0</v>
      </c>
      <c r="DT36" s="16">
        <v>115.40025245838349</v>
      </c>
      <c r="DU36" s="16">
        <v>0</v>
      </c>
      <c r="DV36" s="16">
        <v>0</v>
      </c>
      <c r="DW36" s="16">
        <v>0</v>
      </c>
      <c r="DX36" s="16">
        <v>0</v>
      </c>
      <c r="DY36" s="16">
        <v>118.43268289511722</v>
      </c>
      <c r="DZ36" s="16">
        <v>119</v>
      </c>
      <c r="EA36" s="16">
        <v>0</v>
      </c>
      <c r="EB36" s="16">
        <v>0</v>
      </c>
      <c r="EC36" s="16">
        <v>0</v>
      </c>
      <c r="ED36" s="16">
        <v>113.2581480291006</v>
      </c>
      <c r="EE36" s="16">
        <v>0</v>
      </c>
      <c r="EF36" s="16">
        <v>114.38673423401389</v>
      </c>
      <c r="EG36" s="16">
        <v>0</v>
      </c>
      <c r="EH36" s="16">
        <v>0</v>
      </c>
      <c r="EI36" s="16">
        <v>0</v>
      </c>
      <c r="EJ36" s="16">
        <v>0</v>
      </c>
      <c r="EK36" s="16">
        <v>1</v>
      </c>
      <c r="EL36" s="16">
        <v>1</v>
      </c>
      <c r="EM36" s="16">
        <v>0</v>
      </c>
      <c r="EN36" s="16">
        <v>0</v>
      </c>
      <c r="EO36" s="16">
        <v>0</v>
      </c>
      <c r="EP36" s="16">
        <v>1</v>
      </c>
      <c r="EQ36" s="16">
        <v>0</v>
      </c>
      <c r="ER36" s="16">
        <v>1</v>
      </c>
      <c r="ES36" s="16">
        <v>0</v>
      </c>
      <c r="ET36" s="16">
        <v>0</v>
      </c>
      <c r="EU36" s="16">
        <v>0</v>
      </c>
      <c r="EV36" s="16">
        <v>0</v>
      </c>
      <c r="EW36" s="16">
        <v>699.78461167184923</v>
      </c>
      <c r="EX36" s="16">
        <v>0</v>
      </c>
      <c r="EY36" s="16">
        <v>0</v>
      </c>
      <c r="EZ36" s="16">
        <v>0</v>
      </c>
      <c r="FA36" s="16">
        <v>0</v>
      </c>
      <c r="FB36" s="16">
        <v>710.94188763360273</v>
      </c>
      <c r="FC36" s="16">
        <v>0</v>
      </c>
      <c r="FD36" s="16">
        <v>762.76130355717521</v>
      </c>
      <c r="FE36" s="16">
        <v>0</v>
      </c>
      <c r="FF36" s="16">
        <v>0</v>
      </c>
      <c r="FG36" s="16">
        <v>0</v>
      </c>
      <c r="FH36" s="13">
        <v>0</v>
      </c>
      <c r="FI36" s="13">
        <v>14443.780542986426</v>
      </c>
      <c r="FJ36" s="13">
        <v>19800</v>
      </c>
      <c r="FK36" s="13">
        <v>0</v>
      </c>
      <c r="FL36" s="13">
        <v>0</v>
      </c>
      <c r="FM36" s="13">
        <v>0</v>
      </c>
      <c r="FN36" s="13">
        <v>18327.833333333332</v>
      </c>
      <c r="FO36" s="13">
        <v>0</v>
      </c>
      <c r="FP36" s="13">
        <v>17475.967010309279</v>
      </c>
      <c r="FQ36" s="13">
        <v>0</v>
      </c>
      <c r="FR36" s="13">
        <v>0</v>
      </c>
      <c r="FS36" s="13">
        <v>0</v>
      </c>
      <c r="FT36" s="15">
        <v>0</v>
      </c>
      <c r="FU36" s="15">
        <v>0.146637455786995</v>
      </c>
      <c r="FV36" s="15">
        <v>0.1</v>
      </c>
      <c r="FW36" s="15">
        <v>0</v>
      </c>
      <c r="FX36" s="15">
        <v>0</v>
      </c>
      <c r="FY36" s="15">
        <v>0</v>
      </c>
      <c r="FZ36" s="15">
        <v>0.1629402716918972</v>
      </c>
      <c r="GA36" s="15">
        <v>0</v>
      </c>
      <c r="GB36" s="15">
        <v>0.18686081645674466</v>
      </c>
      <c r="GC36" s="15">
        <v>0</v>
      </c>
      <c r="GD36" s="15">
        <v>0</v>
      </c>
      <c r="GE36" s="15">
        <v>0</v>
      </c>
      <c r="GF36" s="12"/>
      <c r="GG36" s="12">
        <v>0</v>
      </c>
      <c r="GH36" s="12">
        <v>0</v>
      </c>
      <c r="GI36" s="12"/>
      <c r="GJ36" s="12"/>
      <c r="GK36" s="12"/>
      <c r="GL36" s="12">
        <v>0</v>
      </c>
      <c r="GM36" s="12"/>
      <c r="GN36" s="12">
        <v>0</v>
      </c>
      <c r="GO36" s="12"/>
      <c r="GP36" s="12"/>
      <c r="GQ36" s="12"/>
      <c r="GR36" s="12"/>
      <c r="GS36" s="12">
        <v>442</v>
      </c>
      <c r="GT36" s="12">
        <v>0</v>
      </c>
      <c r="GU36" s="12"/>
      <c r="GV36" s="12"/>
      <c r="GW36" s="12"/>
      <c r="GX36" s="12">
        <v>0</v>
      </c>
      <c r="GY36" s="12"/>
      <c r="GZ36" s="12">
        <v>0</v>
      </c>
      <c r="HA36" s="12"/>
      <c r="HB36" s="12"/>
      <c r="HC36" s="12"/>
      <c r="HD36" s="12"/>
      <c r="HE36" s="12">
        <v>0</v>
      </c>
      <c r="HF36" s="12">
        <v>1</v>
      </c>
      <c r="HG36" s="12"/>
      <c r="HH36" s="12"/>
      <c r="HI36" s="12"/>
      <c r="HJ36" s="12">
        <v>0</v>
      </c>
      <c r="HK36" s="12"/>
      <c r="HL36" s="12">
        <v>0</v>
      </c>
      <c r="HM36" s="12"/>
      <c r="HN36" s="12"/>
      <c r="HO36" s="12"/>
      <c r="HP36" s="12"/>
      <c r="HQ36" s="12">
        <v>0</v>
      </c>
      <c r="HR36" s="12">
        <v>0</v>
      </c>
      <c r="HS36" s="12"/>
      <c r="HT36" s="12"/>
      <c r="HU36" s="12"/>
      <c r="HV36" s="12">
        <v>0</v>
      </c>
      <c r="HW36" s="12"/>
      <c r="HX36" s="12">
        <v>0</v>
      </c>
      <c r="HY36" s="12"/>
      <c r="HZ36" s="12"/>
      <c r="IA36" s="12"/>
      <c r="IB36" s="12"/>
      <c r="IC36" s="12">
        <v>0</v>
      </c>
      <c r="ID36" s="12">
        <v>0</v>
      </c>
      <c r="IE36" s="12"/>
      <c r="IF36" s="12"/>
      <c r="IG36" s="12"/>
      <c r="IH36" s="12">
        <v>0</v>
      </c>
      <c r="II36" s="12"/>
      <c r="IJ36" s="12">
        <v>0</v>
      </c>
      <c r="IK36" s="12"/>
      <c r="IL36" s="12"/>
      <c r="IM36" s="12"/>
      <c r="IN36" s="12"/>
      <c r="IO36" s="12">
        <v>0</v>
      </c>
      <c r="IP36" s="12">
        <v>0</v>
      </c>
      <c r="IQ36" s="12"/>
      <c r="IR36" s="12"/>
      <c r="IS36" s="12"/>
      <c r="IT36" s="12">
        <v>0</v>
      </c>
      <c r="IU36" s="12"/>
      <c r="IV36" s="12">
        <v>0</v>
      </c>
      <c r="IW36" s="12"/>
      <c r="IX36" s="12"/>
      <c r="IY36" s="12"/>
      <c r="IZ36" s="12"/>
      <c r="JA36" s="12">
        <v>0</v>
      </c>
      <c r="JB36" s="12">
        <v>0</v>
      </c>
      <c r="JC36" s="12"/>
      <c r="JD36" s="12"/>
      <c r="JE36" s="12"/>
      <c r="JF36" s="12">
        <v>42</v>
      </c>
      <c r="JG36" s="12"/>
      <c r="JH36" s="12">
        <v>0</v>
      </c>
      <c r="JI36" s="12"/>
      <c r="JJ36" s="12"/>
      <c r="JK36" s="12"/>
      <c r="JL36" s="12"/>
      <c r="JM36" s="12">
        <v>0</v>
      </c>
      <c r="JN36" s="12">
        <v>0</v>
      </c>
      <c r="JO36" s="12"/>
      <c r="JP36" s="12"/>
      <c r="JQ36" s="12"/>
      <c r="JR36" s="12">
        <v>0</v>
      </c>
      <c r="JS36" s="12"/>
      <c r="JT36" s="12">
        <v>0</v>
      </c>
      <c r="JU36" s="12"/>
      <c r="JV36" s="12"/>
      <c r="JW36" s="12"/>
      <c r="JX36" s="12"/>
      <c r="JY36" s="12">
        <v>0</v>
      </c>
      <c r="JZ36" s="12">
        <v>0</v>
      </c>
      <c r="KA36" s="12"/>
      <c r="KB36" s="12"/>
      <c r="KC36" s="12"/>
      <c r="KD36" s="12">
        <v>0</v>
      </c>
      <c r="KE36" s="12"/>
      <c r="KF36" s="12">
        <v>485</v>
      </c>
      <c r="KG36" s="12"/>
      <c r="KH36" s="12"/>
      <c r="KI36" s="12"/>
      <c r="KJ36" s="12"/>
      <c r="KK36" s="12">
        <v>0</v>
      </c>
      <c r="KL36" s="12">
        <v>0</v>
      </c>
      <c r="KM36" s="12"/>
      <c r="KN36" s="12"/>
      <c r="KO36" s="12"/>
      <c r="KP36" s="12">
        <v>0</v>
      </c>
      <c r="KQ36" s="12"/>
      <c r="KR36" s="12">
        <v>0</v>
      </c>
      <c r="KS36" s="12"/>
      <c r="KT36" s="12"/>
      <c r="KU36" s="12"/>
      <c r="KV36" s="12"/>
      <c r="KW36" s="12">
        <v>0</v>
      </c>
      <c r="KX36" s="12">
        <v>0</v>
      </c>
      <c r="KY36" s="12"/>
      <c r="KZ36" s="12"/>
      <c r="LA36" s="12"/>
      <c r="LB36" s="12">
        <v>0</v>
      </c>
      <c r="LC36" s="12"/>
      <c r="LD36" s="12">
        <v>0</v>
      </c>
      <c r="LE36" s="12"/>
      <c r="LF36" s="12"/>
      <c r="LG36" s="12"/>
      <c r="LH36" s="12"/>
      <c r="LI36" s="12">
        <v>0</v>
      </c>
      <c r="LJ36" s="12">
        <v>0</v>
      </c>
      <c r="LK36" s="12"/>
      <c r="LL36" s="12"/>
      <c r="LM36" s="12"/>
      <c r="LN36" s="12">
        <v>0</v>
      </c>
      <c r="LO36" s="12"/>
      <c r="LP36" s="12">
        <v>0</v>
      </c>
      <c r="LQ36" s="12"/>
      <c r="LR36" s="12"/>
      <c r="LS36" s="12"/>
      <c r="LT36" s="14"/>
      <c r="LU36" s="14">
        <v>0</v>
      </c>
      <c r="LV36" s="14">
        <v>0</v>
      </c>
      <c r="LW36" s="14"/>
      <c r="LX36" s="14"/>
      <c r="LY36" s="14"/>
      <c r="LZ36" s="14">
        <v>0</v>
      </c>
      <c r="MA36" s="14"/>
      <c r="MB36" s="14">
        <v>0</v>
      </c>
      <c r="MC36" s="14"/>
      <c r="MD36" s="14"/>
      <c r="ME36" s="14"/>
      <c r="MF36" s="14"/>
      <c r="MG36" s="14">
        <v>5492986.0166666666</v>
      </c>
      <c r="MH36" s="14">
        <v>0</v>
      </c>
      <c r="MI36" s="14"/>
      <c r="MJ36" s="14"/>
      <c r="MK36" s="14"/>
      <c r="ML36" s="14">
        <v>0</v>
      </c>
      <c r="MM36" s="14"/>
      <c r="MN36" s="14">
        <v>0</v>
      </c>
      <c r="MO36" s="14"/>
      <c r="MP36" s="14"/>
      <c r="MQ36" s="14"/>
      <c r="MR36" s="14"/>
      <c r="MS36" s="14">
        <v>0</v>
      </c>
      <c r="MT36" s="14">
        <v>17820</v>
      </c>
      <c r="MU36" s="14"/>
      <c r="MV36" s="14"/>
      <c r="MW36" s="14"/>
      <c r="MX36" s="14">
        <v>0</v>
      </c>
      <c r="MY36" s="14"/>
      <c r="MZ36" s="14">
        <v>0</v>
      </c>
      <c r="NA36" s="14"/>
      <c r="NB36" s="14"/>
      <c r="NC36" s="14"/>
      <c r="ND36" s="14"/>
      <c r="NE36" s="14">
        <v>0</v>
      </c>
      <c r="NF36" s="14">
        <v>0</v>
      </c>
      <c r="NG36" s="14"/>
      <c r="NH36" s="14"/>
      <c r="NI36" s="14"/>
      <c r="NJ36" s="14">
        <v>0</v>
      </c>
      <c r="NK36" s="14"/>
      <c r="NL36" s="14">
        <v>0</v>
      </c>
      <c r="NM36" s="14"/>
      <c r="NN36" s="14"/>
      <c r="NO36" s="14"/>
      <c r="NP36" s="14"/>
      <c r="NQ36" s="14">
        <v>0</v>
      </c>
      <c r="NR36" s="14">
        <v>0</v>
      </c>
      <c r="NS36" s="14"/>
      <c r="NT36" s="14"/>
      <c r="NU36" s="14"/>
      <c r="NV36" s="14">
        <v>0</v>
      </c>
      <c r="NW36" s="14"/>
      <c r="NX36" s="14">
        <v>0</v>
      </c>
      <c r="NY36" s="14"/>
      <c r="NZ36" s="14"/>
      <c r="OA36" s="14"/>
      <c r="OB36" s="14"/>
      <c r="OC36" s="14">
        <v>0</v>
      </c>
      <c r="OD36" s="14">
        <v>0</v>
      </c>
      <c r="OE36" s="14"/>
      <c r="OF36" s="14"/>
      <c r="OG36" s="14"/>
      <c r="OH36" s="14">
        <v>0</v>
      </c>
      <c r="OI36" s="14"/>
      <c r="OJ36" s="14">
        <v>0</v>
      </c>
      <c r="OK36" s="14"/>
      <c r="OL36" s="14"/>
      <c r="OM36" s="14"/>
      <c r="ON36" s="14"/>
      <c r="OO36" s="14">
        <v>0</v>
      </c>
      <c r="OP36" s="14">
        <v>0</v>
      </c>
      <c r="OQ36" s="14"/>
      <c r="OR36" s="14"/>
      <c r="OS36" s="14"/>
      <c r="OT36" s="14">
        <v>105609.66</v>
      </c>
      <c r="OU36" s="14"/>
      <c r="OV36" s="14">
        <v>0</v>
      </c>
      <c r="OW36" s="14"/>
      <c r="OX36" s="14"/>
      <c r="OY36" s="14"/>
      <c r="OZ36" s="14"/>
      <c r="PA36" s="14">
        <v>0</v>
      </c>
      <c r="PB36" s="14">
        <v>0</v>
      </c>
      <c r="PC36" s="14"/>
      <c r="PD36" s="14"/>
      <c r="PE36" s="14"/>
      <c r="PF36" s="14">
        <v>0</v>
      </c>
      <c r="PG36" s="14"/>
      <c r="PH36" s="14">
        <v>0</v>
      </c>
      <c r="PI36" s="14"/>
      <c r="PJ36" s="14"/>
      <c r="PK36" s="14"/>
      <c r="PL36" s="14"/>
      <c r="PM36" s="14">
        <v>0</v>
      </c>
      <c r="PN36" s="14">
        <v>0</v>
      </c>
      <c r="PO36" s="14"/>
      <c r="PP36" s="14"/>
      <c r="PQ36" s="14"/>
      <c r="PR36" s="14">
        <v>0</v>
      </c>
      <c r="PS36" s="14"/>
      <c r="PT36" s="14">
        <v>529777.44000000006</v>
      </c>
      <c r="PU36" s="14"/>
      <c r="PV36" s="14"/>
      <c r="PW36" s="14"/>
      <c r="PX36" s="14"/>
      <c r="PY36" s="14">
        <v>0</v>
      </c>
      <c r="PZ36" s="14">
        <v>0</v>
      </c>
      <c r="QA36" s="14"/>
      <c r="QB36" s="14"/>
      <c r="QC36" s="14"/>
      <c r="QD36" s="14">
        <v>0</v>
      </c>
      <c r="QE36" s="14"/>
      <c r="QF36" s="14">
        <v>0</v>
      </c>
      <c r="QG36" s="14"/>
      <c r="QH36" s="14"/>
      <c r="QI36" s="14"/>
    </row>
    <row r="37" spans="1:451">
      <c r="A37" s="12" t="s">
        <v>49</v>
      </c>
      <c r="B37">
        <v>0</v>
      </c>
      <c r="C37">
        <v>0</v>
      </c>
      <c r="D37">
        <v>-1</v>
      </c>
      <c r="E37">
        <v>-2</v>
      </c>
      <c r="F37">
        <v>-3</v>
      </c>
      <c r="G37">
        <v>-1</v>
      </c>
      <c r="H37">
        <v>1</v>
      </c>
      <c r="I37">
        <v>-4</v>
      </c>
      <c r="J37">
        <v>0</v>
      </c>
      <c r="K37">
        <v>0</v>
      </c>
      <c r="L37">
        <v>0</v>
      </c>
      <c r="M37">
        <v>0</v>
      </c>
      <c r="R37" s="12"/>
      <c r="S37" s="12" t="s">
        <v>48</v>
      </c>
      <c r="T37" s="1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5" t="e">
        <v>#DIV/0!</v>
      </c>
      <c r="CC37" s="15" t="e">
        <v>#DIV/0!</v>
      </c>
      <c r="CD37" s="15" t="e">
        <v>#DIV/0!</v>
      </c>
      <c r="CE37" s="15" t="e">
        <v>#DIV/0!</v>
      </c>
      <c r="CF37" s="15" t="e">
        <v>#DIV/0!</v>
      </c>
      <c r="CG37" s="15" t="e">
        <v>#DIV/0!</v>
      </c>
      <c r="CH37" s="15" t="e">
        <v>#DIV/0!</v>
      </c>
      <c r="CI37" s="15" t="e">
        <v>#DIV/0!</v>
      </c>
      <c r="CJ37" s="15" t="e">
        <v>#DIV/0!</v>
      </c>
      <c r="CK37" s="15" t="e">
        <v>#DIV/0!</v>
      </c>
      <c r="CL37" s="15" t="e">
        <v>#DIV/0!</v>
      </c>
      <c r="CM37" s="15" t="e">
        <v>#DIV/0!</v>
      </c>
      <c r="CN37" s="15" t="e">
        <v>#DIV/0!</v>
      </c>
      <c r="CO37" s="15" t="e">
        <v>#DIV/0!</v>
      </c>
      <c r="CP37" s="15" t="e">
        <v>#DIV/0!</v>
      </c>
      <c r="CQ37" s="15" t="e">
        <v>#DIV/0!</v>
      </c>
      <c r="CR37" s="15" t="e">
        <v>#DIV/0!</v>
      </c>
      <c r="CS37" s="15" t="e">
        <v>#DIV/0!</v>
      </c>
      <c r="CT37" s="15" t="e">
        <v>#DIV/0!</v>
      </c>
      <c r="CU37" s="15" t="e">
        <v>#DIV/0!</v>
      </c>
      <c r="CV37" s="15" t="e">
        <v>#DIV/0!</v>
      </c>
      <c r="CW37" s="15" t="e">
        <v>#DIV/0!</v>
      </c>
      <c r="CX37" s="15" t="e">
        <v>#DIV/0!</v>
      </c>
      <c r="CY37" s="15" t="e">
        <v>#DIV/0!</v>
      </c>
      <c r="CZ37" s="15">
        <v>0</v>
      </c>
      <c r="DA37" s="15">
        <v>0</v>
      </c>
      <c r="DB37" s="15">
        <v>0</v>
      </c>
      <c r="DC37" s="15">
        <v>0</v>
      </c>
      <c r="DD37" s="15">
        <v>0</v>
      </c>
      <c r="DE37" s="15">
        <v>0</v>
      </c>
      <c r="DF37" s="15">
        <v>0</v>
      </c>
      <c r="DG37" s="15">
        <v>0</v>
      </c>
      <c r="DH37" s="15">
        <v>0</v>
      </c>
      <c r="DI37" s="15">
        <v>0</v>
      </c>
      <c r="DJ37" s="15">
        <v>0</v>
      </c>
      <c r="DK37" s="15">
        <v>0</v>
      </c>
      <c r="DL37" s="16">
        <v>0</v>
      </c>
      <c r="DM37" s="16">
        <v>0</v>
      </c>
      <c r="DN37" s="16">
        <v>0</v>
      </c>
      <c r="DO37" s="16">
        <v>0</v>
      </c>
      <c r="DP37" s="16">
        <v>0</v>
      </c>
      <c r="DQ37" s="16">
        <v>0</v>
      </c>
      <c r="DR37" s="16">
        <v>0</v>
      </c>
      <c r="DS37" s="16">
        <v>0</v>
      </c>
      <c r="DT37" s="16">
        <v>0</v>
      </c>
      <c r="DU37" s="16">
        <v>0</v>
      </c>
      <c r="DV37" s="16">
        <v>0</v>
      </c>
      <c r="DW37" s="16">
        <v>0</v>
      </c>
      <c r="DX37" s="16">
        <v>0</v>
      </c>
      <c r="DY37" s="16">
        <v>0</v>
      </c>
      <c r="DZ37" s="16">
        <v>0</v>
      </c>
      <c r="EA37" s="16">
        <v>0</v>
      </c>
      <c r="EB37" s="16">
        <v>0</v>
      </c>
      <c r="EC37" s="16">
        <v>0</v>
      </c>
      <c r="ED37" s="16">
        <v>0</v>
      </c>
      <c r="EE37" s="16">
        <v>0</v>
      </c>
      <c r="EF37" s="16">
        <v>0</v>
      </c>
      <c r="EG37" s="16">
        <v>0</v>
      </c>
      <c r="EH37" s="16">
        <v>0</v>
      </c>
      <c r="EI37" s="16">
        <v>0</v>
      </c>
      <c r="EJ37" s="16">
        <v>0</v>
      </c>
      <c r="EK37" s="16">
        <v>0</v>
      </c>
      <c r="EL37" s="16">
        <v>0</v>
      </c>
      <c r="EM37" s="16">
        <v>0</v>
      </c>
      <c r="EN37" s="16">
        <v>0</v>
      </c>
      <c r="EO37" s="16">
        <v>0</v>
      </c>
      <c r="EP37" s="16">
        <v>0</v>
      </c>
      <c r="EQ37" s="16">
        <v>0</v>
      </c>
      <c r="ER37" s="16">
        <v>0</v>
      </c>
      <c r="ES37" s="16">
        <v>0</v>
      </c>
      <c r="ET37" s="16">
        <v>0</v>
      </c>
      <c r="EU37" s="16">
        <v>0</v>
      </c>
      <c r="EV37" s="16">
        <v>0</v>
      </c>
      <c r="EW37" s="16">
        <v>0</v>
      </c>
      <c r="EX37" s="16">
        <v>0</v>
      </c>
      <c r="EY37" s="16">
        <v>0</v>
      </c>
      <c r="EZ37" s="16">
        <v>0</v>
      </c>
      <c r="FA37" s="16">
        <v>0</v>
      </c>
      <c r="FB37" s="16">
        <v>0</v>
      </c>
      <c r="FC37" s="16">
        <v>0</v>
      </c>
      <c r="FD37" s="16">
        <v>0</v>
      </c>
      <c r="FE37" s="16">
        <v>0</v>
      </c>
      <c r="FF37" s="16">
        <v>0</v>
      </c>
      <c r="FG37" s="16">
        <v>0</v>
      </c>
      <c r="FH37" s="13">
        <v>0</v>
      </c>
      <c r="FI37" s="13">
        <v>0</v>
      </c>
      <c r="FJ37" s="13">
        <v>0</v>
      </c>
      <c r="FK37" s="13">
        <v>0</v>
      </c>
      <c r="FL37" s="13">
        <v>0</v>
      </c>
      <c r="FM37" s="13">
        <v>0</v>
      </c>
      <c r="FN37" s="13">
        <v>0</v>
      </c>
      <c r="FO37" s="13">
        <v>0</v>
      </c>
      <c r="FP37" s="13">
        <v>0</v>
      </c>
      <c r="FQ37" s="13">
        <v>0</v>
      </c>
      <c r="FR37" s="13">
        <v>0</v>
      </c>
      <c r="FS37" s="13">
        <v>0</v>
      </c>
      <c r="FT37" s="15">
        <v>0</v>
      </c>
      <c r="FU37" s="15">
        <v>0</v>
      </c>
      <c r="FV37" s="15">
        <v>0</v>
      </c>
      <c r="FW37" s="15">
        <v>0</v>
      </c>
      <c r="FX37" s="15">
        <v>0</v>
      </c>
      <c r="FY37" s="15">
        <v>0</v>
      </c>
      <c r="FZ37" s="15">
        <v>0</v>
      </c>
      <c r="GA37" s="15">
        <v>0</v>
      </c>
      <c r="GB37" s="15">
        <v>0</v>
      </c>
      <c r="GC37" s="15">
        <v>0</v>
      </c>
      <c r="GD37" s="15">
        <v>0</v>
      </c>
      <c r="GE37" s="15">
        <v>0</v>
      </c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12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12"/>
      <c r="JX37" s="12"/>
      <c r="JY37" s="12"/>
      <c r="JZ37" s="12"/>
      <c r="KA37" s="12"/>
      <c r="KB37" s="12"/>
      <c r="KC37" s="12"/>
      <c r="KD37" s="12"/>
      <c r="KE37" s="12"/>
      <c r="KF37" s="12"/>
      <c r="KG37" s="12"/>
      <c r="KH37" s="12"/>
      <c r="KI37" s="12"/>
      <c r="KJ37" s="12"/>
      <c r="KK37" s="12"/>
      <c r="KL37" s="12"/>
      <c r="KM37" s="12"/>
      <c r="KN37" s="12"/>
      <c r="KO37" s="12"/>
      <c r="KP37" s="12"/>
      <c r="KQ37" s="12"/>
      <c r="KR37" s="12"/>
      <c r="KS37" s="12"/>
      <c r="KT37" s="12"/>
      <c r="KU37" s="12"/>
      <c r="KV37" s="12"/>
      <c r="KW37" s="12"/>
      <c r="KX37" s="12"/>
      <c r="KY37" s="12"/>
      <c r="KZ37" s="12"/>
      <c r="LA37" s="12"/>
      <c r="LB37" s="12"/>
      <c r="LC37" s="12"/>
      <c r="LD37" s="12"/>
      <c r="LE37" s="12"/>
      <c r="LF37" s="12"/>
      <c r="LG37" s="12"/>
      <c r="LH37" s="12"/>
      <c r="LI37" s="12"/>
      <c r="LJ37" s="12"/>
      <c r="LK37" s="12"/>
      <c r="LL37" s="12"/>
      <c r="LM37" s="12"/>
      <c r="LN37" s="12"/>
      <c r="LO37" s="12"/>
      <c r="LP37" s="12"/>
      <c r="LQ37" s="12"/>
      <c r="LR37" s="12"/>
      <c r="LS37" s="12"/>
      <c r="LT37" s="14"/>
      <c r="LU37" s="14"/>
      <c r="LV37" s="14"/>
      <c r="LW37" s="14"/>
      <c r="LX37" s="14"/>
      <c r="LY37" s="14"/>
      <c r="LZ37" s="14"/>
      <c r="MA37" s="14"/>
      <c r="MB37" s="14"/>
      <c r="MC37" s="14"/>
      <c r="MD37" s="14"/>
      <c r="ME37" s="14"/>
      <c r="MF37" s="14"/>
      <c r="MG37" s="14"/>
      <c r="MH37" s="14"/>
      <c r="MI37" s="14"/>
      <c r="MJ37" s="14"/>
      <c r="MK37" s="14"/>
      <c r="ML37" s="14"/>
      <c r="MM37" s="14"/>
      <c r="MN37" s="14"/>
      <c r="MO37" s="14"/>
      <c r="MP37" s="14"/>
      <c r="MQ37" s="14"/>
      <c r="MR37" s="14"/>
      <c r="MS37" s="14"/>
      <c r="MT37" s="14"/>
      <c r="MU37" s="14"/>
      <c r="MV37" s="14"/>
      <c r="MW37" s="14"/>
      <c r="MX37" s="14"/>
      <c r="MY37" s="14"/>
      <c r="MZ37" s="14"/>
      <c r="NA37" s="14"/>
      <c r="NB37" s="14"/>
      <c r="NC37" s="14"/>
      <c r="ND37" s="14"/>
      <c r="NE37" s="14"/>
      <c r="NF37" s="14"/>
      <c r="NG37" s="14"/>
      <c r="NH37" s="14"/>
      <c r="NI37" s="14"/>
      <c r="NJ37" s="14"/>
      <c r="NK37" s="14"/>
      <c r="NL37" s="14"/>
      <c r="NM37" s="14"/>
      <c r="NN37" s="14"/>
      <c r="NO37" s="14"/>
      <c r="NP37" s="14"/>
      <c r="NQ37" s="14"/>
      <c r="NR37" s="14"/>
      <c r="NS37" s="14"/>
      <c r="NT37" s="14"/>
      <c r="NU37" s="14"/>
      <c r="NV37" s="14"/>
      <c r="NW37" s="14"/>
      <c r="NX37" s="14"/>
      <c r="NY37" s="14"/>
      <c r="NZ37" s="14"/>
      <c r="OA37" s="14"/>
      <c r="OB37" s="14"/>
      <c r="OC37" s="14"/>
      <c r="OD37" s="14"/>
      <c r="OE37" s="14"/>
      <c r="OF37" s="14"/>
      <c r="OG37" s="14"/>
      <c r="OH37" s="14"/>
      <c r="OI37" s="14"/>
      <c r="OJ37" s="14"/>
      <c r="OK37" s="14"/>
      <c r="OL37" s="14"/>
      <c r="OM37" s="14"/>
      <c r="ON37" s="14"/>
      <c r="OO37" s="14"/>
      <c r="OP37" s="14"/>
      <c r="OQ37" s="14"/>
      <c r="OR37" s="14"/>
      <c r="OS37" s="14"/>
      <c r="OT37" s="14"/>
      <c r="OU37" s="14"/>
      <c r="OV37" s="14"/>
      <c r="OW37" s="14"/>
      <c r="OX37" s="14"/>
      <c r="OY37" s="14"/>
      <c r="OZ37" s="14"/>
      <c r="PA37" s="14"/>
      <c r="PB37" s="14"/>
      <c r="PC37" s="14"/>
      <c r="PD37" s="14"/>
      <c r="PE37" s="14"/>
      <c r="PF37" s="14"/>
      <c r="PG37" s="14"/>
      <c r="PH37" s="14"/>
      <c r="PI37" s="14"/>
      <c r="PJ37" s="14"/>
      <c r="PK37" s="14"/>
      <c r="PL37" s="14"/>
      <c r="PM37" s="14"/>
      <c r="PN37" s="14"/>
      <c r="PO37" s="14"/>
      <c r="PP37" s="14"/>
      <c r="PQ37" s="14"/>
      <c r="PR37" s="14"/>
      <c r="PS37" s="14"/>
      <c r="PT37" s="14"/>
      <c r="PU37" s="14"/>
      <c r="PV37" s="14"/>
      <c r="PW37" s="14"/>
      <c r="PX37" s="14"/>
      <c r="PY37" s="14"/>
      <c r="PZ37" s="14"/>
      <c r="QA37" s="14"/>
      <c r="QB37" s="14"/>
      <c r="QC37" s="14"/>
      <c r="QD37" s="14"/>
      <c r="QE37" s="14"/>
      <c r="QF37" s="14"/>
      <c r="QG37" s="14"/>
      <c r="QH37" s="14"/>
      <c r="QI37" s="14"/>
    </row>
    <row r="38" spans="1:451">
      <c r="A38" s="12" t="s">
        <v>50</v>
      </c>
      <c r="B38">
        <v>0</v>
      </c>
      <c r="C38">
        <v>0</v>
      </c>
      <c r="D38">
        <v>-1</v>
      </c>
      <c r="E38">
        <v>-2</v>
      </c>
      <c r="F38">
        <v>-3</v>
      </c>
      <c r="G38">
        <v>-1</v>
      </c>
      <c r="H38">
        <v>1</v>
      </c>
      <c r="I38">
        <v>-4</v>
      </c>
      <c r="J38">
        <v>0</v>
      </c>
      <c r="K38">
        <v>0</v>
      </c>
      <c r="L38">
        <v>0</v>
      </c>
      <c r="M38">
        <v>0</v>
      </c>
      <c r="R38" s="12"/>
      <c r="S38" s="12" t="s">
        <v>49</v>
      </c>
      <c r="T38" s="1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5" t="e">
        <v>#DIV/0!</v>
      </c>
      <c r="CC38" s="15" t="e">
        <v>#DIV/0!</v>
      </c>
      <c r="CD38" s="15" t="e">
        <v>#DIV/0!</v>
      </c>
      <c r="CE38" s="15" t="e">
        <v>#DIV/0!</v>
      </c>
      <c r="CF38" s="15" t="e">
        <v>#DIV/0!</v>
      </c>
      <c r="CG38" s="15" t="e">
        <v>#DIV/0!</v>
      </c>
      <c r="CH38" s="15" t="e">
        <v>#DIV/0!</v>
      </c>
      <c r="CI38" s="15" t="e">
        <v>#DIV/0!</v>
      </c>
      <c r="CJ38" s="15" t="e">
        <v>#DIV/0!</v>
      </c>
      <c r="CK38" s="15" t="e">
        <v>#DIV/0!</v>
      </c>
      <c r="CL38" s="15" t="e">
        <v>#DIV/0!</v>
      </c>
      <c r="CM38" s="15" t="e">
        <v>#DIV/0!</v>
      </c>
      <c r="CN38" s="15" t="e">
        <v>#DIV/0!</v>
      </c>
      <c r="CO38" s="15" t="e">
        <v>#DIV/0!</v>
      </c>
      <c r="CP38" s="15" t="e">
        <v>#DIV/0!</v>
      </c>
      <c r="CQ38" s="15" t="e">
        <v>#DIV/0!</v>
      </c>
      <c r="CR38" s="15" t="e">
        <v>#DIV/0!</v>
      </c>
      <c r="CS38" s="15" t="e">
        <v>#DIV/0!</v>
      </c>
      <c r="CT38" s="15" t="e">
        <v>#DIV/0!</v>
      </c>
      <c r="CU38" s="15" t="e">
        <v>#DIV/0!</v>
      </c>
      <c r="CV38" s="15" t="e">
        <v>#DIV/0!</v>
      </c>
      <c r="CW38" s="15" t="e">
        <v>#DIV/0!</v>
      </c>
      <c r="CX38" s="15" t="e">
        <v>#DIV/0!</v>
      </c>
      <c r="CY38" s="15" t="e">
        <v>#DIV/0!</v>
      </c>
      <c r="CZ38" s="15">
        <v>0</v>
      </c>
      <c r="DA38" s="15">
        <v>0</v>
      </c>
      <c r="DB38" s="15">
        <v>0</v>
      </c>
      <c r="DC38" s="15">
        <v>0</v>
      </c>
      <c r="DD38" s="15">
        <v>0</v>
      </c>
      <c r="DE38" s="15">
        <v>0</v>
      </c>
      <c r="DF38" s="15">
        <v>0</v>
      </c>
      <c r="DG38" s="15">
        <v>0</v>
      </c>
      <c r="DH38" s="15">
        <v>0</v>
      </c>
      <c r="DI38" s="15">
        <v>0</v>
      </c>
      <c r="DJ38" s="15">
        <v>0</v>
      </c>
      <c r="DK38" s="15">
        <v>0</v>
      </c>
      <c r="DL38" s="16">
        <v>0</v>
      </c>
      <c r="DM38" s="16">
        <v>0</v>
      </c>
      <c r="DN38" s="16">
        <v>0</v>
      </c>
      <c r="DO38" s="16">
        <v>0</v>
      </c>
      <c r="DP38" s="16">
        <v>0</v>
      </c>
      <c r="DQ38" s="16">
        <v>0</v>
      </c>
      <c r="DR38" s="16">
        <v>0</v>
      </c>
      <c r="DS38" s="16">
        <v>0</v>
      </c>
      <c r="DT38" s="16">
        <v>0</v>
      </c>
      <c r="DU38" s="16">
        <v>0</v>
      </c>
      <c r="DV38" s="16">
        <v>0</v>
      </c>
      <c r="DW38" s="16">
        <v>0</v>
      </c>
      <c r="DX38" s="16">
        <v>0</v>
      </c>
      <c r="DY38" s="16">
        <v>0</v>
      </c>
      <c r="DZ38" s="16">
        <v>0</v>
      </c>
      <c r="EA38" s="16">
        <v>0</v>
      </c>
      <c r="EB38" s="16">
        <v>0</v>
      </c>
      <c r="EC38" s="16">
        <v>0</v>
      </c>
      <c r="ED38" s="16">
        <v>0</v>
      </c>
      <c r="EE38" s="16">
        <v>0</v>
      </c>
      <c r="EF38" s="16">
        <v>0</v>
      </c>
      <c r="EG38" s="16">
        <v>0</v>
      </c>
      <c r="EH38" s="16">
        <v>0</v>
      </c>
      <c r="EI38" s="16">
        <v>0</v>
      </c>
      <c r="EJ38" s="16">
        <v>0</v>
      </c>
      <c r="EK38" s="16">
        <v>0</v>
      </c>
      <c r="EL38" s="16">
        <v>0</v>
      </c>
      <c r="EM38" s="16">
        <v>0</v>
      </c>
      <c r="EN38" s="16">
        <v>0</v>
      </c>
      <c r="EO38" s="16">
        <v>0</v>
      </c>
      <c r="EP38" s="16">
        <v>0</v>
      </c>
      <c r="EQ38" s="16">
        <v>0</v>
      </c>
      <c r="ER38" s="16">
        <v>0</v>
      </c>
      <c r="ES38" s="16">
        <v>0</v>
      </c>
      <c r="ET38" s="16">
        <v>0</v>
      </c>
      <c r="EU38" s="16">
        <v>0</v>
      </c>
      <c r="EV38" s="16">
        <v>0</v>
      </c>
      <c r="EW38" s="16">
        <v>0</v>
      </c>
      <c r="EX38" s="16">
        <v>0</v>
      </c>
      <c r="EY38" s="16">
        <v>0</v>
      </c>
      <c r="EZ38" s="16">
        <v>0</v>
      </c>
      <c r="FA38" s="16">
        <v>0</v>
      </c>
      <c r="FB38" s="16">
        <v>0</v>
      </c>
      <c r="FC38" s="16">
        <v>0</v>
      </c>
      <c r="FD38" s="16">
        <v>0</v>
      </c>
      <c r="FE38" s="16">
        <v>0</v>
      </c>
      <c r="FF38" s="16">
        <v>0</v>
      </c>
      <c r="FG38" s="16">
        <v>0</v>
      </c>
      <c r="FH38" s="13">
        <v>0</v>
      </c>
      <c r="FI38" s="13">
        <v>0</v>
      </c>
      <c r="FJ38" s="13">
        <v>0</v>
      </c>
      <c r="FK38" s="13">
        <v>0</v>
      </c>
      <c r="FL38" s="13">
        <v>0</v>
      </c>
      <c r="FM38" s="13">
        <v>0</v>
      </c>
      <c r="FN38" s="13">
        <v>0</v>
      </c>
      <c r="FO38" s="13">
        <v>0</v>
      </c>
      <c r="FP38" s="13">
        <v>0</v>
      </c>
      <c r="FQ38" s="13">
        <v>0</v>
      </c>
      <c r="FR38" s="13">
        <v>0</v>
      </c>
      <c r="FS38" s="13">
        <v>0</v>
      </c>
      <c r="FT38" s="15">
        <v>0</v>
      </c>
      <c r="FU38" s="15">
        <v>0</v>
      </c>
      <c r="FV38" s="15">
        <v>0</v>
      </c>
      <c r="FW38" s="15">
        <v>0</v>
      </c>
      <c r="FX38" s="15">
        <v>0</v>
      </c>
      <c r="FY38" s="15">
        <v>0</v>
      </c>
      <c r="FZ38" s="15">
        <v>0</v>
      </c>
      <c r="GA38" s="15">
        <v>0</v>
      </c>
      <c r="GB38" s="15">
        <v>0</v>
      </c>
      <c r="GC38" s="15">
        <v>0</v>
      </c>
      <c r="GD38" s="15">
        <v>0</v>
      </c>
      <c r="GE38" s="15">
        <v>0</v>
      </c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12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12"/>
      <c r="JX38" s="12"/>
      <c r="JY38" s="12"/>
      <c r="JZ38" s="12"/>
      <c r="KA38" s="12"/>
      <c r="KB38" s="12"/>
      <c r="KC38" s="12"/>
      <c r="KD38" s="12"/>
      <c r="KE38" s="12"/>
      <c r="KF38" s="12"/>
      <c r="KG38" s="12"/>
      <c r="KH38" s="12"/>
      <c r="KI38" s="12"/>
      <c r="KJ38" s="12"/>
      <c r="KK38" s="12"/>
      <c r="KL38" s="12"/>
      <c r="KM38" s="12"/>
      <c r="KN38" s="12"/>
      <c r="KO38" s="12"/>
      <c r="KP38" s="12"/>
      <c r="KQ38" s="12"/>
      <c r="KR38" s="12"/>
      <c r="KS38" s="12"/>
      <c r="KT38" s="12"/>
      <c r="KU38" s="12"/>
      <c r="KV38" s="12"/>
      <c r="KW38" s="12"/>
      <c r="KX38" s="12"/>
      <c r="KY38" s="12"/>
      <c r="KZ38" s="12"/>
      <c r="LA38" s="12"/>
      <c r="LB38" s="12"/>
      <c r="LC38" s="12"/>
      <c r="LD38" s="12"/>
      <c r="LE38" s="12"/>
      <c r="LF38" s="12"/>
      <c r="LG38" s="12"/>
      <c r="LH38" s="12"/>
      <c r="LI38" s="12"/>
      <c r="LJ38" s="12"/>
      <c r="LK38" s="12"/>
      <c r="LL38" s="12"/>
      <c r="LM38" s="12"/>
      <c r="LN38" s="12"/>
      <c r="LO38" s="12"/>
      <c r="LP38" s="12"/>
      <c r="LQ38" s="12"/>
      <c r="LR38" s="12"/>
      <c r="LS38" s="12"/>
      <c r="LT38" s="14"/>
      <c r="LU38" s="14"/>
      <c r="LV38" s="14"/>
      <c r="LW38" s="14"/>
      <c r="LX38" s="14"/>
      <c r="LY38" s="14"/>
      <c r="LZ38" s="14"/>
      <c r="MA38" s="14"/>
      <c r="MB38" s="14"/>
      <c r="MC38" s="14"/>
      <c r="MD38" s="14"/>
      <c r="ME38" s="14"/>
      <c r="MF38" s="14"/>
      <c r="MG38" s="14"/>
      <c r="MH38" s="14"/>
      <c r="MI38" s="14"/>
      <c r="MJ38" s="14"/>
      <c r="MK38" s="14"/>
      <c r="ML38" s="14"/>
      <c r="MM38" s="14"/>
      <c r="MN38" s="14"/>
      <c r="MO38" s="14"/>
      <c r="MP38" s="14"/>
      <c r="MQ38" s="14"/>
      <c r="MR38" s="14"/>
      <c r="MS38" s="14"/>
      <c r="MT38" s="14"/>
      <c r="MU38" s="14"/>
      <c r="MV38" s="14"/>
      <c r="MW38" s="14"/>
      <c r="MX38" s="14"/>
      <c r="MY38" s="14"/>
      <c r="MZ38" s="14"/>
      <c r="NA38" s="14"/>
      <c r="NB38" s="14"/>
      <c r="NC38" s="14"/>
      <c r="ND38" s="14"/>
      <c r="NE38" s="14"/>
      <c r="NF38" s="14"/>
      <c r="NG38" s="14"/>
      <c r="NH38" s="14"/>
      <c r="NI38" s="14"/>
      <c r="NJ38" s="14"/>
      <c r="NK38" s="14"/>
      <c r="NL38" s="14"/>
      <c r="NM38" s="14"/>
      <c r="NN38" s="14"/>
      <c r="NO38" s="14"/>
      <c r="NP38" s="14"/>
      <c r="NQ38" s="14"/>
      <c r="NR38" s="14"/>
      <c r="NS38" s="14"/>
      <c r="NT38" s="14"/>
      <c r="NU38" s="14"/>
      <c r="NV38" s="14"/>
      <c r="NW38" s="14"/>
      <c r="NX38" s="14"/>
      <c r="NY38" s="14"/>
      <c r="NZ38" s="14"/>
      <c r="OA38" s="14"/>
      <c r="OB38" s="14"/>
      <c r="OC38" s="14"/>
      <c r="OD38" s="14"/>
      <c r="OE38" s="14"/>
      <c r="OF38" s="14"/>
      <c r="OG38" s="14"/>
      <c r="OH38" s="14"/>
      <c r="OI38" s="14"/>
      <c r="OJ38" s="14"/>
      <c r="OK38" s="14"/>
      <c r="OL38" s="14"/>
      <c r="OM38" s="14"/>
      <c r="ON38" s="14"/>
      <c r="OO38" s="14"/>
      <c r="OP38" s="14"/>
      <c r="OQ38" s="14"/>
      <c r="OR38" s="14"/>
      <c r="OS38" s="14"/>
      <c r="OT38" s="14"/>
      <c r="OU38" s="14"/>
      <c r="OV38" s="14"/>
      <c r="OW38" s="14"/>
      <c r="OX38" s="14"/>
      <c r="OY38" s="14"/>
      <c r="OZ38" s="14"/>
      <c r="PA38" s="14"/>
      <c r="PB38" s="14"/>
      <c r="PC38" s="14"/>
      <c r="PD38" s="14"/>
      <c r="PE38" s="14"/>
      <c r="PF38" s="14"/>
      <c r="PG38" s="14"/>
      <c r="PH38" s="14"/>
      <c r="PI38" s="14"/>
      <c r="PJ38" s="14"/>
      <c r="PK38" s="14"/>
      <c r="PL38" s="14"/>
      <c r="PM38" s="14"/>
      <c r="PN38" s="14"/>
      <c r="PO38" s="14"/>
      <c r="PP38" s="14"/>
      <c r="PQ38" s="14"/>
      <c r="PR38" s="14"/>
      <c r="PS38" s="14"/>
      <c r="PT38" s="14"/>
      <c r="PU38" s="14"/>
      <c r="PV38" s="14"/>
      <c r="PW38" s="14"/>
      <c r="PX38" s="14"/>
      <c r="PY38" s="14"/>
      <c r="PZ38" s="14"/>
      <c r="QA38" s="14"/>
      <c r="QB38" s="14"/>
      <c r="QC38" s="14"/>
      <c r="QD38" s="14"/>
      <c r="QE38" s="14"/>
      <c r="QF38" s="14"/>
      <c r="QG38" s="14"/>
      <c r="QH38" s="14"/>
      <c r="QI38" s="14"/>
    </row>
    <row r="39" spans="1:451">
      <c r="A39" s="12" t="s">
        <v>51</v>
      </c>
      <c r="B39">
        <v>0</v>
      </c>
      <c r="C39">
        <v>0</v>
      </c>
      <c r="D39">
        <v>-1</v>
      </c>
      <c r="E39">
        <v>-2</v>
      </c>
      <c r="F39">
        <v>-3</v>
      </c>
      <c r="G39">
        <v>-1</v>
      </c>
      <c r="H39">
        <v>1</v>
      </c>
      <c r="I39">
        <v>-4</v>
      </c>
      <c r="J39">
        <v>0</v>
      </c>
      <c r="K39">
        <v>0</v>
      </c>
      <c r="L39">
        <v>0</v>
      </c>
      <c r="M39">
        <v>0</v>
      </c>
      <c r="R39" s="12"/>
      <c r="S39" s="12" t="s">
        <v>50</v>
      </c>
      <c r="T39" s="1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5" t="e">
        <v>#DIV/0!</v>
      </c>
      <c r="CC39" s="15" t="e">
        <v>#DIV/0!</v>
      </c>
      <c r="CD39" s="15" t="e">
        <v>#DIV/0!</v>
      </c>
      <c r="CE39" s="15" t="e">
        <v>#DIV/0!</v>
      </c>
      <c r="CF39" s="15" t="e">
        <v>#DIV/0!</v>
      </c>
      <c r="CG39" s="15" t="e">
        <v>#DIV/0!</v>
      </c>
      <c r="CH39" s="15" t="e">
        <v>#DIV/0!</v>
      </c>
      <c r="CI39" s="15" t="e">
        <v>#DIV/0!</v>
      </c>
      <c r="CJ39" s="15" t="e">
        <v>#DIV/0!</v>
      </c>
      <c r="CK39" s="15" t="e">
        <v>#DIV/0!</v>
      </c>
      <c r="CL39" s="15" t="e">
        <v>#DIV/0!</v>
      </c>
      <c r="CM39" s="15" t="e">
        <v>#DIV/0!</v>
      </c>
      <c r="CN39" s="15" t="e">
        <v>#DIV/0!</v>
      </c>
      <c r="CO39" s="15" t="e">
        <v>#DIV/0!</v>
      </c>
      <c r="CP39" s="15" t="e">
        <v>#DIV/0!</v>
      </c>
      <c r="CQ39" s="15" t="e">
        <v>#DIV/0!</v>
      </c>
      <c r="CR39" s="15" t="e">
        <v>#DIV/0!</v>
      </c>
      <c r="CS39" s="15" t="e">
        <v>#DIV/0!</v>
      </c>
      <c r="CT39" s="15" t="e">
        <v>#DIV/0!</v>
      </c>
      <c r="CU39" s="15" t="e">
        <v>#DIV/0!</v>
      </c>
      <c r="CV39" s="15" t="e">
        <v>#DIV/0!</v>
      </c>
      <c r="CW39" s="15" t="e">
        <v>#DIV/0!</v>
      </c>
      <c r="CX39" s="15" t="e">
        <v>#DIV/0!</v>
      </c>
      <c r="CY39" s="15" t="e">
        <v>#DIV/0!</v>
      </c>
      <c r="CZ39" s="15">
        <v>0</v>
      </c>
      <c r="DA39" s="15">
        <v>0</v>
      </c>
      <c r="DB39" s="15">
        <v>0</v>
      </c>
      <c r="DC39" s="15">
        <v>0</v>
      </c>
      <c r="DD39" s="15">
        <v>0</v>
      </c>
      <c r="DE39" s="15">
        <v>0</v>
      </c>
      <c r="DF39" s="15">
        <v>0</v>
      </c>
      <c r="DG39" s="15">
        <v>0</v>
      </c>
      <c r="DH39" s="15">
        <v>0</v>
      </c>
      <c r="DI39" s="15">
        <v>0</v>
      </c>
      <c r="DJ39" s="15">
        <v>0</v>
      </c>
      <c r="DK39" s="15">
        <v>0</v>
      </c>
      <c r="DL39" s="16">
        <v>0</v>
      </c>
      <c r="DM39" s="16">
        <v>0</v>
      </c>
      <c r="DN39" s="16">
        <v>0</v>
      </c>
      <c r="DO39" s="16">
        <v>0</v>
      </c>
      <c r="DP39" s="16">
        <v>0</v>
      </c>
      <c r="DQ39" s="16">
        <v>0</v>
      </c>
      <c r="DR39" s="16">
        <v>0</v>
      </c>
      <c r="DS39" s="16">
        <v>0</v>
      </c>
      <c r="DT39" s="16">
        <v>0</v>
      </c>
      <c r="DU39" s="16">
        <v>0</v>
      </c>
      <c r="DV39" s="16">
        <v>0</v>
      </c>
      <c r="DW39" s="16">
        <v>0</v>
      </c>
      <c r="DX39" s="16">
        <v>0</v>
      </c>
      <c r="DY39" s="16">
        <v>0</v>
      </c>
      <c r="DZ39" s="16">
        <v>0</v>
      </c>
      <c r="EA39" s="16">
        <v>0</v>
      </c>
      <c r="EB39" s="16">
        <v>0</v>
      </c>
      <c r="EC39" s="16">
        <v>0</v>
      </c>
      <c r="ED39" s="16">
        <v>0</v>
      </c>
      <c r="EE39" s="16">
        <v>0</v>
      </c>
      <c r="EF39" s="16">
        <v>0</v>
      </c>
      <c r="EG39" s="16">
        <v>0</v>
      </c>
      <c r="EH39" s="16">
        <v>0</v>
      </c>
      <c r="EI39" s="16">
        <v>0</v>
      </c>
      <c r="EJ39" s="16">
        <v>0</v>
      </c>
      <c r="EK39" s="16">
        <v>0</v>
      </c>
      <c r="EL39" s="16">
        <v>0</v>
      </c>
      <c r="EM39" s="16">
        <v>0</v>
      </c>
      <c r="EN39" s="16">
        <v>0</v>
      </c>
      <c r="EO39" s="16">
        <v>0</v>
      </c>
      <c r="EP39" s="16">
        <v>0</v>
      </c>
      <c r="EQ39" s="16">
        <v>0</v>
      </c>
      <c r="ER39" s="16">
        <v>0</v>
      </c>
      <c r="ES39" s="16">
        <v>0</v>
      </c>
      <c r="ET39" s="16">
        <v>0</v>
      </c>
      <c r="EU39" s="16">
        <v>0</v>
      </c>
      <c r="EV39" s="16">
        <v>0</v>
      </c>
      <c r="EW39" s="16">
        <v>0</v>
      </c>
      <c r="EX39" s="16">
        <v>0</v>
      </c>
      <c r="EY39" s="16">
        <v>0</v>
      </c>
      <c r="EZ39" s="16">
        <v>0</v>
      </c>
      <c r="FA39" s="16">
        <v>0</v>
      </c>
      <c r="FB39" s="16">
        <v>0</v>
      </c>
      <c r="FC39" s="16">
        <v>0</v>
      </c>
      <c r="FD39" s="16">
        <v>0</v>
      </c>
      <c r="FE39" s="16">
        <v>0</v>
      </c>
      <c r="FF39" s="16">
        <v>0</v>
      </c>
      <c r="FG39" s="16">
        <v>0</v>
      </c>
      <c r="FH39" s="13">
        <v>0</v>
      </c>
      <c r="FI39" s="13">
        <v>0</v>
      </c>
      <c r="FJ39" s="13">
        <v>0</v>
      </c>
      <c r="FK39" s="13">
        <v>0</v>
      </c>
      <c r="FL39" s="13">
        <v>0</v>
      </c>
      <c r="FM39" s="13">
        <v>0</v>
      </c>
      <c r="FN39" s="13">
        <v>0</v>
      </c>
      <c r="FO39" s="13">
        <v>0</v>
      </c>
      <c r="FP39" s="13">
        <v>0</v>
      </c>
      <c r="FQ39" s="13">
        <v>0</v>
      </c>
      <c r="FR39" s="13">
        <v>0</v>
      </c>
      <c r="FS39" s="13">
        <v>0</v>
      </c>
      <c r="FT39" s="15">
        <v>0</v>
      </c>
      <c r="FU39" s="15">
        <v>0</v>
      </c>
      <c r="FV39" s="15">
        <v>0</v>
      </c>
      <c r="FW39" s="15">
        <v>0</v>
      </c>
      <c r="FX39" s="15">
        <v>0</v>
      </c>
      <c r="FY39" s="15">
        <v>0</v>
      </c>
      <c r="FZ39" s="15">
        <v>0</v>
      </c>
      <c r="GA39" s="15">
        <v>0</v>
      </c>
      <c r="GB39" s="15">
        <v>0</v>
      </c>
      <c r="GC39" s="15">
        <v>0</v>
      </c>
      <c r="GD39" s="15">
        <v>0</v>
      </c>
      <c r="GE39" s="15">
        <v>0</v>
      </c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12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12"/>
      <c r="JX39" s="12"/>
      <c r="JY39" s="12"/>
      <c r="JZ39" s="12"/>
      <c r="KA39" s="12"/>
      <c r="KB39" s="12"/>
      <c r="KC39" s="12"/>
      <c r="KD39" s="12"/>
      <c r="KE39" s="12"/>
      <c r="KF39" s="12"/>
      <c r="KG39" s="12"/>
      <c r="KH39" s="12"/>
      <c r="KI39" s="12"/>
      <c r="KJ39" s="12"/>
      <c r="KK39" s="12"/>
      <c r="KL39" s="12"/>
      <c r="KM39" s="12"/>
      <c r="KN39" s="12"/>
      <c r="KO39" s="12"/>
      <c r="KP39" s="12"/>
      <c r="KQ39" s="12"/>
      <c r="KR39" s="12"/>
      <c r="KS39" s="12"/>
      <c r="KT39" s="12"/>
      <c r="KU39" s="12"/>
      <c r="KV39" s="12"/>
      <c r="KW39" s="12"/>
      <c r="KX39" s="12"/>
      <c r="KY39" s="12"/>
      <c r="KZ39" s="12"/>
      <c r="LA39" s="12"/>
      <c r="LB39" s="12"/>
      <c r="LC39" s="12"/>
      <c r="LD39" s="12"/>
      <c r="LE39" s="12"/>
      <c r="LF39" s="12"/>
      <c r="LG39" s="12"/>
      <c r="LH39" s="12"/>
      <c r="LI39" s="12"/>
      <c r="LJ39" s="12"/>
      <c r="LK39" s="12"/>
      <c r="LL39" s="12"/>
      <c r="LM39" s="12"/>
      <c r="LN39" s="12"/>
      <c r="LO39" s="12"/>
      <c r="LP39" s="12"/>
      <c r="LQ39" s="12"/>
      <c r="LR39" s="12"/>
      <c r="LS39" s="12"/>
      <c r="LT39" s="14"/>
      <c r="LU39" s="14"/>
      <c r="LV39" s="14"/>
      <c r="LW39" s="14"/>
      <c r="LX39" s="14"/>
      <c r="LY39" s="14"/>
      <c r="LZ39" s="14"/>
      <c r="MA39" s="14"/>
      <c r="MB39" s="14"/>
      <c r="MC39" s="14"/>
      <c r="MD39" s="14"/>
      <c r="ME39" s="14"/>
      <c r="MF39" s="14"/>
      <c r="MG39" s="14"/>
      <c r="MH39" s="14"/>
      <c r="MI39" s="14"/>
      <c r="MJ39" s="14"/>
      <c r="MK39" s="14"/>
      <c r="ML39" s="14"/>
      <c r="MM39" s="14"/>
      <c r="MN39" s="14"/>
      <c r="MO39" s="14"/>
      <c r="MP39" s="14"/>
      <c r="MQ39" s="14"/>
      <c r="MR39" s="14"/>
      <c r="MS39" s="14"/>
      <c r="MT39" s="14"/>
      <c r="MU39" s="14"/>
      <c r="MV39" s="14"/>
      <c r="MW39" s="14"/>
      <c r="MX39" s="14"/>
      <c r="MY39" s="14"/>
      <c r="MZ39" s="14"/>
      <c r="NA39" s="14"/>
      <c r="NB39" s="14"/>
      <c r="NC39" s="14"/>
      <c r="ND39" s="14"/>
      <c r="NE39" s="14"/>
      <c r="NF39" s="14"/>
      <c r="NG39" s="14"/>
      <c r="NH39" s="14"/>
      <c r="NI39" s="14"/>
      <c r="NJ39" s="14"/>
      <c r="NK39" s="14"/>
      <c r="NL39" s="14"/>
      <c r="NM39" s="14"/>
      <c r="NN39" s="14"/>
      <c r="NO39" s="14"/>
      <c r="NP39" s="14"/>
      <c r="NQ39" s="14"/>
      <c r="NR39" s="14"/>
      <c r="NS39" s="14"/>
      <c r="NT39" s="14"/>
      <c r="NU39" s="14"/>
      <c r="NV39" s="14"/>
      <c r="NW39" s="14"/>
      <c r="NX39" s="14"/>
      <c r="NY39" s="14"/>
      <c r="NZ39" s="14"/>
      <c r="OA39" s="14"/>
      <c r="OB39" s="14"/>
      <c r="OC39" s="14"/>
      <c r="OD39" s="14"/>
      <c r="OE39" s="14"/>
      <c r="OF39" s="14"/>
      <c r="OG39" s="14"/>
      <c r="OH39" s="14"/>
      <c r="OI39" s="14"/>
      <c r="OJ39" s="14"/>
      <c r="OK39" s="14"/>
      <c r="OL39" s="14"/>
      <c r="OM39" s="14"/>
      <c r="ON39" s="14"/>
      <c r="OO39" s="14"/>
      <c r="OP39" s="14"/>
      <c r="OQ39" s="14"/>
      <c r="OR39" s="14"/>
      <c r="OS39" s="14"/>
      <c r="OT39" s="14"/>
      <c r="OU39" s="14"/>
      <c r="OV39" s="14"/>
      <c r="OW39" s="14"/>
      <c r="OX39" s="14"/>
      <c r="OY39" s="14"/>
      <c r="OZ39" s="14"/>
      <c r="PA39" s="14"/>
      <c r="PB39" s="14"/>
      <c r="PC39" s="14"/>
      <c r="PD39" s="14"/>
      <c r="PE39" s="14"/>
      <c r="PF39" s="14"/>
      <c r="PG39" s="14"/>
      <c r="PH39" s="14"/>
      <c r="PI39" s="14"/>
      <c r="PJ39" s="14"/>
      <c r="PK39" s="14"/>
      <c r="PL39" s="14"/>
      <c r="PM39" s="14"/>
      <c r="PN39" s="14"/>
      <c r="PO39" s="14"/>
      <c r="PP39" s="14"/>
      <c r="PQ39" s="14"/>
      <c r="PR39" s="14"/>
      <c r="PS39" s="14"/>
      <c r="PT39" s="14"/>
      <c r="PU39" s="14"/>
      <c r="PV39" s="14"/>
      <c r="PW39" s="14"/>
      <c r="PX39" s="14"/>
      <c r="PY39" s="14"/>
      <c r="PZ39" s="14"/>
      <c r="QA39" s="14"/>
      <c r="QB39" s="14"/>
      <c r="QC39" s="14"/>
      <c r="QD39" s="14"/>
      <c r="QE39" s="14"/>
      <c r="QF39" s="14"/>
      <c r="QG39" s="14"/>
      <c r="QH39" s="14"/>
      <c r="QI39" s="14"/>
    </row>
    <row r="40" spans="1:451">
      <c r="A40" s="12" t="s">
        <v>52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R40" s="12"/>
      <c r="S40" s="12" t="s">
        <v>97</v>
      </c>
      <c r="T40" s="1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5" t="e">
        <v>#DIV/0!</v>
      </c>
      <c r="CC40" s="15" t="e">
        <v>#DIV/0!</v>
      </c>
      <c r="CD40" s="15" t="e">
        <v>#DIV/0!</v>
      </c>
      <c r="CE40" s="15" t="e">
        <v>#DIV/0!</v>
      </c>
      <c r="CF40" s="15" t="e">
        <v>#DIV/0!</v>
      </c>
      <c r="CG40" s="15" t="e">
        <v>#DIV/0!</v>
      </c>
      <c r="CH40" s="15" t="e">
        <v>#DIV/0!</v>
      </c>
      <c r="CI40" s="15" t="e">
        <v>#DIV/0!</v>
      </c>
      <c r="CJ40" s="15" t="e">
        <v>#DIV/0!</v>
      </c>
      <c r="CK40" s="15" t="e">
        <v>#DIV/0!</v>
      </c>
      <c r="CL40" s="15" t="e">
        <v>#DIV/0!</v>
      </c>
      <c r="CM40" s="15" t="e">
        <v>#DIV/0!</v>
      </c>
      <c r="CN40" s="15" t="e">
        <v>#DIV/0!</v>
      </c>
      <c r="CO40" s="15" t="e">
        <v>#DIV/0!</v>
      </c>
      <c r="CP40" s="15" t="e">
        <v>#DIV/0!</v>
      </c>
      <c r="CQ40" s="15" t="e">
        <v>#DIV/0!</v>
      </c>
      <c r="CR40" s="15" t="e">
        <v>#DIV/0!</v>
      </c>
      <c r="CS40" s="15" t="e">
        <v>#DIV/0!</v>
      </c>
      <c r="CT40" s="15" t="e">
        <v>#DIV/0!</v>
      </c>
      <c r="CU40" s="15" t="e">
        <v>#DIV/0!</v>
      </c>
      <c r="CV40" s="15" t="e">
        <v>#DIV/0!</v>
      </c>
      <c r="CW40" s="15" t="e">
        <v>#DIV/0!</v>
      </c>
      <c r="CX40" s="15" t="e">
        <v>#DIV/0!</v>
      </c>
      <c r="CY40" s="15" t="e">
        <v>#DIV/0!</v>
      </c>
      <c r="CZ40" s="15">
        <v>0</v>
      </c>
      <c r="DA40" s="15">
        <v>0</v>
      </c>
      <c r="DB40" s="15">
        <v>0</v>
      </c>
      <c r="DC40" s="15">
        <v>0</v>
      </c>
      <c r="DD40" s="15">
        <v>0</v>
      </c>
      <c r="DE40" s="15">
        <v>0</v>
      </c>
      <c r="DF40" s="15">
        <v>0</v>
      </c>
      <c r="DG40" s="15">
        <v>0</v>
      </c>
      <c r="DH40" s="15">
        <v>0</v>
      </c>
      <c r="DI40" s="15">
        <v>0</v>
      </c>
      <c r="DJ40" s="15">
        <v>0</v>
      </c>
      <c r="DK40" s="15">
        <v>0</v>
      </c>
      <c r="DL40" s="16">
        <v>0</v>
      </c>
      <c r="DM40" s="16">
        <v>0</v>
      </c>
      <c r="DN40" s="16">
        <v>0</v>
      </c>
      <c r="DO40" s="16">
        <v>0</v>
      </c>
      <c r="DP40" s="16">
        <v>0</v>
      </c>
      <c r="DQ40" s="16">
        <v>0</v>
      </c>
      <c r="DR40" s="16">
        <v>0</v>
      </c>
      <c r="DS40" s="16">
        <v>0</v>
      </c>
      <c r="DT40" s="16">
        <v>0</v>
      </c>
      <c r="DU40" s="16">
        <v>0</v>
      </c>
      <c r="DV40" s="16">
        <v>0</v>
      </c>
      <c r="DW40" s="16">
        <v>0</v>
      </c>
      <c r="DX40" s="16">
        <v>0</v>
      </c>
      <c r="DY40" s="16">
        <v>0</v>
      </c>
      <c r="DZ40" s="16">
        <v>0</v>
      </c>
      <c r="EA40" s="16">
        <v>0</v>
      </c>
      <c r="EB40" s="16">
        <v>0</v>
      </c>
      <c r="EC40" s="16">
        <v>0</v>
      </c>
      <c r="ED40" s="16">
        <v>0</v>
      </c>
      <c r="EE40" s="16">
        <v>0</v>
      </c>
      <c r="EF40" s="16">
        <v>0</v>
      </c>
      <c r="EG40" s="16">
        <v>0</v>
      </c>
      <c r="EH40" s="16">
        <v>0</v>
      </c>
      <c r="EI40" s="16">
        <v>0</v>
      </c>
      <c r="EJ40" s="16">
        <v>0</v>
      </c>
      <c r="EK40" s="16">
        <v>0</v>
      </c>
      <c r="EL40" s="16">
        <v>0</v>
      </c>
      <c r="EM40" s="16">
        <v>0</v>
      </c>
      <c r="EN40" s="16">
        <v>0</v>
      </c>
      <c r="EO40" s="16">
        <v>0</v>
      </c>
      <c r="EP40" s="16">
        <v>0</v>
      </c>
      <c r="EQ40" s="16">
        <v>0</v>
      </c>
      <c r="ER40" s="16">
        <v>0</v>
      </c>
      <c r="ES40" s="16">
        <v>0</v>
      </c>
      <c r="ET40" s="16">
        <v>0</v>
      </c>
      <c r="EU40" s="16">
        <v>0</v>
      </c>
      <c r="EV40" s="16">
        <v>0</v>
      </c>
      <c r="EW40" s="16">
        <v>0</v>
      </c>
      <c r="EX40" s="16">
        <v>0</v>
      </c>
      <c r="EY40" s="16">
        <v>0</v>
      </c>
      <c r="EZ40" s="16">
        <v>0</v>
      </c>
      <c r="FA40" s="16">
        <v>0</v>
      </c>
      <c r="FB40" s="16">
        <v>0</v>
      </c>
      <c r="FC40" s="16">
        <v>0</v>
      </c>
      <c r="FD40" s="16">
        <v>0</v>
      </c>
      <c r="FE40" s="16">
        <v>0</v>
      </c>
      <c r="FF40" s="16">
        <v>0</v>
      </c>
      <c r="FG40" s="16">
        <v>0</v>
      </c>
      <c r="FH40" s="13">
        <v>0</v>
      </c>
      <c r="FI40" s="13">
        <v>0</v>
      </c>
      <c r="FJ40" s="13">
        <v>0</v>
      </c>
      <c r="FK40" s="13">
        <v>0</v>
      </c>
      <c r="FL40" s="13">
        <v>0</v>
      </c>
      <c r="FM40" s="13">
        <v>0</v>
      </c>
      <c r="FN40" s="13">
        <v>0</v>
      </c>
      <c r="FO40" s="13">
        <v>0</v>
      </c>
      <c r="FP40" s="13">
        <v>0</v>
      </c>
      <c r="FQ40" s="13">
        <v>0</v>
      </c>
      <c r="FR40" s="13">
        <v>0</v>
      </c>
      <c r="FS40" s="13">
        <v>0</v>
      </c>
      <c r="FT40" s="15">
        <v>0</v>
      </c>
      <c r="FU40" s="15">
        <v>0</v>
      </c>
      <c r="FV40" s="15">
        <v>0</v>
      </c>
      <c r="FW40" s="15">
        <v>0</v>
      </c>
      <c r="FX40" s="15">
        <v>0</v>
      </c>
      <c r="FY40" s="15">
        <v>0</v>
      </c>
      <c r="FZ40" s="15">
        <v>0</v>
      </c>
      <c r="GA40" s="15">
        <v>0</v>
      </c>
      <c r="GB40" s="15">
        <v>0</v>
      </c>
      <c r="GC40" s="15">
        <v>0</v>
      </c>
      <c r="GD40" s="15">
        <v>0</v>
      </c>
      <c r="GE40" s="15">
        <v>0</v>
      </c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12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12"/>
      <c r="JX40" s="12"/>
      <c r="JY40" s="12"/>
      <c r="JZ40" s="12"/>
      <c r="KA40" s="12"/>
      <c r="KB40" s="12"/>
      <c r="KC40" s="12"/>
      <c r="KD40" s="12"/>
      <c r="KE40" s="12"/>
      <c r="KF40" s="12"/>
      <c r="KG40" s="12"/>
      <c r="KH40" s="12"/>
      <c r="KI40" s="12"/>
      <c r="KJ40" s="12"/>
      <c r="KK40" s="12"/>
      <c r="KL40" s="12"/>
      <c r="KM40" s="12"/>
      <c r="KN40" s="12"/>
      <c r="KO40" s="12"/>
      <c r="KP40" s="12"/>
      <c r="KQ40" s="12"/>
      <c r="KR40" s="12"/>
      <c r="KS40" s="12"/>
      <c r="KT40" s="12"/>
      <c r="KU40" s="12"/>
      <c r="KV40" s="12"/>
      <c r="KW40" s="12"/>
      <c r="KX40" s="12"/>
      <c r="KY40" s="12"/>
      <c r="KZ40" s="12"/>
      <c r="LA40" s="12"/>
      <c r="LB40" s="12"/>
      <c r="LC40" s="12"/>
      <c r="LD40" s="12"/>
      <c r="LE40" s="12"/>
      <c r="LF40" s="12"/>
      <c r="LG40" s="12"/>
      <c r="LH40" s="12"/>
      <c r="LI40" s="12"/>
      <c r="LJ40" s="12"/>
      <c r="LK40" s="12"/>
      <c r="LL40" s="12"/>
      <c r="LM40" s="12"/>
      <c r="LN40" s="12"/>
      <c r="LO40" s="12"/>
      <c r="LP40" s="12"/>
      <c r="LQ40" s="12"/>
      <c r="LR40" s="12"/>
      <c r="LS40" s="12"/>
      <c r="LT40" s="14"/>
      <c r="LU40" s="14"/>
      <c r="LV40" s="14"/>
      <c r="LW40" s="14"/>
      <c r="LX40" s="14"/>
      <c r="LY40" s="14"/>
      <c r="LZ40" s="14"/>
      <c r="MA40" s="14"/>
      <c r="MB40" s="14"/>
      <c r="MC40" s="14"/>
      <c r="MD40" s="14"/>
      <c r="ME40" s="14"/>
      <c r="MF40" s="14"/>
      <c r="MG40" s="14"/>
      <c r="MH40" s="14"/>
      <c r="MI40" s="14"/>
      <c r="MJ40" s="14"/>
      <c r="MK40" s="14"/>
      <c r="ML40" s="14"/>
      <c r="MM40" s="14"/>
      <c r="MN40" s="14"/>
      <c r="MO40" s="14"/>
      <c r="MP40" s="14"/>
      <c r="MQ40" s="14"/>
      <c r="MR40" s="14"/>
      <c r="MS40" s="14"/>
      <c r="MT40" s="14"/>
      <c r="MU40" s="14"/>
      <c r="MV40" s="14"/>
      <c r="MW40" s="14"/>
      <c r="MX40" s="14"/>
      <c r="MY40" s="14"/>
      <c r="MZ40" s="14"/>
      <c r="NA40" s="14"/>
      <c r="NB40" s="14"/>
      <c r="NC40" s="14"/>
      <c r="ND40" s="14"/>
      <c r="NE40" s="14"/>
      <c r="NF40" s="14"/>
      <c r="NG40" s="14"/>
      <c r="NH40" s="14"/>
      <c r="NI40" s="14"/>
      <c r="NJ40" s="14"/>
      <c r="NK40" s="14"/>
      <c r="NL40" s="14"/>
      <c r="NM40" s="14"/>
      <c r="NN40" s="14"/>
      <c r="NO40" s="14"/>
      <c r="NP40" s="14"/>
      <c r="NQ40" s="14"/>
      <c r="NR40" s="14"/>
      <c r="NS40" s="14"/>
      <c r="NT40" s="14"/>
      <c r="NU40" s="14"/>
      <c r="NV40" s="14"/>
      <c r="NW40" s="14"/>
      <c r="NX40" s="14"/>
      <c r="NY40" s="14"/>
      <c r="NZ40" s="14"/>
      <c r="OA40" s="14"/>
      <c r="OB40" s="14"/>
      <c r="OC40" s="14"/>
      <c r="OD40" s="14"/>
      <c r="OE40" s="14"/>
      <c r="OF40" s="14"/>
      <c r="OG40" s="14"/>
      <c r="OH40" s="14"/>
      <c r="OI40" s="14"/>
      <c r="OJ40" s="14"/>
      <c r="OK40" s="14"/>
      <c r="OL40" s="14"/>
      <c r="OM40" s="14"/>
      <c r="ON40" s="14"/>
      <c r="OO40" s="14"/>
      <c r="OP40" s="14"/>
      <c r="OQ40" s="14"/>
      <c r="OR40" s="14"/>
      <c r="OS40" s="14"/>
      <c r="OT40" s="14"/>
      <c r="OU40" s="14"/>
      <c r="OV40" s="14"/>
      <c r="OW40" s="14"/>
      <c r="OX40" s="14"/>
      <c r="OY40" s="14"/>
      <c r="OZ40" s="14"/>
      <c r="PA40" s="14"/>
      <c r="PB40" s="14"/>
      <c r="PC40" s="14"/>
      <c r="PD40" s="14"/>
      <c r="PE40" s="14"/>
      <c r="PF40" s="14"/>
      <c r="PG40" s="14"/>
      <c r="PH40" s="14"/>
      <c r="PI40" s="14"/>
      <c r="PJ40" s="14"/>
      <c r="PK40" s="14"/>
      <c r="PL40" s="14"/>
      <c r="PM40" s="14"/>
      <c r="PN40" s="14"/>
      <c r="PO40" s="14"/>
      <c r="PP40" s="14"/>
      <c r="PQ40" s="14"/>
      <c r="PR40" s="14"/>
      <c r="PS40" s="14"/>
      <c r="PT40" s="14"/>
      <c r="PU40" s="14"/>
      <c r="PV40" s="14"/>
      <c r="PW40" s="14"/>
      <c r="PX40" s="14"/>
      <c r="PY40" s="14"/>
      <c r="PZ40" s="14"/>
      <c r="QA40" s="14"/>
      <c r="QB40" s="14"/>
      <c r="QC40" s="14"/>
      <c r="QD40" s="14"/>
      <c r="QE40" s="14"/>
      <c r="QF40" s="14"/>
      <c r="QG40" s="14"/>
      <c r="QH40" s="14"/>
      <c r="QI40" s="14"/>
    </row>
    <row r="41" spans="1:451">
      <c r="A41" s="12" t="s">
        <v>53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100</v>
      </c>
      <c r="M41">
        <v>0</v>
      </c>
      <c r="R41" s="12"/>
      <c r="S41" s="12" t="s">
        <v>52</v>
      </c>
      <c r="T41" s="12"/>
      <c r="U41" s="22"/>
      <c r="V41" s="22"/>
      <c r="W41" s="22"/>
      <c r="X41" s="22"/>
      <c r="Y41" s="22"/>
      <c r="Z41" s="22"/>
      <c r="AA41" s="22"/>
      <c r="AB41" s="22"/>
      <c r="AC41" s="22">
        <v>61</v>
      </c>
      <c r="AD41" s="22"/>
      <c r="AE41" s="22"/>
      <c r="AF41" s="25"/>
      <c r="AG41" s="25"/>
      <c r="AH41" s="25"/>
      <c r="AI41" s="25"/>
      <c r="AJ41" s="25"/>
      <c r="AK41" s="25"/>
      <c r="AL41" s="25"/>
      <c r="AM41" s="25"/>
      <c r="AN41" s="25"/>
      <c r="AO41" s="25">
        <v>0</v>
      </c>
      <c r="AP41" s="25"/>
      <c r="AQ41" s="25"/>
      <c r="AR41" s="22"/>
      <c r="AS41" s="22"/>
      <c r="AT41" s="22"/>
      <c r="AU41" s="22"/>
      <c r="AV41" s="22"/>
      <c r="AW41" s="22"/>
      <c r="AX41" s="22"/>
      <c r="AY41" s="22"/>
      <c r="AZ41" s="22"/>
      <c r="BA41" s="22">
        <v>0</v>
      </c>
      <c r="BB41" s="22"/>
      <c r="BC41" s="22"/>
      <c r="BD41" s="22"/>
      <c r="BE41" s="22"/>
      <c r="BF41" s="22"/>
      <c r="BG41" s="22"/>
      <c r="BH41" s="14"/>
      <c r="BI41" s="14"/>
      <c r="BJ41" s="14"/>
      <c r="BK41" s="14"/>
      <c r="BL41" s="14"/>
      <c r="BM41" s="14">
        <v>0</v>
      </c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>
        <v>0</v>
      </c>
      <c r="BZ41" s="14"/>
      <c r="CA41" s="14"/>
      <c r="CB41" s="15" t="e">
        <v>#DIV/0!</v>
      </c>
      <c r="CC41" s="15" t="e">
        <v>#DIV/0!</v>
      </c>
      <c r="CD41" s="15" t="e">
        <v>#DIV/0!</v>
      </c>
      <c r="CE41" s="15" t="e">
        <v>#DIV/0!</v>
      </c>
      <c r="CF41" s="15" t="e">
        <v>#DIV/0!</v>
      </c>
      <c r="CG41" s="15" t="e">
        <v>#DIV/0!</v>
      </c>
      <c r="CH41" s="15" t="e">
        <v>#DIV/0!</v>
      </c>
      <c r="CI41" s="15" t="e">
        <v>#DIV/0!</v>
      </c>
      <c r="CJ41" s="15" t="e">
        <v>#DIV/0!</v>
      </c>
      <c r="CK41" s="15" t="e">
        <v>#DIV/0!</v>
      </c>
      <c r="CL41" s="15" t="e">
        <v>#DIV/0!</v>
      </c>
      <c r="CM41" s="15" t="e">
        <v>#DIV/0!</v>
      </c>
      <c r="CN41" s="15" t="e">
        <v>#DIV/0!</v>
      </c>
      <c r="CO41" s="15" t="e">
        <v>#DIV/0!</v>
      </c>
      <c r="CP41" s="15" t="e">
        <v>#DIV/0!</v>
      </c>
      <c r="CQ41" s="15" t="e">
        <v>#DIV/0!</v>
      </c>
      <c r="CR41" s="15" t="e">
        <v>#DIV/0!</v>
      </c>
      <c r="CS41" s="15" t="e">
        <v>#DIV/0!</v>
      </c>
      <c r="CT41" s="15" t="e">
        <v>#DIV/0!</v>
      </c>
      <c r="CU41" s="15" t="e">
        <v>#DIV/0!</v>
      </c>
      <c r="CV41" s="15" t="e">
        <v>#DIV/0!</v>
      </c>
      <c r="CW41" s="15" t="e">
        <v>#DIV/0!</v>
      </c>
      <c r="CX41" s="15" t="e">
        <v>#DIV/0!</v>
      </c>
      <c r="CY41" s="15" t="e">
        <v>#DIV/0!</v>
      </c>
      <c r="CZ41" s="15">
        <v>0</v>
      </c>
      <c r="DA41" s="15">
        <v>0</v>
      </c>
      <c r="DB41" s="15">
        <v>0</v>
      </c>
      <c r="DC41" s="15">
        <v>0</v>
      </c>
      <c r="DD41" s="15">
        <v>0</v>
      </c>
      <c r="DE41" s="15">
        <v>0</v>
      </c>
      <c r="DF41" s="15">
        <v>0</v>
      </c>
      <c r="DG41" s="15">
        <v>0</v>
      </c>
      <c r="DH41" s="15">
        <v>0</v>
      </c>
      <c r="DI41" s="15">
        <v>0.15505776868214369</v>
      </c>
      <c r="DJ41" s="15">
        <v>0</v>
      </c>
      <c r="DK41" s="15">
        <v>0</v>
      </c>
      <c r="DL41" s="16">
        <v>0</v>
      </c>
      <c r="DM41" s="16">
        <v>0</v>
      </c>
      <c r="DN41" s="16">
        <v>0</v>
      </c>
      <c r="DO41" s="16">
        <v>0</v>
      </c>
      <c r="DP41" s="16">
        <v>0</v>
      </c>
      <c r="DQ41" s="16">
        <v>0</v>
      </c>
      <c r="DR41" s="16">
        <v>0</v>
      </c>
      <c r="DS41" s="16">
        <v>0</v>
      </c>
      <c r="DT41" s="16">
        <v>0</v>
      </c>
      <c r="DU41" s="16">
        <v>115.33817739085005</v>
      </c>
      <c r="DV41" s="16">
        <v>0</v>
      </c>
      <c r="DW41" s="16">
        <v>0</v>
      </c>
      <c r="DX41" s="16">
        <v>0</v>
      </c>
      <c r="DY41" s="16">
        <v>0</v>
      </c>
      <c r="DZ41" s="16">
        <v>0</v>
      </c>
      <c r="EA41" s="16">
        <v>0</v>
      </c>
      <c r="EB41" s="16">
        <v>0</v>
      </c>
      <c r="EC41" s="16">
        <v>0</v>
      </c>
      <c r="ED41" s="16">
        <v>0</v>
      </c>
      <c r="EE41" s="16">
        <v>0</v>
      </c>
      <c r="EF41" s="16">
        <v>0</v>
      </c>
      <c r="EG41" s="16">
        <v>116.03656101844756</v>
      </c>
      <c r="EH41" s="16">
        <v>0</v>
      </c>
      <c r="EI41" s="16">
        <v>0</v>
      </c>
      <c r="EJ41" s="16">
        <v>0</v>
      </c>
      <c r="EK41" s="16">
        <v>0</v>
      </c>
      <c r="EL41" s="16">
        <v>0</v>
      </c>
      <c r="EM41" s="16">
        <v>0</v>
      </c>
      <c r="EN41" s="16">
        <v>0</v>
      </c>
      <c r="EO41" s="16">
        <v>0</v>
      </c>
      <c r="EP41" s="16">
        <v>0</v>
      </c>
      <c r="EQ41" s="16">
        <v>0</v>
      </c>
      <c r="ER41" s="16">
        <v>0</v>
      </c>
      <c r="ES41" s="16">
        <v>1</v>
      </c>
      <c r="ET41" s="16">
        <v>0</v>
      </c>
      <c r="EU41" s="16">
        <v>0</v>
      </c>
      <c r="EV41" s="16">
        <v>0</v>
      </c>
      <c r="EW41" s="16">
        <v>0</v>
      </c>
      <c r="EX41" s="16">
        <v>0</v>
      </c>
      <c r="EY41" s="16">
        <v>0</v>
      </c>
      <c r="EZ41" s="16">
        <v>0</v>
      </c>
      <c r="FA41" s="16">
        <v>0</v>
      </c>
      <c r="FB41" s="16">
        <v>0</v>
      </c>
      <c r="FC41" s="16">
        <v>0</v>
      </c>
      <c r="FD41" s="16">
        <v>0</v>
      </c>
      <c r="FE41" s="16">
        <v>710.11539903513642</v>
      </c>
      <c r="FF41" s="16">
        <v>0</v>
      </c>
      <c r="FG41" s="16">
        <v>0</v>
      </c>
      <c r="FH41" s="13">
        <v>0</v>
      </c>
      <c r="FI41" s="13">
        <v>0</v>
      </c>
      <c r="FJ41" s="13">
        <v>0</v>
      </c>
      <c r="FK41" s="13">
        <v>0</v>
      </c>
      <c r="FL41" s="13">
        <v>0</v>
      </c>
      <c r="FM41" s="13">
        <v>0</v>
      </c>
      <c r="FN41" s="13">
        <v>0</v>
      </c>
      <c r="FO41" s="13">
        <v>0</v>
      </c>
      <c r="FP41" s="13">
        <v>0</v>
      </c>
      <c r="FQ41" s="13">
        <v>608220</v>
      </c>
      <c r="FR41" s="13">
        <v>0</v>
      </c>
      <c r="FS41" s="13">
        <v>0</v>
      </c>
      <c r="FT41" s="15">
        <v>0</v>
      </c>
      <c r="FU41" s="15">
        <v>0</v>
      </c>
      <c r="FV41" s="15">
        <v>0</v>
      </c>
      <c r="FW41" s="15">
        <v>0</v>
      </c>
      <c r="FX41" s="15">
        <v>0</v>
      </c>
      <c r="FY41" s="15">
        <v>0</v>
      </c>
      <c r="FZ41" s="15">
        <v>0</v>
      </c>
      <c r="GA41" s="15">
        <v>0</v>
      </c>
      <c r="GB41" s="15">
        <v>0</v>
      </c>
      <c r="GC41" s="15">
        <v>0.16088436749860249</v>
      </c>
      <c r="GD41" s="15">
        <v>0</v>
      </c>
      <c r="GE41" s="15">
        <v>0</v>
      </c>
      <c r="GF41" s="12"/>
      <c r="GG41" s="12"/>
      <c r="GH41" s="12"/>
      <c r="GI41" s="12"/>
      <c r="GJ41" s="12"/>
      <c r="GK41" s="12"/>
      <c r="GL41" s="12"/>
      <c r="GM41" s="12"/>
      <c r="GN41" s="12"/>
      <c r="GO41" s="12">
        <v>0</v>
      </c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>
        <v>0</v>
      </c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>
        <v>0</v>
      </c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>
        <v>0</v>
      </c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>
        <v>0</v>
      </c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>
        <v>0</v>
      </c>
      <c r="IX41" s="12"/>
      <c r="IY41" s="12"/>
      <c r="IZ41" s="12"/>
      <c r="JA41" s="12"/>
      <c r="JB41" s="12"/>
      <c r="JC41" s="12"/>
      <c r="JD41" s="12"/>
      <c r="JE41" s="12"/>
      <c r="JF41" s="12"/>
      <c r="JG41" s="12"/>
      <c r="JH41" s="12"/>
      <c r="JI41" s="12">
        <v>0</v>
      </c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>
        <v>0</v>
      </c>
      <c r="JV41" s="12"/>
      <c r="JW41" s="12"/>
      <c r="JX41" s="12"/>
      <c r="JY41" s="12"/>
      <c r="JZ41" s="12"/>
      <c r="KA41" s="12"/>
      <c r="KB41" s="12"/>
      <c r="KC41" s="12"/>
      <c r="KD41" s="12"/>
      <c r="KE41" s="12"/>
      <c r="KF41" s="12"/>
      <c r="KG41" s="12">
        <v>0</v>
      </c>
      <c r="KH41" s="12"/>
      <c r="KI41" s="12"/>
      <c r="KJ41" s="12"/>
      <c r="KK41" s="12"/>
      <c r="KL41" s="12"/>
      <c r="KM41" s="12"/>
      <c r="KN41" s="12"/>
      <c r="KO41" s="12"/>
      <c r="KP41" s="12"/>
      <c r="KQ41" s="12"/>
      <c r="KR41" s="12"/>
      <c r="KS41" s="12">
        <v>61</v>
      </c>
      <c r="KT41" s="12"/>
      <c r="KU41" s="12"/>
      <c r="KV41" s="12"/>
      <c r="KW41" s="12"/>
      <c r="KX41" s="12"/>
      <c r="KY41" s="12"/>
      <c r="KZ41" s="12"/>
      <c r="LA41" s="12"/>
      <c r="LB41" s="12"/>
      <c r="LC41" s="12"/>
      <c r="LD41" s="12"/>
      <c r="LE41" s="12">
        <v>0</v>
      </c>
      <c r="LF41" s="12"/>
      <c r="LG41" s="12"/>
      <c r="LH41" s="12"/>
      <c r="LI41" s="12"/>
      <c r="LJ41" s="12"/>
      <c r="LK41" s="12"/>
      <c r="LL41" s="12"/>
      <c r="LM41" s="12"/>
      <c r="LN41" s="12"/>
      <c r="LO41" s="12"/>
      <c r="LP41" s="12"/>
      <c r="LQ41" s="12">
        <v>0</v>
      </c>
      <c r="LR41" s="12"/>
      <c r="LS41" s="12"/>
      <c r="LT41" s="14"/>
      <c r="LU41" s="14"/>
      <c r="LV41" s="14"/>
      <c r="LW41" s="14"/>
      <c r="LX41" s="14"/>
      <c r="LY41" s="14"/>
      <c r="LZ41" s="14"/>
      <c r="MA41" s="14"/>
      <c r="MB41" s="14"/>
      <c r="MC41" s="14">
        <v>0</v>
      </c>
      <c r="MD41" s="14"/>
      <c r="ME41" s="14"/>
      <c r="MF41" s="14"/>
      <c r="MG41" s="14"/>
      <c r="MH41" s="14"/>
      <c r="MI41" s="14"/>
      <c r="MJ41" s="14"/>
      <c r="MK41" s="14"/>
      <c r="ML41" s="14"/>
      <c r="MM41" s="14"/>
      <c r="MN41" s="14"/>
      <c r="MO41" s="14">
        <v>0</v>
      </c>
      <c r="MP41" s="14"/>
      <c r="MQ41" s="14"/>
      <c r="MR41" s="14"/>
      <c r="MS41" s="14"/>
      <c r="MT41" s="14"/>
      <c r="MU41" s="14"/>
      <c r="MV41" s="14"/>
      <c r="MW41" s="14"/>
      <c r="MX41" s="14"/>
      <c r="MY41" s="14"/>
      <c r="MZ41" s="14"/>
      <c r="NA41" s="14">
        <v>0</v>
      </c>
      <c r="NB41" s="14"/>
      <c r="NC41" s="14"/>
      <c r="ND41" s="14"/>
      <c r="NE41" s="14"/>
      <c r="NF41" s="14"/>
      <c r="NG41" s="14"/>
      <c r="NH41" s="14"/>
      <c r="NI41" s="14"/>
      <c r="NJ41" s="14"/>
      <c r="NK41" s="14"/>
      <c r="NL41" s="14"/>
      <c r="NM41" s="14">
        <v>0</v>
      </c>
      <c r="NN41" s="14"/>
      <c r="NO41" s="14"/>
      <c r="NP41" s="14"/>
      <c r="NQ41" s="14"/>
      <c r="NR41" s="14"/>
      <c r="NS41" s="14"/>
      <c r="NT41" s="14"/>
      <c r="NU41" s="14"/>
      <c r="NV41" s="14"/>
      <c r="NW41" s="14"/>
      <c r="NX41" s="14"/>
      <c r="NY41" s="14">
        <v>0</v>
      </c>
      <c r="NZ41" s="14"/>
      <c r="OA41" s="14"/>
      <c r="OB41" s="14"/>
      <c r="OC41" s="14"/>
      <c r="OD41" s="14"/>
      <c r="OE41" s="14"/>
      <c r="OF41" s="14"/>
      <c r="OG41" s="14"/>
      <c r="OH41" s="14"/>
      <c r="OI41" s="14"/>
      <c r="OJ41" s="14"/>
      <c r="OK41" s="14">
        <v>0</v>
      </c>
      <c r="OL41" s="14"/>
      <c r="OM41" s="14"/>
      <c r="ON41" s="14"/>
      <c r="OO41" s="14"/>
      <c r="OP41" s="14"/>
      <c r="OQ41" s="14"/>
      <c r="OR41" s="14"/>
      <c r="OS41" s="14"/>
      <c r="OT41" s="14"/>
      <c r="OU41" s="14"/>
      <c r="OV41" s="14"/>
      <c r="OW41" s="14">
        <v>0</v>
      </c>
      <c r="OX41" s="14"/>
      <c r="OY41" s="14"/>
      <c r="OZ41" s="14"/>
      <c r="PA41" s="14"/>
      <c r="PB41" s="14"/>
      <c r="PC41" s="14"/>
      <c r="PD41" s="14"/>
      <c r="PE41" s="14"/>
      <c r="PF41" s="14"/>
      <c r="PG41" s="14"/>
      <c r="PH41" s="14"/>
      <c r="PI41" s="14">
        <v>0</v>
      </c>
      <c r="PJ41" s="14"/>
      <c r="PK41" s="14"/>
      <c r="PL41" s="14"/>
      <c r="PM41" s="14"/>
      <c r="PN41" s="14"/>
      <c r="PO41" s="14"/>
      <c r="PP41" s="14"/>
      <c r="PQ41" s="14"/>
      <c r="PR41" s="14"/>
      <c r="PS41" s="14"/>
      <c r="PT41" s="14"/>
      <c r="PU41" s="14">
        <v>0</v>
      </c>
      <c r="PV41" s="14"/>
      <c r="PW41" s="14"/>
      <c r="PX41" s="14"/>
      <c r="PY41" s="14"/>
      <c r="PZ41" s="14"/>
      <c r="QA41" s="14"/>
      <c r="QB41" s="14"/>
      <c r="QC41" s="14"/>
      <c r="QD41" s="14"/>
      <c r="QE41" s="14"/>
      <c r="QF41" s="14"/>
      <c r="QG41" s="14">
        <v>0</v>
      </c>
      <c r="QH41" s="14"/>
      <c r="QI41" s="14"/>
    </row>
    <row r="42" spans="1:451">
      <c r="A42" s="12" t="s">
        <v>54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100</v>
      </c>
      <c r="R42" s="12"/>
      <c r="S42" s="12" t="s">
        <v>53</v>
      </c>
      <c r="T42" s="1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5" t="e">
        <v>#DIV/0!</v>
      </c>
      <c r="CC42" s="15" t="e">
        <v>#DIV/0!</v>
      </c>
      <c r="CD42" s="15" t="e">
        <v>#DIV/0!</v>
      </c>
      <c r="CE42" s="15" t="e">
        <v>#DIV/0!</v>
      </c>
      <c r="CF42" s="15" t="e">
        <v>#DIV/0!</v>
      </c>
      <c r="CG42" s="15" t="e">
        <v>#DIV/0!</v>
      </c>
      <c r="CH42" s="15" t="e">
        <v>#DIV/0!</v>
      </c>
      <c r="CI42" s="15" t="e">
        <v>#DIV/0!</v>
      </c>
      <c r="CJ42" s="15" t="e">
        <v>#DIV/0!</v>
      </c>
      <c r="CK42" s="15" t="e">
        <v>#DIV/0!</v>
      </c>
      <c r="CL42" s="15" t="e">
        <v>#DIV/0!</v>
      </c>
      <c r="CM42" s="15" t="e">
        <v>#DIV/0!</v>
      </c>
      <c r="CN42" s="15" t="e">
        <v>#DIV/0!</v>
      </c>
      <c r="CO42" s="15" t="e">
        <v>#DIV/0!</v>
      </c>
      <c r="CP42" s="15" t="e">
        <v>#DIV/0!</v>
      </c>
      <c r="CQ42" s="15" t="e">
        <v>#DIV/0!</v>
      </c>
      <c r="CR42" s="15" t="e">
        <v>#DIV/0!</v>
      </c>
      <c r="CS42" s="15" t="e">
        <v>#DIV/0!</v>
      </c>
      <c r="CT42" s="15" t="e">
        <v>#DIV/0!</v>
      </c>
      <c r="CU42" s="15" t="e">
        <v>#DIV/0!</v>
      </c>
      <c r="CV42" s="15" t="e">
        <v>#DIV/0!</v>
      </c>
      <c r="CW42" s="15" t="e">
        <v>#DIV/0!</v>
      </c>
      <c r="CX42" s="15" t="e">
        <v>#DIV/0!</v>
      </c>
      <c r="CY42" s="15" t="e">
        <v>#DIV/0!</v>
      </c>
      <c r="CZ42" s="15">
        <v>0</v>
      </c>
      <c r="DA42" s="15">
        <v>0</v>
      </c>
      <c r="DB42" s="15">
        <v>0</v>
      </c>
      <c r="DC42" s="15">
        <v>0</v>
      </c>
      <c r="DD42" s="15">
        <v>0</v>
      </c>
      <c r="DE42" s="15">
        <v>0</v>
      </c>
      <c r="DF42" s="15">
        <v>0</v>
      </c>
      <c r="DG42" s="15">
        <v>0</v>
      </c>
      <c r="DH42" s="15">
        <v>0</v>
      </c>
      <c r="DI42" s="15">
        <v>0</v>
      </c>
      <c r="DJ42" s="15">
        <v>0</v>
      </c>
      <c r="DK42" s="15">
        <v>0</v>
      </c>
      <c r="DL42" s="16">
        <v>0</v>
      </c>
      <c r="DM42" s="16">
        <v>0</v>
      </c>
      <c r="DN42" s="16">
        <v>0</v>
      </c>
      <c r="DO42" s="16">
        <v>0</v>
      </c>
      <c r="DP42" s="16">
        <v>0</v>
      </c>
      <c r="DQ42" s="16">
        <v>0</v>
      </c>
      <c r="DR42" s="16">
        <v>0</v>
      </c>
      <c r="DS42" s="16">
        <v>0</v>
      </c>
      <c r="DT42" s="16">
        <v>0</v>
      </c>
      <c r="DU42" s="16">
        <v>0</v>
      </c>
      <c r="DV42" s="16">
        <v>0</v>
      </c>
      <c r="DW42" s="16">
        <v>0</v>
      </c>
      <c r="DX42" s="16">
        <v>0</v>
      </c>
      <c r="DY42" s="16">
        <v>0</v>
      </c>
      <c r="DZ42" s="16">
        <v>0</v>
      </c>
      <c r="EA42" s="16">
        <v>0</v>
      </c>
      <c r="EB42" s="16">
        <v>0</v>
      </c>
      <c r="EC42" s="16">
        <v>0</v>
      </c>
      <c r="ED42" s="16">
        <v>0</v>
      </c>
      <c r="EE42" s="16">
        <v>0</v>
      </c>
      <c r="EF42" s="16">
        <v>0</v>
      </c>
      <c r="EG42" s="16">
        <v>0</v>
      </c>
      <c r="EH42" s="16">
        <v>0</v>
      </c>
      <c r="EI42" s="16">
        <v>0</v>
      </c>
      <c r="EJ42" s="16">
        <v>0</v>
      </c>
      <c r="EK42" s="16">
        <v>0</v>
      </c>
      <c r="EL42" s="16">
        <v>0</v>
      </c>
      <c r="EM42" s="16">
        <v>0</v>
      </c>
      <c r="EN42" s="16">
        <v>0</v>
      </c>
      <c r="EO42" s="16">
        <v>0</v>
      </c>
      <c r="EP42" s="16">
        <v>0</v>
      </c>
      <c r="EQ42" s="16">
        <v>0</v>
      </c>
      <c r="ER42" s="16">
        <v>0</v>
      </c>
      <c r="ES42" s="16">
        <v>0</v>
      </c>
      <c r="ET42" s="16">
        <v>0</v>
      </c>
      <c r="EU42" s="16">
        <v>0</v>
      </c>
      <c r="EV42" s="16">
        <v>0</v>
      </c>
      <c r="EW42" s="16">
        <v>0</v>
      </c>
      <c r="EX42" s="16">
        <v>0</v>
      </c>
      <c r="EY42" s="16">
        <v>0</v>
      </c>
      <c r="EZ42" s="16">
        <v>0</v>
      </c>
      <c r="FA42" s="16">
        <v>0</v>
      </c>
      <c r="FB42" s="16">
        <v>0</v>
      </c>
      <c r="FC42" s="16">
        <v>0</v>
      </c>
      <c r="FD42" s="16">
        <v>0</v>
      </c>
      <c r="FE42" s="16">
        <v>0</v>
      </c>
      <c r="FF42" s="16">
        <v>0</v>
      </c>
      <c r="FG42" s="16">
        <v>0</v>
      </c>
      <c r="FH42" s="13">
        <v>0</v>
      </c>
      <c r="FI42" s="13">
        <v>0</v>
      </c>
      <c r="FJ42" s="13">
        <v>0</v>
      </c>
      <c r="FK42" s="13">
        <v>0</v>
      </c>
      <c r="FL42" s="13">
        <v>0</v>
      </c>
      <c r="FM42" s="13">
        <v>0</v>
      </c>
      <c r="FN42" s="13">
        <v>0</v>
      </c>
      <c r="FO42" s="13">
        <v>0</v>
      </c>
      <c r="FP42" s="13">
        <v>0</v>
      </c>
      <c r="FQ42" s="13">
        <v>0</v>
      </c>
      <c r="FR42" s="13">
        <v>0</v>
      </c>
      <c r="FS42" s="13">
        <v>0</v>
      </c>
      <c r="FT42" s="15">
        <v>0</v>
      </c>
      <c r="FU42" s="15">
        <v>0</v>
      </c>
      <c r="FV42" s="15">
        <v>0</v>
      </c>
      <c r="FW42" s="15">
        <v>0</v>
      </c>
      <c r="FX42" s="15">
        <v>0</v>
      </c>
      <c r="FY42" s="15">
        <v>0</v>
      </c>
      <c r="FZ42" s="15">
        <v>0</v>
      </c>
      <c r="GA42" s="15">
        <v>0</v>
      </c>
      <c r="GB42" s="15">
        <v>0</v>
      </c>
      <c r="GC42" s="15">
        <v>0</v>
      </c>
      <c r="GD42" s="15">
        <v>0</v>
      </c>
      <c r="GE42" s="15">
        <v>0</v>
      </c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12"/>
      <c r="IP42" s="12"/>
      <c r="IQ42" s="12"/>
      <c r="IR42" s="12"/>
      <c r="IS42" s="12"/>
      <c r="IT42" s="12"/>
      <c r="IU42" s="12"/>
      <c r="IV42" s="12"/>
      <c r="IW42" s="12"/>
      <c r="IX42" s="12"/>
      <c r="IY42" s="12"/>
      <c r="IZ42" s="12"/>
      <c r="JA42" s="12"/>
      <c r="JB42" s="12"/>
      <c r="JC42" s="12"/>
      <c r="JD42" s="12"/>
      <c r="JE42" s="12"/>
      <c r="JF42" s="12"/>
      <c r="JG42" s="12"/>
      <c r="JH42" s="12"/>
      <c r="JI42" s="12"/>
      <c r="JJ42" s="12"/>
      <c r="JK42" s="12"/>
      <c r="JL42" s="12"/>
      <c r="JM42" s="12"/>
      <c r="JN42" s="12"/>
      <c r="JO42" s="12"/>
      <c r="JP42" s="12"/>
      <c r="JQ42" s="12"/>
      <c r="JR42" s="12"/>
      <c r="JS42" s="12"/>
      <c r="JT42" s="12"/>
      <c r="JU42" s="12"/>
      <c r="JV42" s="12"/>
      <c r="JW42" s="12"/>
      <c r="JX42" s="12"/>
      <c r="JY42" s="12"/>
      <c r="JZ42" s="12"/>
      <c r="KA42" s="12"/>
      <c r="KB42" s="12"/>
      <c r="KC42" s="12"/>
      <c r="KD42" s="12"/>
      <c r="KE42" s="12"/>
      <c r="KF42" s="12"/>
      <c r="KG42" s="12"/>
      <c r="KH42" s="12"/>
      <c r="KI42" s="12"/>
      <c r="KJ42" s="12"/>
      <c r="KK42" s="12"/>
      <c r="KL42" s="12"/>
      <c r="KM42" s="12"/>
      <c r="KN42" s="12"/>
      <c r="KO42" s="12"/>
      <c r="KP42" s="12"/>
      <c r="KQ42" s="12"/>
      <c r="KR42" s="12"/>
      <c r="KS42" s="12"/>
      <c r="KT42" s="12"/>
      <c r="KU42" s="12"/>
      <c r="KV42" s="12"/>
      <c r="KW42" s="12"/>
      <c r="KX42" s="12"/>
      <c r="KY42" s="12"/>
      <c r="KZ42" s="12"/>
      <c r="LA42" s="12"/>
      <c r="LB42" s="12"/>
      <c r="LC42" s="12"/>
      <c r="LD42" s="12"/>
      <c r="LE42" s="12"/>
      <c r="LF42" s="12"/>
      <c r="LG42" s="12"/>
      <c r="LH42" s="12"/>
      <c r="LI42" s="12"/>
      <c r="LJ42" s="12"/>
      <c r="LK42" s="12"/>
      <c r="LL42" s="12"/>
      <c r="LM42" s="12"/>
      <c r="LN42" s="12"/>
      <c r="LO42" s="12"/>
      <c r="LP42" s="12"/>
      <c r="LQ42" s="12"/>
      <c r="LR42" s="12"/>
      <c r="LS42" s="12"/>
      <c r="LT42" s="14"/>
      <c r="LU42" s="14"/>
      <c r="LV42" s="14"/>
      <c r="LW42" s="14"/>
      <c r="LX42" s="14"/>
      <c r="LY42" s="14"/>
      <c r="LZ42" s="14"/>
      <c r="MA42" s="14"/>
      <c r="MB42" s="14"/>
      <c r="MC42" s="14"/>
      <c r="MD42" s="14"/>
      <c r="ME42" s="14"/>
      <c r="MF42" s="14"/>
      <c r="MG42" s="14"/>
      <c r="MH42" s="14"/>
      <c r="MI42" s="14"/>
      <c r="MJ42" s="14"/>
      <c r="MK42" s="14"/>
      <c r="ML42" s="14"/>
      <c r="MM42" s="14"/>
      <c r="MN42" s="14"/>
      <c r="MO42" s="14"/>
      <c r="MP42" s="14"/>
      <c r="MQ42" s="14"/>
      <c r="MR42" s="14"/>
      <c r="MS42" s="14"/>
      <c r="MT42" s="14"/>
      <c r="MU42" s="14"/>
      <c r="MV42" s="14"/>
      <c r="MW42" s="14"/>
      <c r="MX42" s="14"/>
      <c r="MY42" s="14"/>
      <c r="MZ42" s="14"/>
      <c r="NA42" s="14"/>
      <c r="NB42" s="14"/>
      <c r="NC42" s="14"/>
      <c r="ND42" s="14"/>
      <c r="NE42" s="14"/>
      <c r="NF42" s="14"/>
      <c r="NG42" s="14"/>
      <c r="NH42" s="14"/>
      <c r="NI42" s="14"/>
      <c r="NJ42" s="14"/>
      <c r="NK42" s="14"/>
      <c r="NL42" s="14"/>
      <c r="NM42" s="14"/>
      <c r="NN42" s="14"/>
      <c r="NO42" s="14"/>
      <c r="NP42" s="14"/>
      <c r="NQ42" s="14"/>
      <c r="NR42" s="14"/>
      <c r="NS42" s="14"/>
      <c r="NT42" s="14"/>
      <c r="NU42" s="14"/>
      <c r="NV42" s="14"/>
      <c r="NW42" s="14"/>
      <c r="NX42" s="14"/>
      <c r="NY42" s="14"/>
      <c r="NZ42" s="14"/>
      <c r="OA42" s="14"/>
      <c r="OB42" s="14"/>
      <c r="OC42" s="14"/>
      <c r="OD42" s="14"/>
      <c r="OE42" s="14"/>
      <c r="OF42" s="14"/>
      <c r="OG42" s="14"/>
      <c r="OH42" s="14"/>
      <c r="OI42" s="14"/>
      <c r="OJ42" s="14"/>
      <c r="OK42" s="14"/>
      <c r="OL42" s="14"/>
      <c r="OM42" s="14"/>
      <c r="ON42" s="14"/>
      <c r="OO42" s="14"/>
      <c r="OP42" s="14"/>
      <c r="OQ42" s="14"/>
      <c r="OR42" s="14"/>
      <c r="OS42" s="14"/>
      <c r="OT42" s="14"/>
      <c r="OU42" s="14"/>
      <c r="OV42" s="14"/>
      <c r="OW42" s="14"/>
      <c r="OX42" s="14"/>
      <c r="OY42" s="14"/>
      <c r="OZ42" s="14"/>
      <c r="PA42" s="14"/>
      <c r="PB42" s="14"/>
      <c r="PC42" s="14"/>
      <c r="PD42" s="14"/>
      <c r="PE42" s="14"/>
      <c r="PF42" s="14"/>
      <c r="PG42" s="14"/>
      <c r="PH42" s="14"/>
      <c r="PI42" s="14"/>
      <c r="PJ42" s="14"/>
      <c r="PK42" s="14"/>
      <c r="PL42" s="14"/>
      <c r="PM42" s="14"/>
      <c r="PN42" s="14"/>
      <c r="PO42" s="14"/>
      <c r="PP42" s="14"/>
      <c r="PQ42" s="14"/>
      <c r="PR42" s="14"/>
      <c r="PS42" s="14"/>
      <c r="PT42" s="14"/>
      <c r="PU42" s="14"/>
      <c r="PV42" s="14"/>
      <c r="PW42" s="14"/>
      <c r="PX42" s="14"/>
      <c r="PY42" s="14"/>
      <c r="PZ42" s="14"/>
      <c r="QA42" s="14"/>
      <c r="QB42" s="14"/>
      <c r="QC42" s="14"/>
      <c r="QD42" s="14"/>
      <c r="QE42" s="14"/>
      <c r="QF42" s="14"/>
      <c r="QG42" s="14"/>
      <c r="QH42" s="14"/>
      <c r="QI42" s="14"/>
    </row>
    <row r="43" spans="1:451">
      <c r="A43" s="12" t="s">
        <v>55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100</v>
      </c>
      <c r="L43">
        <v>0</v>
      </c>
      <c r="M43">
        <v>0</v>
      </c>
      <c r="R43" s="12"/>
      <c r="S43" s="12" t="s">
        <v>54</v>
      </c>
      <c r="T43" s="1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>
        <v>201</v>
      </c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>
        <v>0</v>
      </c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>
        <v>0</v>
      </c>
      <c r="BD43" s="22"/>
      <c r="BE43" s="22"/>
      <c r="BF43" s="22"/>
      <c r="BG43" s="22"/>
      <c r="BH43" s="14"/>
      <c r="BI43" s="14"/>
      <c r="BJ43" s="14"/>
      <c r="BK43" s="14"/>
      <c r="BL43" s="14"/>
      <c r="BM43" s="14"/>
      <c r="BN43" s="14"/>
      <c r="BO43" s="14">
        <v>0</v>
      </c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>
        <v>0</v>
      </c>
      <c r="CB43" s="15" t="e">
        <v>#DIV/0!</v>
      </c>
      <c r="CC43" s="15" t="e">
        <v>#DIV/0!</v>
      </c>
      <c r="CD43" s="15" t="e">
        <v>#DIV/0!</v>
      </c>
      <c r="CE43" s="15" t="e">
        <v>#DIV/0!</v>
      </c>
      <c r="CF43" s="15" t="e">
        <v>#DIV/0!</v>
      </c>
      <c r="CG43" s="15" t="e">
        <v>#DIV/0!</v>
      </c>
      <c r="CH43" s="15" t="e">
        <v>#DIV/0!</v>
      </c>
      <c r="CI43" s="15" t="e">
        <v>#DIV/0!</v>
      </c>
      <c r="CJ43" s="15" t="e">
        <v>#DIV/0!</v>
      </c>
      <c r="CK43" s="15" t="e">
        <v>#DIV/0!</v>
      </c>
      <c r="CL43" s="15" t="e">
        <v>#DIV/0!</v>
      </c>
      <c r="CM43" s="15" t="e">
        <v>#DIV/0!</v>
      </c>
      <c r="CN43" s="15" t="e">
        <v>#DIV/0!</v>
      </c>
      <c r="CO43" s="15" t="e">
        <v>#DIV/0!</v>
      </c>
      <c r="CP43" s="15" t="e">
        <v>#DIV/0!</v>
      </c>
      <c r="CQ43" s="15" t="e">
        <v>#DIV/0!</v>
      </c>
      <c r="CR43" s="15" t="e">
        <v>#DIV/0!</v>
      </c>
      <c r="CS43" s="15" t="e">
        <v>#DIV/0!</v>
      </c>
      <c r="CT43" s="15" t="e">
        <v>#DIV/0!</v>
      </c>
      <c r="CU43" s="15" t="e">
        <v>#DIV/0!</v>
      </c>
      <c r="CV43" s="15" t="e">
        <v>#DIV/0!</v>
      </c>
      <c r="CW43" s="15" t="e">
        <v>#DIV/0!</v>
      </c>
      <c r="CX43" s="15" t="e">
        <v>#DIV/0!</v>
      </c>
      <c r="CY43" s="15" t="e">
        <v>#DIV/0!</v>
      </c>
      <c r="CZ43" s="15">
        <v>0</v>
      </c>
      <c r="DA43" s="15">
        <v>0</v>
      </c>
      <c r="DB43" s="15">
        <v>0</v>
      </c>
      <c r="DC43" s="15">
        <v>0</v>
      </c>
      <c r="DD43" s="15">
        <v>0</v>
      </c>
      <c r="DE43" s="15">
        <v>0</v>
      </c>
      <c r="DF43" s="15">
        <v>0</v>
      </c>
      <c r="DG43" s="15">
        <v>0</v>
      </c>
      <c r="DH43" s="15">
        <v>0</v>
      </c>
      <c r="DI43" s="15">
        <v>0</v>
      </c>
      <c r="DJ43" s="15">
        <v>0</v>
      </c>
      <c r="DK43" s="15">
        <v>0.15293616660908918</v>
      </c>
      <c r="DL43" s="16">
        <v>0</v>
      </c>
      <c r="DM43" s="16">
        <v>0</v>
      </c>
      <c r="DN43" s="16">
        <v>0</v>
      </c>
      <c r="DO43" s="16">
        <v>0</v>
      </c>
      <c r="DP43" s="16">
        <v>0</v>
      </c>
      <c r="DQ43" s="16">
        <v>0</v>
      </c>
      <c r="DR43" s="16">
        <v>0</v>
      </c>
      <c r="DS43" s="16">
        <v>0</v>
      </c>
      <c r="DT43" s="16">
        <v>0</v>
      </c>
      <c r="DU43" s="16">
        <v>0</v>
      </c>
      <c r="DV43" s="16">
        <v>0</v>
      </c>
      <c r="DW43" s="16">
        <v>116.89162264846185</v>
      </c>
      <c r="DX43" s="16">
        <v>0</v>
      </c>
      <c r="DY43" s="16">
        <v>0</v>
      </c>
      <c r="DZ43" s="16">
        <v>0</v>
      </c>
      <c r="EA43" s="16">
        <v>0</v>
      </c>
      <c r="EB43" s="16">
        <v>0</v>
      </c>
      <c r="EC43" s="16">
        <v>0</v>
      </c>
      <c r="ED43" s="16">
        <v>0</v>
      </c>
      <c r="EE43" s="16">
        <v>0</v>
      </c>
      <c r="EF43" s="16">
        <v>0</v>
      </c>
      <c r="EG43" s="16">
        <v>0</v>
      </c>
      <c r="EH43" s="16">
        <v>0</v>
      </c>
      <c r="EI43" s="16">
        <v>116.43950245732827</v>
      </c>
      <c r="EJ43" s="16">
        <v>0</v>
      </c>
      <c r="EK43" s="16">
        <v>0</v>
      </c>
      <c r="EL43" s="16">
        <v>0</v>
      </c>
      <c r="EM43" s="16">
        <v>0</v>
      </c>
      <c r="EN43" s="16">
        <v>0</v>
      </c>
      <c r="EO43" s="16">
        <v>0</v>
      </c>
      <c r="EP43" s="16">
        <v>0</v>
      </c>
      <c r="EQ43" s="16">
        <v>0</v>
      </c>
      <c r="ER43" s="16">
        <v>0</v>
      </c>
      <c r="ES43" s="16">
        <v>0</v>
      </c>
      <c r="ET43" s="16">
        <v>0</v>
      </c>
      <c r="EU43" s="16">
        <v>1</v>
      </c>
      <c r="EV43" s="16">
        <v>0</v>
      </c>
      <c r="EW43" s="16">
        <v>0</v>
      </c>
      <c r="EX43" s="16">
        <v>0</v>
      </c>
      <c r="EY43" s="16">
        <v>0</v>
      </c>
      <c r="EZ43" s="16">
        <v>0</v>
      </c>
      <c r="FA43" s="16">
        <v>0</v>
      </c>
      <c r="FB43" s="16">
        <v>0</v>
      </c>
      <c r="FC43" s="16">
        <v>0</v>
      </c>
      <c r="FD43" s="16">
        <v>0</v>
      </c>
      <c r="FE43" s="16">
        <v>0</v>
      </c>
      <c r="FF43" s="16">
        <v>0</v>
      </c>
      <c r="FG43" s="16">
        <v>767.87069610941307</v>
      </c>
      <c r="FH43" s="13">
        <v>0</v>
      </c>
      <c r="FI43" s="13">
        <v>0</v>
      </c>
      <c r="FJ43" s="13">
        <v>0</v>
      </c>
      <c r="FK43" s="13">
        <v>0</v>
      </c>
      <c r="FL43" s="13">
        <v>0</v>
      </c>
      <c r="FM43" s="13">
        <v>0</v>
      </c>
      <c r="FN43" s="13">
        <v>0</v>
      </c>
      <c r="FO43" s="13">
        <v>0</v>
      </c>
      <c r="FP43" s="13">
        <v>0</v>
      </c>
      <c r="FQ43" s="13">
        <v>0</v>
      </c>
      <c r="FR43" s="13">
        <v>0</v>
      </c>
      <c r="FS43" s="13">
        <v>2669571</v>
      </c>
      <c r="FT43" s="15">
        <v>0</v>
      </c>
      <c r="FU43" s="15">
        <v>0</v>
      </c>
      <c r="FV43" s="15">
        <v>0</v>
      </c>
      <c r="FW43" s="15">
        <v>0</v>
      </c>
      <c r="FX43" s="15">
        <v>0</v>
      </c>
      <c r="FY43" s="15">
        <v>0</v>
      </c>
      <c r="FZ43" s="15">
        <v>0</v>
      </c>
      <c r="GA43" s="15">
        <v>0</v>
      </c>
      <c r="GB43" s="15">
        <v>0</v>
      </c>
      <c r="GC43" s="15">
        <v>0</v>
      </c>
      <c r="GD43" s="15">
        <v>0</v>
      </c>
      <c r="GE43" s="15">
        <v>0.21152100093985138</v>
      </c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>
        <v>0</v>
      </c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>
        <v>0</v>
      </c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>
        <v>0</v>
      </c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>
        <v>0</v>
      </c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>
        <v>0</v>
      </c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>
        <v>0</v>
      </c>
      <c r="IZ43" s="12"/>
      <c r="JA43" s="12"/>
      <c r="JB43" s="12"/>
      <c r="JC43" s="12"/>
      <c r="JD43" s="12"/>
      <c r="JE43" s="12"/>
      <c r="JF43" s="12"/>
      <c r="JG43" s="12"/>
      <c r="JH43" s="12"/>
      <c r="JI43" s="12"/>
      <c r="JJ43" s="12"/>
      <c r="JK43" s="12">
        <v>0</v>
      </c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12">
        <v>0</v>
      </c>
      <c r="JX43" s="12"/>
      <c r="JY43" s="12"/>
      <c r="JZ43" s="12"/>
      <c r="KA43" s="12"/>
      <c r="KB43" s="12"/>
      <c r="KC43" s="12"/>
      <c r="KD43" s="12"/>
      <c r="KE43" s="12"/>
      <c r="KF43" s="12"/>
      <c r="KG43" s="12"/>
      <c r="KH43" s="12"/>
      <c r="KI43" s="12">
        <v>0</v>
      </c>
      <c r="KJ43" s="12"/>
      <c r="KK43" s="12"/>
      <c r="KL43" s="12"/>
      <c r="KM43" s="12"/>
      <c r="KN43" s="12"/>
      <c r="KO43" s="12"/>
      <c r="KP43" s="12"/>
      <c r="KQ43" s="12"/>
      <c r="KR43" s="12"/>
      <c r="KS43" s="12"/>
      <c r="KT43" s="12"/>
      <c r="KU43" s="12">
        <v>0</v>
      </c>
      <c r="KV43" s="12"/>
      <c r="KW43" s="12"/>
      <c r="KX43" s="12"/>
      <c r="KY43" s="12"/>
      <c r="KZ43" s="12"/>
      <c r="LA43" s="12"/>
      <c r="LB43" s="12"/>
      <c r="LC43" s="12"/>
      <c r="LD43" s="12"/>
      <c r="LE43" s="12"/>
      <c r="LF43" s="12"/>
      <c r="LG43" s="12">
        <v>0</v>
      </c>
      <c r="LH43" s="12"/>
      <c r="LI43" s="12"/>
      <c r="LJ43" s="12"/>
      <c r="LK43" s="12"/>
      <c r="LL43" s="12"/>
      <c r="LM43" s="12"/>
      <c r="LN43" s="12"/>
      <c r="LO43" s="12"/>
      <c r="LP43" s="12"/>
      <c r="LQ43" s="12"/>
      <c r="LR43" s="12"/>
      <c r="LS43" s="12">
        <v>201</v>
      </c>
      <c r="LT43" s="14"/>
      <c r="LU43" s="14"/>
      <c r="LV43" s="14"/>
      <c r="LW43" s="14"/>
      <c r="LX43" s="14"/>
      <c r="LY43" s="14"/>
      <c r="LZ43" s="14"/>
      <c r="MA43" s="14"/>
      <c r="MB43" s="14"/>
      <c r="MC43" s="14"/>
      <c r="MD43" s="14"/>
      <c r="ME43" s="14">
        <v>0</v>
      </c>
      <c r="MF43" s="14"/>
      <c r="MG43" s="14"/>
      <c r="MH43" s="14"/>
      <c r="MI43" s="14"/>
      <c r="MJ43" s="14"/>
      <c r="MK43" s="14"/>
      <c r="ML43" s="14"/>
      <c r="MM43" s="14"/>
      <c r="MN43" s="14"/>
      <c r="MO43" s="14"/>
      <c r="MP43" s="14"/>
      <c r="MQ43" s="14">
        <v>0</v>
      </c>
      <c r="MR43" s="14"/>
      <c r="MS43" s="14"/>
      <c r="MT43" s="14"/>
      <c r="MU43" s="14"/>
      <c r="MV43" s="14"/>
      <c r="MW43" s="14"/>
      <c r="MX43" s="14"/>
      <c r="MY43" s="14"/>
      <c r="MZ43" s="14"/>
      <c r="NA43" s="14"/>
      <c r="NB43" s="14"/>
      <c r="NC43" s="14">
        <v>0</v>
      </c>
      <c r="ND43" s="14"/>
      <c r="NE43" s="14"/>
      <c r="NF43" s="14"/>
      <c r="NG43" s="14"/>
      <c r="NH43" s="14"/>
      <c r="NI43" s="14"/>
      <c r="NJ43" s="14"/>
      <c r="NK43" s="14"/>
      <c r="NL43" s="14"/>
      <c r="NM43" s="14"/>
      <c r="NN43" s="14"/>
      <c r="NO43" s="14">
        <v>0</v>
      </c>
      <c r="NP43" s="14"/>
      <c r="NQ43" s="14"/>
      <c r="NR43" s="14"/>
      <c r="NS43" s="14"/>
      <c r="NT43" s="14"/>
      <c r="NU43" s="14"/>
      <c r="NV43" s="14"/>
      <c r="NW43" s="14"/>
      <c r="NX43" s="14"/>
      <c r="NY43" s="14"/>
      <c r="NZ43" s="14"/>
      <c r="OA43" s="14">
        <v>0</v>
      </c>
      <c r="OB43" s="14"/>
      <c r="OC43" s="14"/>
      <c r="OD43" s="14"/>
      <c r="OE43" s="14"/>
      <c r="OF43" s="14"/>
      <c r="OG43" s="14"/>
      <c r="OH43" s="14"/>
      <c r="OI43" s="14"/>
      <c r="OJ43" s="14"/>
      <c r="OK43" s="14"/>
      <c r="OL43" s="14"/>
      <c r="OM43" s="14">
        <v>0</v>
      </c>
      <c r="ON43" s="14"/>
      <c r="OO43" s="14"/>
      <c r="OP43" s="14"/>
      <c r="OQ43" s="14"/>
      <c r="OR43" s="14"/>
      <c r="OS43" s="14"/>
      <c r="OT43" s="14"/>
      <c r="OU43" s="14"/>
      <c r="OV43" s="14"/>
      <c r="OW43" s="14"/>
      <c r="OX43" s="14"/>
      <c r="OY43" s="14">
        <v>0</v>
      </c>
      <c r="OZ43" s="14"/>
      <c r="PA43" s="14"/>
      <c r="PB43" s="14"/>
      <c r="PC43" s="14"/>
      <c r="PD43" s="14"/>
      <c r="PE43" s="14"/>
      <c r="PF43" s="14"/>
      <c r="PG43" s="14"/>
      <c r="PH43" s="14"/>
      <c r="PI43" s="14"/>
      <c r="PJ43" s="14"/>
      <c r="PK43" s="14">
        <v>0</v>
      </c>
      <c r="PL43" s="14"/>
      <c r="PM43" s="14"/>
      <c r="PN43" s="14"/>
      <c r="PO43" s="14"/>
      <c r="PP43" s="14"/>
      <c r="PQ43" s="14"/>
      <c r="PR43" s="14"/>
      <c r="PS43" s="14"/>
      <c r="PT43" s="14"/>
      <c r="PU43" s="14"/>
      <c r="PV43" s="14"/>
      <c r="PW43" s="14">
        <v>0</v>
      </c>
      <c r="PX43" s="14"/>
      <c r="PY43" s="14"/>
      <c r="PZ43" s="14"/>
      <c r="QA43" s="14"/>
      <c r="QB43" s="14"/>
      <c r="QC43" s="14"/>
      <c r="QD43" s="14"/>
      <c r="QE43" s="14"/>
      <c r="QF43" s="14"/>
      <c r="QG43" s="14"/>
      <c r="QH43" s="14"/>
      <c r="QI43" s="14">
        <v>0</v>
      </c>
    </row>
    <row r="44" spans="1:451">
      <c r="A44" s="12" t="s">
        <v>56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100</v>
      </c>
      <c r="M44">
        <v>0</v>
      </c>
      <c r="R44" s="12"/>
      <c r="S44" s="12" t="s">
        <v>55</v>
      </c>
      <c r="T44" s="12"/>
      <c r="U44" s="22"/>
      <c r="V44" s="22"/>
      <c r="W44" s="22"/>
      <c r="X44" s="22"/>
      <c r="Y44" s="22"/>
      <c r="Z44" s="22"/>
      <c r="AA44" s="22"/>
      <c r="AB44" s="22"/>
      <c r="AC44" s="13">
        <v>1</v>
      </c>
      <c r="AD44" s="13"/>
      <c r="AE44" s="13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5" t="e">
        <v>#DIV/0!</v>
      </c>
      <c r="CC44" s="15" t="e">
        <v>#DIV/0!</v>
      </c>
      <c r="CD44" s="15" t="e">
        <v>#DIV/0!</v>
      </c>
      <c r="CE44" s="15" t="e">
        <v>#DIV/0!</v>
      </c>
      <c r="CF44" s="15" t="e">
        <v>#DIV/0!</v>
      </c>
      <c r="CG44" s="15" t="e">
        <v>#DIV/0!</v>
      </c>
      <c r="CH44" s="15" t="e">
        <v>#DIV/0!</v>
      </c>
      <c r="CI44" s="15" t="e">
        <v>#DIV/0!</v>
      </c>
      <c r="CJ44" s="15" t="e">
        <v>#DIV/0!</v>
      </c>
      <c r="CK44" s="15" t="e">
        <v>#DIV/0!</v>
      </c>
      <c r="CL44" s="15" t="e">
        <v>#DIV/0!</v>
      </c>
      <c r="CM44" s="15" t="e">
        <v>#DIV/0!</v>
      </c>
      <c r="CN44" s="15" t="e">
        <v>#DIV/0!</v>
      </c>
      <c r="CO44" s="15" t="e">
        <v>#DIV/0!</v>
      </c>
      <c r="CP44" s="15" t="e">
        <v>#DIV/0!</v>
      </c>
      <c r="CQ44" s="15" t="e">
        <v>#DIV/0!</v>
      </c>
      <c r="CR44" s="15" t="e">
        <v>#DIV/0!</v>
      </c>
      <c r="CS44" s="15" t="e">
        <v>#DIV/0!</v>
      </c>
      <c r="CT44" s="15" t="e">
        <v>#DIV/0!</v>
      </c>
      <c r="CU44" s="15" t="e">
        <v>#DIV/0!</v>
      </c>
      <c r="CV44" s="15" t="e">
        <v>#DIV/0!</v>
      </c>
      <c r="CW44" s="15" t="e">
        <v>#DIV/0!</v>
      </c>
      <c r="CX44" s="15" t="e">
        <v>#DIV/0!</v>
      </c>
      <c r="CY44" s="15" t="e">
        <v>#DIV/0!</v>
      </c>
      <c r="CZ44" s="15">
        <v>0</v>
      </c>
      <c r="DA44" s="15">
        <v>0</v>
      </c>
      <c r="DB44" s="15">
        <v>0</v>
      </c>
      <c r="DC44" s="15">
        <v>0</v>
      </c>
      <c r="DD44" s="15">
        <v>0</v>
      </c>
      <c r="DE44" s="15">
        <v>0</v>
      </c>
      <c r="DF44" s="15">
        <v>0</v>
      </c>
      <c r="DG44" s="15">
        <v>0</v>
      </c>
      <c r="DH44" s="15">
        <v>0</v>
      </c>
      <c r="DI44" s="15">
        <v>0</v>
      </c>
      <c r="DJ44" s="15">
        <v>0</v>
      </c>
      <c r="DK44" s="15">
        <v>0</v>
      </c>
      <c r="DL44" s="16">
        <v>0</v>
      </c>
      <c r="DM44" s="16">
        <v>0</v>
      </c>
      <c r="DN44" s="16">
        <v>0</v>
      </c>
      <c r="DO44" s="16">
        <v>0</v>
      </c>
      <c r="DP44" s="16">
        <v>0</v>
      </c>
      <c r="DQ44" s="16">
        <v>0</v>
      </c>
      <c r="DR44" s="16">
        <v>0</v>
      </c>
      <c r="DS44" s="16">
        <v>0</v>
      </c>
      <c r="DT44" s="16">
        <v>0</v>
      </c>
      <c r="DU44" s="16">
        <v>0</v>
      </c>
      <c r="DV44" s="16">
        <v>0</v>
      </c>
      <c r="DW44" s="16">
        <v>0</v>
      </c>
      <c r="DX44" s="16">
        <v>0</v>
      </c>
      <c r="DY44" s="16">
        <v>0</v>
      </c>
      <c r="DZ44" s="16">
        <v>0</v>
      </c>
      <c r="EA44" s="16">
        <v>0</v>
      </c>
      <c r="EB44" s="16">
        <v>0</v>
      </c>
      <c r="EC44" s="16">
        <v>0</v>
      </c>
      <c r="ED44" s="16">
        <v>0</v>
      </c>
      <c r="EE44" s="16">
        <v>0</v>
      </c>
      <c r="EF44" s="16">
        <v>0</v>
      </c>
      <c r="EG44" s="16">
        <v>0</v>
      </c>
      <c r="EH44" s="16">
        <v>0</v>
      </c>
      <c r="EI44" s="16">
        <v>0</v>
      </c>
      <c r="EJ44" s="16">
        <v>0</v>
      </c>
      <c r="EK44" s="16">
        <v>0</v>
      </c>
      <c r="EL44" s="16">
        <v>0</v>
      </c>
      <c r="EM44" s="16">
        <v>0</v>
      </c>
      <c r="EN44" s="16">
        <v>0</v>
      </c>
      <c r="EO44" s="16">
        <v>0</v>
      </c>
      <c r="EP44" s="16">
        <v>0</v>
      </c>
      <c r="EQ44" s="16">
        <v>0</v>
      </c>
      <c r="ER44" s="16">
        <v>0</v>
      </c>
      <c r="ES44" s="16">
        <v>0</v>
      </c>
      <c r="ET44" s="16">
        <v>0</v>
      </c>
      <c r="EU44" s="16">
        <v>0</v>
      </c>
      <c r="EV44" s="16">
        <v>0</v>
      </c>
      <c r="EW44" s="16">
        <v>0</v>
      </c>
      <c r="EX44" s="16">
        <v>0</v>
      </c>
      <c r="EY44" s="16">
        <v>0</v>
      </c>
      <c r="EZ44" s="16">
        <v>0</v>
      </c>
      <c r="FA44" s="16">
        <v>0</v>
      </c>
      <c r="FB44" s="16">
        <v>0</v>
      </c>
      <c r="FC44" s="16">
        <v>0</v>
      </c>
      <c r="FD44" s="16">
        <v>0</v>
      </c>
      <c r="FE44" s="16">
        <v>0</v>
      </c>
      <c r="FF44" s="16">
        <v>0</v>
      </c>
      <c r="FG44" s="16">
        <v>0</v>
      </c>
      <c r="FH44" s="13">
        <v>0</v>
      </c>
      <c r="FI44" s="13">
        <v>0</v>
      </c>
      <c r="FJ44" s="13">
        <v>0</v>
      </c>
      <c r="FK44" s="13">
        <v>0</v>
      </c>
      <c r="FL44" s="13">
        <v>0</v>
      </c>
      <c r="FM44" s="13">
        <v>0</v>
      </c>
      <c r="FN44" s="13">
        <v>0</v>
      </c>
      <c r="FO44" s="13">
        <v>0</v>
      </c>
      <c r="FP44" s="13">
        <v>0</v>
      </c>
      <c r="FQ44" s="13">
        <v>0</v>
      </c>
      <c r="FR44" s="13">
        <v>0</v>
      </c>
      <c r="FS44" s="13">
        <v>0</v>
      </c>
      <c r="FT44" s="15">
        <v>0</v>
      </c>
      <c r="FU44" s="15">
        <v>0</v>
      </c>
      <c r="FV44" s="15">
        <v>0</v>
      </c>
      <c r="FW44" s="15">
        <v>0</v>
      </c>
      <c r="FX44" s="15">
        <v>0</v>
      </c>
      <c r="FY44" s="15">
        <v>0</v>
      </c>
      <c r="FZ44" s="15">
        <v>0</v>
      </c>
      <c r="GA44" s="15">
        <v>0</v>
      </c>
      <c r="GB44" s="15">
        <v>0</v>
      </c>
      <c r="GC44" s="15">
        <v>0</v>
      </c>
      <c r="GD44" s="15">
        <v>0</v>
      </c>
      <c r="GE44" s="15">
        <v>0</v>
      </c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12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12"/>
      <c r="JX44" s="12"/>
      <c r="JY44" s="12"/>
      <c r="JZ44" s="12"/>
      <c r="KA44" s="12"/>
      <c r="KB44" s="12"/>
      <c r="KC44" s="12"/>
      <c r="KD44" s="12"/>
      <c r="KE44" s="12"/>
      <c r="KF44" s="12"/>
      <c r="KG44" s="12"/>
      <c r="KH44" s="12"/>
      <c r="KI44" s="12"/>
      <c r="KJ44" s="12"/>
      <c r="KK44" s="12"/>
      <c r="KL44" s="12"/>
      <c r="KM44" s="12"/>
      <c r="KN44" s="12"/>
      <c r="KO44" s="12"/>
      <c r="KP44" s="12"/>
      <c r="KQ44" s="12"/>
      <c r="KR44" s="12"/>
      <c r="KS44" s="12"/>
      <c r="KT44" s="12"/>
      <c r="KU44" s="12"/>
      <c r="KV44" s="12"/>
      <c r="KW44" s="12"/>
      <c r="KX44" s="12"/>
      <c r="KY44" s="12"/>
      <c r="KZ44" s="12"/>
      <c r="LA44" s="12"/>
      <c r="LB44" s="12"/>
      <c r="LC44" s="12"/>
      <c r="LD44" s="12"/>
      <c r="LE44" s="12"/>
      <c r="LF44" s="12"/>
      <c r="LG44" s="12"/>
      <c r="LH44" s="12"/>
      <c r="LI44" s="12"/>
      <c r="LJ44" s="12"/>
      <c r="LK44" s="12"/>
      <c r="LL44" s="12"/>
      <c r="LM44" s="12"/>
      <c r="LN44" s="12"/>
      <c r="LO44" s="12"/>
      <c r="LP44" s="12"/>
      <c r="LQ44" s="12"/>
      <c r="LR44" s="12"/>
      <c r="LS44" s="12"/>
      <c r="LT44" s="14"/>
      <c r="LU44" s="14"/>
      <c r="LV44" s="14"/>
      <c r="LW44" s="14"/>
      <c r="LX44" s="14"/>
      <c r="LY44" s="14"/>
      <c r="LZ44" s="14"/>
      <c r="MA44" s="14"/>
      <c r="MB44" s="14"/>
      <c r="MC44" s="14"/>
      <c r="MD44" s="14"/>
      <c r="ME44" s="14"/>
      <c r="MF44" s="14"/>
      <c r="MG44" s="14"/>
      <c r="MH44" s="14"/>
      <c r="MI44" s="14"/>
      <c r="MJ44" s="14"/>
      <c r="MK44" s="14"/>
      <c r="ML44" s="14"/>
      <c r="MM44" s="14"/>
      <c r="MN44" s="14"/>
      <c r="MO44" s="14"/>
      <c r="MP44" s="14"/>
      <c r="MQ44" s="14"/>
      <c r="MR44" s="14"/>
      <c r="MS44" s="14"/>
      <c r="MT44" s="14"/>
      <c r="MU44" s="14"/>
      <c r="MV44" s="14"/>
      <c r="MW44" s="14"/>
      <c r="MX44" s="14"/>
      <c r="MY44" s="14"/>
      <c r="MZ44" s="14"/>
      <c r="NA44" s="14"/>
      <c r="NB44" s="14"/>
      <c r="NC44" s="14"/>
      <c r="ND44" s="14"/>
      <c r="NE44" s="14"/>
      <c r="NF44" s="14"/>
      <c r="NG44" s="14"/>
      <c r="NH44" s="14"/>
      <c r="NI44" s="14"/>
      <c r="NJ44" s="14"/>
      <c r="NK44" s="14"/>
      <c r="NL44" s="14"/>
      <c r="NM44" s="14"/>
      <c r="NN44" s="14"/>
      <c r="NO44" s="14"/>
      <c r="NP44" s="14"/>
      <c r="NQ44" s="14"/>
      <c r="NR44" s="14"/>
      <c r="NS44" s="14"/>
      <c r="NT44" s="14"/>
      <c r="NU44" s="14"/>
      <c r="NV44" s="14"/>
      <c r="NW44" s="14"/>
      <c r="NX44" s="14"/>
      <c r="NY44" s="14"/>
      <c r="NZ44" s="14"/>
      <c r="OA44" s="14"/>
      <c r="OB44" s="14"/>
      <c r="OC44" s="14"/>
      <c r="OD44" s="14"/>
      <c r="OE44" s="14"/>
      <c r="OF44" s="14"/>
      <c r="OG44" s="14"/>
      <c r="OH44" s="14"/>
      <c r="OI44" s="14"/>
      <c r="OJ44" s="14"/>
      <c r="OK44" s="14"/>
      <c r="OL44" s="14"/>
      <c r="OM44" s="14"/>
      <c r="ON44" s="14"/>
      <c r="OO44" s="14"/>
      <c r="OP44" s="14"/>
      <c r="OQ44" s="14"/>
      <c r="OR44" s="14"/>
      <c r="OS44" s="14"/>
      <c r="OT44" s="14"/>
      <c r="OU44" s="14"/>
      <c r="OV44" s="14"/>
      <c r="OW44" s="14"/>
      <c r="OX44" s="14"/>
      <c r="OY44" s="14"/>
      <c r="OZ44" s="14"/>
      <c r="PA44" s="14"/>
      <c r="PB44" s="14"/>
      <c r="PC44" s="14"/>
      <c r="PD44" s="14"/>
      <c r="PE44" s="14"/>
      <c r="PF44" s="14"/>
      <c r="PG44" s="14"/>
      <c r="PH44" s="14"/>
      <c r="PI44" s="14"/>
      <c r="PJ44" s="14"/>
      <c r="PK44" s="14"/>
      <c r="PL44" s="14"/>
      <c r="PM44" s="14"/>
      <c r="PN44" s="14"/>
      <c r="PO44" s="14"/>
      <c r="PP44" s="14"/>
      <c r="PQ44" s="14"/>
      <c r="PR44" s="14"/>
      <c r="PS44" s="14"/>
      <c r="PT44" s="14"/>
      <c r="PU44" s="14"/>
      <c r="PV44" s="14"/>
      <c r="PW44" s="14"/>
      <c r="PX44" s="14"/>
      <c r="PY44" s="14"/>
      <c r="PZ44" s="14"/>
      <c r="QA44" s="14"/>
      <c r="QB44" s="14"/>
      <c r="QC44" s="14"/>
      <c r="QD44" s="14"/>
      <c r="QE44" s="14"/>
      <c r="QF44" s="14"/>
      <c r="QG44" s="14"/>
      <c r="QH44" s="14"/>
      <c r="QI44" s="14"/>
    </row>
    <row r="45" spans="1:451">
      <c r="A45" s="12" t="s">
        <v>57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100</v>
      </c>
      <c r="R45" s="12"/>
      <c r="S45" s="12" t="s">
        <v>56</v>
      </c>
      <c r="T45" s="12"/>
      <c r="U45" s="22"/>
      <c r="V45" s="22"/>
      <c r="W45" s="22"/>
      <c r="X45" s="22"/>
      <c r="Y45" s="22"/>
      <c r="Z45" s="22"/>
      <c r="AA45" s="22"/>
      <c r="AB45" s="22"/>
      <c r="AC45" s="13"/>
      <c r="AD45" s="13">
        <v>1</v>
      </c>
      <c r="AE45" s="13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5" t="e">
        <v>#DIV/0!</v>
      </c>
      <c r="CC45" s="15" t="e">
        <v>#DIV/0!</v>
      </c>
      <c r="CD45" s="15" t="e">
        <v>#DIV/0!</v>
      </c>
      <c r="CE45" s="15" t="e">
        <v>#DIV/0!</v>
      </c>
      <c r="CF45" s="15" t="e">
        <v>#DIV/0!</v>
      </c>
      <c r="CG45" s="15" t="e">
        <v>#DIV/0!</v>
      </c>
      <c r="CH45" s="15" t="e">
        <v>#DIV/0!</v>
      </c>
      <c r="CI45" s="15" t="e">
        <v>#DIV/0!</v>
      </c>
      <c r="CJ45" s="15" t="e">
        <v>#DIV/0!</v>
      </c>
      <c r="CK45" s="15" t="e">
        <v>#DIV/0!</v>
      </c>
      <c r="CL45" s="15" t="e">
        <v>#DIV/0!</v>
      </c>
      <c r="CM45" s="15" t="e">
        <v>#DIV/0!</v>
      </c>
      <c r="CN45" s="15" t="e">
        <v>#DIV/0!</v>
      </c>
      <c r="CO45" s="15" t="e">
        <v>#DIV/0!</v>
      </c>
      <c r="CP45" s="15" t="e">
        <v>#DIV/0!</v>
      </c>
      <c r="CQ45" s="15" t="e">
        <v>#DIV/0!</v>
      </c>
      <c r="CR45" s="15" t="e">
        <v>#DIV/0!</v>
      </c>
      <c r="CS45" s="15" t="e">
        <v>#DIV/0!</v>
      </c>
      <c r="CT45" s="15" t="e">
        <v>#DIV/0!</v>
      </c>
      <c r="CU45" s="15" t="e">
        <v>#DIV/0!</v>
      </c>
      <c r="CV45" s="15" t="e">
        <v>#DIV/0!</v>
      </c>
      <c r="CW45" s="15" t="e">
        <v>#DIV/0!</v>
      </c>
      <c r="CX45" s="15" t="e">
        <v>#DIV/0!</v>
      </c>
      <c r="CY45" s="15" t="e">
        <v>#DIV/0!</v>
      </c>
      <c r="CZ45" s="15">
        <v>0</v>
      </c>
      <c r="DA45" s="15">
        <v>0</v>
      </c>
      <c r="DB45" s="15">
        <v>0</v>
      </c>
      <c r="DC45" s="15">
        <v>0</v>
      </c>
      <c r="DD45" s="15">
        <v>0</v>
      </c>
      <c r="DE45" s="15">
        <v>0</v>
      </c>
      <c r="DF45" s="15">
        <v>0</v>
      </c>
      <c r="DG45" s="15">
        <v>0</v>
      </c>
      <c r="DH45" s="15">
        <v>0</v>
      </c>
      <c r="DI45" s="15">
        <v>0</v>
      </c>
      <c r="DJ45" s="15">
        <v>0</v>
      </c>
      <c r="DK45" s="15">
        <v>0</v>
      </c>
      <c r="DL45" s="16">
        <v>0</v>
      </c>
      <c r="DM45" s="16">
        <v>0</v>
      </c>
      <c r="DN45" s="16">
        <v>0</v>
      </c>
      <c r="DO45" s="16">
        <v>0</v>
      </c>
      <c r="DP45" s="16">
        <v>0</v>
      </c>
      <c r="DQ45" s="16">
        <v>0</v>
      </c>
      <c r="DR45" s="16">
        <v>0</v>
      </c>
      <c r="DS45" s="16">
        <v>0</v>
      </c>
      <c r="DT45" s="16">
        <v>0</v>
      </c>
      <c r="DU45" s="16">
        <v>0</v>
      </c>
      <c r="DV45" s="16">
        <v>0</v>
      </c>
      <c r="DW45" s="16">
        <v>0</v>
      </c>
      <c r="DX45" s="16">
        <v>0</v>
      </c>
      <c r="DY45" s="16">
        <v>0</v>
      </c>
      <c r="DZ45" s="16">
        <v>0</v>
      </c>
      <c r="EA45" s="16">
        <v>0</v>
      </c>
      <c r="EB45" s="16">
        <v>0</v>
      </c>
      <c r="EC45" s="16">
        <v>0</v>
      </c>
      <c r="ED45" s="16">
        <v>0</v>
      </c>
      <c r="EE45" s="16">
        <v>0</v>
      </c>
      <c r="EF45" s="16">
        <v>0</v>
      </c>
      <c r="EG45" s="16">
        <v>0</v>
      </c>
      <c r="EH45" s="16">
        <v>0</v>
      </c>
      <c r="EI45" s="16">
        <v>0</v>
      </c>
      <c r="EJ45" s="16">
        <v>0</v>
      </c>
      <c r="EK45" s="16">
        <v>0</v>
      </c>
      <c r="EL45" s="16">
        <v>0</v>
      </c>
      <c r="EM45" s="16">
        <v>0</v>
      </c>
      <c r="EN45" s="16">
        <v>0</v>
      </c>
      <c r="EO45" s="16">
        <v>0</v>
      </c>
      <c r="EP45" s="16">
        <v>0</v>
      </c>
      <c r="EQ45" s="16">
        <v>0</v>
      </c>
      <c r="ER45" s="16">
        <v>0</v>
      </c>
      <c r="ES45" s="16">
        <v>0</v>
      </c>
      <c r="ET45" s="16">
        <v>0</v>
      </c>
      <c r="EU45" s="16">
        <v>0</v>
      </c>
      <c r="EV45" s="16">
        <v>0</v>
      </c>
      <c r="EW45" s="16">
        <v>0</v>
      </c>
      <c r="EX45" s="16">
        <v>0</v>
      </c>
      <c r="EY45" s="16">
        <v>0</v>
      </c>
      <c r="EZ45" s="16">
        <v>0</v>
      </c>
      <c r="FA45" s="16">
        <v>0</v>
      </c>
      <c r="FB45" s="16">
        <v>0</v>
      </c>
      <c r="FC45" s="16">
        <v>0</v>
      </c>
      <c r="FD45" s="16">
        <v>0</v>
      </c>
      <c r="FE45" s="16">
        <v>0</v>
      </c>
      <c r="FF45" s="16">
        <v>0</v>
      </c>
      <c r="FG45" s="16">
        <v>0</v>
      </c>
      <c r="FH45" s="13">
        <v>0</v>
      </c>
      <c r="FI45" s="13">
        <v>0</v>
      </c>
      <c r="FJ45" s="13">
        <v>0</v>
      </c>
      <c r="FK45" s="13">
        <v>0</v>
      </c>
      <c r="FL45" s="13">
        <v>0</v>
      </c>
      <c r="FM45" s="13">
        <v>0</v>
      </c>
      <c r="FN45" s="13">
        <v>0</v>
      </c>
      <c r="FO45" s="13">
        <v>0</v>
      </c>
      <c r="FP45" s="13">
        <v>0</v>
      </c>
      <c r="FQ45" s="13">
        <v>0</v>
      </c>
      <c r="FR45" s="13">
        <v>0</v>
      </c>
      <c r="FS45" s="13">
        <v>0</v>
      </c>
      <c r="FT45" s="15">
        <v>0</v>
      </c>
      <c r="FU45" s="15">
        <v>0</v>
      </c>
      <c r="FV45" s="15">
        <v>0</v>
      </c>
      <c r="FW45" s="15">
        <v>0</v>
      </c>
      <c r="FX45" s="15">
        <v>0</v>
      </c>
      <c r="FY45" s="15">
        <v>0</v>
      </c>
      <c r="FZ45" s="15">
        <v>0</v>
      </c>
      <c r="GA45" s="15">
        <v>0</v>
      </c>
      <c r="GB45" s="15">
        <v>0</v>
      </c>
      <c r="GC45" s="15">
        <v>0</v>
      </c>
      <c r="GD45" s="15">
        <v>0</v>
      </c>
      <c r="GE45" s="15">
        <v>0</v>
      </c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12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12"/>
      <c r="JX45" s="12"/>
      <c r="JY45" s="12"/>
      <c r="JZ45" s="12"/>
      <c r="KA45" s="12"/>
      <c r="KB45" s="12"/>
      <c r="KC45" s="12"/>
      <c r="KD45" s="12"/>
      <c r="KE45" s="12"/>
      <c r="KF45" s="12"/>
      <c r="KG45" s="12"/>
      <c r="KH45" s="12"/>
      <c r="KI45" s="12"/>
      <c r="KJ45" s="12"/>
      <c r="KK45" s="12"/>
      <c r="KL45" s="12"/>
      <c r="KM45" s="12"/>
      <c r="KN45" s="12"/>
      <c r="KO45" s="12"/>
      <c r="KP45" s="12"/>
      <c r="KQ45" s="12"/>
      <c r="KR45" s="12"/>
      <c r="KS45" s="12"/>
      <c r="KT45" s="12"/>
      <c r="KU45" s="12"/>
      <c r="KV45" s="12"/>
      <c r="KW45" s="12"/>
      <c r="KX45" s="12"/>
      <c r="KY45" s="12"/>
      <c r="KZ45" s="12"/>
      <c r="LA45" s="12"/>
      <c r="LB45" s="12"/>
      <c r="LC45" s="12"/>
      <c r="LD45" s="12"/>
      <c r="LE45" s="12"/>
      <c r="LF45" s="12"/>
      <c r="LG45" s="12"/>
      <c r="LH45" s="12"/>
      <c r="LI45" s="12"/>
      <c r="LJ45" s="12"/>
      <c r="LK45" s="12"/>
      <c r="LL45" s="12"/>
      <c r="LM45" s="12"/>
      <c r="LN45" s="12"/>
      <c r="LO45" s="12"/>
      <c r="LP45" s="12"/>
      <c r="LQ45" s="12"/>
      <c r="LR45" s="12"/>
      <c r="LS45" s="12"/>
      <c r="LT45" s="14"/>
      <c r="LU45" s="14"/>
      <c r="LV45" s="14"/>
      <c r="LW45" s="14"/>
      <c r="LX45" s="14"/>
      <c r="LY45" s="14"/>
      <c r="LZ45" s="14"/>
      <c r="MA45" s="14"/>
      <c r="MB45" s="14"/>
      <c r="MC45" s="14"/>
      <c r="MD45" s="14"/>
      <c r="ME45" s="14"/>
      <c r="MF45" s="14"/>
      <c r="MG45" s="14"/>
      <c r="MH45" s="14"/>
      <c r="MI45" s="14"/>
      <c r="MJ45" s="14"/>
      <c r="MK45" s="14"/>
      <c r="ML45" s="14"/>
      <c r="MM45" s="14"/>
      <c r="MN45" s="14"/>
      <c r="MO45" s="14"/>
      <c r="MP45" s="14"/>
      <c r="MQ45" s="14"/>
      <c r="MR45" s="14"/>
      <c r="MS45" s="14"/>
      <c r="MT45" s="14"/>
      <c r="MU45" s="14"/>
      <c r="MV45" s="14"/>
      <c r="MW45" s="14"/>
      <c r="MX45" s="14"/>
      <c r="MY45" s="14"/>
      <c r="MZ45" s="14"/>
      <c r="NA45" s="14"/>
      <c r="NB45" s="14"/>
      <c r="NC45" s="14"/>
      <c r="ND45" s="14"/>
      <c r="NE45" s="14"/>
      <c r="NF45" s="14"/>
      <c r="NG45" s="14"/>
      <c r="NH45" s="14"/>
      <c r="NI45" s="14"/>
      <c r="NJ45" s="14"/>
      <c r="NK45" s="14"/>
      <c r="NL45" s="14"/>
      <c r="NM45" s="14"/>
      <c r="NN45" s="14"/>
      <c r="NO45" s="14"/>
      <c r="NP45" s="14"/>
      <c r="NQ45" s="14"/>
      <c r="NR45" s="14"/>
      <c r="NS45" s="14"/>
      <c r="NT45" s="14"/>
      <c r="NU45" s="14"/>
      <c r="NV45" s="14"/>
      <c r="NW45" s="14"/>
      <c r="NX45" s="14"/>
      <c r="NY45" s="14"/>
      <c r="NZ45" s="14"/>
      <c r="OA45" s="14"/>
      <c r="OB45" s="14"/>
      <c r="OC45" s="14"/>
      <c r="OD45" s="14"/>
      <c r="OE45" s="14"/>
      <c r="OF45" s="14"/>
      <c r="OG45" s="14"/>
      <c r="OH45" s="14"/>
      <c r="OI45" s="14"/>
      <c r="OJ45" s="14"/>
      <c r="OK45" s="14"/>
      <c r="OL45" s="14"/>
      <c r="OM45" s="14"/>
      <c r="ON45" s="14"/>
      <c r="OO45" s="14"/>
      <c r="OP45" s="14"/>
      <c r="OQ45" s="14"/>
      <c r="OR45" s="14"/>
      <c r="OS45" s="14"/>
      <c r="OT45" s="14"/>
      <c r="OU45" s="14"/>
      <c r="OV45" s="14"/>
      <c r="OW45" s="14"/>
      <c r="OX45" s="14"/>
      <c r="OY45" s="14"/>
      <c r="OZ45" s="14"/>
      <c r="PA45" s="14"/>
      <c r="PB45" s="14"/>
      <c r="PC45" s="14"/>
      <c r="PD45" s="14"/>
      <c r="PE45" s="14"/>
      <c r="PF45" s="14"/>
      <c r="PG45" s="14"/>
      <c r="PH45" s="14"/>
      <c r="PI45" s="14"/>
      <c r="PJ45" s="14"/>
      <c r="PK45" s="14"/>
      <c r="PL45" s="14"/>
      <c r="PM45" s="14"/>
      <c r="PN45" s="14"/>
      <c r="PO45" s="14"/>
      <c r="PP45" s="14"/>
      <c r="PQ45" s="14"/>
      <c r="PR45" s="14"/>
      <c r="PS45" s="14"/>
      <c r="PT45" s="14"/>
      <c r="PU45" s="14"/>
      <c r="PV45" s="14"/>
      <c r="PW45" s="14"/>
      <c r="PX45" s="14"/>
      <c r="PY45" s="14"/>
      <c r="PZ45" s="14"/>
      <c r="QA45" s="14"/>
      <c r="QB45" s="14"/>
      <c r="QC45" s="14"/>
      <c r="QD45" s="14"/>
      <c r="QE45" s="14"/>
      <c r="QF45" s="14"/>
      <c r="QG45" s="14"/>
      <c r="QH45" s="14"/>
      <c r="QI45" s="14"/>
    </row>
    <row r="46" spans="1:451">
      <c r="R46" s="12"/>
      <c r="S46" s="12" t="s">
        <v>57</v>
      </c>
      <c r="T46" s="12"/>
      <c r="U46" s="22"/>
      <c r="V46" s="22"/>
      <c r="W46" s="22"/>
      <c r="X46" s="22"/>
      <c r="Y46" s="22"/>
      <c r="Z46" s="22"/>
      <c r="AA46" s="22"/>
      <c r="AB46" s="22"/>
      <c r="AC46" s="13"/>
      <c r="AD46" s="13"/>
      <c r="AE46" s="13">
        <v>1</v>
      </c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5" t="e">
        <v>#DIV/0!</v>
      </c>
      <c r="CC46" s="15" t="e">
        <v>#DIV/0!</v>
      </c>
      <c r="CD46" s="15" t="e">
        <v>#DIV/0!</v>
      </c>
      <c r="CE46" s="15" t="e">
        <v>#DIV/0!</v>
      </c>
      <c r="CF46" s="15" t="e">
        <v>#DIV/0!</v>
      </c>
      <c r="CG46" s="15" t="e">
        <v>#DIV/0!</v>
      </c>
      <c r="CH46" s="15" t="e">
        <v>#DIV/0!</v>
      </c>
      <c r="CI46" s="15" t="e">
        <v>#DIV/0!</v>
      </c>
      <c r="CJ46" s="15" t="e">
        <v>#DIV/0!</v>
      </c>
      <c r="CK46" s="15" t="e">
        <v>#DIV/0!</v>
      </c>
      <c r="CL46" s="15" t="e">
        <v>#DIV/0!</v>
      </c>
      <c r="CM46" s="15" t="e">
        <v>#DIV/0!</v>
      </c>
      <c r="CN46" s="15" t="e">
        <v>#DIV/0!</v>
      </c>
      <c r="CO46" s="15" t="e">
        <v>#DIV/0!</v>
      </c>
      <c r="CP46" s="15" t="e">
        <v>#DIV/0!</v>
      </c>
      <c r="CQ46" s="15" t="e">
        <v>#DIV/0!</v>
      </c>
      <c r="CR46" s="15" t="e">
        <v>#DIV/0!</v>
      </c>
      <c r="CS46" s="15" t="e">
        <v>#DIV/0!</v>
      </c>
      <c r="CT46" s="15" t="e">
        <v>#DIV/0!</v>
      </c>
      <c r="CU46" s="15" t="e">
        <v>#DIV/0!</v>
      </c>
      <c r="CV46" s="15" t="e">
        <v>#DIV/0!</v>
      </c>
      <c r="CW46" s="15" t="e">
        <v>#DIV/0!</v>
      </c>
      <c r="CX46" s="15" t="e">
        <v>#DIV/0!</v>
      </c>
      <c r="CY46" s="15" t="e">
        <v>#DIV/0!</v>
      </c>
      <c r="CZ46" s="15">
        <v>0</v>
      </c>
      <c r="DA46" s="15">
        <v>0</v>
      </c>
      <c r="DB46" s="15">
        <v>0</v>
      </c>
      <c r="DC46" s="15">
        <v>0</v>
      </c>
      <c r="DD46" s="15">
        <v>0</v>
      </c>
      <c r="DE46" s="15">
        <v>0</v>
      </c>
      <c r="DF46" s="15">
        <v>0</v>
      </c>
      <c r="DG46" s="15">
        <v>0</v>
      </c>
      <c r="DH46" s="15">
        <v>0</v>
      </c>
      <c r="DI46" s="15">
        <v>0</v>
      </c>
      <c r="DJ46" s="15">
        <v>0</v>
      </c>
      <c r="DK46" s="15">
        <v>0</v>
      </c>
      <c r="DL46" s="16">
        <v>0</v>
      </c>
      <c r="DM46" s="16">
        <v>0</v>
      </c>
      <c r="DN46" s="16">
        <v>0</v>
      </c>
      <c r="DO46" s="16">
        <v>0</v>
      </c>
      <c r="DP46" s="16">
        <v>0</v>
      </c>
      <c r="DQ46" s="16">
        <v>0</v>
      </c>
      <c r="DR46" s="16">
        <v>0</v>
      </c>
      <c r="DS46" s="16">
        <v>0</v>
      </c>
      <c r="DT46" s="16">
        <v>0</v>
      </c>
      <c r="DU46" s="16">
        <v>0</v>
      </c>
      <c r="DV46" s="16">
        <v>0</v>
      </c>
      <c r="DW46" s="16">
        <v>0</v>
      </c>
      <c r="DX46" s="16">
        <v>0</v>
      </c>
      <c r="DY46" s="16">
        <v>0</v>
      </c>
      <c r="DZ46" s="16">
        <v>0</v>
      </c>
      <c r="EA46" s="16">
        <v>0</v>
      </c>
      <c r="EB46" s="16">
        <v>0</v>
      </c>
      <c r="EC46" s="16">
        <v>0</v>
      </c>
      <c r="ED46" s="16">
        <v>0</v>
      </c>
      <c r="EE46" s="16">
        <v>0</v>
      </c>
      <c r="EF46" s="16">
        <v>0</v>
      </c>
      <c r="EG46" s="16">
        <v>0</v>
      </c>
      <c r="EH46" s="16">
        <v>0</v>
      </c>
      <c r="EI46" s="16">
        <v>0</v>
      </c>
      <c r="EJ46" s="16">
        <v>0</v>
      </c>
      <c r="EK46" s="16">
        <v>0</v>
      </c>
      <c r="EL46" s="16">
        <v>0</v>
      </c>
      <c r="EM46" s="16">
        <v>0</v>
      </c>
      <c r="EN46" s="16">
        <v>0</v>
      </c>
      <c r="EO46" s="16">
        <v>0</v>
      </c>
      <c r="EP46" s="16">
        <v>0</v>
      </c>
      <c r="EQ46" s="16">
        <v>0</v>
      </c>
      <c r="ER46" s="16">
        <v>0</v>
      </c>
      <c r="ES46" s="16">
        <v>0</v>
      </c>
      <c r="ET46" s="16">
        <v>0</v>
      </c>
      <c r="EU46" s="16">
        <v>0</v>
      </c>
      <c r="EV46" s="16">
        <v>0</v>
      </c>
      <c r="EW46" s="16">
        <v>0</v>
      </c>
      <c r="EX46" s="16">
        <v>0</v>
      </c>
      <c r="EY46" s="16">
        <v>0</v>
      </c>
      <c r="EZ46" s="16">
        <v>0</v>
      </c>
      <c r="FA46" s="16">
        <v>0</v>
      </c>
      <c r="FB46" s="16">
        <v>0</v>
      </c>
      <c r="FC46" s="16">
        <v>0</v>
      </c>
      <c r="FD46" s="16">
        <v>0</v>
      </c>
      <c r="FE46" s="16">
        <v>0</v>
      </c>
      <c r="FF46" s="16">
        <v>0</v>
      </c>
      <c r="FG46" s="16">
        <v>0</v>
      </c>
      <c r="FH46" s="13">
        <v>0</v>
      </c>
      <c r="FI46" s="13">
        <v>0</v>
      </c>
      <c r="FJ46" s="13">
        <v>0</v>
      </c>
      <c r="FK46" s="13">
        <v>0</v>
      </c>
      <c r="FL46" s="13">
        <v>0</v>
      </c>
      <c r="FM46" s="13">
        <v>0</v>
      </c>
      <c r="FN46" s="13">
        <v>0</v>
      </c>
      <c r="FO46" s="13">
        <v>0</v>
      </c>
      <c r="FP46" s="13">
        <v>0</v>
      </c>
      <c r="FQ46" s="13">
        <v>0</v>
      </c>
      <c r="FR46" s="13">
        <v>0</v>
      </c>
      <c r="FS46" s="13">
        <v>0</v>
      </c>
      <c r="FT46" s="15">
        <v>0</v>
      </c>
      <c r="FU46" s="15">
        <v>0</v>
      </c>
      <c r="FV46" s="15">
        <v>0</v>
      </c>
      <c r="FW46" s="15">
        <v>0</v>
      </c>
      <c r="FX46" s="15">
        <v>0</v>
      </c>
      <c r="FY46" s="15">
        <v>0</v>
      </c>
      <c r="FZ46" s="15">
        <v>0</v>
      </c>
      <c r="GA46" s="15">
        <v>0</v>
      </c>
      <c r="GB46" s="15">
        <v>0</v>
      </c>
      <c r="GC46" s="15">
        <v>0</v>
      </c>
      <c r="GD46" s="15">
        <v>0</v>
      </c>
      <c r="GE46" s="15">
        <v>0</v>
      </c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12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12"/>
      <c r="JX46" s="12"/>
      <c r="JY46" s="12"/>
      <c r="JZ46" s="12"/>
      <c r="KA46" s="12"/>
      <c r="KB46" s="12"/>
      <c r="KC46" s="12"/>
      <c r="KD46" s="12"/>
      <c r="KE46" s="12"/>
      <c r="KF46" s="12"/>
      <c r="KG46" s="12"/>
      <c r="KH46" s="12"/>
      <c r="KI46" s="12"/>
      <c r="KJ46" s="12"/>
      <c r="KK46" s="12"/>
      <c r="KL46" s="12"/>
      <c r="KM46" s="12"/>
      <c r="KN46" s="12"/>
      <c r="KO46" s="12"/>
      <c r="KP46" s="12"/>
      <c r="KQ46" s="12"/>
      <c r="KR46" s="12"/>
      <c r="KS46" s="12"/>
      <c r="KT46" s="12"/>
      <c r="KU46" s="12"/>
      <c r="KV46" s="12"/>
      <c r="KW46" s="12"/>
      <c r="KX46" s="12"/>
      <c r="KY46" s="12"/>
      <c r="KZ46" s="12"/>
      <c r="LA46" s="12"/>
      <c r="LB46" s="12"/>
      <c r="LC46" s="12"/>
      <c r="LD46" s="12"/>
      <c r="LE46" s="12"/>
      <c r="LF46" s="12"/>
      <c r="LG46" s="12"/>
      <c r="LH46" s="12"/>
      <c r="LI46" s="12"/>
      <c r="LJ46" s="12"/>
      <c r="LK46" s="12"/>
      <c r="LL46" s="12"/>
      <c r="LM46" s="12"/>
      <c r="LN46" s="12"/>
      <c r="LO46" s="12"/>
      <c r="LP46" s="12"/>
      <c r="LQ46" s="12"/>
      <c r="LR46" s="12"/>
      <c r="LS46" s="12"/>
      <c r="LT46" s="14"/>
      <c r="LU46" s="14"/>
      <c r="LV46" s="14"/>
      <c r="LW46" s="14"/>
      <c r="LX46" s="14"/>
      <c r="LY46" s="14"/>
      <c r="LZ46" s="14"/>
      <c r="MA46" s="14"/>
      <c r="MB46" s="14"/>
      <c r="MC46" s="14"/>
      <c r="MD46" s="14"/>
      <c r="ME46" s="14"/>
      <c r="MF46" s="14"/>
      <c r="MG46" s="14"/>
      <c r="MH46" s="14"/>
      <c r="MI46" s="14"/>
      <c r="MJ46" s="14"/>
      <c r="MK46" s="14"/>
      <c r="ML46" s="14"/>
      <c r="MM46" s="14"/>
      <c r="MN46" s="14"/>
      <c r="MO46" s="14"/>
      <c r="MP46" s="14"/>
      <c r="MQ46" s="14"/>
      <c r="MR46" s="14"/>
      <c r="MS46" s="14"/>
      <c r="MT46" s="14"/>
      <c r="MU46" s="14"/>
      <c r="MV46" s="14"/>
      <c r="MW46" s="14"/>
      <c r="MX46" s="14"/>
      <c r="MY46" s="14"/>
      <c r="MZ46" s="14"/>
      <c r="NA46" s="14"/>
      <c r="NB46" s="14"/>
      <c r="NC46" s="14"/>
      <c r="ND46" s="14"/>
      <c r="NE46" s="14"/>
      <c r="NF46" s="14"/>
      <c r="NG46" s="14"/>
      <c r="NH46" s="14"/>
      <c r="NI46" s="14"/>
      <c r="NJ46" s="14"/>
      <c r="NK46" s="14"/>
      <c r="NL46" s="14"/>
      <c r="NM46" s="14"/>
      <c r="NN46" s="14"/>
      <c r="NO46" s="14"/>
      <c r="NP46" s="14"/>
      <c r="NQ46" s="14"/>
      <c r="NR46" s="14"/>
      <c r="NS46" s="14"/>
      <c r="NT46" s="14"/>
      <c r="NU46" s="14"/>
      <c r="NV46" s="14"/>
      <c r="NW46" s="14"/>
      <c r="NX46" s="14"/>
      <c r="NY46" s="14"/>
      <c r="NZ46" s="14"/>
      <c r="OA46" s="14"/>
      <c r="OB46" s="14"/>
      <c r="OC46" s="14"/>
      <c r="OD46" s="14"/>
      <c r="OE46" s="14"/>
      <c r="OF46" s="14"/>
      <c r="OG46" s="14"/>
      <c r="OH46" s="14"/>
      <c r="OI46" s="14"/>
      <c r="OJ46" s="14"/>
      <c r="OK46" s="14"/>
      <c r="OL46" s="14"/>
      <c r="OM46" s="14"/>
      <c r="ON46" s="14"/>
      <c r="OO46" s="14"/>
      <c r="OP46" s="14"/>
      <c r="OQ46" s="14"/>
      <c r="OR46" s="14"/>
      <c r="OS46" s="14"/>
      <c r="OT46" s="14"/>
      <c r="OU46" s="14"/>
      <c r="OV46" s="14"/>
      <c r="OW46" s="14"/>
      <c r="OX46" s="14"/>
      <c r="OY46" s="14"/>
      <c r="OZ46" s="14"/>
      <c r="PA46" s="14"/>
      <c r="PB46" s="14"/>
      <c r="PC46" s="14"/>
      <c r="PD46" s="14"/>
      <c r="PE46" s="14"/>
      <c r="PF46" s="14"/>
      <c r="PG46" s="14"/>
      <c r="PH46" s="14"/>
      <c r="PI46" s="14"/>
      <c r="PJ46" s="14"/>
      <c r="PK46" s="14"/>
      <c r="PL46" s="14"/>
      <c r="PM46" s="14"/>
      <c r="PN46" s="14"/>
      <c r="PO46" s="14"/>
      <c r="PP46" s="14"/>
      <c r="PQ46" s="14"/>
      <c r="PR46" s="14"/>
      <c r="PS46" s="14"/>
      <c r="PT46" s="14"/>
      <c r="PU46" s="14"/>
      <c r="PV46" s="14"/>
      <c r="PW46" s="14"/>
      <c r="PX46" s="14"/>
      <c r="PY46" s="14"/>
      <c r="PZ46" s="14"/>
      <c r="QA46" s="14"/>
      <c r="QB46" s="14"/>
      <c r="QC46" s="14"/>
      <c r="QD46" s="14"/>
      <c r="QE46" s="14"/>
      <c r="QF46" s="14"/>
      <c r="QG46" s="14"/>
      <c r="QH46" s="14"/>
      <c r="QI46" s="14"/>
    </row>
    <row r="47" spans="1:451">
      <c r="R47" s="12" t="s">
        <v>100</v>
      </c>
      <c r="S47" s="12" t="s">
        <v>46</v>
      </c>
      <c r="T47" s="12"/>
      <c r="U47" s="22">
        <v>1048</v>
      </c>
      <c r="V47" s="22">
        <v>4</v>
      </c>
      <c r="W47" s="22"/>
      <c r="X47" s="22"/>
      <c r="Y47" s="22"/>
      <c r="Z47" s="22"/>
      <c r="AA47" s="22"/>
      <c r="AB47" s="22">
        <v>2</v>
      </c>
      <c r="AC47" s="22"/>
      <c r="AD47" s="22"/>
      <c r="AE47" s="22"/>
      <c r="AF47" s="25"/>
      <c r="AG47" s="25">
        <v>13780000.619999997</v>
      </c>
      <c r="AH47" s="25">
        <v>54210</v>
      </c>
      <c r="AI47" s="25"/>
      <c r="AJ47" s="25"/>
      <c r="AK47" s="25"/>
      <c r="AL47" s="25"/>
      <c r="AM47" s="25"/>
      <c r="AN47" s="25">
        <v>33180</v>
      </c>
      <c r="AO47" s="25"/>
      <c r="AP47" s="25"/>
      <c r="AQ47" s="25"/>
      <c r="AR47" s="22"/>
      <c r="AS47" s="22">
        <v>13656614.730000002</v>
      </c>
      <c r="AT47" s="22">
        <v>54210</v>
      </c>
      <c r="AU47" s="22"/>
      <c r="AV47" s="22"/>
      <c r="AW47" s="22"/>
      <c r="AX47" s="22"/>
      <c r="AY47" s="22"/>
      <c r="AZ47" s="22">
        <v>0</v>
      </c>
      <c r="BA47" s="22"/>
      <c r="BB47" s="22"/>
      <c r="BC47" s="22"/>
      <c r="BD47" s="22"/>
      <c r="BE47" s="22">
        <v>83171.219999999987</v>
      </c>
      <c r="BF47" s="22">
        <v>0</v>
      </c>
      <c r="BG47" s="22"/>
      <c r="BH47" s="14"/>
      <c r="BI47" s="14"/>
      <c r="BJ47" s="14"/>
      <c r="BK47" s="14"/>
      <c r="BL47" s="14">
        <v>0</v>
      </c>
      <c r="BM47" s="14"/>
      <c r="BN47" s="14"/>
      <c r="BO47" s="14"/>
      <c r="BP47" s="14"/>
      <c r="BQ47" s="14">
        <v>184160.43126924994</v>
      </c>
      <c r="BR47" s="14">
        <v>0</v>
      </c>
      <c r="BS47" s="14"/>
      <c r="BT47" s="14"/>
      <c r="BU47" s="14"/>
      <c r="BV47" s="14"/>
      <c r="BW47" s="14"/>
      <c r="BX47" s="14">
        <v>290.41000000000003</v>
      </c>
      <c r="BY47" s="14"/>
      <c r="BZ47" s="14"/>
      <c r="CA47" s="14"/>
      <c r="CB47" s="15" t="e">
        <v>#DIV/0!</v>
      </c>
      <c r="CC47" s="15">
        <v>0</v>
      </c>
      <c r="CD47" s="15">
        <v>0</v>
      </c>
      <c r="CE47" s="15" t="e">
        <v>#DIV/0!</v>
      </c>
      <c r="CF47" s="15" t="e">
        <v>#DIV/0!</v>
      </c>
      <c r="CG47" s="15" t="e">
        <v>#DIV/0!</v>
      </c>
      <c r="CH47" s="15" t="e">
        <v>#DIV/0!</v>
      </c>
      <c r="CI47" s="15" t="e">
        <v>#DIV/0!</v>
      </c>
      <c r="CJ47" s="15">
        <v>0</v>
      </c>
      <c r="CK47" s="15" t="e">
        <v>#DIV/0!</v>
      </c>
      <c r="CL47" s="15" t="e">
        <v>#DIV/0!</v>
      </c>
      <c r="CM47" s="15" t="e">
        <v>#DIV/0!</v>
      </c>
      <c r="CN47" s="15" t="e">
        <v>#DIV/0!</v>
      </c>
      <c r="CO47" s="15">
        <v>0</v>
      </c>
      <c r="CP47" s="15">
        <v>0</v>
      </c>
      <c r="CQ47" s="15" t="e">
        <v>#DIV/0!</v>
      </c>
      <c r="CR47" s="15" t="e">
        <v>#DIV/0!</v>
      </c>
      <c r="CS47" s="15" t="e">
        <v>#DIV/0!</v>
      </c>
      <c r="CT47" s="15" t="e">
        <v>#DIV/0!</v>
      </c>
      <c r="CU47" s="15" t="e">
        <v>#DIV/0!</v>
      </c>
      <c r="CV47" s="15">
        <v>1</v>
      </c>
      <c r="CW47" s="15" t="e">
        <v>#DIV/0!</v>
      </c>
      <c r="CX47" s="15" t="e">
        <v>#DIV/0!</v>
      </c>
      <c r="CY47" s="15" t="e">
        <v>#DIV/0!</v>
      </c>
      <c r="CZ47" s="15">
        <v>0</v>
      </c>
      <c r="DA47" s="15">
        <v>0.16044485482229248</v>
      </c>
      <c r="DB47" s="15">
        <v>0.17362993912562255</v>
      </c>
      <c r="DC47" s="15">
        <v>0</v>
      </c>
      <c r="DD47" s="15">
        <v>0</v>
      </c>
      <c r="DE47" s="15">
        <v>0</v>
      </c>
      <c r="DF47" s="15">
        <v>0</v>
      </c>
      <c r="DG47" s="15">
        <v>0</v>
      </c>
      <c r="DH47" s="15">
        <v>0.14990000000000001</v>
      </c>
      <c r="DI47" s="15">
        <v>0</v>
      </c>
      <c r="DJ47" s="15">
        <v>0</v>
      </c>
      <c r="DK47" s="15">
        <v>0</v>
      </c>
      <c r="DL47" s="16">
        <v>0</v>
      </c>
      <c r="DM47" s="16">
        <v>118.58847381677404</v>
      </c>
      <c r="DN47" s="16">
        <v>95.71444382955174</v>
      </c>
      <c r="DO47" s="16">
        <v>0</v>
      </c>
      <c r="DP47" s="16">
        <v>0</v>
      </c>
      <c r="DQ47" s="16">
        <v>0</v>
      </c>
      <c r="DR47" s="16">
        <v>0</v>
      </c>
      <c r="DS47" s="16">
        <v>0</v>
      </c>
      <c r="DT47" s="16">
        <v>120</v>
      </c>
      <c r="DU47" s="16">
        <v>0</v>
      </c>
      <c r="DV47" s="16">
        <v>0</v>
      </c>
      <c r="DW47" s="16">
        <v>0</v>
      </c>
      <c r="DX47" s="16">
        <v>0</v>
      </c>
      <c r="DY47" s="16">
        <v>116.75329590442358</v>
      </c>
      <c r="DZ47" s="16">
        <v>94.183729939125627</v>
      </c>
      <c r="EA47" s="16">
        <v>0</v>
      </c>
      <c r="EB47" s="16">
        <v>0</v>
      </c>
      <c r="EC47" s="16">
        <v>0</v>
      </c>
      <c r="ED47" s="16">
        <v>0</v>
      </c>
      <c r="EE47" s="16">
        <v>0</v>
      </c>
      <c r="EF47" s="16">
        <v>118</v>
      </c>
      <c r="EG47" s="16">
        <v>0</v>
      </c>
      <c r="EH47" s="16">
        <v>0</v>
      </c>
      <c r="EI47" s="16">
        <v>0</v>
      </c>
      <c r="EJ47" s="16">
        <v>0</v>
      </c>
      <c r="EK47" s="16">
        <v>2</v>
      </c>
      <c r="EL47" s="16">
        <v>2</v>
      </c>
      <c r="EM47" s="16">
        <v>0</v>
      </c>
      <c r="EN47" s="16">
        <v>0</v>
      </c>
      <c r="EO47" s="16">
        <v>0</v>
      </c>
      <c r="EP47" s="16">
        <v>0</v>
      </c>
      <c r="EQ47" s="16">
        <v>0</v>
      </c>
      <c r="ER47" s="16">
        <v>2</v>
      </c>
      <c r="ES47" s="16">
        <v>0</v>
      </c>
      <c r="ET47" s="16">
        <v>0</v>
      </c>
      <c r="EU47" s="16">
        <v>0</v>
      </c>
      <c r="EV47" s="16">
        <v>0</v>
      </c>
      <c r="EW47" s="16">
        <v>686.78432213627366</v>
      </c>
      <c r="EX47" s="16">
        <v>644.55978260869563</v>
      </c>
      <c r="EY47" s="16">
        <v>0</v>
      </c>
      <c r="EZ47" s="16">
        <v>0</v>
      </c>
      <c r="FA47" s="16">
        <v>0</v>
      </c>
      <c r="FB47" s="16">
        <v>0</v>
      </c>
      <c r="FC47" s="16">
        <v>0</v>
      </c>
      <c r="FD47" s="16">
        <v>705.78496081977096</v>
      </c>
      <c r="FE47" s="16">
        <v>0</v>
      </c>
      <c r="FF47" s="16">
        <v>0</v>
      </c>
      <c r="FG47" s="16">
        <v>0</v>
      </c>
      <c r="FH47" s="13">
        <v>0</v>
      </c>
      <c r="FI47" s="13">
        <v>15364.879770992366</v>
      </c>
      <c r="FJ47" s="13">
        <v>16925</v>
      </c>
      <c r="FK47" s="13">
        <v>0</v>
      </c>
      <c r="FL47" s="13">
        <v>0</v>
      </c>
      <c r="FM47" s="13">
        <v>0</v>
      </c>
      <c r="FN47" s="13">
        <v>0</v>
      </c>
      <c r="FO47" s="13">
        <v>0</v>
      </c>
      <c r="FP47" s="13">
        <v>20800</v>
      </c>
      <c r="FQ47" s="13">
        <v>0</v>
      </c>
      <c r="FR47" s="13">
        <v>0</v>
      </c>
      <c r="FS47" s="13">
        <v>0</v>
      </c>
      <c r="FT47" s="15">
        <v>0</v>
      </c>
      <c r="FU47" s="15">
        <v>0.14422659015796035</v>
      </c>
      <c r="FV47" s="15">
        <v>0.19926144756277694</v>
      </c>
      <c r="FW47" s="15">
        <v>0</v>
      </c>
      <c r="FX47" s="15">
        <v>0</v>
      </c>
      <c r="FY47" s="15">
        <v>0</v>
      </c>
      <c r="FZ47" s="15">
        <v>0</v>
      </c>
      <c r="GA47" s="15">
        <v>0</v>
      </c>
      <c r="GB47" s="15">
        <v>0.20240384615384616</v>
      </c>
      <c r="GC47" s="15">
        <v>0</v>
      </c>
      <c r="GD47" s="15">
        <v>0</v>
      </c>
      <c r="GE47" s="15">
        <v>0</v>
      </c>
      <c r="GF47" s="12"/>
      <c r="GG47" s="12">
        <v>0</v>
      </c>
      <c r="GH47" s="12">
        <v>0</v>
      </c>
      <c r="GI47" s="12"/>
      <c r="GJ47" s="12"/>
      <c r="GK47" s="12"/>
      <c r="GL47" s="12"/>
      <c r="GM47" s="12"/>
      <c r="GN47" s="12">
        <v>0</v>
      </c>
      <c r="GO47" s="12"/>
      <c r="GP47" s="12"/>
      <c r="GQ47" s="12"/>
      <c r="GR47" s="12"/>
      <c r="GS47" s="12">
        <v>1048</v>
      </c>
      <c r="GT47" s="12">
        <v>0</v>
      </c>
      <c r="GU47" s="12"/>
      <c r="GV47" s="12"/>
      <c r="GW47" s="12"/>
      <c r="GX47" s="12"/>
      <c r="GY47" s="12"/>
      <c r="GZ47" s="12">
        <v>0</v>
      </c>
      <c r="HA47" s="12"/>
      <c r="HB47" s="12"/>
      <c r="HC47" s="12"/>
      <c r="HD47" s="12"/>
      <c r="HE47" s="12">
        <v>0</v>
      </c>
      <c r="HF47" s="12">
        <v>4</v>
      </c>
      <c r="HG47" s="12"/>
      <c r="HH47" s="12"/>
      <c r="HI47" s="12"/>
      <c r="HJ47" s="12"/>
      <c r="HK47" s="12"/>
      <c r="HL47" s="12">
        <v>0</v>
      </c>
      <c r="HM47" s="12"/>
      <c r="HN47" s="12"/>
      <c r="HO47" s="12"/>
      <c r="HP47" s="12"/>
      <c r="HQ47" s="12">
        <v>0</v>
      </c>
      <c r="HR47" s="12">
        <v>0</v>
      </c>
      <c r="HS47" s="12"/>
      <c r="HT47" s="12"/>
      <c r="HU47" s="12"/>
      <c r="HV47" s="12"/>
      <c r="HW47" s="12"/>
      <c r="HX47" s="12">
        <v>0</v>
      </c>
      <c r="HY47" s="12"/>
      <c r="HZ47" s="12"/>
      <c r="IA47" s="12"/>
      <c r="IB47" s="12"/>
      <c r="IC47" s="12">
        <v>0</v>
      </c>
      <c r="ID47" s="12">
        <v>0</v>
      </c>
      <c r="IE47" s="12"/>
      <c r="IF47" s="12"/>
      <c r="IG47" s="12"/>
      <c r="IH47" s="12"/>
      <c r="II47" s="12"/>
      <c r="IJ47" s="12">
        <v>0</v>
      </c>
      <c r="IK47" s="12"/>
      <c r="IL47" s="12"/>
      <c r="IM47" s="12"/>
      <c r="IN47" s="12"/>
      <c r="IO47" s="12">
        <v>0</v>
      </c>
      <c r="IP47" s="12">
        <v>0</v>
      </c>
      <c r="IQ47" s="12"/>
      <c r="IR47" s="12"/>
      <c r="IS47" s="12"/>
      <c r="IT47" s="12"/>
      <c r="IU47" s="12"/>
      <c r="IV47" s="12">
        <v>0</v>
      </c>
      <c r="IW47" s="12"/>
      <c r="IX47" s="12"/>
      <c r="IY47" s="12"/>
      <c r="IZ47" s="12"/>
      <c r="JA47" s="12">
        <v>0</v>
      </c>
      <c r="JB47" s="12">
        <v>0</v>
      </c>
      <c r="JC47" s="12"/>
      <c r="JD47" s="12"/>
      <c r="JE47" s="12"/>
      <c r="JF47" s="12"/>
      <c r="JG47" s="12"/>
      <c r="JH47" s="12">
        <v>0</v>
      </c>
      <c r="JI47" s="12"/>
      <c r="JJ47" s="12"/>
      <c r="JK47" s="12"/>
      <c r="JL47" s="12"/>
      <c r="JM47" s="12">
        <v>0</v>
      </c>
      <c r="JN47" s="12">
        <v>0</v>
      </c>
      <c r="JO47" s="12"/>
      <c r="JP47" s="12"/>
      <c r="JQ47" s="12"/>
      <c r="JR47" s="12"/>
      <c r="JS47" s="12"/>
      <c r="JT47" s="12">
        <v>0</v>
      </c>
      <c r="JU47" s="12"/>
      <c r="JV47" s="12"/>
      <c r="JW47" s="12"/>
      <c r="JX47" s="12"/>
      <c r="JY47" s="12">
        <v>0</v>
      </c>
      <c r="JZ47" s="12">
        <v>0</v>
      </c>
      <c r="KA47" s="12"/>
      <c r="KB47" s="12"/>
      <c r="KC47" s="12"/>
      <c r="KD47" s="12"/>
      <c r="KE47" s="12"/>
      <c r="KF47" s="12">
        <v>2</v>
      </c>
      <c r="KG47" s="12"/>
      <c r="KH47" s="12"/>
      <c r="KI47" s="12"/>
      <c r="KJ47" s="12"/>
      <c r="KK47" s="12">
        <v>0</v>
      </c>
      <c r="KL47" s="12">
        <v>0</v>
      </c>
      <c r="KM47" s="12"/>
      <c r="KN47" s="12"/>
      <c r="KO47" s="12"/>
      <c r="KP47" s="12"/>
      <c r="KQ47" s="12"/>
      <c r="KR47" s="12">
        <v>0</v>
      </c>
      <c r="KS47" s="12"/>
      <c r="KT47" s="12"/>
      <c r="KU47" s="12"/>
      <c r="KV47" s="12"/>
      <c r="KW47" s="12">
        <v>0</v>
      </c>
      <c r="KX47" s="12">
        <v>0</v>
      </c>
      <c r="KY47" s="12"/>
      <c r="KZ47" s="12"/>
      <c r="LA47" s="12"/>
      <c r="LB47" s="12"/>
      <c r="LC47" s="12"/>
      <c r="LD47" s="12">
        <v>0</v>
      </c>
      <c r="LE47" s="12"/>
      <c r="LF47" s="12"/>
      <c r="LG47" s="12"/>
      <c r="LH47" s="12"/>
      <c r="LI47" s="12">
        <v>0</v>
      </c>
      <c r="LJ47" s="12">
        <v>0</v>
      </c>
      <c r="LK47" s="12"/>
      <c r="LL47" s="12"/>
      <c r="LM47" s="12"/>
      <c r="LN47" s="12"/>
      <c r="LO47" s="12"/>
      <c r="LP47" s="12">
        <v>0</v>
      </c>
      <c r="LQ47" s="12"/>
      <c r="LR47" s="12"/>
      <c r="LS47" s="12"/>
      <c r="LT47" s="14"/>
      <c r="LU47" s="14">
        <v>0</v>
      </c>
      <c r="LV47" s="14">
        <v>0</v>
      </c>
      <c r="LW47" s="14"/>
      <c r="LX47" s="14"/>
      <c r="LY47" s="14"/>
      <c r="LZ47" s="14"/>
      <c r="MA47" s="14"/>
      <c r="MB47" s="14">
        <v>0</v>
      </c>
      <c r="MC47" s="14"/>
      <c r="MD47" s="14"/>
      <c r="ME47" s="14"/>
      <c r="MF47" s="14"/>
      <c r="MG47" s="14">
        <v>13656614.730000002</v>
      </c>
      <c r="MH47" s="14">
        <v>0</v>
      </c>
      <c r="MI47" s="14"/>
      <c r="MJ47" s="14"/>
      <c r="MK47" s="14"/>
      <c r="ML47" s="14"/>
      <c r="MM47" s="14"/>
      <c r="MN47" s="14">
        <v>0</v>
      </c>
      <c r="MO47" s="14"/>
      <c r="MP47" s="14"/>
      <c r="MQ47" s="14"/>
      <c r="MR47" s="14"/>
      <c r="MS47" s="14">
        <v>0</v>
      </c>
      <c r="MT47" s="14">
        <v>54210</v>
      </c>
      <c r="MU47" s="14"/>
      <c r="MV47" s="14"/>
      <c r="MW47" s="14"/>
      <c r="MX47" s="14"/>
      <c r="MY47" s="14"/>
      <c r="MZ47" s="14">
        <v>0</v>
      </c>
      <c r="NA47" s="14"/>
      <c r="NB47" s="14"/>
      <c r="NC47" s="14"/>
      <c r="ND47" s="14"/>
      <c r="NE47" s="14">
        <v>0</v>
      </c>
      <c r="NF47" s="14">
        <v>0</v>
      </c>
      <c r="NG47" s="14"/>
      <c r="NH47" s="14"/>
      <c r="NI47" s="14"/>
      <c r="NJ47" s="14"/>
      <c r="NK47" s="14"/>
      <c r="NL47" s="14">
        <v>0</v>
      </c>
      <c r="NM47" s="14"/>
      <c r="NN47" s="14"/>
      <c r="NO47" s="14"/>
      <c r="NP47" s="14"/>
      <c r="NQ47" s="14">
        <v>0</v>
      </c>
      <c r="NR47" s="14">
        <v>0</v>
      </c>
      <c r="NS47" s="14"/>
      <c r="NT47" s="14"/>
      <c r="NU47" s="14"/>
      <c r="NV47" s="14"/>
      <c r="NW47" s="14"/>
      <c r="NX47" s="14">
        <v>0</v>
      </c>
      <c r="NY47" s="14"/>
      <c r="NZ47" s="14"/>
      <c r="OA47" s="14"/>
      <c r="OB47" s="14"/>
      <c r="OC47" s="14">
        <v>0</v>
      </c>
      <c r="OD47" s="14">
        <v>0</v>
      </c>
      <c r="OE47" s="14"/>
      <c r="OF47" s="14"/>
      <c r="OG47" s="14"/>
      <c r="OH47" s="14"/>
      <c r="OI47" s="14"/>
      <c r="OJ47" s="14">
        <v>0</v>
      </c>
      <c r="OK47" s="14"/>
      <c r="OL47" s="14"/>
      <c r="OM47" s="14"/>
      <c r="ON47" s="14"/>
      <c r="OO47" s="14">
        <v>0</v>
      </c>
      <c r="OP47" s="14">
        <v>0</v>
      </c>
      <c r="OQ47" s="14"/>
      <c r="OR47" s="14"/>
      <c r="OS47" s="14"/>
      <c r="OT47" s="14"/>
      <c r="OU47" s="14"/>
      <c r="OV47" s="14">
        <v>0</v>
      </c>
      <c r="OW47" s="14"/>
      <c r="OX47" s="14"/>
      <c r="OY47" s="14"/>
      <c r="OZ47" s="14"/>
      <c r="PA47" s="14">
        <v>0</v>
      </c>
      <c r="PB47" s="14">
        <v>0</v>
      </c>
      <c r="PC47" s="14"/>
      <c r="PD47" s="14"/>
      <c r="PE47" s="14"/>
      <c r="PF47" s="14"/>
      <c r="PG47" s="14"/>
      <c r="PH47" s="14">
        <v>0</v>
      </c>
      <c r="PI47" s="14"/>
      <c r="PJ47" s="14"/>
      <c r="PK47" s="14"/>
      <c r="PL47" s="14"/>
      <c r="PM47" s="14">
        <v>0</v>
      </c>
      <c r="PN47" s="14">
        <v>0</v>
      </c>
      <c r="PO47" s="14"/>
      <c r="PP47" s="14"/>
      <c r="PQ47" s="14"/>
      <c r="PR47" s="14"/>
      <c r="PS47" s="14"/>
      <c r="PT47" s="14">
        <v>33180</v>
      </c>
      <c r="PU47" s="14"/>
      <c r="PV47" s="14"/>
      <c r="PW47" s="14"/>
      <c r="PX47" s="14"/>
      <c r="PY47" s="14">
        <v>0</v>
      </c>
      <c r="PZ47" s="14">
        <v>0</v>
      </c>
      <c r="QA47" s="14"/>
      <c r="QB47" s="14"/>
      <c r="QC47" s="14"/>
      <c r="QD47" s="14"/>
      <c r="QE47" s="14"/>
      <c r="QF47" s="14">
        <v>0</v>
      </c>
      <c r="QG47" s="14"/>
      <c r="QH47" s="14"/>
      <c r="QI47" s="14"/>
    </row>
    <row r="48" spans="1:451">
      <c r="R48" s="12"/>
      <c r="S48" s="12" t="s">
        <v>47</v>
      </c>
      <c r="T48" s="12"/>
      <c r="U48" s="22">
        <v>2395</v>
      </c>
      <c r="V48" s="22">
        <v>43</v>
      </c>
      <c r="W48" s="22">
        <v>2</v>
      </c>
      <c r="X48" s="22"/>
      <c r="Y48" s="22"/>
      <c r="Z48" s="22">
        <v>8</v>
      </c>
      <c r="AA48" s="22"/>
      <c r="AB48" s="22">
        <v>86</v>
      </c>
      <c r="AC48" s="22"/>
      <c r="AD48" s="22"/>
      <c r="AE48" s="22"/>
      <c r="AF48" s="25"/>
      <c r="AG48" s="25">
        <v>30103738.086666666</v>
      </c>
      <c r="AH48" s="25">
        <v>481838.46999999991</v>
      </c>
      <c r="AI48" s="25">
        <v>12975</v>
      </c>
      <c r="AJ48" s="25"/>
      <c r="AK48" s="25"/>
      <c r="AL48" s="25">
        <v>7740</v>
      </c>
      <c r="AM48" s="25"/>
      <c r="AN48" s="25">
        <v>818297.28</v>
      </c>
      <c r="AO48" s="25"/>
      <c r="AP48" s="25"/>
      <c r="AQ48" s="25"/>
      <c r="AR48" s="22"/>
      <c r="AS48" s="22">
        <v>30396568.528454605</v>
      </c>
      <c r="AT48" s="22">
        <v>605470.27</v>
      </c>
      <c r="AU48" s="22">
        <v>12975</v>
      </c>
      <c r="AV48" s="22"/>
      <c r="AW48" s="22"/>
      <c r="AX48" s="22">
        <v>0</v>
      </c>
      <c r="AY48" s="22"/>
      <c r="AZ48" s="22">
        <v>0</v>
      </c>
      <c r="BA48" s="22"/>
      <c r="BB48" s="22"/>
      <c r="BC48" s="22"/>
      <c r="BD48" s="22"/>
      <c r="BE48" s="22">
        <v>245404.16321204032</v>
      </c>
      <c r="BF48" s="22">
        <v>0</v>
      </c>
      <c r="BG48" s="22">
        <v>0</v>
      </c>
      <c r="BH48" s="14"/>
      <c r="BI48" s="14"/>
      <c r="BJ48" s="14">
        <v>0</v>
      </c>
      <c r="BK48" s="14"/>
      <c r="BL48" s="14">
        <v>0</v>
      </c>
      <c r="BM48" s="14"/>
      <c r="BN48" s="14"/>
      <c r="BO48" s="14"/>
      <c r="BP48" s="14"/>
      <c r="BQ48" s="14">
        <v>397353.42380740296</v>
      </c>
      <c r="BR48" s="14">
        <v>0</v>
      </c>
      <c r="BS48" s="14">
        <v>0</v>
      </c>
      <c r="BT48" s="14"/>
      <c r="BU48" s="14"/>
      <c r="BV48" s="14">
        <v>0</v>
      </c>
      <c r="BW48" s="14"/>
      <c r="BX48" s="14">
        <v>1437.51</v>
      </c>
      <c r="BY48" s="14"/>
      <c r="BZ48" s="14"/>
      <c r="CA48" s="14"/>
      <c r="CB48" s="15" t="e">
        <v>#DIV/0!</v>
      </c>
      <c r="CC48" s="15">
        <v>0</v>
      </c>
      <c r="CD48" s="15">
        <v>0</v>
      </c>
      <c r="CE48" s="15">
        <v>0</v>
      </c>
      <c r="CF48" s="15" t="e">
        <v>#DIV/0!</v>
      </c>
      <c r="CG48" s="15" t="e">
        <v>#DIV/0!</v>
      </c>
      <c r="CH48" s="15">
        <v>0</v>
      </c>
      <c r="CI48" s="15" t="e">
        <v>#DIV/0!</v>
      </c>
      <c r="CJ48" s="15">
        <v>0</v>
      </c>
      <c r="CK48" s="15" t="e">
        <v>#DIV/0!</v>
      </c>
      <c r="CL48" s="15" t="e">
        <v>#DIV/0!</v>
      </c>
      <c r="CM48" s="15" t="e">
        <v>#DIV/0!</v>
      </c>
      <c r="CN48" s="15" t="e">
        <v>#DIV/0!</v>
      </c>
      <c r="CO48" s="15">
        <v>0</v>
      </c>
      <c r="CP48" s="15">
        <v>0</v>
      </c>
      <c r="CQ48" s="15">
        <v>0</v>
      </c>
      <c r="CR48" s="15" t="e">
        <v>#DIV/0!</v>
      </c>
      <c r="CS48" s="15" t="e">
        <v>#DIV/0!</v>
      </c>
      <c r="CT48" s="15">
        <v>0</v>
      </c>
      <c r="CU48" s="15" t="e">
        <v>#DIV/0!</v>
      </c>
      <c r="CV48" s="15">
        <v>1</v>
      </c>
      <c r="CW48" s="15" t="e">
        <v>#DIV/0!</v>
      </c>
      <c r="CX48" s="15" t="e">
        <v>#DIV/0!</v>
      </c>
      <c r="CY48" s="15" t="e">
        <v>#DIV/0!</v>
      </c>
      <c r="CZ48" s="15">
        <v>0</v>
      </c>
      <c r="DA48" s="15">
        <v>0.16023835551284207</v>
      </c>
      <c r="DB48" s="15">
        <v>0.16727658443812551</v>
      </c>
      <c r="DC48" s="15">
        <v>0.1699</v>
      </c>
      <c r="DD48" s="15">
        <v>0</v>
      </c>
      <c r="DE48" s="15">
        <v>0</v>
      </c>
      <c r="DF48" s="15">
        <v>0.15707253295438253</v>
      </c>
      <c r="DG48" s="15">
        <v>0</v>
      </c>
      <c r="DH48" s="15">
        <v>0.15683090197614608</v>
      </c>
      <c r="DI48" s="15">
        <v>0</v>
      </c>
      <c r="DJ48" s="15">
        <v>0</v>
      </c>
      <c r="DK48" s="15">
        <v>0</v>
      </c>
      <c r="DL48" s="16">
        <v>0</v>
      </c>
      <c r="DM48" s="16">
        <v>118.11571771063014</v>
      </c>
      <c r="DN48" s="16">
        <v>119.39717675772121</v>
      </c>
      <c r="DO48" s="16">
        <v>120</v>
      </c>
      <c r="DP48" s="16">
        <v>0</v>
      </c>
      <c r="DQ48" s="16">
        <v>0</v>
      </c>
      <c r="DR48" s="16">
        <v>115.69598053519773</v>
      </c>
      <c r="DS48" s="16">
        <v>0</v>
      </c>
      <c r="DT48" s="16">
        <v>117.60377882024687</v>
      </c>
      <c r="DU48" s="16">
        <v>0</v>
      </c>
      <c r="DV48" s="16">
        <v>0</v>
      </c>
      <c r="DW48" s="16">
        <v>0</v>
      </c>
      <c r="DX48" s="16">
        <v>0</v>
      </c>
      <c r="DY48" s="16">
        <v>116.12467949775755</v>
      </c>
      <c r="DZ48" s="16">
        <v>117.52029488239562</v>
      </c>
      <c r="EA48" s="16">
        <v>117.84971098265896</v>
      </c>
      <c r="EB48" s="16">
        <v>0</v>
      </c>
      <c r="EC48" s="16">
        <v>0</v>
      </c>
      <c r="ED48" s="16">
        <v>113.61438523103912</v>
      </c>
      <c r="EE48" s="16">
        <v>0</v>
      </c>
      <c r="EF48" s="16">
        <v>115.63391360779089</v>
      </c>
      <c r="EG48" s="16">
        <v>0</v>
      </c>
      <c r="EH48" s="16">
        <v>0</v>
      </c>
      <c r="EI48" s="16">
        <v>0</v>
      </c>
      <c r="EJ48" s="16">
        <v>0</v>
      </c>
      <c r="EK48" s="16">
        <v>2</v>
      </c>
      <c r="EL48" s="16">
        <v>2</v>
      </c>
      <c r="EM48" s="16">
        <v>2</v>
      </c>
      <c r="EN48" s="16">
        <v>0</v>
      </c>
      <c r="EO48" s="16">
        <v>0</v>
      </c>
      <c r="EP48" s="16">
        <v>2</v>
      </c>
      <c r="EQ48" s="16">
        <v>0</v>
      </c>
      <c r="ER48" s="16">
        <v>2</v>
      </c>
      <c r="ES48" s="16">
        <v>0</v>
      </c>
      <c r="ET48" s="16">
        <v>0</v>
      </c>
      <c r="EU48" s="16">
        <v>0</v>
      </c>
      <c r="EV48" s="16">
        <v>0</v>
      </c>
      <c r="EW48" s="16">
        <v>694.01044814514057</v>
      </c>
      <c r="EX48" s="16">
        <v>667.68247854862466</v>
      </c>
      <c r="EY48" s="16">
        <v>633.08670520231215</v>
      </c>
      <c r="EZ48" s="16">
        <v>0</v>
      </c>
      <c r="FA48" s="16">
        <v>0</v>
      </c>
      <c r="FB48" s="16">
        <v>730.44046020173221</v>
      </c>
      <c r="FC48" s="16">
        <v>0</v>
      </c>
      <c r="FD48" s="16">
        <v>741.49668222994399</v>
      </c>
      <c r="FE48" s="16">
        <v>0</v>
      </c>
      <c r="FF48" s="16">
        <v>0</v>
      </c>
      <c r="FG48" s="16">
        <v>0</v>
      </c>
      <c r="FH48" s="13">
        <v>0</v>
      </c>
      <c r="FI48" s="13">
        <v>14692.055949895615</v>
      </c>
      <c r="FJ48" s="13">
        <v>16415.20930232558</v>
      </c>
      <c r="FK48" s="13">
        <v>11425</v>
      </c>
      <c r="FL48" s="13">
        <v>0</v>
      </c>
      <c r="FM48" s="13">
        <v>0</v>
      </c>
      <c r="FN48" s="13">
        <v>15687.625</v>
      </c>
      <c r="FO48" s="13">
        <v>0</v>
      </c>
      <c r="FP48" s="13">
        <v>18206.674418604653</v>
      </c>
      <c r="FQ48" s="13">
        <v>0</v>
      </c>
      <c r="FR48" s="13">
        <v>0</v>
      </c>
      <c r="FS48" s="13">
        <v>0</v>
      </c>
      <c r="FT48" s="15">
        <v>0</v>
      </c>
      <c r="FU48" s="15">
        <v>0.15177954717636169</v>
      </c>
      <c r="FV48" s="15">
        <v>0.14217815582259222</v>
      </c>
      <c r="FW48" s="15">
        <v>0.43216630196936545</v>
      </c>
      <c r="FX48" s="15">
        <v>0</v>
      </c>
      <c r="FY48" s="15">
        <v>0</v>
      </c>
      <c r="FZ48" s="15">
        <v>0.24416219791077362</v>
      </c>
      <c r="GA48" s="15">
        <v>0</v>
      </c>
      <c r="GB48" s="15">
        <v>0.18330828076082498</v>
      </c>
      <c r="GC48" s="15">
        <v>0</v>
      </c>
      <c r="GD48" s="15">
        <v>0</v>
      </c>
      <c r="GE48" s="15">
        <v>0</v>
      </c>
      <c r="GF48" s="12"/>
      <c r="GG48" s="12">
        <v>0</v>
      </c>
      <c r="GH48" s="12">
        <v>0</v>
      </c>
      <c r="GI48" s="12">
        <v>0</v>
      </c>
      <c r="GJ48" s="12"/>
      <c r="GK48" s="12"/>
      <c r="GL48" s="12">
        <v>0</v>
      </c>
      <c r="GM48" s="12"/>
      <c r="GN48" s="12">
        <v>0</v>
      </c>
      <c r="GO48" s="12"/>
      <c r="GP48" s="12"/>
      <c r="GQ48" s="12"/>
      <c r="GR48" s="12"/>
      <c r="GS48" s="12">
        <v>2395</v>
      </c>
      <c r="GT48" s="12">
        <v>0</v>
      </c>
      <c r="GU48" s="12">
        <v>0</v>
      </c>
      <c r="GV48" s="12"/>
      <c r="GW48" s="12"/>
      <c r="GX48" s="12">
        <v>0</v>
      </c>
      <c r="GY48" s="12"/>
      <c r="GZ48" s="12">
        <v>0</v>
      </c>
      <c r="HA48" s="12"/>
      <c r="HB48" s="12"/>
      <c r="HC48" s="12"/>
      <c r="HD48" s="12"/>
      <c r="HE48" s="12">
        <v>0</v>
      </c>
      <c r="HF48" s="12">
        <v>43</v>
      </c>
      <c r="HG48" s="12">
        <v>0</v>
      </c>
      <c r="HH48" s="12"/>
      <c r="HI48" s="12"/>
      <c r="HJ48" s="12">
        <v>0</v>
      </c>
      <c r="HK48" s="12"/>
      <c r="HL48" s="12">
        <v>0</v>
      </c>
      <c r="HM48" s="12"/>
      <c r="HN48" s="12"/>
      <c r="HO48" s="12"/>
      <c r="HP48" s="12"/>
      <c r="HQ48" s="12">
        <v>0</v>
      </c>
      <c r="HR48" s="12">
        <v>0</v>
      </c>
      <c r="HS48" s="12">
        <v>2</v>
      </c>
      <c r="HT48" s="12"/>
      <c r="HU48" s="12"/>
      <c r="HV48" s="12">
        <v>0</v>
      </c>
      <c r="HW48" s="12"/>
      <c r="HX48" s="12">
        <v>0</v>
      </c>
      <c r="HY48" s="12"/>
      <c r="HZ48" s="12"/>
      <c r="IA48" s="12"/>
      <c r="IB48" s="12"/>
      <c r="IC48" s="12">
        <v>0</v>
      </c>
      <c r="ID48" s="12">
        <v>0</v>
      </c>
      <c r="IE48" s="12">
        <v>0</v>
      </c>
      <c r="IF48" s="12"/>
      <c r="IG48" s="12"/>
      <c r="IH48" s="12">
        <v>0</v>
      </c>
      <c r="II48" s="12"/>
      <c r="IJ48" s="12">
        <v>0</v>
      </c>
      <c r="IK48" s="12"/>
      <c r="IL48" s="12"/>
      <c r="IM48" s="12"/>
      <c r="IN48" s="12"/>
      <c r="IO48" s="12">
        <v>0</v>
      </c>
      <c r="IP48" s="12">
        <v>0</v>
      </c>
      <c r="IQ48" s="12">
        <v>0</v>
      </c>
      <c r="IR48" s="12"/>
      <c r="IS48" s="12"/>
      <c r="IT48" s="12">
        <v>0</v>
      </c>
      <c r="IU48" s="12"/>
      <c r="IV48" s="12">
        <v>0</v>
      </c>
      <c r="IW48" s="12"/>
      <c r="IX48" s="12"/>
      <c r="IY48" s="12"/>
      <c r="IZ48" s="12"/>
      <c r="JA48" s="12">
        <v>0</v>
      </c>
      <c r="JB48" s="12">
        <v>0</v>
      </c>
      <c r="JC48" s="12">
        <v>0</v>
      </c>
      <c r="JD48" s="12"/>
      <c r="JE48" s="12"/>
      <c r="JF48" s="12">
        <v>8</v>
      </c>
      <c r="JG48" s="12"/>
      <c r="JH48" s="12">
        <v>0</v>
      </c>
      <c r="JI48" s="12"/>
      <c r="JJ48" s="12"/>
      <c r="JK48" s="12"/>
      <c r="JL48" s="12"/>
      <c r="JM48" s="12">
        <v>0</v>
      </c>
      <c r="JN48" s="12">
        <v>0</v>
      </c>
      <c r="JO48" s="12">
        <v>0</v>
      </c>
      <c r="JP48" s="12"/>
      <c r="JQ48" s="12"/>
      <c r="JR48" s="12">
        <v>0</v>
      </c>
      <c r="JS48" s="12"/>
      <c r="JT48" s="12">
        <v>0</v>
      </c>
      <c r="JU48" s="12"/>
      <c r="JV48" s="12"/>
      <c r="JW48" s="12"/>
      <c r="JX48" s="12"/>
      <c r="JY48" s="12">
        <v>0</v>
      </c>
      <c r="JZ48" s="12">
        <v>0</v>
      </c>
      <c r="KA48" s="12">
        <v>0</v>
      </c>
      <c r="KB48" s="12"/>
      <c r="KC48" s="12"/>
      <c r="KD48" s="12">
        <v>0</v>
      </c>
      <c r="KE48" s="12"/>
      <c r="KF48" s="12">
        <v>86</v>
      </c>
      <c r="KG48" s="12"/>
      <c r="KH48" s="12"/>
      <c r="KI48" s="12"/>
      <c r="KJ48" s="12"/>
      <c r="KK48" s="12">
        <v>0</v>
      </c>
      <c r="KL48" s="12">
        <v>0</v>
      </c>
      <c r="KM48" s="12">
        <v>0</v>
      </c>
      <c r="KN48" s="12"/>
      <c r="KO48" s="12"/>
      <c r="KP48" s="12">
        <v>0</v>
      </c>
      <c r="KQ48" s="12"/>
      <c r="KR48" s="12">
        <v>0</v>
      </c>
      <c r="KS48" s="12"/>
      <c r="KT48" s="12"/>
      <c r="KU48" s="12"/>
      <c r="KV48" s="12"/>
      <c r="KW48" s="12">
        <v>0</v>
      </c>
      <c r="KX48" s="12">
        <v>0</v>
      </c>
      <c r="KY48" s="12">
        <v>0</v>
      </c>
      <c r="KZ48" s="12"/>
      <c r="LA48" s="12"/>
      <c r="LB48" s="12">
        <v>0</v>
      </c>
      <c r="LC48" s="12"/>
      <c r="LD48" s="12">
        <v>0</v>
      </c>
      <c r="LE48" s="12"/>
      <c r="LF48" s="12"/>
      <c r="LG48" s="12"/>
      <c r="LH48" s="12"/>
      <c r="LI48" s="12">
        <v>0</v>
      </c>
      <c r="LJ48" s="12">
        <v>0</v>
      </c>
      <c r="LK48" s="12">
        <v>0</v>
      </c>
      <c r="LL48" s="12"/>
      <c r="LM48" s="12"/>
      <c r="LN48" s="12">
        <v>0</v>
      </c>
      <c r="LO48" s="12"/>
      <c r="LP48" s="12">
        <v>0</v>
      </c>
      <c r="LQ48" s="12"/>
      <c r="LR48" s="12"/>
      <c r="LS48" s="12"/>
      <c r="LT48" s="14"/>
      <c r="LU48" s="14">
        <v>0</v>
      </c>
      <c r="LV48" s="14">
        <v>0</v>
      </c>
      <c r="LW48" s="14">
        <v>0</v>
      </c>
      <c r="LX48" s="14"/>
      <c r="LY48" s="14"/>
      <c r="LZ48" s="14">
        <v>0</v>
      </c>
      <c r="MA48" s="14"/>
      <c r="MB48" s="14">
        <v>0</v>
      </c>
      <c r="MC48" s="14"/>
      <c r="MD48" s="14"/>
      <c r="ME48" s="14"/>
      <c r="MF48" s="14"/>
      <c r="MG48" s="14">
        <v>30396568.528454605</v>
      </c>
      <c r="MH48" s="14">
        <v>0</v>
      </c>
      <c r="MI48" s="14">
        <v>0</v>
      </c>
      <c r="MJ48" s="14"/>
      <c r="MK48" s="14"/>
      <c r="ML48" s="14">
        <v>0</v>
      </c>
      <c r="MM48" s="14"/>
      <c r="MN48" s="14">
        <v>0</v>
      </c>
      <c r="MO48" s="14"/>
      <c r="MP48" s="14"/>
      <c r="MQ48" s="14"/>
      <c r="MR48" s="14"/>
      <c r="MS48" s="14">
        <v>0</v>
      </c>
      <c r="MT48" s="14">
        <v>605470.27</v>
      </c>
      <c r="MU48" s="14">
        <v>0</v>
      </c>
      <c r="MV48" s="14"/>
      <c r="MW48" s="14"/>
      <c r="MX48" s="14">
        <v>0</v>
      </c>
      <c r="MY48" s="14"/>
      <c r="MZ48" s="14">
        <v>0</v>
      </c>
      <c r="NA48" s="14"/>
      <c r="NB48" s="14"/>
      <c r="NC48" s="14"/>
      <c r="ND48" s="14"/>
      <c r="NE48" s="14">
        <v>0</v>
      </c>
      <c r="NF48" s="14">
        <v>0</v>
      </c>
      <c r="NG48" s="14">
        <v>12975</v>
      </c>
      <c r="NH48" s="14"/>
      <c r="NI48" s="14"/>
      <c r="NJ48" s="14">
        <v>0</v>
      </c>
      <c r="NK48" s="14"/>
      <c r="NL48" s="14">
        <v>0</v>
      </c>
      <c r="NM48" s="14"/>
      <c r="NN48" s="14"/>
      <c r="NO48" s="14"/>
      <c r="NP48" s="14"/>
      <c r="NQ48" s="14">
        <v>0</v>
      </c>
      <c r="NR48" s="14">
        <v>0</v>
      </c>
      <c r="NS48" s="14">
        <v>0</v>
      </c>
      <c r="NT48" s="14"/>
      <c r="NU48" s="14"/>
      <c r="NV48" s="14">
        <v>0</v>
      </c>
      <c r="NW48" s="14"/>
      <c r="NX48" s="14">
        <v>0</v>
      </c>
      <c r="NY48" s="14"/>
      <c r="NZ48" s="14"/>
      <c r="OA48" s="14"/>
      <c r="OB48" s="14"/>
      <c r="OC48" s="14">
        <v>0</v>
      </c>
      <c r="OD48" s="14">
        <v>0</v>
      </c>
      <c r="OE48" s="14">
        <v>0</v>
      </c>
      <c r="OF48" s="14"/>
      <c r="OG48" s="14"/>
      <c r="OH48" s="14">
        <v>0</v>
      </c>
      <c r="OI48" s="14"/>
      <c r="OJ48" s="14">
        <v>0</v>
      </c>
      <c r="OK48" s="14"/>
      <c r="OL48" s="14"/>
      <c r="OM48" s="14"/>
      <c r="ON48" s="14"/>
      <c r="OO48" s="14">
        <v>0</v>
      </c>
      <c r="OP48" s="14">
        <v>0</v>
      </c>
      <c r="OQ48" s="14">
        <v>0</v>
      </c>
      <c r="OR48" s="14"/>
      <c r="OS48" s="14"/>
      <c r="OT48" s="14">
        <v>7740</v>
      </c>
      <c r="OU48" s="14"/>
      <c r="OV48" s="14">
        <v>0</v>
      </c>
      <c r="OW48" s="14"/>
      <c r="OX48" s="14"/>
      <c r="OY48" s="14"/>
      <c r="OZ48" s="14"/>
      <c r="PA48" s="14">
        <v>0</v>
      </c>
      <c r="PB48" s="14">
        <v>0</v>
      </c>
      <c r="PC48" s="14">
        <v>0</v>
      </c>
      <c r="PD48" s="14"/>
      <c r="PE48" s="14"/>
      <c r="PF48" s="14">
        <v>0</v>
      </c>
      <c r="PG48" s="14"/>
      <c r="PH48" s="14">
        <v>0</v>
      </c>
      <c r="PI48" s="14"/>
      <c r="PJ48" s="14"/>
      <c r="PK48" s="14"/>
      <c r="PL48" s="14"/>
      <c r="PM48" s="14">
        <v>0</v>
      </c>
      <c r="PN48" s="14">
        <v>0</v>
      </c>
      <c r="PO48" s="14">
        <v>0</v>
      </c>
      <c r="PP48" s="14"/>
      <c r="PQ48" s="14"/>
      <c r="PR48" s="14">
        <v>0</v>
      </c>
      <c r="PS48" s="14"/>
      <c r="PT48" s="14">
        <v>818297.28</v>
      </c>
      <c r="PU48" s="14"/>
      <c r="PV48" s="14"/>
      <c r="PW48" s="14"/>
      <c r="PX48" s="14"/>
      <c r="PY48" s="14">
        <v>0</v>
      </c>
      <c r="PZ48" s="14">
        <v>0</v>
      </c>
      <c r="QA48" s="14">
        <v>0</v>
      </c>
      <c r="QB48" s="14"/>
      <c r="QC48" s="14"/>
      <c r="QD48" s="14">
        <v>0</v>
      </c>
      <c r="QE48" s="14"/>
      <c r="QF48" s="14">
        <v>0</v>
      </c>
      <c r="QG48" s="14"/>
      <c r="QH48" s="14"/>
      <c r="QI48" s="14"/>
    </row>
    <row r="49" spans="18:451">
      <c r="R49" s="12"/>
      <c r="S49" s="12" t="s">
        <v>48</v>
      </c>
      <c r="T49" s="12"/>
      <c r="U49" s="22"/>
      <c r="V49" s="22"/>
      <c r="W49" s="22">
        <v>1</v>
      </c>
      <c r="X49" s="22"/>
      <c r="Y49" s="22"/>
      <c r="Z49" s="22"/>
      <c r="AA49" s="22"/>
      <c r="AB49" s="22"/>
      <c r="AC49" s="22"/>
      <c r="AD49" s="22"/>
      <c r="AE49" s="22"/>
      <c r="AF49" s="25"/>
      <c r="AG49" s="25"/>
      <c r="AH49" s="25"/>
      <c r="AI49" s="25">
        <v>17820</v>
      </c>
      <c r="AJ49" s="25"/>
      <c r="AK49" s="25"/>
      <c r="AL49" s="25"/>
      <c r="AM49" s="25"/>
      <c r="AN49" s="25"/>
      <c r="AO49" s="25"/>
      <c r="AP49" s="25"/>
      <c r="AQ49" s="25"/>
      <c r="AR49" s="22"/>
      <c r="AS49" s="22"/>
      <c r="AT49" s="22"/>
      <c r="AU49" s="22">
        <v>17820</v>
      </c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>
        <v>0</v>
      </c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>
        <v>0</v>
      </c>
      <c r="BT49" s="14"/>
      <c r="BU49" s="14"/>
      <c r="BV49" s="14"/>
      <c r="BW49" s="14"/>
      <c r="BX49" s="14"/>
      <c r="BY49" s="14"/>
      <c r="BZ49" s="14"/>
      <c r="CA49" s="14"/>
      <c r="CB49" s="15" t="e">
        <v>#DIV/0!</v>
      </c>
      <c r="CC49" s="15" t="e">
        <v>#DIV/0!</v>
      </c>
      <c r="CD49" s="15" t="e">
        <v>#DIV/0!</v>
      </c>
      <c r="CE49" s="15">
        <v>0</v>
      </c>
      <c r="CF49" s="15" t="e">
        <v>#DIV/0!</v>
      </c>
      <c r="CG49" s="15" t="e">
        <v>#DIV/0!</v>
      </c>
      <c r="CH49" s="15" t="e">
        <v>#DIV/0!</v>
      </c>
      <c r="CI49" s="15" t="e">
        <v>#DIV/0!</v>
      </c>
      <c r="CJ49" s="15" t="e">
        <v>#DIV/0!</v>
      </c>
      <c r="CK49" s="15" t="e">
        <v>#DIV/0!</v>
      </c>
      <c r="CL49" s="15" t="e">
        <v>#DIV/0!</v>
      </c>
      <c r="CM49" s="15" t="e">
        <v>#DIV/0!</v>
      </c>
      <c r="CN49" s="15" t="e">
        <v>#DIV/0!</v>
      </c>
      <c r="CO49" s="15" t="e">
        <v>#DIV/0!</v>
      </c>
      <c r="CP49" s="15" t="e">
        <v>#DIV/0!</v>
      </c>
      <c r="CQ49" s="15">
        <v>0</v>
      </c>
      <c r="CR49" s="15" t="e">
        <v>#DIV/0!</v>
      </c>
      <c r="CS49" s="15" t="e">
        <v>#DIV/0!</v>
      </c>
      <c r="CT49" s="15" t="e">
        <v>#DIV/0!</v>
      </c>
      <c r="CU49" s="15" t="e">
        <v>#DIV/0!</v>
      </c>
      <c r="CV49" s="15" t="e">
        <v>#DIV/0!</v>
      </c>
      <c r="CW49" s="15" t="e">
        <v>#DIV/0!</v>
      </c>
      <c r="CX49" s="15" t="e">
        <v>#DIV/0!</v>
      </c>
      <c r="CY49" s="15" t="e">
        <v>#DIV/0!</v>
      </c>
      <c r="CZ49" s="15">
        <v>0</v>
      </c>
      <c r="DA49" s="15">
        <v>0</v>
      </c>
      <c r="DB49" s="15">
        <v>0</v>
      </c>
      <c r="DC49" s="15">
        <v>0.14990000000000001</v>
      </c>
      <c r="DD49" s="15">
        <v>0</v>
      </c>
      <c r="DE49" s="15">
        <v>0</v>
      </c>
      <c r="DF49" s="15">
        <v>0</v>
      </c>
      <c r="DG49" s="15">
        <v>0</v>
      </c>
      <c r="DH49" s="15">
        <v>0</v>
      </c>
      <c r="DI49" s="15">
        <v>0</v>
      </c>
      <c r="DJ49" s="15">
        <v>0</v>
      </c>
      <c r="DK49" s="15">
        <v>0</v>
      </c>
      <c r="DL49" s="16">
        <v>0</v>
      </c>
      <c r="DM49" s="16">
        <v>0</v>
      </c>
      <c r="DN49" s="16">
        <v>0</v>
      </c>
      <c r="DO49" s="16">
        <v>0</v>
      </c>
      <c r="DP49" s="16">
        <v>0</v>
      </c>
      <c r="DQ49" s="16">
        <v>0</v>
      </c>
      <c r="DR49" s="16">
        <v>0</v>
      </c>
      <c r="DS49" s="16">
        <v>0</v>
      </c>
      <c r="DT49" s="16">
        <v>0</v>
      </c>
      <c r="DU49" s="16">
        <v>0</v>
      </c>
      <c r="DV49" s="16">
        <v>0</v>
      </c>
      <c r="DW49" s="16">
        <v>0</v>
      </c>
      <c r="DX49" s="16">
        <v>0</v>
      </c>
      <c r="DY49" s="16">
        <v>0</v>
      </c>
      <c r="DZ49" s="16">
        <v>0</v>
      </c>
      <c r="EA49" s="16">
        <v>118</v>
      </c>
      <c r="EB49" s="16">
        <v>0</v>
      </c>
      <c r="EC49" s="16">
        <v>0</v>
      </c>
      <c r="ED49" s="16">
        <v>0</v>
      </c>
      <c r="EE49" s="16">
        <v>0</v>
      </c>
      <c r="EF49" s="16">
        <v>0</v>
      </c>
      <c r="EG49" s="16">
        <v>0</v>
      </c>
      <c r="EH49" s="16">
        <v>0</v>
      </c>
      <c r="EI49" s="16">
        <v>0</v>
      </c>
      <c r="EJ49" s="16">
        <v>0</v>
      </c>
      <c r="EK49" s="16">
        <v>0</v>
      </c>
      <c r="EL49" s="16">
        <v>0</v>
      </c>
      <c r="EM49" s="16">
        <v>2</v>
      </c>
      <c r="EN49" s="16">
        <v>0</v>
      </c>
      <c r="EO49" s="16">
        <v>0</v>
      </c>
      <c r="EP49" s="16">
        <v>0</v>
      </c>
      <c r="EQ49" s="16">
        <v>0</v>
      </c>
      <c r="ER49" s="16">
        <v>0</v>
      </c>
      <c r="ES49" s="16">
        <v>0</v>
      </c>
      <c r="ET49" s="16">
        <v>0</v>
      </c>
      <c r="EU49" s="16">
        <v>0</v>
      </c>
      <c r="EV49" s="16">
        <v>0</v>
      </c>
      <c r="EW49" s="16">
        <v>0</v>
      </c>
      <c r="EX49" s="16">
        <v>0</v>
      </c>
      <c r="EY49" s="16">
        <v>0</v>
      </c>
      <c r="EZ49" s="16">
        <v>0</v>
      </c>
      <c r="FA49" s="16">
        <v>0</v>
      </c>
      <c r="FB49" s="16">
        <v>0</v>
      </c>
      <c r="FC49" s="16">
        <v>0</v>
      </c>
      <c r="FD49" s="16">
        <v>0</v>
      </c>
      <c r="FE49" s="16">
        <v>0</v>
      </c>
      <c r="FF49" s="16">
        <v>0</v>
      </c>
      <c r="FG49" s="16">
        <v>0</v>
      </c>
      <c r="FH49" s="13">
        <v>0</v>
      </c>
      <c r="FI49" s="13">
        <v>0</v>
      </c>
      <c r="FJ49" s="13">
        <v>0</v>
      </c>
      <c r="FK49" s="13">
        <v>19800</v>
      </c>
      <c r="FL49" s="13">
        <v>0</v>
      </c>
      <c r="FM49" s="13">
        <v>0</v>
      </c>
      <c r="FN49" s="13">
        <v>0</v>
      </c>
      <c r="FO49" s="13">
        <v>0</v>
      </c>
      <c r="FP49" s="13">
        <v>0</v>
      </c>
      <c r="FQ49" s="13">
        <v>0</v>
      </c>
      <c r="FR49" s="13">
        <v>0</v>
      </c>
      <c r="FS49" s="13">
        <v>0</v>
      </c>
      <c r="FT49" s="15">
        <v>0</v>
      </c>
      <c r="FU49" s="15">
        <v>0</v>
      </c>
      <c r="FV49" s="15">
        <v>0</v>
      </c>
      <c r="FW49" s="15">
        <v>0.1</v>
      </c>
      <c r="FX49" s="15">
        <v>0</v>
      </c>
      <c r="FY49" s="15">
        <v>0</v>
      </c>
      <c r="FZ49" s="15">
        <v>0</v>
      </c>
      <c r="GA49" s="15">
        <v>0</v>
      </c>
      <c r="GB49" s="15">
        <v>0</v>
      </c>
      <c r="GC49" s="15">
        <v>0</v>
      </c>
      <c r="GD49" s="15">
        <v>0</v>
      </c>
      <c r="GE49" s="15">
        <v>0</v>
      </c>
      <c r="GF49" s="12"/>
      <c r="GG49" s="12"/>
      <c r="GH49" s="12"/>
      <c r="GI49" s="12">
        <v>0</v>
      </c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>
        <v>0</v>
      </c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>
        <v>0</v>
      </c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>
        <v>1</v>
      </c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>
        <v>0</v>
      </c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>
        <v>0</v>
      </c>
      <c r="IR49" s="12"/>
      <c r="IS49" s="12"/>
      <c r="IT49" s="12"/>
      <c r="IU49" s="12"/>
      <c r="IV49" s="12"/>
      <c r="IW49" s="12"/>
      <c r="IX49" s="12"/>
      <c r="IY49" s="12"/>
      <c r="IZ49" s="12"/>
      <c r="JA49" s="12"/>
      <c r="JB49" s="12"/>
      <c r="JC49" s="12">
        <v>0</v>
      </c>
      <c r="JD49" s="12"/>
      <c r="JE49" s="12"/>
      <c r="JF49" s="12"/>
      <c r="JG49" s="12"/>
      <c r="JH49" s="12"/>
      <c r="JI49" s="12"/>
      <c r="JJ49" s="12"/>
      <c r="JK49" s="12"/>
      <c r="JL49" s="12"/>
      <c r="JM49" s="12"/>
      <c r="JN49" s="12"/>
      <c r="JO49" s="12">
        <v>0</v>
      </c>
      <c r="JP49" s="12"/>
      <c r="JQ49" s="12"/>
      <c r="JR49" s="12"/>
      <c r="JS49" s="12"/>
      <c r="JT49" s="12"/>
      <c r="JU49" s="12"/>
      <c r="JV49" s="12"/>
      <c r="JW49" s="12"/>
      <c r="JX49" s="12"/>
      <c r="JY49" s="12"/>
      <c r="JZ49" s="12"/>
      <c r="KA49" s="12">
        <v>0</v>
      </c>
      <c r="KB49" s="12"/>
      <c r="KC49" s="12"/>
      <c r="KD49" s="12"/>
      <c r="KE49" s="12"/>
      <c r="KF49" s="12"/>
      <c r="KG49" s="12"/>
      <c r="KH49" s="12"/>
      <c r="KI49" s="12"/>
      <c r="KJ49" s="12"/>
      <c r="KK49" s="12"/>
      <c r="KL49" s="12"/>
      <c r="KM49" s="12">
        <v>0</v>
      </c>
      <c r="KN49" s="12"/>
      <c r="KO49" s="12"/>
      <c r="KP49" s="12"/>
      <c r="KQ49" s="12"/>
      <c r="KR49" s="12"/>
      <c r="KS49" s="12"/>
      <c r="KT49" s="12"/>
      <c r="KU49" s="12"/>
      <c r="KV49" s="12"/>
      <c r="KW49" s="12"/>
      <c r="KX49" s="12"/>
      <c r="KY49" s="12">
        <v>0</v>
      </c>
      <c r="KZ49" s="12"/>
      <c r="LA49" s="12"/>
      <c r="LB49" s="12"/>
      <c r="LC49" s="12"/>
      <c r="LD49" s="12"/>
      <c r="LE49" s="12"/>
      <c r="LF49" s="12"/>
      <c r="LG49" s="12"/>
      <c r="LH49" s="12"/>
      <c r="LI49" s="12"/>
      <c r="LJ49" s="12"/>
      <c r="LK49" s="12">
        <v>0</v>
      </c>
      <c r="LL49" s="12"/>
      <c r="LM49" s="12"/>
      <c r="LN49" s="12"/>
      <c r="LO49" s="12"/>
      <c r="LP49" s="12"/>
      <c r="LQ49" s="12"/>
      <c r="LR49" s="12"/>
      <c r="LS49" s="12"/>
      <c r="LT49" s="14"/>
      <c r="LU49" s="14"/>
      <c r="LV49" s="14"/>
      <c r="LW49" s="14">
        <v>0</v>
      </c>
      <c r="LX49" s="14"/>
      <c r="LY49" s="14"/>
      <c r="LZ49" s="14"/>
      <c r="MA49" s="14"/>
      <c r="MB49" s="14"/>
      <c r="MC49" s="14"/>
      <c r="MD49" s="14"/>
      <c r="ME49" s="14"/>
      <c r="MF49" s="14"/>
      <c r="MG49" s="14"/>
      <c r="MH49" s="14"/>
      <c r="MI49" s="14">
        <v>0</v>
      </c>
      <c r="MJ49" s="14"/>
      <c r="MK49" s="14"/>
      <c r="ML49" s="14"/>
      <c r="MM49" s="14"/>
      <c r="MN49" s="14"/>
      <c r="MO49" s="14"/>
      <c r="MP49" s="14"/>
      <c r="MQ49" s="14"/>
      <c r="MR49" s="14"/>
      <c r="MS49" s="14"/>
      <c r="MT49" s="14"/>
      <c r="MU49" s="14">
        <v>0</v>
      </c>
      <c r="MV49" s="14"/>
      <c r="MW49" s="14"/>
      <c r="MX49" s="14"/>
      <c r="MY49" s="14"/>
      <c r="MZ49" s="14"/>
      <c r="NA49" s="14"/>
      <c r="NB49" s="14"/>
      <c r="NC49" s="14"/>
      <c r="ND49" s="14"/>
      <c r="NE49" s="14"/>
      <c r="NF49" s="14"/>
      <c r="NG49" s="14">
        <v>17820</v>
      </c>
      <c r="NH49" s="14"/>
      <c r="NI49" s="14"/>
      <c r="NJ49" s="14"/>
      <c r="NK49" s="14"/>
      <c r="NL49" s="14"/>
      <c r="NM49" s="14"/>
      <c r="NN49" s="14"/>
      <c r="NO49" s="14"/>
      <c r="NP49" s="14"/>
      <c r="NQ49" s="14"/>
      <c r="NR49" s="14"/>
      <c r="NS49" s="14">
        <v>0</v>
      </c>
      <c r="NT49" s="14"/>
      <c r="NU49" s="14"/>
      <c r="NV49" s="14"/>
      <c r="NW49" s="14"/>
      <c r="NX49" s="14"/>
      <c r="NY49" s="14"/>
      <c r="NZ49" s="14"/>
      <c r="OA49" s="14"/>
      <c r="OB49" s="14"/>
      <c r="OC49" s="14"/>
      <c r="OD49" s="14"/>
      <c r="OE49" s="14">
        <v>0</v>
      </c>
      <c r="OF49" s="14"/>
      <c r="OG49" s="14"/>
      <c r="OH49" s="14"/>
      <c r="OI49" s="14"/>
      <c r="OJ49" s="14"/>
      <c r="OK49" s="14"/>
      <c r="OL49" s="14"/>
      <c r="OM49" s="14"/>
      <c r="ON49" s="14"/>
      <c r="OO49" s="14"/>
      <c r="OP49" s="14"/>
      <c r="OQ49" s="14">
        <v>0</v>
      </c>
      <c r="OR49" s="14"/>
      <c r="OS49" s="14"/>
      <c r="OT49" s="14"/>
      <c r="OU49" s="14"/>
      <c r="OV49" s="14"/>
      <c r="OW49" s="14"/>
      <c r="OX49" s="14"/>
      <c r="OY49" s="14"/>
      <c r="OZ49" s="14"/>
      <c r="PA49" s="14"/>
      <c r="PB49" s="14"/>
      <c r="PC49" s="14">
        <v>0</v>
      </c>
      <c r="PD49" s="14"/>
      <c r="PE49" s="14"/>
      <c r="PF49" s="14"/>
      <c r="PG49" s="14"/>
      <c r="PH49" s="14"/>
      <c r="PI49" s="14"/>
      <c r="PJ49" s="14"/>
      <c r="PK49" s="14"/>
      <c r="PL49" s="14"/>
      <c r="PM49" s="14"/>
      <c r="PN49" s="14"/>
      <c r="PO49" s="14">
        <v>0</v>
      </c>
      <c r="PP49" s="14"/>
      <c r="PQ49" s="14"/>
      <c r="PR49" s="14"/>
      <c r="PS49" s="14"/>
      <c r="PT49" s="14"/>
      <c r="PU49" s="14"/>
      <c r="PV49" s="14"/>
      <c r="PW49" s="14"/>
      <c r="PX49" s="14"/>
      <c r="PY49" s="14"/>
      <c r="PZ49" s="14"/>
      <c r="QA49" s="14">
        <v>0</v>
      </c>
      <c r="QB49" s="14"/>
      <c r="QC49" s="14"/>
      <c r="QD49" s="14"/>
      <c r="QE49" s="14"/>
      <c r="QF49" s="14"/>
      <c r="QG49" s="14"/>
      <c r="QH49" s="14"/>
      <c r="QI49" s="14"/>
    </row>
    <row r="50" spans="18:451">
      <c r="R50" s="12"/>
      <c r="S50" s="12" t="s">
        <v>49</v>
      </c>
      <c r="T50" s="1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5" t="e">
        <v>#DIV/0!</v>
      </c>
      <c r="CC50" s="15" t="e">
        <v>#DIV/0!</v>
      </c>
      <c r="CD50" s="15" t="e">
        <v>#DIV/0!</v>
      </c>
      <c r="CE50" s="15" t="e">
        <v>#DIV/0!</v>
      </c>
      <c r="CF50" s="15" t="e">
        <v>#DIV/0!</v>
      </c>
      <c r="CG50" s="15" t="e">
        <v>#DIV/0!</v>
      </c>
      <c r="CH50" s="15" t="e">
        <v>#DIV/0!</v>
      </c>
      <c r="CI50" s="15" t="e">
        <v>#DIV/0!</v>
      </c>
      <c r="CJ50" s="15" t="e">
        <v>#DIV/0!</v>
      </c>
      <c r="CK50" s="15" t="e">
        <v>#DIV/0!</v>
      </c>
      <c r="CL50" s="15" t="e">
        <v>#DIV/0!</v>
      </c>
      <c r="CM50" s="15" t="e">
        <v>#DIV/0!</v>
      </c>
      <c r="CN50" s="15" t="e">
        <v>#DIV/0!</v>
      </c>
      <c r="CO50" s="15" t="e">
        <v>#DIV/0!</v>
      </c>
      <c r="CP50" s="15" t="e">
        <v>#DIV/0!</v>
      </c>
      <c r="CQ50" s="15" t="e">
        <v>#DIV/0!</v>
      </c>
      <c r="CR50" s="15" t="e">
        <v>#DIV/0!</v>
      </c>
      <c r="CS50" s="15" t="e">
        <v>#DIV/0!</v>
      </c>
      <c r="CT50" s="15" t="e">
        <v>#DIV/0!</v>
      </c>
      <c r="CU50" s="15" t="e">
        <v>#DIV/0!</v>
      </c>
      <c r="CV50" s="15" t="e">
        <v>#DIV/0!</v>
      </c>
      <c r="CW50" s="15" t="e">
        <v>#DIV/0!</v>
      </c>
      <c r="CX50" s="15" t="e">
        <v>#DIV/0!</v>
      </c>
      <c r="CY50" s="15" t="e">
        <v>#DIV/0!</v>
      </c>
      <c r="CZ50" s="15">
        <v>0</v>
      </c>
      <c r="DA50" s="15">
        <v>0</v>
      </c>
      <c r="DB50" s="15">
        <v>0</v>
      </c>
      <c r="DC50" s="15">
        <v>0</v>
      </c>
      <c r="DD50" s="15">
        <v>0</v>
      </c>
      <c r="DE50" s="15">
        <v>0</v>
      </c>
      <c r="DF50" s="15">
        <v>0</v>
      </c>
      <c r="DG50" s="15">
        <v>0</v>
      </c>
      <c r="DH50" s="15">
        <v>0</v>
      </c>
      <c r="DI50" s="15">
        <v>0</v>
      </c>
      <c r="DJ50" s="15">
        <v>0</v>
      </c>
      <c r="DK50" s="15">
        <v>0</v>
      </c>
      <c r="DL50" s="16">
        <v>0</v>
      </c>
      <c r="DM50" s="16">
        <v>0</v>
      </c>
      <c r="DN50" s="16">
        <v>0</v>
      </c>
      <c r="DO50" s="16">
        <v>0</v>
      </c>
      <c r="DP50" s="16">
        <v>0</v>
      </c>
      <c r="DQ50" s="16">
        <v>0</v>
      </c>
      <c r="DR50" s="16">
        <v>0</v>
      </c>
      <c r="DS50" s="16">
        <v>0</v>
      </c>
      <c r="DT50" s="16">
        <v>0</v>
      </c>
      <c r="DU50" s="16">
        <v>0</v>
      </c>
      <c r="DV50" s="16">
        <v>0</v>
      </c>
      <c r="DW50" s="16">
        <v>0</v>
      </c>
      <c r="DX50" s="16">
        <v>0</v>
      </c>
      <c r="DY50" s="16">
        <v>0</v>
      </c>
      <c r="DZ50" s="16">
        <v>0</v>
      </c>
      <c r="EA50" s="16">
        <v>0</v>
      </c>
      <c r="EB50" s="16">
        <v>0</v>
      </c>
      <c r="EC50" s="16">
        <v>0</v>
      </c>
      <c r="ED50" s="16">
        <v>0</v>
      </c>
      <c r="EE50" s="16">
        <v>0</v>
      </c>
      <c r="EF50" s="16">
        <v>0</v>
      </c>
      <c r="EG50" s="16">
        <v>0</v>
      </c>
      <c r="EH50" s="16">
        <v>0</v>
      </c>
      <c r="EI50" s="16">
        <v>0</v>
      </c>
      <c r="EJ50" s="16">
        <v>0</v>
      </c>
      <c r="EK50" s="16">
        <v>0</v>
      </c>
      <c r="EL50" s="16">
        <v>0</v>
      </c>
      <c r="EM50" s="16">
        <v>0</v>
      </c>
      <c r="EN50" s="16">
        <v>0</v>
      </c>
      <c r="EO50" s="16">
        <v>0</v>
      </c>
      <c r="EP50" s="16">
        <v>0</v>
      </c>
      <c r="EQ50" s="16">
        <v>0</v>
      </c>
      <c r="ER50" s="16">
        <v>0</v>
      </c>
      <c r="ES50" s="16">
        <v>0</v>
      </c>
      <c r="ET50" s="16">
        <v>0</v>
      </c>
      <c r="EU50" s="16">
        <v>0</v>
      </c>
      <c r="EV50" s="16">
        <v>0</v>
      </c>
      <c r="EW50" s="16">
        <v>0</v>
      </c>
      <c r="EX50" s="16">
        <v>0</v>
      </c>
      <c r="EY50" s="16">
        <v>0</v>
      </c>
      <c r="EZ50" s="16">
        <v>0</v>
      </c>
      <c r="FA50" s="16">
        <v>0</v>
      </c>
      <c r="FB50" s="16">
        <v>0</v>
      </c>
      <c r="FC50" s="16">
        <v>0</v>
      </c>
      <c r="FD50" s="16">
        <v>0</v>
      </c>
      <c r="FE50" s="16">
        <v>0</v>
      </c>
      <c r="FF50" s="16">
        <v>0</v>
      </c>
      <c r="FG50" s="16">
        <v>0</v>
      </c>
      <c r="FH50" s="13">
        <v>0</v>
      </c>
      <c r="FI50" s="13">
        <v>0</v>
      </c>
      <c r="FJ50" s="13">
        <v>0</v>
      </c>
      <c r="FK50" s="13">
        <v>0</v>
      </c>
      <c r="FL50" s="13">
        <v>0</v>
      </c>
      <c r="FM50" s="13">
        <v>0</v>
      </c>
      <c r="FN50" s="13">
        <v>0</v>
      </c>
      <c r="FO50" s="13">
        <v>0</v>
      </c>
      <c r="FP50" s="13">
        <v>0</v>
      </c>
      <c r="FQ50" s="13">
        <v>0</v>
      </c>
      <c r="FR50" s="13">
        <v>0</v>
      </c>
      <c r="FS50" s="13">
        <v>0</v>
      </c>
      <c r="FT50" s="15">
        <v>0</v>
      </c>
      <c r="FU50" s="15">
        <v>0</v>
      </c>
      <c r="FV50" s="15">
        <v>0</v>
      </c>
      <c r="FW50" s="15">
        <v>0</v>
      </c>
      <c r="FX50" s="15">
        <v>0</v>
      </c>
      <c r="FY50" s="15">
        <v>0</v>
      </c>
      <c r="FZ50" s="15">
        <v>0</v>
      </c>
      <c r="GA50" s="15">
        <v>0</v>
      </c>
      <c r="GB50" s="15">
        <v>0</v>
      </c>
      <c r="GC50" s="15">
        <v>0</v>
      </c>
      <c r="GD50" s="15">
        <v>0</v>
      </c>
      <c r="GE50" s="15">
        <v>0</v>
      </c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12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12"/>
      <c r="JX50" s="12"/>
      <c r="JY50" s="12"/>
      <c r="JZ50" s="12"/>
      <c r="KA50" s="12"/>
      <c r="KB50" s="12"/>
      <c r="KC50" s="12"/>
      <c r="KD50" s="12"/>
      <c r="KE50" s="12"/>
      <c r="KF50" s="12"/>
      <c r="KG50" s="12"/>
      <c r="KH50" s="12"/>
      <c r="KI50" s="12"/>
      <c r="KJ50" s="12"/>
      <c r="KK50" s="12"/>
      <c r="KL50" s="12"/>
      <c r="KM50" s="12"/>
      <c r="KN50" s="12"/>
      <c r="KO50" s="12"/>
      <c r="KP50" s="12"/>
      <c r="KQ50" s="12"/>
      <c r="KR50" s="12"/>
      <c r="KS50" s="12"/>
      <c r="KT50" s="12"/>
      <c r="KU50" s="12"/>
      <c r="KV50" s="12"/>
      <c r="KW50" s="12"/>
      <c r="KX50" s="12"/>
      <c r="KY50" s="12"/>
      <c r="KZ50" s="12"/>
      <c r="LA50" s="12"/>
      <c r="LB50" s="12"/>
      <c r="LC50" s="12"/>
      <c r="LD50" s="12"/>
      <c r="LE50" s="12"/>
      <c r="LF50" s="12"/>
      <c r="LG50" s="12"/>
      <c r="LH50" s="12"/>
      <c r="LI50" s="12"/>
      <c r="LJ50" s="12"/>
      <c r="LK50" s="12"/>
      <c r="LL50" s="12"/>
      <c r="LM50" s="12"/>
      <c r="LN50" s="12"/>
      <c r="LO50" s="12"/>
      <c r="LP50" s="12"/>
      <c r="LQ50" s="12"/>
      <c r="LR50" s="12"/>
      <c r="LS50" s="12"/>
      <c r="LT50" s="14"/>
      <c r="LU50" s="14"/>
      <c r="LV50" s="14"/>
      <c r="LW50" s="14"/>
      <c r="LX50" s="14"/>
      <c r="LY50" s="14"/>
      <c r="LZ50" s="14"/>
      <c r="MA50" s="14"/>
      <c r="MB50" s="14"/>
      <c r="MC50" s="14"/>
      <c r="MD50" s="14"/>
      <c r="ME50" s="14"/>
      <c r="MF50" s="14"/>
      <c r="MG50" s="14"/>
      <c r="MH50" s="14"/>
      <c r="MI50" s="14"/>
      <c r="MJ50" s="14"/>
      <c r="MK50" s="14"/>
      <c r="ML50" s="14"/>
      <c r="MM50" s="14"/>
      <c r="MN50" s="14"/>
      <c r="MO50" s="14"/>
      <c r="MP50" s="14"/>
      <c r="MQ50" s="14"/>
      <c r="MR50" s="14"/>
      <c r="MS50" s="14"/>
      <c r="MT50" s="14"/>
      <c r="MU50" s="14"/>
      <c r="MV50" s="14"/>
      <c r="MW50" s="14"/>
      <c r="MX50" s="14"/>
      <c r="MY50" s="14"/>
      <c r="MZ50" s="14"/>
      <c r="NA50" s="14"/>
      <c r="NB50" s="14"/>
      <c r="NC50" s="14"/>
      <c r="ND50" s="14"/>
      <c r="NE50" s="14"/>
      <c r="NF50" s="14"/>
      <c r="NG50" s="14"/>
      <c r="NH50" s="14"/>
      <c r="NI50" s="14"/>
      <c r="NJ50" s="14"/>
      <c r="NK50" s="14"/>
      <c r="NL50" s="14"/>
      <c r="NM50" s="14"/>
      <c r="NN50" s="14"/>
      <c r="NO50" s="14"/>
      <c r="NP50" s="14"/>
      <c r="NQ50" s="14"/>
      <c r="NR50" s="14"/>
      <c r="NS50" s="14"/>
      <c r="NT50" s="14"/>
      <c r="NU50" s="14"/>
      <c r="NV50" s="14"/>
      <c r="NW50" s="14"/>
      <c r="NX50" s="14"/>
      <c r="NY50" s="14"/>
      <c r="NZ50" s="14"/>
      <c r="OA50" s="14"/>
      <c r="OB50" s="14"/>
      <c r="OC50" s="14"/>
      <c r="OD50" s="14"/>
      <c r="OE50" s="14"/>
      <c r="OF50" s="14"/>
      <c r="OG50" s="14"/>
      <c r="OH50" s="14"/>
      <c r="OI50" s="14"/>
      <c r="OJ50" s="14"/>
      <c r="OK50" s="14"/>
      <c r="OL50" s="14"/>
      <c r="OM50" s="14"/>
      <c r="ON50" s="14"/>
      <c r="OO50" s="14"/>
      <c r="OP50" s="14"/>
      <c r="OQ50" s="14"/>
      <c r="OR50" s="14"/>
      <c r="OS50" s="14"/>
      <c r="OT50" s="14"/>
      <c r="OU50" s="14"/>
      <c r="OV50" s="14"/>
      <c r="OW50" s="14"/>
      <c r="OX50" s="14"/>
      <c r="OY50" s="14"/>
      <c r="OZ50" s="14"/>
      <c r="PA50" s="14"/>
      <c r="PB50" s="14"/>
      <c r="PC50" s="14"/>
      <c r="PD50" s="14"/>
      <c r="PE50" s="14"/>
      <c r="PF50" s="14"/>
      <c r="PG50" s="14"/>
      <c r="PH50" s="14"/>
      <c r="PI50" s="14"/>
      <c r="PJ50" s="14"/>
      <c r="PK50" s="14"/>
      <c r="PL50" s="14"/>
      <c r="PM50" s="14"/>
      <c r="PN50" s="14"/>
      <c r="PO50" s="14"/>
      <c r="PP50" s="14"/>
      <c r="PQ50" s="14"/>
      <c r="PR50" s="14"/>
      <c r="PS50" s="14"/>
      <c r="PT50" s="14"/>
      <c r="PU50" s="14"/>
      <c r="PV50" s="14"/>
      <c r="PW50" s="14"/>
      <c r="PX50" s="14"/>
      <c r="PY50" s="14"/>
      <c r="PZ50" s="14"/>
      <c r="QA50" s="14"/>
      <c r="QB50" s="14"/>
      <c r="QC50" s="14"/>
      <c r="QD50" s="14"/>
      <c r="QE50" s="14"/>
      <c r="QF50" s="14"/>
      <c r="QG50" s="14"/>
      <c r="QH50" s="14"/>
      <c r="QI50" s="14"/>
    </row>
    <row r="51" spans="18:451">
      <c r="R51" s="12"/>
      <c r="S51" s="12" t="s">
        <v>50</v>
      </c>
      <c r="T51" s="1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 t="e">
        <v>#DIV/0!</v>
      </c>
      <c r="CC51" s="15" t="e">
        <v>#DIV/0!</v>
      </c>
      <c r="CD51" s="15" t="e">
        <v>#DIV/0!</v>
      </c>
      <c r="CE51" s="15" t="e">
        <v>#DIV/0!</v>
      </c>
      <c r="CF51" s="15" t="e">
        <v>#DIV/0!</v>
      </c>
      <c r="CG51" s="15" t="e">
        <v>#DIV/0!</v>
      </c>
      <c r="CH51" s="15" t="e">
        <v>#DIV/0!</v>
      </c>
      <c r="CI51" s="15" t="e">
        <v>#DIV/0!</v>
      </c>
      <c r="CJ51" s="15" t="e">
        <v>#DIV/0!</v>
      </c>
      <c r="CK51" s="15" t="e">
        <v>#DIV/0!</v>
      </c>
      <c r="CL51" s="15" t="e">
        <v>#DIV/0!</v>
      </c>
      <c r="CM51" s="15" t="e">
        <v>#DIV/0!</v>
      </c>
      <c r="CN51" s="15" t="e">
        <v>#DIV/0!</v>
      </c>
      <c r="CO51" s="15" t="e">
        <v>#DIV/0!</v>
      </c>
      <c r="CP51" s="15" t="e">
        <v>#DIV/0!</v>
      </c>
      <c r="CQ51" s="15" t="e">
        <v>#DIV/0!</v>
      </c>
      <c r="CR51" s="15" t="e">
        <v>#DIV/0!</v>
      </c>
      <c r="CS51" s="15" t="e">
        <v>#DIV/0!</v>
      </c>
      <c r="CT51" s="15" t="e">
        <v>#DIV/0!</v>
      </c>
      <c r="CU51" s="15" t="e">
        <v>#DIV/0!</v>
      </c>
      <c r="CV51" s="15" t="e">
        <v>#DIV/0!</v>
      </c>
      <c r="CW51" s="15" t="e">
        <v>#DIV/0!</v>
      </c>
      <c r="CX51" s="15" t="e">
        <v>#DIV/0!</v>
      </c>
      <c r="CY51" s="15" t="e">
        <v>#DIV/0!</v>
      </c>
      <c r="CZ51" s="15">
        <v>0</v>
      </c>
      <c r="DA51" s="15">
        <v>0</v>
      </c>
      <c r="DB51" s="15">
        <v>0</v>
      </c>
      <c r="DC51" s="15">
        <v>0</v>
      </c>
      <c r="DD51" s="15">
        <v>0</v>
      </c>
      <c r="DE51" s="15">
        <v>0</v>
      </c>
      <c r="DF51" s="15">
        <v>0</v>
      </c>
      <c r="DG51" s="15">
        <v>0</v>
      </c>
      <c r="DH51" s="15">
        <v>0</v>
      </c>
      <c r="DI51" s="15">
        <v>0</v>
      </c>
      <c r="DJ51" s="15">
        <v>0</v>
      </c>
      <c r="DK51" s="15">
        <v>0</v>
      </c>
      <c r="DL51" s="16">
        <v>0</v>
      </c>
      <c r="DM51" s="16">
        <v>0</v>
      </c>
      <c r="DN51" s="16">
        <v>0</v>
      </c>
      <c r="DO51" s="16">
        <v>0</v>
      </c>
      <c r="DP51" s="16">
        <v>0</v>
      </c>
      <c r="DQ51" s="16">
        <v>0</v>
      </c>
      <c r="DR51" s="16">
        <v>0</v>
      </c>
      <c r="DS51" s="16">
        <v>0</v>
      </c>
      <c r="DT51" s="16">
        <v>0</v>
      </c>
      <c r="DU51" s="16">
        <v>0</v>
      </c>
      <c r="DV51" s="16">
        <v>0</v>
      </c>
      <c r="DW51" s="16">
        <v>0</v>
      </c>
      <c r="DX51" s="16">
        <v>0</v>
      </c>
      <c r="DY51" s="16">
        <v>0</v>
      </c>
      <c r="DZ51" s="16">
        <v>0</v>
      </c>
      <c r="EA51" s="16">
        <v>0</v>
      </c>
      <c r="EB51" s="16">
        <v>0</v>
      </c>
      <c r="EC51" s="16">
        <v>0</v>
      </c>
      <c r="ED51" s="16">
        <v>0</v>
      </c>
      <c r="EE51" s="16">
        <v>0</v>
      </c>
      <c r="EF51" s="16">
        <v>0</v>
      </c>
      <c r="EG51" s="16">
        <v>0</v>
      </c>
      <c r="EH51" s="16">
        <v>0</v>
      </c>
      <c r="EI51" s="16">
        <v>0</v>
      </c>
      <c r="EJ51" s="16">
        <v>0</v>
      </c>
      <c r="EK51" s="16">
        <v>0</v>
      </c>
      <c r="EL51" s="16">
        <v>0</v>
      </c>
      <c r="EM51" s="16">
        <v>0</v>
      </c>
      <c r="EN51" s="16">
        <v>0</v>
      </c>
      <c r="EO51" s="16">
        <v>0</v>
      </c>
      <c r="EP51" s="16">
        <v>0</v>
      </c>
      <c r="EQ51" s="16">
        <v>0</v>
      </c>
      <c r="ER51" s="16">
        <v>0</v>
      </c>
      <c r="ES51" s="16">
        <v>0</v>
      </c>
      <c r="ET51" s="16">
        <v>0</v>
      </c>
      <c r="EU51" s="16">
        <v>0</v>
      </c>
      <c r="EV51" s="16">
        <v>0</v>
      </c>
      <c r="EW51" s="16">
        <v>0</v>
      </c>
      <c r="EX51" s="16">
        <v>0</v>
      </c>
      <c r="EY51" s="16">
        <v>0</v>
      </c>
      <c r="EZ51" s="16">
        <v>0</v>
      </c>
      <c r="FA51" s="16">
        <v>0</v>
      </c>
      <c r="FB51" s="16">
        <v>0</v>
      </c>
      <c r="FC51" s="16">
        <v>0</v>
      </c>
      <c r="FD51" s="16">
        <v>0</v>
      </c>
      <c r="FE51" s="16">
        <v>0</v>
      </c>
      <c r="FF51" s="16">
        <v>0</v>
      </c>
      <c r="FG51" s="16">
        <v>0</v>
      </c>
      <c r="FH51" s="13">
        <v>0</v>
      </c>
      <c r="FI51" s="13">
        <v>0</v>
      </c>
      <c r="FJ51" s="13">
        <v>0</v>
      </c>
      <c r="FK51" s="13">
        <v>0</v>
      </c>
      <c r="FL51" s="13">
        <v>0</v>
      </c>
      <c r="FM51" s="13">
        <v>0</v>
      </c>
      <c r="FN51" s="13">
        <v>0</v>
      </c>
      <c r="FO51" s="13">
        <v>0</v>
      </c>
      <c r="FP51" s="13">
        <v>0</v>
      </c>
      <c r="FQ51" s="13">
        <v>0</v>
      </c>
      <c r="FR51" s="13">
        <v>0</v>
      </c>
      <c r="FS51" s="13">
        <v>0</v>
      </c>
      <c r="FT51" s="15">
        <v>0</v>
      </c>
      <c r="FU51" s="15">
        <v>0</v>
      </c>
      <c r="FV51" s="15">
        <v>0</v>
      </c>
      <c r="FW51" s="15">
        <v>0</v>
      </c>
      <c r="FX51" s="15">
        <v>0</v>
      </c>
      <c r="FY51" s="15">
        <v>0</v>
      </c>
      <c r="FZ51" s="15">
        <v>0</v>
      </c>
      <c r="GA51" s="15">
        <v>0</v>
      </c>
      <c r="GB51" s="15">
        <v>0</v>
      </c>
      <c r="GC51" s="15">
        <v>0</v>
      </c>
      <c r="GD51" s="15">
        <v>0</v>
      </c>
      <c r="GE51" s="15">
        <v>0</v>
      </c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12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12"/>
      <c r="JX51" s="12"/>
      <c r="JY51" s="12"/>
      <c r="JZ51" s="12"/>
      <c r="KA51" s="12"/>
      <c r="KB51" s="12"/>
      <c r="KC51" s="12"/>
      <c r="KD51" s="12"/>
      <c r="KE51" s="12"/>
      <c r="KF51" s="12"/>
      <c r="KG51" s="12"/>
      <c r="KH51" s="12"/>
      <c r="KI51" s="12"/>
      <c r="KJ51" s="12"/>
      <c r="KK51" s="12"/>
      <c r="KL51" s="12"/>
      <c r="KM51" s="12"/>
      <c r="KN51" s="12"/>
      <c r="KO51" s="12"/>
      <c r="KP51" s="12"/>
      <c r="KQ51" s="12"/>
      <c r="KR51" s="12"/>
      <c r="KS51" s="12"/>
      <c r="KT51" s="12"/>
      <c r="KU51" s="12"/>
      <c r="KV51" s="12"/>
      <c r="KW51" s="12"/>
      <c r="KX51" s="12"/>
      <c r="KY51" s="12"/>
      <c r="KZ51" s="12"/>
      <c r="LA51" s="12"/>
      <c r="LB51" s="12"/>
      <c r="LC51" s="12"/>
      <c r="LD51" s="12"/>
      <c r="LE51" s="12"/>
      <c r="LF51" s="12"/>
      <c r="LG51" s="12"/>
      <c r="LH51" s="12"/>
      <c r="LI51" s="12"/>
      <c r="LJ51" s="12"/>
      <c r="LK51" s="12"/>
      <c r="LL51" s="12"/>
      <c r="LM51" s="12"/>
      <c r="LN51" s="12"/>
      <c r="LO51" s="12"/>
      <c r="LP51" s="12"/>
      <c r="LQ51" s="12"/>
      <c r="LR51" s="12"/>
      <c r="LS51" s="12"/>
      <c r="LT51" s="14"/>
      <c r="LU51" s="14"/>
      <c r="LV51" s="14"/>
      <c r="LW51" s="14"/>
      <c r="LX51" s="14"/>
      <c r="LY51" s="14"/>
      <c r="LZ51" s="14"/>
      <c r="MA51" s="14"/>
      <c r="MB51" s="14"/>
      <c r="MC51" s="14"/>
      <c r="MD51" s="14"/>
      <c r="ME51" s="14"/>
      <c r="MF51" s="14"/>
      <c r="MG51" s="14"/>
      <c r="MH51" s="14"/>
      <c r="MI51" s="14"/>
      <c r="MJ51" s="14"/>
      <c r="MK51" s="14"/>
      <c r="ML51" s="14"/>
      <c r="MM51" s="14"/>
      <c r="MN51" s="14"/>
      <c r="MO51" s="14"/>
      <c r="MP51" s="14"/>
      <c r="MQ51" s="14"/>
      <c r="MR51" s="14"/>
      <c r="MS51" s="14"/>
      <c r="MT51" s="14"/>
      <c r="MU51" s="14"/>
      <c r="MV51" s="14"/>
      <c r="MW51" s="14"/>
      <c r="MX51" s="14"/>
      <c r="MY51" s="14"/>
      <c r="MZ51" s="14"/>
      <c r="NA51" s="14"/>
      <c r="NB51" s="14"/>
      <c r="NC51" s="14"/>
      <c r="ND51" s="14"/>
      <c r="NE51" s="14"/>
      <c r="NF51" s="14"/>
      <c r="NG51" s="14"/>
      <c r="NH51" s="14"/>
      <c r="NI51" s="14"/>
      <c r="NJ51" s="14"/>
      <c r="NK51" s="14"/>
      <c r="NL51" s="14"/>
      <c r="NM51" s="14"/>
      <c r="NN51" s="14"/>
      <c r="NO51" s="14"/>
      <c r="NP51" s="14"/>
      <c r="NQ51" s="14"/>
      <c r="NR51" s="14"/>
      <c r="NS51" s="14"/>
      <c r="NT51" s="14"/>
      <c r="NU51" s="14"/>
      <c r="NV51" s="14"/>
      <c r="NW51" s="14"/>
      <c r="NX51" s="14"/>
      <c r="NY51" s="14"/>
      <c r="NZ51" s="14"/>
      <c r="OA51" s="14"/>
      <c r="OB51" s="14"/>
      <c r="OC51" s="14"/>
      <c r="OD51" s="14"/>
      <c r="OE51" s="14"/>
      <c r="OF51" s="14"/>
      <c r="OG51" s="14"/>
      <c r="OH51" s="14"/>
      <c r="OI51" s="14"/>
      <c r="OJ51" s="14"/>
      <c r="OK51" s="14"/>
      <c r="OL51" s="14"/>
      <c r="OM51" s="14"/>
      <c r="ON51" s="14"/>
      <c r="OO51" s="14"/>
      <c r="OP51" s="14"/>
      <c r="OQ51" s="14"/>
      <c r="OR51" s="14"/>
      <c r="OS51" s="14"/>
      <c r="OT51" s="14"/>
      <c r="OU51" s="14"/>
      <c r="OV51" s="14"/>
      <c r="OW51" s="14"/>
      <c r="OX51" s="14"/>
      <c r="OY51" s="14"/>
      <c r="OZ51" s="14"/>
      <c r="PA51" s="14"/>
      <c r="PB51" s="14"/>
      <c r="PC51" s="14"/>
      <c r="PD51" s="14"/>
      <c r="PE51" s="14"/>
      <c r="PF51" s="14"/>
      <c r="PG51" s="14"/>
      <c r="PH51" s="14"/>
      <c r="PI51" s="14"/>
      <c r="PJ51" s="14"/>
      <c r="PK51" s="14"/>
      <c r="PL51" s="14"/>
      <c r="PM51" s="14"/>
      <c r="PN51" s="14"/>
      <c r="PO51" s="14"/>
      <c r="PP51" s="14"/>
      <c r="PQ51" s="14"/>
      <c r="PR51" s="14"/>
      <c r="PS51" s="14"/>
      <c r="PT51" s="14"/>
      <c r="PU51" s="14"/>
      <c r="PV51" s="14"/>
      <c r="PW51" s="14"/>
      <c r="PX51" s="14"/>
      <c r="PY51" s="14"/>
      <c r="PZ51" s="14"/>
      <c r="QA51" s="14"/>
      <c r="QB51" s="14"/>
      <c r="QC51" s="14"/>
      <c r="QD51" s="14"/>
      <c r="QE51" s="14"/>
      <c r="QF51" s="14"/>
      <c r="QG51" s="14"/>
      <c r="QH51" s="14"/>
      <c r="QI51" s="14"/>
    </row>
    <row r="52" spans="18:451">
      <c r="R52" s="12"/>
      <c r="S52" s="12" t="s">
        <v>97</v>
      </c>
      <c r="T52" s="1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5" t="e">
        <v>#DIV/0!</v>
      </c>
      <c r="CC52" s="15" t="e">
        <v>#DIV/0!</v>
      </c>
      <c r="CD52" s="15" t="e">
        <v>#DIV/0!</v>
      </c>
      <c r="CE52" s="15" t="e">
        <v>#DIV/0!</v>
      </c>
      <c r="CF52" s="15" t="e">
        <v>#DIV/0!</v>
      </c>
      <c r="CG52" s="15" t="e">
        <v>#DIV/0!</v>
      </c>
      <c r="CH52" s="15" t="e">
        <v>#DIV/0!</v>
      </c>
      <c r="CI52" s="15" t="e">
        <v>#DIV/0!</v>
      </c>
      <c r="CJ52" s="15" t="e">
        <v>#DIV/0!</v>
      </c>
      <c r="CK52" s="15" t="e">
        <v>#DIV/0!</v>
      </c>
      <c r="CL52" s="15" t="e">
        <v>#DIV/0!</v>
      </c>
      <c r="CM52" s="15" t="e">
        <v>#DIV/0!</v>
      </c>
      <c r="CN52" s="15" t="e">
        <v>#DIV/0!</v>
      </c>
      <c r="CO52" s="15" t="e">
        <v>#DIV/0!</v>
      </c>
      <c r="CP52" s="15" t="e">
        <v>#DIV/0!</v>
      </c>
      <c r="CQ52" s="15" t="e">
        <v>#DIV/0!</v>
      </c>
      <c r="CR52" s="15" t="e">
        <v>#DIV/0!</v>
      </c>
      <c r="CS52" s="15" t="e">
        <v>#DIV/0!</v>
      </c>
      <c r="CT52" s="15" t="e">
        <v>#DIV/0!</v>
      </c>
      <c r="CU52" s="15" t="e">
        <v>#DIV/0!</v>
      </c>
      <c r="CV52" s="15" t="e">
        <v>#DIV/0!</v>
      </c>
      <c r="CW52" s="15" t="e">
        <v>#DIV/0!</v>
      </c>
      <c r="CX52" s="15" t="e">
        <v>#DIV/0!</v>
      </c>
      <c r="CY52" s="15" t="e">
        <v>#DIV/0!</v>
      </c>
      <c r="CZ52" s="15">
        <v>0</v>
      </c>
      <c r="DA52" s="15">
        <v>0</v>
      </c>
      <c r="DB52" s="15">
        <v>0</v>
      </c>
      <c r="DC52" s="15">
        <v>0</v>
      </c>
      <c r="DD52" s="15">
        <v>0</v>
      </c>
      <c r="DE52" s="15">
        <v>0</v>
      </c>
      <c r="DF52" s="15">
        <v>0</v>
      </c>
      <c r="DG52" s="15">
        <v>0</v>
      </c>
      <c r="DH52" s="15">
        <v>0</v>
      </c>
      <c r="DI52" s="15">
        <v>0</v>
      </c>
      <c r="DJ52" s="15">
        <v>0</v>
      </c>
      <c r="DK52" s="15">
        <v>0</v>
      </c>
      <c r="DL52" s="16">
        <v>0</v>
      </c>
      <c r="DM52" s="16">
        <v>0</v>
      </c>
      <c r="DN52" s="16">
        <v>0</v>
      </c>
      <c r="DO52" s="16">
        <v>0</v>
      </c>
      <c r="DP52" s="16">
        <v>0</v>
      </c>
      <c r="DQ52" s="16">
        <v>0</v>
      </c>
      <c r="DR52" s="16">
        <v>0</v>
      </c>
      <c r="DS52" s="16">
        <v>0</v>
      </c>
      <c r="DT52" s="16">
        <v>0</v>
      </c>
      <c r="DU52" s="16">
        <v>0</v>
      </c>
      <c r="DV52" s="16">
        <v>0</v>
      </c>
      <c r="DW52" s="16">
        <v>0</v>
      </c>
      <c r="DX52" s="16">
        <v>0</v>
      </c>
      <c r="DY52" s="16">
        <v>0</v>
      </c>
      <c r="DZ52" s="16">
        <v>0</v>
      </c>
      <c r="EA52" s="16">
        <v>0</v>
      </c>
      <c r="EB52" s="16">
        <v>0</v>
      </c>
      <c r="EC52" s="16">
        <v>0</v>
      </c>
      <c r="ED52" s="16">
        <v>0</v>
      </c>
      <c r="EE52" s="16">
        <v>0</v>
      </c>
      <c r="EF52" s="16">
        <v>0</v>
      </c>
      <c r="EG52" s="16">
        <v>0</v>
      </c>
      <c r="EH52" s="16">
        <v>0</v>
      </c>
      <c r="EI52" s="16">
        <v>0</v>
      </c>
      <c r="EJ52" s="16">
        <v>0</v>
      </c>
      <c r="EK52" s="16">
        <v>0</v>
      </c>
      <c r="EL52" s="16">
        <v>0</v>
      </c>
      <c r="EM52" s="16">
        <v>0</v>
      </c>
      <c r="EN52" s="16">
        <v>0</v>
      </c>
      <c r="EO52" s="16">
        <v>0</v>
      </c>
      <c r="EP52" s="16">
        <v>0</v>
      </c>
      <c r="EQ52" s="16">
        <v>0</v>
      </c>
      <c r="ER52" s="16">
        <v>0</v>
      </c>
      <c r="ES52" s="16">
        <v>0</v>
      </c>
      <c r="ET52" s="16">
        <v>0</v>
      </c>
      <c r="EU52" s="16">
        <v>0</v>
      </c>
      <c r="EV52" s="16">
        <v>0</v>
      </c>
      <c r="EW52" s="16">
        <v>0</v>
      </c>
      <c r="EX52" s="16">
        <v>0</v>
      </c>
      <c r="EY52" s="16">
        <v>0</v>
      </c>
      <c r="EZ52" s="16">
        <v>0</v>
      </c>
      <c r="FA52" s="16">
        <v>0</v>
      </c>
      <c r="FB52" s="16">
        <v>0</v>
      </c>
      <c r="FC52" s="16">
        <v>0</v>
      </c>
      <c r="FD52" s="16">
        <v>0</v>
      </c>
      <c r="FE52" s="16">
        <v>0</v>
      </c>
      <c r="FF52" s="16">
        <v>0</v>
      </c>
      <c r="FG52" s="16">
        <v>0</v>
      </c>
      <c r="FH52" s="13">
        <v>0</v>
      </c>
      <c r="FI52" s="13">
        <v>0</v>
      </c>
      <c r="FJ52" s="13">
        <v>0</v>
      </c>
      <c r="FK52" s="13">
        <v>0</v>
      </c>
      <c r="FL52" s="13">
        <v>0</v>
      </c>
      <c r="FM52" s="13">
        <v>0</v>
      </c>
      <c r="FN52" s="13">
        <v>0</v>
      </c>
      <c r="FO52" s="13">
        <v>0</v>
      </c>
      <c r="FP52" s="13">
        <v>0</v>
      </c>
      <c r="FQ52" s="13">
        <v>0</v>
      </c>
      <c r="FR52" s="13">
        <v>0</v>
      </c>
      <c r="FS52" s="13">
        <v>0</v>
      </c>
      <c r="FT52" s="15">
        <v>0</v>
      </c>
      <c r="FU52" s="15">
        <v>0</v>
      </c>
      <c r="FV52" s="15">
        <v>0</v>
      </c>
      <c r="FW52" s="15">
        <v>0</v>
      </c>
      <c r="FX52" s="15">
        <v>0</v>
      </c>
      <c r="FY52" s="15">
        <v>0</v>
      </c>
      <c r="FZ52" s="15">
        <v>0</v>
      </c>
      <c r="GA52" s="15">
        <v>0</v>
      </c>
      <c r="GB52" s="15">
        <v>0</v>
      </c>
      <c r="GC52" s="15">
        <v>0</v>
      </c>
      <c r="GD52" s="15">
        <v>0</v>
      </c>
      <c r="GE52" s="15">
        <v>0</v>
      </c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  <c r="JX52" s="12"/>
      <c r="JY52" s="12"/>
      <c r="JZ52" s="12"/>
      <c r="KA52" s="12"/>
      <c r="KB52" s="12"/>
      <c r="KC52" s="12"/>
      <c r="KD52" s="12"/>
      <c r="KE52" s="12"/>
      <c r="KF52" s="12"/>
      <c r="KG52" s="12"/>
      <c r="KH52" s="12"/>
      <c r="KI52" s="12"/>
      <c r="KJ52" s="12"/>
      <c r="KK52" s="12"/>
      <c r="KL52" s="12"/>
      <c r="KM52" s="12"/>
      <c r="KN52" s="12"/>
      <c r="KO52" s="12"/>
      <c r="KP52" s="12"/>
      <c r="KQ52" s="12"/>
      <c r="KR52" s="12"/>
      <c r="KS52" s="12"/>
      <c r="KT52" s="12"/>
      <c r="KU52" s="12"/>
      <c r="KV52" s="12"/>
      <c r="KW52" s="12"/>
      <c r="KX52" s="12"/>
      <c r="KY52" s="12"/>
      <c r="KZ52" s="12"/>
      <c r="LA52" s="12"/>
      <c r="LB52" s="12"/>
      <c r="LC52" s="12"/>
      <c r="LD52" s="12"/>
      <c r="LE52" s="12"/>
      <c r="LF52" s="12"/>
      <c r="LG52" s="12"/>
      <c r="LH52" s="12"/>
      <c r="LI52" s="12"/>
      <c r="LJ52" s="12"/>
      <c r="LK52" s="12"/>
      <c r="LL52" s="12"/>
      <c r="LM52" s="12"/>
      <c r="LN52" s="12"/>
      <c r="LO52" s="12"/>
      <c r="LP52" s="12"/>
      <c r="LQ52" s="12"/>
      <c r="LR52" s="12"/>
      <c r="LS52" s="12"/>
      <c r="LT52" s="14"/>
      <c r="LU52" s="14"/>
      <c r="LV52" s="14"/>
      <c r="LW52" s="14"/>
      <c r="LX52" s="14"/>
      <c r="LY52" s="14"/>
      <c r="LZ52" s="14"/>
      <c r="MA52" s="14"/>
      <c r="MB52" s="14"/>
      <c r="MC52" s="14"/>
      <c r="MD52" s="14"/>
      <c r="ME52" s="14"/>
      <c r="MF52" s="14"/>
      <c r="MG52" s="14"/>
      <c r="MH52" s="14"/>
      <c r="MI52" s="14"/>
      <c r="MJ52" s="14"/>
      <c r="MK52" s="14"/>
      <c r="ML52" s="14"/>
      <c r="MM52" s="14"/>
      <c r="MN52" s="14"/>
      <c r="MO52" s="14"/>
      <c r="MP52" s="14"/>
      <c r="MQ52" s="14"/>
      <c r="MR52" s="14"/>
      <c r="MS52" s="14"/>
      <c r="MT52" s="14"/>
      <c r="MU52" s="14"/>
      <c r="MV52" s="14"/>
      <c r="MW52" s="14"/>
      <c r="MX52" s="14"/>
      <c r="MY52" s="14"/>
      <c r="MZ52" s="14"/>
      <c r="NA52" s="14"/>
      <c r="NB52" s="14"/>
      <c r="NC52" s="14"/>
      <c r="ND52" s="14"/>
      <c r="NE52" s="14"/>
      <c r="NF52" s="14"/>
      <c r="NG52" s="14"/>
      <c r="NH52" s="14"/>
      <c r="NI52" s="14"/>
      <c r="NJ52" s="14"/>
      <c r="NK52" s="14"/>
      <c r="NL52" s="14"/>
      <c r="NM52" s="14"/>
      <c r="NN52" s="14"/>
      <c r="NO52" s="14"/>
      <c r="NP52" s="14"/>
      <c r="NQ52" s="14"/>
      <c r="NR52" s="14"/>
      <c r="NS52" s="14"/>
      <c r="NT52" s="14"/>
      <c r="NU52" s="14"/>
      <c r="NV52" s="14"/>
      <c r="NW52" s="14"/>
      <c r="NX52" s="14"/>
      <c r="NY52" s="14"/>
      <c r="NZ52" s="14"/>
      <c r="OA52" s="14"/>
      <c r="OB52" s="14"/>
      <c r="OC52" s="14"/>
      <c r="OD52" s="14"/>
      <c r="OE52" s="14"/>
      <c r="OF52" s="14"/>
      <c r="OG52" s="14"/>
      <c r="OH52" s="14"/>
      <c r="OI52" s="14"/>
      <c r="OJ52" s="14"/>
      <c r="OK52" s="14"/>
      <c r="OL52" s="14"/>
      <c r="OM52" s="14"/>
      <c r="ON52" s="14"/>
      <c r="OO52" s="14"/>
      <c r="OP52" s="14"/>
      <c r="OQ52" s="14"/>
      <c r="OR52" s="14"/>
      <c r="OS52" s="14"/>
      <c r="OT52" s="14"/>
      <c r="OU52" s="14"/>
      <c r="OV52" s="14"/>
      <c r="OW52" s="14"/>
      <c r="OX52" s="14"/>
      <c r="OY52" s="14"/>
      <c r="OZ52" s="14"/>
      <c r="PA52" s="14"/>
      <c r="PB52" s="14"/>
      <c r="PC52" s="14"/>
      <c r="PD52" s="14"/>
      <c r="PE52" s="14"/>
      <c r="PF52" s="14"/>
      <c r="PG52" s="14"/>
      <c r="PH52" s="14"/>
      <c r="PI52" s="14"/>
      <c r="PJ52" s="14"/>
      <c r="PK52" s="14"/>
      <c r="PL52" s="14"/>
      <c r="PM52" s="14"/>
      <c r="PN52" s="14"/>
      <c r="PO52" s="14"/>
      <c r="PP52" s="14"/>
      <c r="PQ52" s="14"/>
      <c r="PR52" s="14"/>
      <c r="PS52" s="14"/>
      <c r="PT52" s="14"/>
      <c r="PU52" s="14"/>
      <c r="PV52" s="14"/>
      <c r="PW52" s="14"/>
      <c r="PX52" s="14"/>
      <c r="PY52" s="14"/>
      <c r="PZ52" s="14"/>
      <c r="QA52" s="14"/>
      <c r="QB52" s="14"/>
      <c r="QC52" s="14"/>
      <c r="QD52" s="14"/>
      <c r="QE52" s="14"/>
      <c r="QF52" s="14"/>
      <c r="QG52" s="14"/>
      <c r="QH52" s="14"/>
      <c r="QI52" s="14"/>
    </row>
    <row r="53" spans="18:451">
      <c r="R53" s="12"/>
      <c r="S53" s="12" t="s">
        <v>52</v>
      </c>
      <c r="T53" s="12"/>
      <c r="U53" s="22"/>
      <c r="V53" s="22"/>
      <c r="W53" s="22"/>
      <c r="X53" s="22"/>
      <c r="Y53" s="22"/>
      <c r="Z53" s="22"/>
      <c r="AA53" s="22"/>
      <c r="AB53" s="22"/>
      <c r="AC53" s="22">
        <v>42</v>
      </c>
      <c r="AD53" s="22"/>
      <c r="AE53" s="22"/>
      <c r="AF53" s="25"/>
      <c r="AG53" s="25"/>
      <c r="AH53" s="25"/>
      <c r="AI53" s="25"/>
      <c r="AJ53" s="25"/>
      <c r="AK53" s="25"/>
      <c r="AL53" s="25"/>
      <c r="AM53" s="25"/>
      <c r="AN53" s="25"/>
      <c r="AO53" s="25">
        <v>0</v>
      </c>
      <c r="AP53" s="25"/>
      <c r="AQ53" s="25"/>
      <c r="AR53" s="22"/>
      <c r="AS53" s="22"/>
      <c r="AT53" s="22"/>
      <c r="AU53" s="22"/>
      <c r="AV53" s="22"/>
      <c r="AW53" s="22"/>
      <c r="AX53" s="22"/>
      <c r="AY53" s="22"/>
      <c r="AZ53" s="22"/>
      <c r="BA53" s="22">
        <v>0</v>
      </c>
      <c r="BB53" s="22"/>
      <c r="BC53" s="22"/>
      <c r="BD53" s="22"/>
      <c r="BE53" s="22"/>
      <c r="BF53" s="22"/>
      <c r="BG53" s="22"/>
      <c r="BH53" s="14"/>
      <c r="BI53" s="14"/>
      <c r="BJ53" s="14"/>
      <c r="BK53" s="14"/>
      <c r="BL53" s="14"/>
      <c r="BM53" s="14">
        <v>0</v>
      </c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>
        <v>0</v>
      </c>
      <c r="BZ53" s="14"/>
      <c r="CA53" s="14"/>
      <c r="CB53" s="15" t="e">
        <v>#DIV/0!</v>
      </c>
      <c r="CC53" s="15" t="e">
        <v>#DIV/0!</v>
      </c>
      <c r="CD53" s="15" t="e">
        <v>#DIV/0!</v>
      </c>
      <c r="CE53" s="15" t="e">
        <v>#DIV/0!</v>
      </c>
      <c r="CF53" s="15" t="e">
        <v>#DIV/0!</v>
      </c>
      <c r="CG53" s="15" t="e">
        <v>#DIV/0!</v>
      </c>
      <c r="CH53" s="15" t="e">
        <v>#DIV/0!</v>
      </c>
      <c r="CI53" s="15" t="e">
        <v>#DIV/0!</v>
      </c>
      <c r="CJ53" s="15" t="e">
        <v>#DIV/0!</v>
      </c>
      <c r="CK53" s="15" t="e">
        <v>#DIV/0!</v>
      </c>
      <c r="CL53" s="15" t="e">
        <v>#DIV/0!</v>
      </c>
      <c r="CM53" s="15" t="e">
        <v>#DIV/0!</v>
      </c>
      <c r="CN53" s="15" t="e">
        <v>#DIV/0!</v>
      </c>
      <c r="CO53" s="15" t="e">
        <v>#DIV/0!</v>
      </c>
      <c r="CP53" s="15" t="e">
        <v>#DIV/0!</v>
      </c>
      <c r="CQ53" s="15" t="e">
        <v>#DIV/0!</v>
      </c>
      <c r="CR53" s="15" t="e">
        <v>#DIV/0!</v>
      </c>
      <c r="CS53" s="15" t="e">
        <v>#DIV/0!</v>
      </c>
      <c r="CT53" s="15" t="e">
        <v>#DIV/0!</v>
      </c>
      <c r="CU53" s="15" t="e">
        <v>#DIV/0!</v>
      </c>
      <c r="CV53" s="15" t="e">
        <v>#DIV/0!</v>
      </c>
      <c r="CW53" s="15" t="e">
        <v>#DIV/0!</v>
      </c>
      <c r="CX53" s="15" t="e">
        <v>#DIV/0!</v>
      </c>
      <c r="CY53" s="15" t="e">
        <v>#DIV/0!</v>
      </c>
      <c r="CZ53" s="15">
        <v>0</v>
      </c>
      <c r="DA53" s="15">
        <v>0</v>
      </c>
      <c r="DB53" s="15">
        <v>0</v>
      </c>
      <c r="DC53" s="15">
        <v>0</v>
      </c>
      <c r="DD53" s="15">
        <v>0</v>
      </c>
      <c r="DE53" s="15">
        <v>0</v>
      </c>
      <c r="DF53" s="15">
        <v>0</v>
      </c>
      <c r="DG53" s="15">
        <v>0</v>
      </c>
      <c r="DH53" s="15">
        <v>0</v>
      </c>
      <c r="DI53" s="15">
        <v>0.15685610129039579</v>
      </c>
      <c r="DJ53" s="15">
        <v>0</v>
      </c>
      <c r="DK53" s="15">
        <v>0</v>
      </c>
      <c r="DL53" s="16">
        <v>0</v>
      </c>
      <c r="DM53" s="16">
        <v>0</v>
      </c>
      <c r="DN53" s="16">
        <v>0</v>
      </c>
      <c r="DO53" s="16">
        <v>0</v>
      </c>
      <c r="DP53" s="16">
        <v>0</v>
      </c>
      <c r="DQ53" s="16">
        <v>0</v>
      </c>
      <c r="DR53" s="16">
        <v>0</v>
      </c>
      <c r="DS53" s="16">
        <v>0</v>
      </c>
      <c r="DT53" s="16">
        <v>0</v>
      </c>
      <c r="DU53" s="16">
        <v>114.30005120102017</v>
      </c>
      <c r="DV53" s="16">
        <v>0</v>
      </c>
      <c r="DW53" s="16">
        <v>0</v>
      </c>
      <c r="DX53" s="16">
        <v>0</v>
      </c>
      <c r="DY53" s="16">
        <v>0</v>
      </c>
      <c r="DZ53" s="16">
        <v>0</v>
      </c>
      <c r="EA53" s="16">
        <v>0</v>
      </c>
      <c r="EB53" s="16">
        <v>0</v>
      </c>
      <c r="EC53" s="16">
        <v>0</v>
      </c>
      <c r="ED53" s="16">
        <v>0</v>
      </c>
      <c r="EE53" s="16">
        <v>0</v>
      </c>
      <c r="EF53" s="16">
        <v>0</v>
      </c>
      <c r="EG53" s="16">
        <v>112.25814802910061</v>
      </c>
      <c r="EH53" s="16">
        <v>0</v>
      </c>
      <c r="EI53" s="16">
        <v>0</v>
      </c>
      <c r="EJ53" s="16">
        <v>0</v>
      </c>
      <c r="EK53" s="16">
        <v>0</v>
      </c>
      <c r="EL53" s="16">
        <v>0</v>
      </c>
      <c r="EM53" s="16">
        <v>0</v>
      </c>
      <c r="EN53" s="16">
        <v>0</v>
      </c>
      <c r="EO53" s="16">
        <v>0</v>
      </c>
      <c r="EP53" s="16">
        <v>0</v>
      </c>
      <c r="EQ53" s="16">
        <v>0</v>
      </c>
      <c r="ER53" s="16">
        <v>0</v>
      </c>
      <c r="ES53" s="16">
        <v>2</v>
      </c>
      <c r="ET53" s="16">
        <v>0</v>
      </c>
      <c r="EU53" s="16">
        <v>0</v>
      </c>
      <c r="EV53" s="16">
        <v>0</v>
      </c>
      <c r="EW53" s="16">
        <v>0</v>
      </c>
      <c r="EX53" s="16">
        <v>0</v>
      </c>
      <c r="EY53" s="16">
        <v>0</v>
      </c>
      <c r="EZ53" s="16">
        <v>0</v>
      </c>
      <c r="FA53" s="16">
        <v>0</v>
      </c>
      <c r="FB53" s="16">
        <v>0</v>
      </c>
      <c r="FC53" s="16">
        <v>0</v>
      </c>
      <c r="FD53" s="16">
        <v>0</v>
      </c>
      <c r="FE53" s="16">
        <v>710.94188763360273</v>
      </c>
      <c r="FF53" s="16">
        <v>0</v>
      </c>
      <c r="FG53" s="16">
        <v>0</v>
      </c>
      <c r="FH53" s="13">
        <v>0</v>
      </c>
      <c r="FI53" s="13">
        <v>0</v>
      </c>
      <c r="FJ53" s="13">
        <v>0</v>
      </c>
      <c r="FK53" s="13">
        <v>0</v>
      </c>
      <c r="FL53" s="13">
        <v>0</v>
      </c>
      <c r="FM53" s="13">
        <v>0</v>
      </c>
      <c r="FN53" s="13">
        <v>0</v>
      </c>
      <c r="FO53" s="13">
        <v>0</v>
      </c>
      <c r="FP53" s="13">
        <v>0</v>
      </c>
      <c r="FQ53" s="13">
        <v>769769</v>
      </c>
      <c r="FR53" s="13">
        <v>0</v>
      </c>
      <c r="FS53" s="13">
        <v>0</v>
      </c>
      <c r="FT53" s="15">
        <v>0</v>
      </c>
      <c r="FU53" s="15">
        <v>0</v>
      </c>
      <c r="FV53" s="15">
        <v>0</v>
      </c>
      <c r="FW53" s="15">
        <v>0</v>
      </c>
      <c r="FX53" s="15">
        <v>0</v>
      </c>
      <c r="FY53" s="15">
        <v>0</v>
      </c>
      <c r="FZ53" s="15">
        <v>0</v>
      </c>
      <c r="GA53" s="15">
        <v>0</v>
      </c>
      <c r="GB53" s="15">
        <v>0</v>
      </c>
      <c r="GC53" s="15">
        <v>0.16294027169189718</v>
      </c>
      <c r="GD53" s="15">
        <v>0</v>
      </c>
      <c r="GE53" s="15">
        <v>0</v>
      </c>
      <c r="GF53" s="12"/>
      <c r="GG53" s="12"/>
      <c r="GH53" s="12"/>
      <c r="GI53" s="12"/>
      <c r="GJ53" s="12"/>
      <c r="GK53" s="12"/>
      <c r="GL53" s="12"/>
      <c r="GM53" s="12"/>
      <c r="GN53" s="12"/>
      <c r="GO53" s="12">
        <v>0</v>
      </c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>
        <v>0</v>
      </c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>
        <v>0</v>
      </c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>
        <v>0</v>
      </c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>
        <v>0</v>
      </c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>
        <v>0</v>
      </c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>
        <v>0</v>
      </c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>
        <v>0</v>
      </c>
      <c r="JV53" s="12"/>
      <c r="JW53" s="12"/>
      <c r="JX53" s="12"/>
      <c r="JY53" s="12"/>
      <c r="JZ53" s="12"/>
      <c r="KA53" s="12"/>
      <c r="KB53" s="12"/>
      <c r="KC53" s="12"/>
      <c r="KD53" s="12"/>
      <c r="KE53" s="12"/>
      <c r="KF53" s="12"/>
      <c r="KG53" s="12">
        <v>0</v>
      </c>
      <c r="KH53" s="12"/>
      <c r="KI53" s="12"/>
      <c r="KJ53" s="12"/>
      <c r="KK53" s="12"/>
      <c r="KL53" s="12"/>
      <c r="KM53" s="12"/>
      <c r="KN53" s="12"/>
      <c r="KO53" s="12"/>
      <c r="KP53" s="12"/>
      <c r="KQ53" s="12"/>
      <c r="KR53" s="12"/>
      <c r="KS53" s="12">
        <v>42</v>
      </c>
      <c r="KT53" s="12"/>
      <c r="KU53" s="12"/>
      <c r="KV53" s="12"/>
      <c r="KW53" s="12"/>
      <c r="KX53" s="12"/>
      <c r="KY53" s="12"/>
      <c r="KZ53" s="12"/>
      <c r="LA53" s="12"/>
      <c r="LB53" s="12"/>
      <c r="LC53" s="12"/>
      <c r="LD53" s="12"/>
      <c r="LE53" s="12">
        <v>0</v>
      </c>
      <c r="LF53" s="12"/>
      <c r="LG53" s="12"/>
      <c r="LH53" s="12"/>
      <c r="LI53" s="12"/>
      <c r="LJ53" s="12"/>
      <c r="LK53" s="12"/>
      <c r="LL53" s="12"/>
      <c r="LM53" s="12"/>
      <c r="LN53" s="12"/>
      <c r="LO53" s="12"/>
      <c r="LP53" s="12"/>
      <c r="LQ53" s="12">
        <v>0</v>
      </c>
      <c r="LR53" s="12"/>
      <c r="LS53" s="12"/>
      <c r="LT53" s="14"/>
      <c r="LU53" s="14"/>
      <c r="LV53" s="14"/>
      <c r="LW53" s="14"/>
      <c r="LX53" s="14"/>
      <c r="LY53" s="14"/>
      <c r="LZ53" s="14"/>
      <c r="MA53" s="14"/>
      <c r="MB53" s="14"/>
      <c r="MC53" s="14">
        <v>0</v>
      </c>
      <c r="MD53" s="14"/>
      <c r="ME53" s="14"/>
      <c r="MF53" s="14"/>
      <c r="MG53" s="14"/>
      <c r="MH53" s="14"/>
      <c r="MI53" s="14"/>
      <c r="MJ53" s="14"/>
      <c r="MK53" s="14"/>
      <c r="ML53" s="14"/>
      <c r="MM53" s="14"/>
      <c r="MN53" s="14"/>
      <c r="MO53" s="14">
        <v>0</v>
      </c>
      <c r="MP53" s="14"/>
      <c r="MQ53" s="14"/>
      <c r="MR53" s="14"/>
      <c r="MS53" s="14"/>
      <c r="MT53" s="14"/>
      <c r="MU53" s="14"/>
      <c r="MV53" s="14"/>
      <c r="MW53" s="14"/>
      <c r="MX53" s="14"/>
      <c r="MY53" s="14"/>
      <c r="MZ53" s="14"/>
      <c r="NA53" s="14">
        <v>0</v>
      </c>
      <c r="NB53" s="14"/>
      <c r="NC53" s="14"/>
      <c r="ND53" s="14"/>
      <c r="NE53" s="14"/>
      <c r="NF53" s="14"/>
      <c r="NG53" s="14"/>
      <c r="NH53" s="14"/>
      <c r="NI53" s="14"/>
      <c r="NJ53" s="14"/>
      <c r="NK53" s="14"/>
      <c r="NL53" s="14"/>
      <c r="NM53" s="14">
        <v>0</v>
      </c>
      <c r="NN53" s="14"/>
      <c r="NO53" s="14"/>
      <c r="NP53" s="14"/>
      <c r="NQ53" s="14"/>
      <c r="NR53" s="14"/>
      <c r="NS53" s="14"/>
      <c r="NT53" s="14"/>
      <c r="NU53" s="14"/>
      <c r="NV53" s="14"/>
      <c r="NW53" s="14"/>
      <c r="NX53" s="14"/>
      <c r="NY53" s="14">
        <v>0</v>
      </c>
      <c r="NZ53" s="14"/>
      <c r="OA53" s="14"/>
      <c r="OB53" s="14"/>
      <c r="OC53" s="14"/>
      <c r="OD53" s="14"/>
      <c r="OE53" s="14"/>
      <c r="OF53" s="14"/>
      <c r="OG53" s="14"/>
      <c r="OH53" s="14"/>
      <c r="OI53" s="14"/>
      <c r="OJ53" s="14"/>
      <c r="OK53" s="14">
        <v>0</v>
      </c>
      <c r="OL53" s="14"/>
      <c r="OM53" s="14"/>
      <c r="ON53" s="14"/>
      <c r="OO53" s="14"/>
      <c r="OP53" s="14"/>
      <c r="OQ53" s="14"/>
      <c r="OR53" s="14"/>
      <c r="OS53" s="14"/>
      <c r="OT53" s="14"/>
      <c r="OU53" s="14"/>
      <c r="OV53" s="14"/>
      <c r="OW53" s="14">
        <v>0</v>
      </c>
      <c r="OX53" s="14"/>
      <c r="OY53" s="14"/>
      <c r="OZ53" s="14"/>
      <c r="PA53" s="14"/>
      <c r="PB53" s="14"/>
      <c r="PC53" s="14"/>
      <c r="PD53" s="14"/>
      <c r="PE53" s="14"/>
      <c r="PF53" s="14"/>
      <c r="PG53" s="14"/>
      <c r="PH53" s="14"/>
      <c r="PI53" s="14">
        <v>0</v>
      </c>
      <c r="PJ53" s="14"/>
      <c r="PK53" s="14"/>
      <c r="PL53" s="14"/>
      <c r="PM53" s="14"/>
      <c r="PN53" s="14"/>
      <c r="PO53" s="14"/>
      <c r="PP53" s="14"/>
      <c r="PQ53" s="14"/>
      <c r="PR53" s="14"/>
      <c r="PS53" s="14"/>
      <c r="PT53" s="14"/>
      <c r="PU53" s="14">
        <v>0</v>
      </c>
      <c r="PV53" s="14"/>
      <c r="PW53" s="14"/>
      <c r="PX53" s="14"/>
      <c r="PY53" s="14"/>
      <c r="PZ53" s="14"/>
      <c r="QA53" s="14"/>
      <c r="QB53" s="14"/>
      <c r="QC53" s="14"/>
      <c r="QD53" s="14"/>
      <c r="QE53" s="14"/>
      <c r="QF53" s="14"/>
      <c r="QG53" s="14">
        <v>0</v>
      </c>
      <c r="QH53" s="14"/>
      <c r="QI53" s="14"/>
    </row>
    <row r="54" spans="18:451">
      <c r="R54" s="12"/>
      <c r="S54" s="12" t="s">
        <v>53</v>
      </c>
      <c r="T54" s="1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5" t="e">
        <v>#DIV/0!</v>
      </c>
      <c r="CC54" s="15" t="e">
        <v>#DIV/0!</v>
      </c>
      <c r="CD54" s="15" t="e">
        <v>#DIV/0!</v>
      </c>
      <c r="CE54" s="15" t="e">
        <v>#DIV/0!</v>
      </c>
      <c r="CF54" s="15" t="e">
        <v>#DIV/0!</v>
      </c>
      <c r="CG54" s="15" t="e">
        <v>#DIV/0!</v>
      </c>
      <c r="CH54" s="15" t="e">
        <v>#DIV/0!</v>
      </c>
      <c r="CI54" s="15" t="e">
        <v>#DIV/0!</v>
      </c>
      <c r="CJ54" s="15" t="e">
        <v>#DIV/0!</v>
      </c>
      <c r="CK54" s="15" t="e">
        <v>#DIV/0!</v>
      </c>
      <c r="CL54" s="15" t="e">
        <v>#DIV/0!</v>
      </c>
      <c r="CM54" s="15" t="e">
        <v>#DIV/0!</v>
      </c>
      <c r="CN54" s="15" t="e">
        <v>#DIV/0!</v>
      </c>
      <c r="CO54" s="15" t="e">
        <v>#DIV/0!</v>
      </c>
      <c r="CP54" s="15" t="e">
        <v>#DIV/0!</v>
      </c>
      <c r="CQ54" s="15" t="e">
        <v>#DIV/0!</v>
      </c>
      <c r="CR54" s="15" t="e">
        <v>#DIV/0!</v>
      </c>
      <c r="CS54" s="15" t="e">
        <v>#DIV/0!</v>
      </c>
      <c r="CT54" s="15" t="e">
        <v>#DIV/0!</v>
      </c>
      <c r="CU54" s="15" t="e">
        <v>#DIV/0!</v>
      </c>
      <c r="CV54" s="15" t="e">
        <v>#DIV/0!</v>
      </c>
      <c r="CW54" s="15" t="e">
        <v>#DIV/0!</v>
      </c>
      <c r="CX54" s="15" t="e">
        <v>#DIV/0!</v>
      </c>
      <c r="CY54" s="15" t="e">
        <v>#DIV/0!</v>
      </c>
      <c r="CZ54" s="15">
        <v>0</v>
      </c>
      <c r="DA54" s="15">
        <v>0</v>
      </c>
      <c r="DB54" s="15">
        <v>0</v>
      </c>
      <c r="DC54" s="15">
        <v>0</v>
      </c>
      <c r="DD54" s="15">
        <v>0</v>
      </c>
      <c r="DE54" s="15">
        <v>0</v>
      </c>
      <c r="DF54" s="15">
        <v>0</v>
      </c>
      <c r="DG54" s="15">
        <v>0</v>
      </c>
      <c r="DH54" s="15">
        <v>0</v>
      </c>
      <c r="DI54" s="15">
        <v>0</v>
      </c>
      <c r="DJ54" s="15">
        <v>0</v>
      </c>
      <c r="DK54" s="15">
        <v>0</v>
      </c>
      <c r="DL54" s="16">
        <v>0</v>
      </c>
      <c r="DM54" s="16">
        <v>0</v>
      </c>
      <c r="DN54" s="16">
        <v>0</v>
      </c>
      <c r="DO54" s="16">
        <v>0</v>
      </c>
      <c r="DP54" s="16">
        <v>0</v>
      </c>
      <c r="DQ54" s="16">
        <v>0</v>
      </c>
      <c r="DR54" s="16">
        <v>0</v>
      </c>
      <c r="DS54" s="16">
        <v>0</v>
      </c>
      <c r="DT54" s="16">
        <v>0</v>
      </c>
      <c r="DU54" s="16">
        <v>0</v>
      </c>
      <c r="DV54" s="16">
        <v>0</v>
      </c>
      <c r="DW54" s="16">
        <v>0</v>
      </c>
      <c r="DX54" s="16">
        <v>0</v>
      </c>
      <c r="DY54" s="16">
        <v>0</v>
      </c>
      <c r="DZ54" s="16">
        <v>0</v>
      </c>
      <c r="EA54" s="16">
        <v>0</v>
      </c>
      <c r="EB54" s="16">
        <v>0</v>
      </c>
      <c r="EC54" s="16">
        <v>0</v>
      </c>
      <c r="ED54" s="16">
        <v>0</v>
      </c>
      <c r="EE54" s="16">
        <v>0</v>
      </c>
      <c r="EF54" s="16">
        <v>0</v>
      </c>
      <c r="EG54" s="16">
        <v>0</v>
      </c>
      <c r="EH54" s="16">
        <v>0</v>
      </c>
      <c r="EI54" s="16">
        <v>0</v>
      </c>
      <c r="EJ54" s="16">
        <v>0</v>
      </c>
      <c r="EK54" s="16">
        <v>0</v>
      </c>
      <c r="EL54" s="16">
        <v>0</v>
      </c>
      <c r="EM54" s="16">
        <v>0</v>
      </c>
      <c r="EN54" s="16">
        <v>0</v>
      </c>
      <c r="EO54" s="16">
        <v>0</v>
      </c>
      <c r="EP54" s="16">
        <v>0</v>
      </c>
      <c r="EQ54" s="16">
        <v>0</v>
      </c>
      <c r="ER54" s="16">
        <v>0</v>
      </c>
      <c r="ES54" s="16">
        <v>0</v>
      </c>
      <c r="ET54" s="16">
        <v>0</v>
      </c>
      <c r="EU54" s="16">
        <v>0</v>
      </c>
      <c r="EV54" s="16">
        <v>0</v>
      </c>
      <c r="EW54" s="16">
        <v>0</v>
      </c>
      <c r="EX54" s="16">
        <v>0</v>
      </c>
      <c r="EY54" s="16">
        <v>0</v>
      </c>
      <c r="EZ54" s="16">
        <v>0</v>
      </c>
      <c r="FA54" s="16">
        <v>0</v>
      </c>
      <c r="FB54" s="16">
        <v>0</v>
      </c>
      <c r="FC54" s="16">
        <v>0</v>
      </c>
      <c r="FD54" s="16">
        <v>0</v>
      </c>
      <c r="FE54" s="16">
        <v>0</v>
      </c>
      <c r="FF54" s="16">
        <v>0</v>
      </c>
      <c r="FG54" s="16">
        <v>0</v>
      </c>
      <c r="FH54" s="13">
        <v>0</v>
      </c>
      <c r="FI54" s="13">
        <v>0</v>
      </c>
      <c r="FJ54" s="13">
        <v>0</v>
      </c>
      <c r="FK54" s="13">
        <v>0</v>
      </c>
      <c r="FL54" s="13">
        <v>0</v>
      </c>
      <c r="FM54" s="13">
        <v>0</v>
      </c>
      <c r="FN54" s="13">
        <v>0</v>
      </c>
      <c r="FO54" s="13">
        <v>0</v>
      </c>
      <c r="FP54" s="13">
        <v>0</v>
      </c>
      <c r="FQ54" s="13">
        <v>0</v>
      </c>
      <c r="FR54" s="13">
        <v>0</v>
      </c>
      <c r="FS54" s="13">
        <v>0</v>
      </c>
      <c r="FT54" s="15">
        <v>0</v>
      </c>
      <c r="FU54" s="15">
        <v>0</v>
      </c>
      <c r="FV54" s="15">
        <v>0</v>
      </c>
      <c r="FW54" s="15">
        <v>0</v>
      </c>
      <c r="FX54" s="15">
        <v>0</v>
      </c>
      <c r="FY54" s="15">
        <v>0</v>
      </c>
      <c r="FZ54" s="15">
        <v>0</v>
      </c>
      <c r="GA54" s="15">
        <v>0</v>
      </c>
      <c r="GB54" s="15">
        <v>0</v>
      </c>
      <c r="GC54" s="15">
        <v>0</v>
      </c>
      <c r="GD54" s="15">
        <v>0</v>
      </c>
      <c r="GE54" s="15">
        <v>0</v>
      </c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  <c r="JX54" s="12"/>
      <c r="JY54" s="12"/>
      <c r="JZ54" s="12"/>
      <c r="KA54" s="12"/>
      <c r="KB54" s="12"/>
      <c r="KC54" s="12"/>
      <c r="KD54" s="12"/>
      <c r="KE54" s="12"/>
      <c r="KF54" s="12"/>
      <c r="KG54" s="12"/>
      <c r="KH54" s="12"/>
      <c r="KI54" s="12"/>
      <c r="KJ54" s="12"/>
      <c r="KK54" s="12"/>
      <c r="KL54" s="12"/>
      <c r="KM54" s="12"/>
      <c r="KN54" s="12"/>
      <c r="KO54" s="12"/>
      <c r="KP54" s="12"/>
      <c r="KQ54" s="12"/>
      <c r="KR54" s="12"/>
      <c r="KS54" s="12"/>
      <c r="KT54" s="12"/>
      <c r="KU54" s="12"/>
      <c r="KV54" s="12"/>
      <c r="KW54" s="12"/>
      <c r="KX54" s="12"/>
      <c r="KY54" s="12"/>
      <c r="KZ54" s="12"/>
      <c r="LA54" s="12"/>
      <c r="LB54" s="12"/>
      <c r="LC54" s="12"/>
      <c r="LD54" s="12"/>
      <c r="LE54" s="12"/>
      <c r="LF54" s="12"/>
      <c r="LG54" s="12"/>
      <c r="LH54" s="12"/>
      <c r="LI54" s="12"/>
      <c r="LJ54" s="12"/>
      <c r="LK54" s="12"/>
      <c r="LL54" s="12"/>
      <c r="LM54" s="12"/>
      <c r="LN54" s="12"/>
      <c r="LO54" s="12"/>
      <c r="LP54" s="12"/>
      <c r="LQ54" s="12"/>
      <c r="LR54" s="12"/>
      <c r="LS54" s="12"/>
      <c r="LT54" s="14"/>
      <c r="LU54" s="14"/>
      <c r="LV54" s="14"/>
      <c r="LW54" s="14"/>
      <c r="LX54" s="14"/>
      <c r="LY54" s="14"/>
      <c r="LZ54" s="14"/>
      <c r="MA54" s="14"/>
      <c r="MB54" s="14"/>
      <c r="MC54" s="14"/>
      <c r="MD54" s="14"/>
      <c r="ME54" s="14"/>
      <c r="MF54" s="14"/>
      <c r="MG54" s="14"/>
      <c r="MH54" s="14"/>
      <c r="MI54" s="14"/>
      <c r="MJ54" s="14"/>
      <c r="MK54" s="14"/>
      <c r="ML54" s="14"/>
      <c r="MM54" s="14"/>
      <c r="MN54" s="14"/>
      <c r="MO54" s="14"/>
      <c r="MP54" s="14"/>
      <c r="MQ54" s="14"/>
      <c r="MR54" s="14"/>
      <c r="MS54" s="14"/>
      <c r="MT54" s="14"/>
      <c r="MU54" s="14"/>
      <c r="MV54" s="14"/>
      <c r="MW54" s="14"/>
      <c r="MX54" s="14"/>
      <c r="MY54" s="14"/>
      <c r="MZ54" s="14"/>
      <c r="NA54" s="14"/>
      <c r="NB54" s="14"/>
      <c r="NC54" s="14"/>
      <c r="ND54" s="14"/>
      <c r="NE54" s="14"/>
      <c r="NF54" s="14"/>
      <c r="NG54" s="14"/>
      <c r="NH54" s="14"/>
      <c r="NI54" s="14"/>
      <c r="NJ54" s="14"/>
      <c r="NK54" s="14"/>
      <c r="NL54" s="14"/>
      <c r="NM54" s="14"/>
      <c r="NN54" s="14"/>
      <c r="NO54" s="14"/>
      <c r="NP54" s="14"/>
      <c r="NQ54" s="14"/>
      <c r="NR54" s="14"/>
      <c r="NS54" s="14"/>
      <c r="NT54" s="14"/>
      <c r="NU54" s="14"/>
      <c r="NV54" s="14"/>
      <c r="NW54" s="14"/>
      <c r="NX54" s="14"/>
      <c r="NY54" s="14"/>
      <c r="NZ54" s="14"/>
      <c r="OA54" s="14"/>
      <c r="OB54" s="14"/>
      <c r="OC54" s="14"/>
      <c r="OD54" s="14"/>
      <c r="OE54" s="14"/>
      <c r="OF54" s="14"/>
      <c r="OG54" s="14"/>
      <c r="OH54" s="14"/>
      <c r="OI54" s="14"/>
      <c r="OJ54" s="14"/>
      <c r="OK54" s="14"/>
      <c r="OL54" s="14"/>
      <c r="OM54" s="14"/>
      <c r="ON54" s="14"/>
      <c r="OO54" s="14"/>
      <c r="OP54" s="14"/>
      <c r="OQ54" s="14"/>
      <c r="OR54" s="14"/>
      <c r="OS54" s="14"/>
      <c r="OT54" s="14"/>
      <c r="OU54" s="14"/>
      <c r="OV54" s="14"/>
      <c r="OW54" s="14"/>
      <c r="OX54" s="14"/>
      <c r="OY54" s="14"/>
      <c r="OZ54" s="14"/>
      <c r="PA54" s="14"/>
      <c r="PB54" s="14"/>
      <c r="PC54" s="14"/>
      <c r="PD54" s="14"/>
      <c r="PE54" s="14"/>
      <c r="PF54" s="14"/>
      <c r="PG54" s="14"/>
      <c r="PH54" s="14"/>
      <c r="PI54" s="14"/>
      <c r="PJ54" s="14"/>
      <c r="PK54" s="14"/>
      <c r="PL54" s="14"/>
      <c r="PM54" s="14"/>
      <c r="PN54" s="14"/>
      <c r="PO54" s="14"/>
      <c r="PP54" s="14"/>
      <c r="PQ54" s="14"/>
      <c r="PR54" s="14"/>
      <c r="PS54" s="14"/>
      <c r="PT54" s="14"/>
      <c r="PU54" s="14"/>
      <c r="PV54" s="14"/>
      <c r="PW54" s="14"/>
      <c r="PX54" s="14"/>
      <c r="PY54" s="14"/>
      <c r="PZ54" s="14"/>
      <c r="QA54" s="14"/>
      <c r="QB54" s="14"/>
      <c r="QC54" s="14"/>
      <c r="QD54" s="14"/>
      <c r="QE54" s="14"/>
      <c r="QF54" s="14"/>
      <c r="QG54" s="14"/>
      <c r="QH54" s="14"/>
      <c r="QI54" s="14"/>
    </row>
    <row r="55" spans="18:451">
      <c r="R55" s="12"/>
      <c r="S55" s="12" t="s">
        <v>54</v>
      </c>
      <c r="T55" s="1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>
        <v>534</v>
      </c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>
        <v>29187</v>
      </c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>
        <v>29187</v>
      </c>
      <c r="BD55" s="22"/>
      <c r="BE55" s="22"/>
      <c r="BF55" s="22"/>
      <c r="BG55" s="22"/>
      <c r="BH55" s="14"/>
      <c r="BI55" s="14"/>
      <c r="BJ55" s="14"/>
      <c r="BK55" s="14"/>
      <c r="BL55" s="14"/>
      <c r="BM55" s="14"/>
      <c r="BN55" s="14"/>
      <c r="BO55" s="14">
        <v>0</v>
      </c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>
        <v>0</v>
      </c>
      <c r="CB55" s="15" t="e">
        <v>#DIV/0!</v>
      </c>
      <c r="CC55" s="15" t="e">
        <v>#DIV/0!</v>
      </c>
      <c r="CD55" s="15" t="e">
        <v>#DIV/0!</v>
      </c>
      <c r="CE55" s="15" t="e">
        <v>#DIV/0!</v>
      </c>
      <c r="CF55" s="15" t="e">
        <v>#DIV/0!</v>
      </c>
      <c r="CG55" s="15" t="e">
        <v>#DIV/0!</v>
      </c>
      <c r="CH55" s="15" t="e">
        <v>#DIV/0!</v>
      </c>
      <c r="CI55" s="15" t="e">
        <v>#DIV/0!</v>
      </c>
      <c r="CJ55" s="15" t="e">
        <v>#DIV/0!</v>
      </c>
      <c r="CK55" s="15" t="e">
        <v>#DIV/0!</v>
      </c>
      <c r="CL55" s="15" t="e">
        <v>#DIV/0!</v>
      </c>
      <c r="CM55" s="15" t="e">
        <v>#DIV/0!</v>
      </c>
      <c r="CN55" s="15" t="e">
        <v>#DIV/0!</v>
      </c>
      <c r="CO55" s="15" t="e">
        <v>#DIV/0!</v>
      </c>
      <c r="CP55" s="15" t="e">
        <v>#DIV/0!</v>
      </c>
      <c r="CQ55" s="15" t="e">
        <v>#DIV/0!</v>
      </c>
      <c r="CR55" s="15" t="e">
        <v>#DIV/0!</v>
      </c>
      <c r="CS55" s="15" t="e">
        <v>#DIV/0!</v>
      </c>
      <c r="CT55" s="15" t="e">
        <v>#DIV/0!</v>
      </c>
      <c r="CU55" s="15" t="e">
        <v>#DIV/0!</v>
      </c>
      <c r="CV55" s="15" t="e">
        <v>#DIV/0!</v>
      </c>
      <c r="CW55" s="15" t="e">
        <v>#DIV/0!</v>
      </c>
      <c r="CX55" s="15" t="e">
        <v>#DIV/0!</v>
      </c>
      <c r="CY55" s="15" t="e">
        <v>#DIV/0!</v>
      </c>
      <c r="CZ55" s="15">
        <v>0</v>
      </c>
      <c r="DA55" s="15">
        <v>0</v>
      </c>
      <c r="DB55" s="15">
        <v>0</v>
      </c>
      <c r="DC55" s="15">
        <v>0</v>
      </c>
      <c r="DD55" s="15">
        <v>0</v>
      </c>
      <c r="DE55" s="15">
        <v>0</v>
      </c>
      <c r="DF55" s="15">
        <v>0</v>
      </c>
      <c r="DG55" s="15">
        <v>0</v>
      </c>
      <c r="DH55" s="15">
        <v>0</v>
      </c>
      <c r="DI55" s="15">
        <v>0</v>
      </c>
      <c r="DJ55" s="15">
        <v>0</v>
      </c>
      <c r="DK55" s="15">
        <v>0.15327900697667599</v>
      </c>
      <c r="DL55" s="16">
        <v>0</v>
      </c>
      <c r="DM55" s="16">
        <v>0</v>
      </c>
      <c r="DN55" s="16">
        <v>0</v>
      </c>
      <c r="DO55" s="16">
        <v>0</v>
      </c>
      <c r="DP55" s="16">
        <v>0</v>
      </c>
      <c r="DQ55" s="16">
        <v>0</v>
      </c>
      <c r="DR55" s="16">
        <v>0</v>
      </c>
      <c r="DS55" s="16">
        <v>0</v>
      </c>
      <c r="DT55" s="16">
        <v>0</v>
      </c>
      <c r="DU55" s="16">
        <v>0</v>
      </c>
      <c r="DV55" s="16">
        <v>0</v>
      </c>
      <c r="DW55" s="16">
        <v>115.0681921713206</v>
      </c>
      <c r="DX55" s="16">
        <v>0</v>
      </c>
      <c r="DY55" s="16">
        <v>0</v>
      </c>
      <c r="DZ55" s="16">
        <v>0</v>
      </c>
      <c r="EA55" s="16">
        <v>0</v>
      </c>
      <c r="EB55" s="16">
        <v>0</v>
      </c>
      <c r="EC55" s="16">
        <v>0</v>
      </c>
      <c r="ED55" s="16">
        <v>0</v>
      </c>
      <c r="EE55" s="16">
        <v>0</v>
      </c>
      <c r="EF55" s="16">
        <v>0</v>
      </c>
      <c r="EG55" s="16">
        <v>0</v>
      </c>
      <c r="EH55" s="16">
        <v>0</v>
      </c>
      <c r="EI55" s="16">
        <v>113.07500577428557</v>
      </c>
      <c r="EJ55" s="16">
        <v>0</v>
      </c>
      <c r="EK55" s="16">
        <v>0</v>
      </c>
      <c r="EL55" s="16">
        <v>0</v>
      </c>
      <c r="EM55" s="16">
        <v>0</v>
      </c>
      <c r="EN55" s="16">
        <v>0</v>
      </c>
      <c r="EO55" s="16">
        <v>0</v>
      </c>
      <c r="EP55" s="16">
        <v>0</v>
      </c>
      <c r="EQ55" s="16">
        <v>0</v>
      </c>
      <c r="ER55" s="16">
        <v>0</v>
      </c>
      <c r="ES55" s="16">
        <v>0</v>
      </c>
      <c r="ET55" s="16">
        <v>0</v>
      </c>
      <c r="EU55" s="16">
        <v>2</v>
      </c>
      <c r="EV55" s="16">
        <v>0</v>
      </c>
      <c r="EW55" s="16">
        <v>0</v>
      </c>
      <c r="EX55" s="16">
        <v>0</v>
      </c>
      <c r="EY55" s="16">
        <v>0</v>
      </c>
      <c r="EZ55" s="16">
        <v>0</v>
      </c>
      <c r="FA55" s="16">
        <v>0</v>
      </c>
      <c r="FB55" s="16">
        <v>0</v>
      </c>
      <c r="FC55" s="16">
        <v>0</v>
      </c>
      <c r="FD55" s="16">
        <v>0</v>
      </c>
      <c r="FE55" s="16">
        <v>0</v>
      </c>
      <c r="FF55" s="16">
        <v>0</v>
      </c>
      <c r="FG55" s="16">
        <v>762.8819764875667</v>
      </c>
      <c r="FH55" s="13">
        <v>0</v>
      </c>
      <c r="FI55" s="13">
        <v>0</v>
      </c>
      <c r="FJ55" s="13">
        <v>0</v>
      </c>
      <c r="FK55" s="13">
        <v>0</v>
      </c>
      <c r="FL55" s="13">
        <v>0</v>
      </c>
      <c r="FM55" s="13">
        <v>0</v>
      </c>
      <c r="FN55" s="13">
        <v>0</v>
      </c>
      <c r="FO55" s="13">
        <v>0</v>
      </c>
      <c r="FP55" s="13">
        <v>0</v>
      </c>
      <c r="FQ55" s="13">
        <v>0</v>
      </c>
      <c r="FR55" s="13">
        <v>0</v>
      </c>
      <c r="FS55" s="13">
        <v>9285048</v>
      </c>
      <c r="FT55" s="15">
        <v>0</v>
      </c>
      <c r="FU55" s="15">
        <v>0</v>
      </c>
      <c r="FV55" s="15">
        <v>0</v>
      </c>
      <c r="FW55" s="15">
        <v>0</v>
      </c>
      <c r="FX55" s="15">
        <v>0</v>
      </c>
      <c r="FY55" s="15">
        <v>0</v>
      </c>
      <c r="FZ55" s="15">
        <v>0</v>
      </c>
      <c r="GA55" s="15">
        <v>0</v>
      </c>
      <c r="GB55" s="15">
        <v>0</v>
      </c>
      <c r="GC55" s="15">
        <v>0</v>
      </c>
      <c r="GD55" s="15">
        <v>0</v>
      </c>
      <c r="GE55" s="15">
        <v>0.19250799888164286</v>
      </c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>
        <v>0</v>
      </c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>
        <v>0</v>
      </c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>
        <v>0</v>
      </c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>
        <v>0</v>
      </c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>
        <v>0</v>
      </c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>
        <v>0</v>
      </c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>
        <v>0</v>
      </c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>
        <v>0</v>
      </c>
      <c r="JX55" s="12"/>
      <c r="JY55" s="12"/>
      <c r="JZ55" s="12"/>
      <c r="KA55" s="12"/>
      <c r="KB55" s="12"/>
      <c r="KC55" s="12"/>
      <c r="KD55" s="12"/>
      <c r="KE55" s="12"/>
      <c r="KF55" s="12"/>
      <c r="KG55" s="12"/>
      <c r="KH55" s="12"/>
      <c r="KI55" s="12">
        <v>0</v>
      </c>
      <c r="KJ55" s="12"/>
      <c r="KK55" s="12"/>
      <c r="KL55" s="12"/>
      <c r="KM55" s="12"/>
      <c r="KN55" s="12"/>
      <c r="KO55" s="12"/>
      <c r="KP55" s="12"/>
      <c r="KQ55" s="12"/>
      <c r="KR55" s="12"/>
      <c r="KS55" s="12"/>
      <c r="KT55" s="12"/>
      <c r="KU55" s="12">
        <v>0</v>
      </c>
      <c r="KV55" s="12"/>
      <c r="KW55" s="12"/>
      <c r="KX55" s="12"/>
      <c r="KY55" s="12"/>
      <c r="KZ55" s="12"/>
      <c r="LA55" s="12"/>
      <c r="LB55" s="12"/>
      <c r="LC55" s="12"/>
      <c r="LD55" s="12"/>
      <c r="LE55" s="12"/>
      <c r="LF55" s="12"/>
      <c r="LG55" s="12">
        <v>0</v>
      </c>
      <c r="LH55" s="12"/>
      <c r="LI55" s="12"/>
      <c r="LJ55" s="12"/>
      <c r="LK55" s="12"/>
      <c r="LL55" s="12"/>
      <c r="LM55" s="12"/>
      <c r="LN55" s="12"/>
      <c r="LO55" s="12"/>
      <c r="LP55" s="12"/>
      <c r="LQ55" s="12"/>
      <c r="LR55" s="12"/>
      <c r="LS55" s="12">
        <v>534</v>
      </c>
      <c r="LT55" s="14"/>
      <c r="LU55" s="14"/>
      <c r="LV55" s="14"/>
      <c r="LW55" s="14"/>
      <c r="LX55" s="14"/>
      <c r="LY55" s="14"/>
      <c r="LZ55" s="14"/>
      <c r="MA55" s="14"/>
      <c r="MB55" s="14"/>
      <c r="MC55" s="14"/>
      <c r="MD55" s="14"/>
      <c r="ME55" s="14">
        <v>0</v>
      </c>
      <c r="MF55" s="14"/>
      <c r="MG55" s="14"/>
      <c r="MH55" s="14"/>
      <c r="MI55" s="14"/>
      <c r="MJ55" s="14"/>
      <c r="MK55" s="14"/>
      <c r="ML55" s="14"/>
      <c r="MM55" s="14"/>
      <c r="MN55" s="14"/>
      <c r="MO55" s="14"/>
      <c r="MP55" s="14"/>
      <c r="MQ55" s="14">
        <v>0</v>
      </c>
      <c r="MR55" s="14"/>
      <c r="MS55" s="14"/>
      <c r="MT55" s="14"/>
      <c r="MU55" s="14"/>
      <c r="MV55" s="14"/>
      <c r="MW55" s="14"/>
      <c r="MX55" s="14"/>
      <c r="MY55" s="14"/>
      <c r="MZ55" s="14"/>
      <c r="NA55" s="14"/>
      <c r="NB55" s="14"/>
      <c r="NC55" s="14">
        <v>0</v>
      </c>
      <c r="ND55" s="14"/>
      <c r="NE55" s="14"/>
      <c r="NF55" s="14"/>
      <c r="NG55" s="14"/>
      <c r="NH55" s="14"/>
      <c r="NI55" s="14"/>
      <c r="NJ55" s="14"/>
      <c r="NK55" s="14"/>
      <c r="NL55" s="14"/>
      <c r="NM55" s="14"/>
      <c r="NN55" s="14"/>
      <c r="NO55" s="14">
        <v>0</v>
      </c>
      <c r="NP55" s="14"/>
      <c r="NQ55" s="14"/>
      <c r="NR55" s="14"/>
      <c r="NS55" s="14"/>
      <c r="NT55" s="14"/>
      <c r="NU55" s="14"/>
      <c r="NV55" s="14"/>
      <c r="NW55" s="14"/>
      <c r="NX55" s="14"/>
      <c r="NY55" s="14"/>
      <c r="NZ55" s="14"/>
      <c r="OA55" s="14">
        <v>0</v>
      </c>
      <c r="OB55" s="14"/>
      <c r="OC55" s="14"/>
      <c r="OD55" s="14"/>
      <c r="OE55" s="14"/>
      <c r="OF55" s="14"/>
      <c r="OG55" s="14"/>
      <c r="OH55" s="14"/>
      <c r="OI55" s="14"/>
      <c r="OJ55" s="14"/>
      <c r="OK55" s="14"/>
      <c r="OL55" s="14"/>
      <c r="OM55" s="14">
        <v>0</v>
      </c>
      <c r="ON55" s="14"/>
      <c r="OO55" s="14"/>
      <c r="OP55" s="14"/>
      <c r="OQ55" s="14"/>
      <c r="OR55" s="14"/>
      <c r="OS55" s="14"/>
      <c r="OT55" s="14"/>
      <c r="OU55" s="14"/>
      <c r="OV55" s="14"/>
      <c r="OW55" s="14"/>
      <c r="OX55" s="14"/>
      <c r="OY55" s="14">
        <v>0</v>
      </c>
      <c r="OZ55" s="14"/>
      <c r="PA55" s="14"/>
      <c r="PB55" s="14"/>
      <c r="PC55" s="14"/>
      <c r="PD55" s="14"/>
      <c r="PE55" s="14"/>
      <c r="PF55" s="14"/>
      <c r="PG55" s="14"/>
      <c r="PH55" s="14"/>
      <c r="PI55" s="14"/>
      <c r="PJ55" s="14"/>
      <c r="PK55" s="14">
        <v>0</v>
      </c>
      <c r="PL55" s="14"/>
      <c r="PM55" s="14"/>
      <c r="PN55" s="14"/>
      <c r="PO55" s="14"/>
      <c r="PP55" s="14"/>
      <c r="PQ55" s="14"/>
      <c r="PR55" s="14"/>
      <c r="PS55" s="14"/>
      <c r="PT55" s="14"/>
      <c r="PU55" s="14"/>
      <c r="PV55" s="14"/>
      <c r="PW55" s="14">
        <v>0</v>
      </c>
      <c r="PX55" s="14"/>
      <c r="PY55" s="14"/>
      <c r="PZ55" s="14"/>
      <c r="QA55" s="14"/>
      <c r="QB55" s="14"/>
      <c r="QC55" s="14"/>
      <c r="QD55" s="14"/>
      <c r="QE55" s="14"/>
      <c r="QF55" s="14"/>
      <c r="QG55" s="14"/>
      <c r="QH55" s="14"/>
      <c r="QI55" s="14">
        <v>0</v>
      </c>
    </row>
    <row r="56" spans="18:451">
      <c r="R56" s="12"/>
      <c r="S56" s="12" t="s">
        <v>55</v>
      </c>
      <c r="T56" s="12"/>
      <c r="U56" s="22"/>
      <c r="V56" s="22"/>
      <c r="W56" s="22"/>
      <c r="X56" s="22"/>
      <c r="Y56" s="22"/>
      <c r="Z56" s="22"/>
      <c r="AA56" s="22"/>
      <c r="AB56" s="22"/>
      <c r="AC56" s="13">
        <v>1</v>
      </c>
      <c r="AD56" s="13"/>
      <c r="AE56" s="13"/>
      <c r="AF56" s="25"/>
      <c r="AG56" s="25"/>
      <c r="AH56" s="25"/>
      <c r="AI56" s="25"/>
      <c r="AJ56" s="25"/>
      <c r="AK56" s="25"/>
      <c r="AL56" s="25"/>
      <c r="AM56" s="25"/>
      <c r="AN56" s="25"/>
      <c r="AO56" s="25">
        <v>0</v>
      </c>
      <c r="AP56" s="25"/>
      <c r="AQ56" s="25"/>
      <c r="AR56" s="22"/>
      <c r="AS56" s="22"/>
      <c r="AT56" s="22"/>
      <c r="AU56" s="22"/>
      <c r="AV56" s="22"/>
      <c r="AW56" s="22"/>
      <c r="AX56" s="22"/>
      <c r="AY56" s="22"/>
      <c r="AZ56" s="22"/>
      <c r="BA56" s="22">
        <v>0</v>
      </c>
      <c r="BB56" s="22"/>
      <c r="BC56" s="22"/>
      <c r="BD56" s="22"/>
      <c r="BE56" s="22"/>
      <c r="BF56" s="22"/>
      <c r="BG56" s="22"/>
      <c r="BH56" s="14"/>
      <c r="BI56" s="14"/>
      <c r="BJ56" s="14"/>
      <c r="BK56" s="14"/>
      <c r="BL56" s="14"/>
      <c r="BM56" s="14">
        <v>0</v>
      </c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>
        <v>0</v>
      </c>
      <c r="BZ56" s="14"/>
      <c r="CA56" s="14"/>
      <c r="CB56" s="15" t="e">
        <v>#DIV/0!</v>
      </c>
      <c r="CC56" s="15" t="e">
        <v>#DIV/0!</v>
      </c>
      <c r="CD56" s="15" t="e">
        <v>#DIV/0!</v>
      </c>
      <c r="CE56" s="15" t="e">
        <v>#DIV/0!</v>
      </c>
      <c r="CF56" s="15" t="e">
        <v>#DIV/0!</v>
      </c>
      <c r="CG56" s="15" t="e">
        <v>#DIV/0!</v>
      </c>
      <c r="CH56" s="15" t="e">
        <v>#DIV/0!</v>
      </c>
      <c r="CI56" s="15" t="e">
        <v>#DIV/0!</v>
      </c>
      <c r="CJ56" s="15" t="e">
        <v>#DIV/0!</v>
      </c>
      <c r="CK56" s="15" t="e">
        <v>#DIV/0!</v>
      </c>
      <c r="CL56" s="15" t="e">
        <v>#DIV/0!</v>
      </c>
      <c r="CM56" s="15" t="e">
        <v>#DIV/0!</v>
      </c>
      <c r="CN56" s="15" t="e">
        <v>#DIV/0!</v>
      </c>
      <c r="CO56" s="15" t="e">
        <v>#DIV/0!</v>
      </c>
      <c r="CP56" s="15" t="e">
        <v>#DIV/0!</v>
      </c>
      <c r="CQ56" s="15" t="e">
        <v>#DIV/0!</v>
      </c>
      <c r="CR56" s="15" t="e">
        <v>#DIV/0!</v>
      </c>
      <c r="CS56" s="15" t="e">
        <v>#DIV/0!</v>
      </c>
      <c r="CT56" s="15" t="e">
        <v>#DIV/0!</v>
      </c>
      <c r="CU56" s="15" t="e">
        <v>#DIV/0!</v>
      </c>
      <c r="CV56" s="15" t="e">
        <v>#DIV/0!</v>
      </c>
      <c r="CW56" s="15" t="e">
        <v>#DIV/0!</v>
      </c>
      <c r="CX56" s="15" t="e">
        <v>#DIV/0!</v>
      </c>
      <c r="CY56" s="15" t="e">
        <v>#DIV/0!</v>
      </c>
      <c r="CZ56" s="15">
        <v>0</v>
      </c>
      <c r="DA56" s="15">
        <v>0</v>
      </c>
      <c r="DB56" s="15">
        <v>0</v>
      </c>
      <c r="DC56" s="15">
        <v>0</v>
      </c>
      <c r="DD56" s="15">
        <v>0</v>
      </c>
      <c r="DE56" s="15">
        <v>0</v>
      </c>
      <c r="DF56" s="15">
        <v>0</v>
      </c>
      <c r="DG56" s="15">
        <v>0</v>
      </c>
      <c r="DH56" s="15">
        <v>0</v>
      </c>
      <c r="DI56" s="15">
        <v>0.15519617886917125</v>
      </c>
      <c r="DJ56" s="15">
        <v>0</v>
      </c>
      <c r="DK56" s="15">
        <v>0</v>
      </c>
      <c r="DL56" s="16">
        <v>0</v>
      </c>
      <c r="DM56" s="16">
        <v>0</v>
      </c>
      <c r="DN56" s="16">
        <v>0</v>
      </c>
      <c r="DO56" s="16">
        <v>0</v>
      </c>
      <c r="DP56" s="16">
        <v>0</v>
      </c>
      <c r="DQ56" s="16">
        <v>0</v>
      </c>
      <c r="DR56" s="16">
        <v>0</v>
      </c>
      <c r="DS56" s="16">
        <v>0</v>
      </c>
      <c r="DT56" s="16">
        <v>0</v>
      </c>
      <c r="DU56" s="16">
        <v>114.76846568919815</v>
      </c>
      <c r="DV56" s="16">
        <v>0</v>
      </c>
      <c r="DW56" s="16">
        <v>0</v>
      </c>
      <c r="DX56" s="16">
        <v>0</v>
      </c>
      <c r="DY56" s="16">
        <v>0</v>
      </c>
      <c r="DZ56" s="16">
        <v>0</v>
      </c>
      <c r="EA56" s="16">
        <v>0</v>
      </c>
      <c r="EB56" s="16">
        <v>0</v>
      </c>
      <c r="EC56" s="16">
        <v>0</v>
      </c>
      <c r="ED56" s="16">
        <v>0</v>
      </c>
      <c r="EE56" s="16">
        <v>0</v>
      </c>
      <c r="EF56" s="16">
        <v>0</v>
      </c>
      <c r="EG56" s="16">
        <v>114.60270199014568</v>
      </c>
      <c r="EH56" s="16">
        <v>0</v>
      </c>
      <c r="EI56" s="16">
        <v>0</v>
      </c>
      <c r="EJ56" s="16">
        <v>0</v>
      </c>
      <c r="EK56" s="16">
        <v>0</v>
      </c>
      <c r="EL56" s="16">
        <v>0</v>
      </c>
      <c r="EM56" s="16">
        <v>0</v>
      </c>
      <c r="EN56" s="16">
        <v>0</v>
      </c>
      <c r="EO56" s="16">
        <v>0</v>
      </c>
      <c r="EP56" s="16">
        <v>0</v>
      </c>
      <c r="EQ56" s="16">
        <v>0</v>
      </c>
      <c r="ER56" s="16">
        <v>0</v>
      </c>
      <c r="ES56" s="16">
        <v>2</v>
      </c>
      <c r="ET56" s="16">
        <v>0</v>
      </c>
      <c r="EU56" s="16">
        <v>0</v>
      </c>
      <c r="EV56" s="16">
        <v>0</v>
      </c>
      <c r="EW56" s="16">
        <v>0</v>
      </c>
      <c r="EX56" s="16">
        <v>0</v>
      </c>
      <c r="EY56" s="16">
        <v>0</v>
      </c>
      <c r="EZ56" s="16">
        <v>0</v>
      </c>
      <c r="FA56" s="16">
        <v>0</v>
      </c>
      <c r="FB56" s="16">
        <v>0</v>
      </c>
      <c r="FC56" s="16">
        <v>0</v>
      </c>
      <c r="FD56" s="16">
        <v>0</v>
      </c>
      <c r="FE56" s="16">
        <v>708.54354639317239</v>
      </c>
      <c r="FF56" s="16">
        <v>0</v>
      </c>
      <c r="FG56" s="16">
        <v>0</v>
      </c>
      <c r="FH56" s="13">
        <v>0</v>
      </c>
      <c r="FI56" s="13">
        <v>0</v>
      </c>
      <c r="FJ56" s="13">
        <v>0</v>
      </c>
      <c r="FK56" s="13">
        <v>0</v>
      </c>
      <c r="FL56" s="13">
        <v>0</v>
      </c>
      <c r="FM56" s="13">
        <v>0</v>
      </c>
      <c r="FN56" s="13">
        <v>0</v>
      </c>
      <c r="FO56" s="13">
        <v>0</v>
      </c>
      <c r="FP56" s="13">
        <v>0</v>
      </c>
      <c r="FQ56" s="13">
        <v>618720</v>
      </c>
      <c r="FR56" s="13">
        <v>0</v>
      </c>
      <c r="FS56" s="13">
        <v>0</v>
      </c>
      <c r="FT56" s="15">
        <v>0</v>
      </c>
      <c r="FU56" s="15">
        <v>0</v>
      </c>
      <c r="FV56" s="15">
        <v>0</v>
      </c>
      <c r="FW56" s="15">
        <v>0</v>
      </c>
      <c r="FX56" s="15">
        <v>0</v>
      </c>
      <c r="FY56" s="15">
        <v>0</v>
      </c>
      <c r="FZ56" s="15">
        <v>0</v>
      </c>
      <c r="GA56" s="15">
        <v>0</v>
      </c>
      <c r="GB56" s="15">
        <v>0</v>
      </c>
      <c r="GC56" s="15">
        <v>0.15985112813550556</v>
      </c>
      <c r="GD56" s="15">
        <v>0</v>
      </c>
      <c r="GE56" s="15">
        <v>0</v>
      </c>
      <c r="GF56" s="12"/>
      <c r="GG56" s="12"/>
      <c r="GH56" s="12"/>
      <c r="GI56" s="12"/>
      <c r="GJ56" s="12"/>
      <c r="GK56" s="12"/>
      <c r="GL56" s="12"/>
      <c r="GM56" s="12"/>
      <c r="GN56" s="12"/>
      <c r="GO56" s="12">
        <v>0</v>
      </c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>
        <v>0</v>
      </c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>
        <v>0</v>
      </c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>
        <v>0</v>
      </c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>
        <v>0</v>
      </c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>
        <v>0</v>
      </c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>
        <v>0</v>
      </c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>
        <v>0</v>
      </c>
      <c r="JV56" s="12"/>
      <c r="JW56" s="12"/>
      <c r="JX56" s="12"/>
      <c r="JY56" s="12"/>
      <c r="JZ56" s="12"/>
      <c r="KA56" s="12"/>
      <c r="KB56" s="12"/>
      <c r="KC56" s="12"/>
      <c r="KD56" s="12"/>
      <c r="KE56" s="12"/>
      <c r="KF56" s="12"/>
      <c r="KG56" s="12">
        <v>0</v>
      </c>
      <c r="KH56" s="12"/>
      <c r="KI56" s="12"/>
      <c r="KJ56" s="12"/>
      <c r="KK56" s="12"/>
      <c r="KL56" s="12"/>
      <c r="KM56" s="12"/>
      <c r="KN56" s="12"/>
      <c r="KO56" s="12"/>
      <c r="KP56" s="12"/>
      <c r="KQ56" s="12"/>
      <c r="KR56" s="12"/>
      <c r="KS56" s="12">
        <v>61</v>
      </c>
      <c r="KT56" s="12"/>
      <c r="KU56" s="12"/>
      <c r="KV56" s="12"/>
      <c r="KW56" s="12"/>
      <c r="KX56" s="12"/>
      <c r="KY56" s="12"/>
      <c r="KZ56" s="12"/>
      <c r="LA56" s="12"/>
      <c r="LB56" s="12"/>
      <c r="LC56" s="12"/>
      <c r="LD56" s="12"/>
      <c r="LE56" s="12">
        <v>0</v>
      </c>
      <c r="LF56" s="12"/>
      <c r="LG56" s="12"/>
      <c r="LH56" s="12"/>
      <c r="LI56" s="12"/>
      <c r="LJ56" s="12"/>
      <c r="LK56" s="12"/>
      <c r="LL56" s="12"/>
      <c r="LM56" s="12"/>
      <c r="LN56" s="12"/>
      <c r="LO56" s="12"/>
      <c r="LP56" s="12"/>
      <c r="LQ56" s="12">
        <v>0</v>
      </c>
      <c r="LR56" s="12"/>
      <c r="LS56" s="12"/>
      <c r="LT56" s="14"/>
      <c r="LU56" s="14"/>
      <c r="LV56" s="14"/>
      <c r="LW56" s="14"/>
      <c r="LX56" s="14"/>
      <c r="LY56" s="14"/>
      <c r="LZ56" s="14"/>
      <c r="MA56" s="14"/>
      <c r="MB56" s="14"/>
      <c r="MC56" s="14">
        <v>0</v>
      </c>
      <c r="MD56" s="14"/>
      <c r="ME56" s="14"/>
      <c r="MF56" s="14"/>
      <c r="MG56" s="14"/>
      <c r="MH56" s="14"/>
      <c r="MI56" s="14"/>
      <c r="MJ56" s="14"/>
      <c r="MK56" s="14"/>
      <c r="ML56" s="14"/>
      <c r="MM56" s="14"/>
      <c r="MN56" s="14"/>
      <c r="MO56" s="14">
        <v>0</v>
      </c>
      <c r="MP56" s="14"/>
      <c r="MQ56" s="14"/>
      <c r="MR56" s="14"/>
      <c r="MS56" s="14"/>
      <c r="MT56" s="14"/>
      <c r="MU56" s="14"/>
      <c r="MV56" s="14"/>
      <c r="MW56" s="14"/>
      <c r="MX56" s="14"/>
      <c r="MY56" s="14"/>
      <c r="MZ56" s="14"/>
      <c r="NA56" s="14">
        <v>0</v>
      </c>
      <c r="NB56" s="14"/>
      <c r="NC56" s="14"/>
      <c r="ND56" s="14"/>
      <c r="NE56" s="14"/>
      <c r="NF56" s="14"/>
      <c r="NG56" s="14"/>
      <c r="NH56" s="14"/>
      <c r="NI56" s="14"/>
      <c r="NJ56" s="14"/>
      <c r="NK56" s="14"/>
      <c r="NL56" s="14"/>
      <c r="NM56" s="14">
        <v>0</v>
      </c>
      <c r="NN56" s="14"/>
      <c r="NO56" s="14"/>
      <c r="NP56" s="14"/>
      <c r="NQ56" s="14"/>
      <c r="NR56" s="14"/>
      <c r="NS56" s="14"/>
      <c r="NT56" s="14"/>
      <c r="NU56" s="14"/>
      <c r="NV56" s="14"/>
      <c r="NW56" s="14"/>
      <c r="NX56" s="14"/>
      <c r="NY56" s="14">
        <v>0</v>
      </c>
      <c r="NZ56" s="14"/>
      <c r="OA56" s="14"/>
      <c r="OB56" s="14"/>
      <c r="OC56" s="14"/>
      <c r="OD56" s="14"/>
      <c r="OE56" s="14"/>
      <c r="OF56" s="14"/>
      <c r="OG56" s="14"/>
      <c r="OH56" s="14"/>
      <c r="OI56" s="14"/>
      <c r="OJ56" s="14"/>
      <c r="OK56" s="14">
        <v>0</v>
      </c>
      <c r="OL56" s="14"/>
      <c r="OM56" s="14"/>
      <c r="ON56" s="14"/>
      <c r="OO56" s="14"/>
      <c r="OP56" s="14"/>
      <c r="OQ56" s="14"/>
      <c r="OR56" s="14"/>
      <c r="OS56" s="14"/>
      <c r="OT56" s="14"/>
      <c r="OU56" s="14"/>
      <c r="OV56" s="14"/>
      <c r="OW56" s="14">
        <v>0</v>
      </c>
      <c r="OX56" s="14"/>
      <c r="OY56" s="14"/>
      <c r="OZ56" s="14"/>
      <c r="PA56" s="14"/>
      <c r="PB56" s="14"/>
      <c r="PC56" s="14"/>
      <c r="PD56" s="14"/>
      <c r="PE56" s="14"/>
      <c r="PF56" s="14"/>
      <c r="PG56" s="14"/>
      <c r="PH56" s="14"/>
      <c r="PI56" s="14">
        <v>0</v>
      </c>
      <c r="PJ56" s="14"/>
      <c r="PK56" s="14"/>
      <c r="PL56" s="14"/>
      <c r="PM56" s="14"/>
      <c r="PN56" s="14"/>
      <c r="PO56" s="14"/>
      <c r="PP56" s="14"/>
      <c r="PQ56" s="14"/>
      <c r="PR56" s="14"/>
      <c r="PS56" s="14"/>
      <c r="PT56" s="14"/>
      <c r="PU56" s="14">
        <v>0</v>
      </c>
      <c r="PV56" s="14"/>
      <c r="PW56" s="14"/>
      <c r="PX56" s="14"/>
      <c r="PY56" s="14"/>
      <c r="PZ56" s="14"/>
      <c r="QA56" s="14"/>
      <c r="QB56" s="14"/>
      <c r="QC56" s="14"/>
      <c r="QD56" s="14"/>
      <c r="QE56" s="14"/>
      <c r="QF56" s="14"/>
      <c r="QG56" s="14">
        <v>0</v>
      </c>
      <c r="QH56" s="14"/>
      <c r="QI56" s="14"/>
    </row>
    <row r="57" spans="18:451">
      <c r="R57" s="12"/>
      <c r="S57" s="12" t="s">
        <v>56</v>
      </c>
      <c r="T57" s="12"/>
      <c r="U57" s="22"/>
      <c r="V57" s="22"/>
      <c r="W57" s="22"/>
      <c r="X57" s="22"/>
      <c r="Y57" s="22"/>
      <c r="Z57" s="22"/>
      <c r="AA57" s="22"/>
      <c r="AB57" s="22"/>
      <c r="AC57" s="13"/>
      <c r="AD57" s="13">
        <v>1</v>
      </c>
      <c r="AE57" s="13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5" t="e">
        <v>#DIV/0!</v>
      </c>
      <c r="CC57" s="15" t="e">
        <v>#DIV/0!</v>
      </c>
      <c r="CD57" s="15" t="e">
        <v>#DIV/0!</v>
      </c>
      <c r="CE57" s="15" t="e">
        <v>#DIV/0!</v>
      </c>
      <c r="CF57" s="15" t="e">
        <v>#DIV/0!</v>
      </c>
      <c r="CG57" s="15" t="e">
        <v>#DIV/0!</v>
      </c>
      <c r="CH57" s="15" t="e">
        <v>#DIV/0!</v>
      </c>
      <c r="CI57" s="15" t="e">
        <v>#DIV/0!</v>
      </c>
      <c r="CJ57" s="15" t="e">
        <v>#DIV/0!</v>
      </c>
      <c r="CK57" s="15" t="e">
        <v>#DIV/0!</v>
      </c>
      <c r="CL57" s="15" t="e">
        <v>#DIV/0!</v>
      </c>
      <c r="CM57" s="15" t="e">
        <v>#DIV/0!</v>
      </c>
      <c r="CN57" s="15" t="e">
        <v>#DIV/0!</v>
      </c>
      <c r="CO57" s="15" t="e">
        <v>#DIV/0!</v>
      </c>
      <c r="CP57" s="15" t="e">
        <v>#DIV/0!</v>
      </c>
      <c r="CQ57" s="15" t="e">
        <v>#DIV/0!</v>
      </c>
      <c r="CR57" s="15" t="e">
        <v>#DIV/0!</v>
      </c>
      <c r="CS57" s="15" t="e">
        <v>#DIV/0!</v>
      </c>
      <c r="CT57" s="15" t="e">
        <v>#DIV/0!</v>
      </c>
      <c r="CU57" s="15" t="e">
        <v>#DIV/0!</v>
      </c>
      <c r="CV57" s="15" t="e">
        <v>#DIV/0!</v>
      </c>
      <c r="CW57" s="15" t="e">
        <v>#DIV/0!</v>
      </c>
      <c r="CX57" s="15" t="e">
        <v>#DIV/0!</v>
      </c>
      <c r="CY57" s="15" t="e">
        <v>#DIV/0!</v>
      </c>
      <c r="CZ57" s="15">
        <v>0</v>
      </c>
      <c r="DA57" s="15">
        <v>0</v>
      </c>
      <c r="DB57" s="15">
        <v>0</v>
      </c>
      <c r="DC57" s="15">
        <v>0</v>
      </c>
      <c r="DD57" s="15">
        <v>0</v>
      </c>
      <c r="DE57" s="15">
        <v>0</v>
      </c>
      <c r="DF57" s="15">
        <v>0</v>
      </c>
      <c r="DG57" s="15">
        <v>0</v>
      </c>
      <c r="DH57" s="15">
        <v>0</v>
      </c>
      <c r="DI57" s="15">
        <v>0</v>
      </c>
      <c r="DJ57" s="15">
        <v>0</v>
      </c>
      <c r="DK57" s="15">
        <v>0</v>
      </c>
      <c r="DL57" s="16">
        <v>0</v>
      </c>
      <c r="DM57" s="16">
        <v>0</v>
      </c>
      <c r="DN57" s="16">
        <v>0</v>
      </c>
      <c r="DO57" s="16">
        <v>0</v>
      </c>
      <c r="DP57" s="16">
        <v>0</v>
      </c>
      <c r="DQ57" s="16">
        <v>0</v>
      </c>
      <c r="DR57" s="16">
        <v>0</v>
      </c>
      <c r="DS57" s="16">
        <v>0</v>
      </c>
      <c r="DT57" s="16">
        <v>0</v>
      </c>
      <c r="DU57" s="16">
        <v>0</v>
      </c>
      <c r="DV57" s="16">
        <v>0</v>
      </c>
      <c r="DW57" s="16">
        <v>0</v>
      </c>
      <c r="DX57" s="16">
        <v>0</v>
      </c>
      <c r="DY57" s="16">
        <v>0</v>
      </c>
      <c r="DZ57" s="16">
        <v>0</v>
      </c>
      <c r="EA57" s="16">
        <v>0</v>
      </c>
      <c r="EB57" s="16">
        <v>0</v>
      </c>
      <c r="EC57" s="16">
        <v>0</v>
      </c>
      <c r="ED57" s="16">
        <v>0</v>
      </c>
      <c r="EE57" s="16">
        <v>0</v>
      </c>
      <c r="EF57" s="16">
        <v>0</v>
      </c>
      <c r="EG57" s="16">
        <v>0</v>
      </c>
      <c r="EH57" s="16">
        <v>0</v>
      </c>
      <c r="EI57" s="16">
        <v>0</v>
      </c>
      <c r="EJ57" s="16">
        <v>0</v>
      </c>
      <c r="EK57" s="16">
        <v>0</v>
      </c>
      <c r="EL57" s="16">
        <v>0</v>
      </c>
      <c r="EM57" s="16">
        <v>0</v>
      </c>
      <c r="EN57" s="16">
        <v>0</v>
      </c>
      <c r="EO57" s="16">
        <v>0</v>
      </c>
      <c r="EP57" s="16">
        <v>0</v>
      </c>
      <c r="EQ57" s="16">
        <v>0</v>
      </c>
      <c r="ER57" s="16">
        <v>0</v>
      </c>
      <c r="ES57" s="16">
        <v>0</v>
      </c>
      <c r="ET57" s="16">
        <v>0</v>
      </c>
      <c r="EU57" s="16">
        <v>0</v>
      </c>
      <c r="EV57" s="16">
        <v>0</v>
      </c>
      <c r="EW57" s="16">
        <v>0</v>
      </c>
      <c r="EX57" s="16">
        <v>0</v>
      </c>
      <c r="EY57" s="16">
        <v>0</v>
      </c>
      <c r="EZ57" s="16">
        <v>0</v>
      </c>
      <c r="FA57" s="16">
        <v>0</v>
      </c>
      <c r="FB57" s="16">
        <v>0</v>
      </c>
      <c r="FC57" s="16">
        <v>0</v>
      </c>
      <c r="FD57" s="16">
        <v>0</v>
      </c>
      <c r="FE57" s="16">
        <v>0</v>
      </c>
      <c r="FF57" s="16">
        <v>0</v>
      </c>
      <c r="FG57" s="16">
        <v>0</v>
      </c>
      <c r="FH57" s="13">
        <v>0</v>
      </c>
      <c r="FI57" s="13">
        <v>0</v>
      </c>
      <c r="FJ57" s="13">
        <v>0</v>
      </c>
      <c r="FK57" s="13">
        <v>0</v>
      </c>
      <c r="FL57" s="13">
        <v>0</v>
      </c>
      <c r="FM57" s="13">
        <v>0</v>
      </c>
      <c r="FN57" s="13">
        <v>0</v>
      </c>
      <c r="FO57" s="13">
        <v>0</v>
      </c>
      <c r="FP57" s="13">
        <v>0</v>
      </c>
      <c r="FQ57" s="13">
        <v>0</v>
      </c>
      <c r="FR57" s="13">
        <v>0</v>
      </c>
      <c r="FS57" s="13">
        <v>0</v>
      </c>
      <c r="FT57" s="15">
        <v>0</v>
      </c>
      <c r="FU57" s="15">
        <v>0</v>
      </c>
      <c r="FV57" s="15">
        <v>0</v>
      </c>
      <c r="FW57" s="15">
        <v>0</v>
      </c>
      <c r="FX57" s="15">
        <v>0</v>
      </c>
      <c r="FY57" s="15">
        <v>0</v>
      </c>
      <c r="FZ57" s="15">
        <v>0</v>
      </c>
      <c r="GA57" s="15">
        <v>0</v>
      </c>
      <c r="GB57" s="15">
        <v>0</v>
      </c>
      <c r="GC57" s="15">
        <v>0</v>
      </c>
      <c r="GD57" s="15">
        <v>0</v>
      </c>
      <c r="GE57" s="15">
        <v>0</v>
      </c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  <c r="JX57" s="12"/>
      <c r="JY57" s="12"/>
      <c r="JZ57" s="12"/>
      <c r="KA57" s="12"/>
      <c r="KB57" s="12"/>
      <c r="KC57" s="12"/>
      <c r="KD57" s="12"/>
      <c r="KE57" s="12"/>
      <c r="KF57" s="12"/>
      <c r="KG57" s="12"/>
      <c r="KH57" s="12"/>
      <c r="KI57" s="12"/>
      <c r="KJ57" s="12"/>
      <c r="KK57" s="12"/>
      <c r="KL57" s="12"/>
      <c r="KM57" s="12"/>
      <c r="KN57" s="12"/>
      <c r="KO57" s="12"/>
      <c r="KP57" s="12"/>
      <c r="KQ57" s="12"/>
      <c r="KR57" s="12"/>
      <c r="KS57" s="12"/>
      <c r="KT57" s="12"/>
      <c r="KU57" s="12"/>
      <c r="KV57" s="12"/>
      <c r="KW57" s="12"/>
      <c r="KX57" s="12"/>
      <c r="KY57" s="12"/>
      <c r="KZ57" s="12"/>
      <c r="LA57" s="12"/>
      <c r="LB57" s="12"/>
      <c r="LC57" s="12"/>
      <c r="LD57" s="12"/>
      <c r="LE57" s="12"/>
      <c r="LF57" s="12"/>
      <c r="LG57" s="12"/>
      <c r="LH57" s="12"/>
      <c r="LI57" s="12"/>
      <c r="LJ57" s="12"/>
      <c r="LK57" s="12"/>
      <c r="LL57" s="12"/>
      <c r="LM57" s="12"/>
      <c r="LN57" s="12"/>
      <c r="LO57" s="12"/>
      <c r="LP57" s="12"/>
      <c r="LQ57" s="12"/>
      <c r="LR57" s="12"/>
      <c r="LS57" s="12"/>
      <c r="LT57" s="14"/>
      <c r="LU57" s="14"/>
      <c r="LV57" s="14"/>
      <c r="LW57" s="14"/>
      <c r="LX57" s="14"/>
      <c r="LY57" s="14"/>
      <c r="LZ57" s="14"/>
      <c r="MA57" s="14"/>
      <c r="MB57" s="14"/>
      <c r="MC57" s="14"/>
      <c r="MD57" s="14"/>
      <c r="ME57" s="14"/>
      <c r="MF57" s="14"/>
      <c r="MG57" s="14"/>
      <c r="MH57" s="14"/>
      <c r="MI57" s="14"/>
      <c r="MJ57" s="14"/>
      <c r="MK57" s="14"/>
      <c r="ML57" s="14"/>
      <c r="MM57" s="14"/>
      <c r="MN57" s="14"/>
      <c r="MO57" s="14"/>
      <c r="MP57" s="14"/>
      <c r="MQ57" s="14"/>
      <c r="MR57" s="14"/>
      <c r="MS57" s="14"/>
      <c r="MT57" s="14"/>
      <c r="MU57" s="14"/>
      <c r="MV57" s="14"/>
      <c r="MW57" s="14"/>
      <c r="MX57" s="14"/>
      <c r="MY57" s="14"/>
      <c r="MZ57" s="14"/>
      <c r="NA57" s="14"/>
      <c r="NB57" s="14"/>
      <c r="NC57" s="14"/>
      <c r="ND57" s="14"/>
      <c r="NE57" s="14"/>
      <c r="NF57" s="14"/>
      <c r="NG57" s="14"/>
      <c r="NH57" s="14"/>
      <c r="NI57" s="14"/>
      <c r="NJ57" s="14"/>
      <c r="NK57" s="14"/>
      <c r="NL57" s="14"/>
      <c r="NM57" s="14"/>
      <c r="NN57" s="14"/>
      <c r="NO57" s="14"/>
      <c r="NP57" s="14"/>
      <c r="NQ57" s="14"/>
      <c r="NR57" s="14"/>
      <c r="NS57" s="14"/>
      <c r="NT57" s="14"/>
      <c r="NU57" s="14"/>
      <c r="NV57" s="14"/>
      <c r="NW57" s="14"/>
      <c r="NX57" s="14"/>
      <c r="NY57" s="14"/>
      <c r="NZ57" s="14"/>
      <c r="OA57" s="14"/>
      <c r="OB57" s="14"/>
      <c r="OC57" s="14"/>
      <c r="OD57" s="14"/>
      <c r="OE57" s="14"/>
      <c r="OF57" s="14"/>
      <c r="OG57" s="14"/>
      <c r="OH57" s="14"/>
      <c r="OI57" s="14"/>
      <c r="OJ57" s="14"/>
      <c r="OK57" s="14"/>
      <c r="OL57" s="14"/>
      <c r="OM57" s="14"/>
      <c r="ON57" s="14"/>
      <c r="OO57" s="14"/>
      <c r="OP57" s="14"/>
      <c r="OQ57" s="14"/>
      <c r="OR57" s="14"/>
      <c r="OS57" s="14"/>
      <c r="OT57" s="14"/>
      <c r="OU57" s="14"/>
      <c r="OV57" s="14"/>
      <c r="OW57" s="14"/>
      <c r="OX57" s="14"/>
      <c r="OY57" s="14"/>
      <c r="OZ57" s="14"/>
      <c r="PA57" s="14"/>
      <c r="PB57" s="14"/>
      <c r="PC57" s="14"/>
      <c r="PD57" s="14"/>
      <c r="PE57" s="14"/>
      <c r="PF57" s="14"/>
      <c r="PG57" s="14"/>
      <c r="PH57" s="14"/>
      <c r="PI57" s="14"/>
      <c r="PJ57" s="14"/>
      <c r="PK57" s="14"/>
      <c r="PL57" s="14"/>
      <c r="PM57" s="14"/>
      <c r="PN57" s="14"/>
      <c r="PO57" s="14"/>
      <c r="PP57" s="14"/>
      <c r="PQ57" s="14"/>
      <c r="PR57" s="14"/>
      <c r="PS57" s="14"/>
      <c r="PT57" s="14"/>
      <c r="PU57" s="14"/>
      <c r="PV57" s="14"/>
      <c r="PW57" s="14"/>
      <c r="PX57" s="14"/>
      <c r="PY57" s="14"/>
      <c r="PZ57" s="14"/>
      <c r="QA57" s="14"/>
      <c r="QB57" s="14"/>
      <c r="QC57" s="14"/>
      <c r="QD57" s="14"/>
      <c r="QE57" s="14"/>
      <c r="QF57" s="14"/>
      <c r="QG57" s="14"/>
      <c r="QH57" s="14"/>
      <c r="QI57" s="14"/>
    </row>
    <row r="58" spans="18:451">
      <c r="R58" s="12"/>
      <c r="S58" s="12" t="s">
        <v>57</v>
      </c>
      <c r="T58" s="12"/>
      <c r="U58" s="22"/>
      <c r="V58" s="22"/>
      <c r="W58" s="22"/>
      <c r="X58" s="22"/>
      <c r="Y58" s="22"/>
      <c r="Z58" s="22"/>
      <c r="AA58" s="22"/>
      <c r="AB58" s="22"/>
      <c r="AC58" s="13"/>
      <c r="AD58" s="13"/>
      <c r="AE58" s="13">
        <v>1</v>
      </c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>
        <v>0</v>
      </c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>
        <v>0</v>
      </c>
      <c r="BD58" s="22"/>
      <c r="BE58" s="22"/>
      <c r="BF58" s="22"/>
      <c r="BG58" s="22"/>
      <c r="BH58" s="14"/>
      <c r="BI58" s="14"/>
      <c r="BJ58" s="14"/>
      <c r="BK58" s="14"/>
      <c r="BL58" s="14"/>
      <c r="BM58" s="14"/>
      <c r="BN58" s="14"/>
      <c r="BO58" s="14">
        <v>0</v>
      </c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>
        <v>0</v>
      </c>
      <c r="CB58" s="15" t="e">
        <v>#DIV/0!</v>
      </c>
      <c r="CC58" s="15" t="e">
        <v>#DIV/0!</v>
      </c>
      <c r="CD58" s="15" t="e">
        <v>#DIV/0!</v>
      </c>
      <c r="CE58" s="15" t="e">
        <v>#DIV/0!</v>
      </c>
      <c r="CF58" s="15" t="e">
        <v>#DIV/0!</v>
      </c>
      <c r="CG58" s="15" t="e">
        <v>#DIV/0!</v>
      </c>
      <c r="CH58" s="15" t="e">
        <v>#DIV/0!</v>
      </c>
      <c r="CI58" s="15" t="e">
        <v>#DIV/0!</v>
      </c>
      <c r="CJ58" s="15" t="e">
        <v>#DIV/0!</v>
      </c>
      <c r="CK58" s="15" t="e">
        <v>#DIV/0!</v>
      </c>
      <c r="CL58" s="15" t="e">
        <v>#DIV/0!</v>
      </c>
      <c r="CM58" s="15" t="e">
        <v>#DIV/0!</v>
      </c>
      <c r="CN58" s="15" t="e">
        <v>#DIV/0!</v>
      </c>
      <c r="CO58" s="15" t="e">
        <v>#DIV/0!</v>
      </c>
      <c r="CP58" s="15" t="e">
        <v>#DIV/0!</v>
      </c>
      <c r="CQ58" s="15" t="e">
        <v>#DIV/0!</v>
      </c>
      <c r="CR58" s="15" t="e">
        <v>#DIV/0!</v>
      </c>
      <c r="CS58" s="15" t="e">
        <v>#DIV/0!</v>
      </c>
      <c r="CT58" s="15" t="e">
        <v>#DIV/0!</v>
      </c>
      <c r="CU58" s="15" t="e">
        <v>#DIV/0!</v>
      </c>
      <c r="CV58" s="15" t="e">
        <v>#DIV/0!</v>
      </c>
      <c r="CW58" s="15" t="e">
        <v>#DIV/0!</v>
      </c>
      <c r="CX58" s="15" t="e">
        <v>#DIV/0!</v>
      </c>
      <c r="CY58" s="15" t="e">
        <v>#DIV/0!</v>
      </c>
      <c r="CZ58" s="15">
        <v>0</v>
      </c>
      <c r="DA58" s="15">
        <v>0</v>
      </c>
      <c r="DB58" s="15">
        <v>0</v>
      </c>
      <c r="DC58" s="15">
        <v>0</v>
      </c>
      <c r="DD58" s="15">
        <v>0</v>
      </c>
      <c r="DE58" s="15">
        <v>0</v>
      </c>
      <c r="DF58" s="15">
        <v>0</v>
      </c>
      <c r="DG58" s="15">
        <v>0</v>
      </c>
      <c r="DH58" s="15">
        <v>0</v>
      </c>
      <c r="DI58" s="15">
        <v>0</v>
      </c>
      <c r="DJ58" s="15">
        <v>0</v>
      </c>
      <c r="DK58" s="15">
        <v>0.15324970568289656</v>
      </c>
      <c r="DL58" s="16">
        <v>0</v>
      </c>
      <c r="DM58" s="16">
        <v>0</v>
      </c>
      <c r="DN58" s="16">
        <v>0</v>
      </c>
      <c r="DO58" s="16">
        <v>0</v>
      </c>
      <c r="DP58" s="16">
        <v>0</v>
      </c>
      <c r="DQ58" s="16">
        <v>0</v>
      </c>
      <c r="DR58" s="16">
        <v>0</v>
      </c>
      <c r="DS58" s="16">
        <v>0</v>
      </c>
      <c r="DT58" s="16">
        <v>0</v>
      </c>
      <c r="DU58" s="16">
        <v>0</v>
      </c>
      <c r="DV58" s="16">
        <v>0</v>
      </c>
      <c r="DW58" s="16">
        <v>116.99112911207374</v>
      </c>
      <c r="DX58" s="16">
        <v>0</v>
      </c>
      <c r="DY58" s="16">
        <v>0</v>
      </c>
      <c r="DZ58" s="16">
        <v>0</v>
      </c>
      <c r="EA58" s="16">
        <v>0</v>
      </c>
      <c r="EB58" s="16">
        <v>0</v>
      </c>
      <c r="EC58" s="16">
        <v>0</v>
      </c>
      <c r="ED58" s="16">
        <v>0</v>
      </c>
      <c r="EE58" s="16">
        <v>0</v>
      </c>
      <c r="EF58" s="16">
        <v>0</v>
      </c>
      <c r="EG58" s="16">
        <v>0</v>
      </c>
      <c r="EH58" s="16">
        <v>0</v>
      </c>
      <c r="EI58" s="16">
        <v>115.50656044653375</v>
      </c>
      <c r="EJ58" s="16">
        <v>0</v>
      </c>
      <c r="EK58" s="16">
        <v>0</v>
      </c>
      <c r="EL58" s="16">
        <v>0</v>
      </c>
      <c r="EM58" s="16">
        <v>0</v>
      </c>
      <c r="EN58" s="16">
        <v>0</v>
      </c>
      <c r="EO58" s="16">
        <v>0</v>
      </c>
      <c r="EP58" s="16">
        <v>0</v>
      </c>
      <c r="EQ58" s="16">
        <v>0</v>
      </c>
      <c r="ER58" s="16">
        <v>0</v>
      </c>
      <c r="ES58" s="16">
        <v>0</v>
      </c>
      <c r="ET58" s="16">
        <v>0</v>
      </c>
      <c r="EU58" s="16">
        <v>2</v>
      </c>
      <c r="EV58" s="16">
        <v>0</v>
      </c>
      <c r="EW58" s="16">
        <v>0</v>
      </c>
      <c r="EX58" s="16">
        <v>0</v>
      </c>
      <c r="EY58" s="16">
        <v>0</v>
      </c>
      <c r="EZ58" s="16">
        <v>0</v>
      </c>
      <c r="FA58" s="16">
        <v>0</v>
      </c>
      <c r="FB58" s="16">
        <v>0</v>
      </c>
      <c r="FC58" s="16">
        <v>0</v>
      </c>
      <c r="FD58" s="16">
        <v>0</v>
      </c>
      <c r="FE58" s="16">
        <v>0</v>
      </c>
      <c r="FF58" s="16">
        <v>0</v>
      </c>
      <c r="FG58" s="16">
        <v>768.19534122356151</v>
      </c>
      <c r="FH58" s="13">
        <v>0</v>
      </c>
      <c r="FI58" s="13">
        <v>0</v>
      </c>
      <c r="FJ58" s="13">
        <v>0</v>
      </c>
      <c r="FK58" s="13">
        <v>0</v>
      </c>
      <c r="FL58" s="13">
        <v>0</v>
      </c>
      <c r="FM58" s="13">
        <v>0</v>
      </c>
      <c r="FN58" s="13">
        <v>0</v>
      </c>
      <c r="FO58" s="13">
        <v>0</v>
      </c>
      <c r="FP58" s="13">
        <v>0</v>
      </c>
      <c r="FQ58" s="13">
        <v>0</v>
      </c>
      <c r="FR58" s="13">
        <v>0</v>
      </c>
      <c r="FS58" s="13">
        <v>2759639</v>
      </c>
      <c r="FT58" s="15">
        <v>0</v>
      </c>
      <c r="FU58" s="15">
        <v>0</v>
      </c>
      <c r="FV58" s="15">
        <v>0</v>
      </c>
      <c r="FW58" s="15">
        <v>0</v>
      </c>
      <c r="FX58" s="15">
        <v>0</v>
      </c>
      <c r="FY58" s="15">
        <v>0</v>
      </c>
      <c r="FZ58" s="15">
        <v>0</v>
      </c>
      <c r="GA58" s="15">
        <v>0</v>
      </c>
      <c r="GB58" s="15">
        <v>0</v>
      </c>
      <c r="GC58" s="15">
        <v>0</v>
      </c>
      <c r="GD58" s="15">
        <v>0</v>
      </c>
      <c r="GE58" s="15">
        <v>0.20985546660269694</v>
      </c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>
        <v>0</v>
      </c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>
        <v>0</v>
      </c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>
        <v>0</v>
      </c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>
        <v>0</v>
      </c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>
        <v>0</v>
      </c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>
        <v>0</v>
      </c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>
        <v>0</v>
      </c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>
        <v>0</v>
      </c>
      <c r="JX58" s="12"/>
      <c r="JY58" s="12"/>
      <c r="JZ58" s="12"/>
      <c r="KA58" s="12"/>
      <c r="KB58" s="12"/>
      <c r="KC58" s="12"/>
      <c r="KD58" s="12"/>
      <c r="KE58" s="12"/>
      <c r="KF58" s="12"/>
      <c r="KG58" s="12"/>
      <c r="KH58" s="12"/>
      <c r="KI58" s="12">
        <v>0</v>
      </c>
      <c r="KJ58" s="12"/>
      <c r="KK58" s="12"/>
      <c r="KL58" s="12"/>
      <c r="KM58" s="12"/>
      <c r="KN58" s="12"/>
      <c r="KO58" s="12"/>
      <c r="KP58" s="12"/>
      <c r="KQ58" s="12"/>
      <c r="KR58" s="12"/>
      <c r="KS58" s="12"/>
      <c r="KT58" s="12"/>
      <c r="KU58" s="12">
        <v>0</v>
      </c>
      <c r="KV58" s="12"/>
      <c r="KW58" s="12"/>
      <c r="KX58" s="12"/>
      <c r="KY58" s="12"/>
      <c r="KZ58" s="12"/>
      <c r="LA58" s="12"/>
      <c r="LB58" s="12"/>
      <c r="LC58" s="12"/>
      <c r="LD58" s="12"/>
      <c r="LE58" s="12"/>
      <c r="LF58" s="12"/>
      <c r="LG58" s="12">
        <v>0</v>
      </c>
      <c r="LH58" s="12"/>
      <c r="LI58" s="12"/>
      <c r="LJ58" s="12"/>
      <c r="LK58" s="12"/>
      <c r="LL58" s="12"/>
      <c r="LM58" s="12"/>
      <c r="LN58" s="12"/>
      <c r="LO58" s="12"/>
      <c r="LP58" s="12"/>
      <c r="LQ58" s="12"/>
      <c r="LR58" s="12"/>
      <c r="LS58" s="12">
        <v>206</v>
      </c>
      <c r="LT58" s="14"/>
      <c r="LU58" s="14"/>
      <c r="LV58" s="14"/>
      <c r="LW58" s="14"/>
      <c r="LX58" s="14"/>
      <c r="LY58" s="14"/>
      <c r="LZ58" s="14"/>
      <c r="MA58" s="14"/>
      <c r="MB58" s="14"/>
      <c r="MC58" s="14"/>
      <c r="MD58" s="14"/>
      <c r="ME58" s="14">
        <v>0</v>
      </c>
      <c r="MF58" s="14"/>
      <c r="MG58" s="14"/>
      <c r="MH58" s="14"/>
      <c r="MI58" s="14"/>
      <c r="MJ58" s="14"/>
      <c r="MK58" s="14"/>
      <c r="ML58" s="14"/>
      <c r="MM58" s="14"/>
      <c r="MN58" s="14"/>
      <c r="MO58" s="14"/>
      <c r="MP58" s="14"/>
      <c r="MQ58" s="14">
        <v>0</v>
      </c>
      <c r="MR58" s="14"/>
      <c r="MS58" s="14"/>
      <c r="MT58" s="14"/>
      <c r="MU58" s="14"/>
      <c r="MV58" s="14"/>
      <c r="MW58" s="14"/>
      <c r="MX58" s="14"/>
      <c r="MY58" s="14"/>
      <c r="MZ58" s="14"/>
      <c r="NA58" s="14"/>
      <c r="NB58" s="14"/>
      <c r="NC58" s="14">
        <v>0</v>
      </c>
      <c r="ND58" s="14"/>
      <c r="NE58" s="14"/>
      <c r="NF58" s="14"/>
      <c r="NG58" s="14"/>
      <c r="NH58" s="14"/>
      <c r="NI58" s="14"/>
      <c r="NJ58" s="14"/>
      <c r="NK58" s="14"/>
      <c r="NL58" s="14"/>
      <c r="NM58" s="14"/>
      <c r="NN58" s="14"/>
      <c r="NO58" s="14">
        <v>0</v>
      </c>
      <c r="NP58" s="14"/>
      <c r="NQ58" s="14"/>
      <c r="NR58" s="14"/>
      <c r="NS58" s="14"/>
      <c r="NT58" s="14"/>
      <c r="NU58" s="14"/>
      <c r="NV58" s="14"/>
      <c r="NW58" s="14"/>
      <c r="NX58" s="14"/>
      <c r="NY58" s="14"/>
      <c r="NZ58" s="14"/>
      <c r="OA58" s="14">
        <v>0</v>
      </c>
      <c r="OB58" s="14"/>
      <c r="OC58" s="14"/>
      <c r="OD58" s="14"/>
      <c r="OE58" s="14"/>
      <c r="OF58" s="14"/>
      <c r="OG58" s="14"/>
      <c r="OH58" s="14"/>
      <c r="OI58" s="14"/>
      <c r="OJ58" s="14"/>
      <c r="OK58" s="14"/>
      <c r="OL58" s="14"/>
      <c r="OM58" s="14">
        <v>0</v>
      </c>
      <c r="ON58" s="14"/>
      <c r="OO58" s="14"/>
      <c r="OP58" s="14"/>
      <c r="OQ58" s="14"/>
      <c r="OR58" s="14"/>
      <c r="OS58" s="14"/>
      <c r="OT58" s="14"/>
      <c r="OU58" s="14"/>
      <c r="OV58" s="14"/>
      <c r="OW58" s="14"/>
      <c r="OX58" s="14"/>
      <c r="OY58" s="14">
        <v>0</v>
      </c>
      <c r="OZ58" s="14"/>
      <c r="PA58" s="14"/>
      <c r="PB58" s="14"/>
      <c r="PC58" s="14"/>
      <c r="PD58" s="14"/>
      <c r="PE58" s="14"/>
      <c r="PF58" s="14"/>
      <c r="PG58" s="14"/>
      <c r="PH58" s="14"/>
      <c r="PI58" s="14"/>
      <c r="PJ58" s="14"/>
      <c r="PK58" s="14">
        <v>0</v>
      </c>
      <c r="PL58" s="14"/>
      <c r="PM58" s="14"/>
      <c r="PN58" s="14"/>
      <c r="PO58" s="14"/>
      <c r="PP58" s="14"/>
      <c r="PQ58" s="14"/>
      <c r="PR58" s="14"/>
      <c r="PS58" s="14"/>
      <c r="PT58" s="14"/>
      <c r="PU58" s="14"/>
      <c r="PV58" s="14"/>
      <c r="PW58" s="14">
        <v>0</v>
      </c>
      <c r="PX58" s="14"/>
      <c r="PY58" s="14"/>
      <c r="PZ58" s="14"/>
      <c r="QA58" s="14"/>
      <c r="QB58" s="14"/>
      <c r="QC58" s="14"/>
      <c r="QD58" s="14"/>
      <c r="QE58" s="14"/>
      <c r="QF58" s="14"/>
      <c r="QG58" s="14"/>
      <c r="QH58" s="14"/>
      <c r="QI58" s="14">
        <v>0</v>
      </c>
    </row>
    <row r="59" spans="18:451">
      <c r="R59" s="12" t="s">
        <v>101</v>
      </c>
      <c r="S59" s="12" t="s">
        <v>46</v>
      </c>
      <c r="T59" s="12"/>
      <c r="U59" s="22">
        <v>91</v>
      </c>
      <c r="V59" s="22">
        <v>1</v>
      </c>
      <c r="W59" s="22"/>
      <c r="X59" s="22"/>
      <c r="Y59" s="22"/>
      <c r="Z59" s="22"/>
      <c r="AA59" s="22"/>
      <c r="AB59" s="22"/>
      <c r="AC59" s="22"/>
      <c r="AD59" s="22"/>
      <c r="AE59" s="22"/>
      <c r="AF59" s="25"/>
      <c r="AG59" s="25">
        <v>1065191.2999999998</v>
      </c>
      <c r="AH59" s="25">
        <v>9450</v>
      </c>
      <c r="AI59" s="25"/>
      <c r="AJ59" s="25"/>
      <c r="AK59" s="25"/>
      <c r="AL59" s="25"/>
      <c r="AM59" s="25"/>
      <c r="AN59" s="25"/>
      <c r="AO59" s="25"/>
      <c r="AP59" s="25"/>
      <c r="AQ59" s="25"/>
      <c r="AR59" s="22"/>
      <c r="AS59" s="22">
        <v>1065191.2999999998</v>
      </c>
      <c r="AT59" s="22">
        <v>9450</v>
      </c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>
        <v>340.13</v>
      </c>
      <c r="BF59" s="22">
        <v>0</v>
      </c>
      <c r="BG59" s="22"/>
      <c r="BH59" s="14"/>
      <c r="BI59" s="14"/>
      <c r="BJ59" s="14"/>
      <c r="BK59" s="14"/>
      <c r="BL59" s="14"/>
      <c r="BM59" s="14"/>
      <c r="BN59" s="14"/>
      <c r="BO59" s="14"/>
      <c r="BP59" s="14"/>
      <c r="BQ59" s="14">
        <v>14815.467788499991</v>
      </c>
      <c r="BR59" s="14">
        <v>0</v>
      </c>
      <c r="BS59" s="14"/>
      <c r="BT59" s="14"/>
      <c r="BU59" s="14"/>
      <c r="BV59" s="14"/>
      <c r="BW59" s="14"/>
      <c r="BX59" s="14"/>
      <c r="BY59" s="14"/>
      <c r="BZ59" s="14"/>
      <c r="CA59" s="14"/>
      <c r="CB59" s="15" t="e">
        <v>#DIV/0!</v>
      </c>
      <c r="CC59" s="15">
        <v>0</v>
      </c>
      <c r="CD59" s="15">
        <v>0</v>
      </c>
      <c r="CE59" s="15" t="e">
        <v>#DIV/0!</v>
      </c>
      <c r="CF59" s="15" t="e">
        <v>#DIV/0!</v>
      </c>
      <c r="CG59" s="15" t="e">
        <v>#DIV/0!</v>
      </c>
      <c r="CH59" s="15" t="e">
        <v>#DIV/0!</v>
      </c>
      <c r="CI59" s="15" t="e">
        <v>#DIV/0!</v>
      </c>
      <c r="CJ59" s="15" t="e">
        <v>#DIV/0!</v>
      </c>
      <c r="CK59" s="15" t="e">
        <v>#DIV/0!</v>
      </c>
      <c r="CL59" s="15" t="e">
        <v>#DIV/0!</v>
      </c>
      <c r="CM59" s="15" t="e">
        <v>#DIV/0!</v>
      </c>
      <c r="CN59" s="15" t="e">
        <v>#DIV/0!</v>
      </c>
      <c r="CO59" s="15">
        <v>0</v>
      </c>
      <c r="CP59" s="15">
        <v>0</v>
      </c>
      <c r="CQ59" s="15" t="e">
        <v>#DIV/0!</v>
      </c>
      <c r="CR59" s="15" t="e">
        <v>#DIV/0!</v>
      </c>
      <c r="CS59" s="15" t="e">
        <v>#DIV/0!</v>
      </c>
      <c r="CT59" s="15" t="e">
        <v>#DIV/0!</v>
      </c>
      <c r="CU59" s="15" t="e">
        <v>#DIV/0!</v>
      </c>
      <c r="CV59" s="15" t="e">
        <v>#DIV/0!</v>
      </c>
      <c r="CW59" s="15" t="e">
        <v>#DIV/0!</v>
      </c>
      <c r="CX59" s="15" t="e">
        <v>#DIV/0!</v>
      </c>
      <c r="CY59" s="15" t="e">
        <v>#DIV/0!</v>
      </c>
      <c r="CZ59" s="15">
        <v>0</v>
      </c>
      <c r="DA59" s="15">
        <v>0.16684071717520815</v>
      </c>
      <c r="DB59" s="15">
        <v>0.1699</v>
      </c>
      <c r="DC59" s="15">
        <v>0</v>
      </c>
      <c r="DD59" s="15">
        <v>0</v>
      </c>
      <c r="DE59" s="15">
        <v>0</v>
      </c>
      <c r="DF59" s="15">
        <v>0</v>
      </c>
      <c r="DG59" s="15">
        <v>0</v>
      </c>
      <c r="DH59" s="15">
        <v>0</v>
      </c>
      <c r="DI59" s="15">
        <v>0</v>
      </c>
      <c r="DJ59" s="15">
        <v>0</v>
      </c>
      <c r="DK59" s="15">
        <v>0</v>
      </c>
      <c r="DL59" s="16">
        <v>0</v>
      </c>
      <c r="DM59" s="16">
        <v>119.29826490979602</v>
      </c>
      <c r="DN59" s="16">
        <v>120</v>
      </c>
      <c r="DO59" s="16">
        <v>0</v>
      </c>
      <c r="DP59" s="16">
        <v>0</v>
      </c>
      <c r="DQ59" s="16">
        <v>0</v>
      </c>
      <c r="DR59" s="16">
        <v>0</v>
      </c>
      <c r="DS59" s="16">
        <v>0</v>
      </c>
      <c r="DT59" s="16">
        <v>0</v>
      </c>
      <c r="DU59" s="16">
        <v>0</v>
      </c>
      <c r="DV59" s="16">
        <v>0</v>
      </c>
      <c r="DW59" s="16">
        <v>0</v>
      </c>
      <c r="DX59" s="16">
        <v>0</v>
      </c>
      <c r="DY59" s="16">
        <v>117.54472402961986</v>
      </c>
      <c r="DZ59" s="16">
        <v>118</v>
      </c>
      <c r="EA59" s="16">
        <v>0</v>
      </c>
      <c r="EB59" s="16">
        <v>0</v>
      </c>
      <c r="EC59" s="16">
        <v>0</v>
      </c>
      <c r="ED59" s="16">
        <v>0</v>
      </c>
      <c r="EE59" s="16">
        <v>0</v>
      </c>
      <c r="EF59" s="16">
        <v>0</v>
      </c>
      <c r="EG59" s="16">
        <v>0</v>
      </c>
      <c r="EH59" s="16">
        <v>0</v>
      </c>
      <c r="EI59" s="16">
        <v>0</v>
      </c>
      <c r="EJ59" s="16">
        <v>0</v>
      </c>
      <c r="EK59" s="16">
        <v>2.9999999999999996</v>
      </c>
      <c r="EL59" s="16">
        <v>3</v>
      </c>
      <c r="EM59" s="16">
        <v>0</v>
      </c>
      <c r="EN59" s="16">
        <v>0</v>
      </c>
      <c r="EO59" s="16">
        <v>0</v>
      </c>
      <c r="EP59" s="16">
        <v>0</v>
      </c>
      <c r="EQ59" s="16">
        <v>0</v>
      </c>
      <c r="ER59" s="16">
        <v>0</v>
      </c>
      <c r="ES59" s="16">
        <v>0</v>
      </c>
      <c r="ET59" s="16">
        <v>0</v>
      </c>
      <c r="EU59" s="16">
        <v>0</v>
      </c>
      <c r="EV59" s="16">
        <v>0</v>
      </c>
      <c r="EW59" s="16">
        <v>635.05747636570266</v>
      </c>
      <c r="EX59" s="16">
        <v>629.5</v>
      </c>
      <c r="EY59" s="16">
        <v>0</v>
      </c>
      <c r="EZ59" s="16">
        <v>0</v>
      </c>
      <c r="FA59" s="16">
        <v>0</v>
      </c>
      <c r="FB59" s="16">
        <v>0</v>
      </c>
      <c r="FC59" s="16">
        <v>0</v>
      </c>
      <c r="FD59" s="16">
        <v>0</v>
      </c>
      <c r="FE59" s="16">
        <v>0</v>
      </c>
      <c r="FF59" s="16">
        <v>0</v>
      </c>
      <c r="FG59" s="16">
        <v>0</v>
      </c>
      <c r="FH59" s="13">
        <v>0</v>
      </c>
      <c r="FI59" s="13">
        <v>13406.494505494506</v>
      </c>
      <c r="FJ59" s="13">
        <v>10500</v>
      </c>
      <c r="FK59" s="13">
        <v>0</v>
      </c>
      <c r="FL59" s="13">
        <v>0</v>
      </c>
      <c r="FM59" s="13">
        <v>0</v>
      </c>
      <c r="FN59" s="13">
        <v>0</v>
      </c>
      <c r="FO59" s="13">
        <v>0</v>
      </c>
      <c r="FP59" s="13">
        <v>0</v>
      </c>
      <c r="FQ59" s="13">
        <v>0</v>
      </c>
      <c r="FR59" s="13">
        <v>0</v>
      </c>
      <c r="FS59" s="13">
        <v>0</v>
      </c>
      <c r="FT59" s="15">
        <v>0</v>
      </c>
      <c r="FU59" s="15">
        <v>0.1238747744860413</v>
      </c>
      <c r="FV59" s="15">
        <v>0.1</v>
      </c>
      <c r="FW59" s="15">
        <v>0</v>
      </c>
      <c r="FX59" s="15">
        <v>0</v>
      </c>
      <c r="FY59" s="15">
        <v>0</v>
      </c>
      <c r="FZ59" s="15">
        <v>0</v>
      </c>
      <c r="GA59" s="15">
        <v>0</v>
      </c>
      <c r="GB59" s="15">
        <v>0</v>
      </c>
      <c r="GC59" s="15">
        <v>0</v>
      </c>
      <c r="GD59" s="15">
        <v>0</v>
      </c>
      <c r="GE59" s="15">
        <v>0</v>
      </c>
      <c r="GF59" s="12"/>
      <c r="GG59" s="12">
        <v>0</v>
      </c>
      <c r="GH59" s="12">
        <v>0</v>
      </c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>
        <v>91</v>
      </c>
      <c r="GT59" s="12">
        <v>0</v>
      </c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>
        <v>0</v>
      </c>
      <c r="HF59" s="12">
        <v>1</v>
      </c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>
        <v>0</v>
      </c>
      <c r="HR59" s="12">
        <v>0</v>
      </c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>
        <v>0</v>
      </c>
      <c r="ID59" s="12">
        <v>0</v>
      </c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>
        <v>0</v>
      </c>
      <c r="IP59" s="12">
        <v>0</v>
      </c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>
        <v>0</v>
      </c>
      <c r="JB59" s="12">
        <v>0</v>
      </c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>
        <v>0</v>
      </c>
      <c r="JN59" s="12">
        <v>0</v>
      </c>
      <c r="JO59" s="12"/>
      <c r="JP59" s="12"/>
      <c r="JQ59" s="12"/>
      <c r="JR59" s="12"/>
      <c r="JS59" s="12"/>
      <c r="JT59" s="12"/>
      <c r="JU59" s="12"/>
      <c r="JV59" s="12"/>
      <c r="JW59" s="12"/>
      <c r="JX59" s="12"/>
      <c r="JY59" s="12">
        <v>0</v>
      </c>
      <c r="JZ59" s="12">
        <v>0</v>
      </c>
      <c r="KA59" s="12"/>
      <c r="KB59" s="12"/>
      <c r="KC59" s="12"/>
      <c r="KD59" s="12"/>
      <c r="KE59" s="12"/>
      <c r="KF59" s="12"/>
      <c r="KG59" s="12"/>
      <c r="KH59" s="12"/>
      <c r="KI59" s="12"/>
      <c r="KJ59" s="12"/>
      <c r="KK59" s="12">
        <v>0</v>
      </c>
      <c r="KL59" s="12">
        <v>0</v>
      </c>
      <c r="KM59" s="12"/>
      <c r="KN59" s="12"/>
      <c r="KO59" s="12"/>
      <c r="KP59" s="12"/>
      <c r="KQ59" s="12"/>
      <c r="KR59" s="12"/>
      <c r="KS59" s="12"/>
      <c r="KT59" s="12"/>
      <c r="KU59" s="12"/>
      <c r="KV59" s="12"/>
      <c r="KW59" s="12">
        <v>0</v>
      </c>
      <c r="KX59" s="12">
        <v>0</v>
      </c>
      <c r="KY59" s="12"/>
      <c r="KZ59" s="12"/>
      <c r="LA59" s="12"/>
      <c r="LB59" s="12"/>
      <c r="LC59" s="12"/>
      <c r="LD59" s="12"/>
      <c r="LE59" s="12"/>
      <c r="LF59" s="12"/>
      <c r="LG59" s="12"/>
      <c r="LH59" s="12"/>
      <c r="LI59" s="12">
        <v>0</v>
      </c>
      <c r="LJ59" s="12">
        <v>0</v>
      </c>
      <c r="LK59" s="12"/>
      <c r="LL59" s="12"/>
      <c r="LM59" s="12"/>
      <c r="LN59" s="12"/>
      <c r="LO59" s="12"/>
      <c r="LP59" s="12"/>
      <c r="LQ59" s="12"/>
      <c r="LR59" s="12"/>
      <c r="LS59" s="12"/>
      <c r="LT59" s="14"/>
      <c r="LU59" s="14">
        <v>0</v>
      </c>
      <c r="LV59" s="14">
        <v>0</v>
      </c>
      <c r="LW59" s="14"/>
      <c r="LX59" s="14"/>
      <c r="LY59" s="14"/>
      <c r="LZ59" s="14"/>
      <c r="MA59" s="14"/>
      <c r="MB59" s="14"/>
      <c r="MC59" s="14"/>
      <c r="MD59" s="14"/>
      <c r="ME59" s="14"/>
      <c r="MF59" s="14"/>
      <c r="MG59" s="14">
        <v>1065191.2999999998</v>
      </c>
      <c r="MH59" s="14">
        <v>0</v>
      </c>
      <c r="MI59" s="14"/>
      <c r="MJ59" s="14"/>
      <c r="MK59" s="14"/>
      <c r="ML59" s="14"/>
      <c r="MM59" s="14"/>
      <c r="MN59" s="14"/>
      <c r="MO59" s="14"/>
      <c r="MP59" s="14"/>
      <c r="MQ59" s="14"/>
      <c r="MR59" s="14"/>
      <c r="MS59" s="14">
        <v>0</v>
      </c>
      <c r="MT59" s="14">
        <v>9450</v>
      </c>
      <c r="MU59" s="14"/>
      <c r="MV59" s="14"/>
      <c r="MW59" s="14"/>
      <c r="MX59" s="14"/>
      <c r="MY59" s="14"/>
      <c r="MZ59" s="14"/>
      <c r="NA59" s="14"/>
      <c r="NB59" s="14"/>
      <c r="NC59" s="14"/>
      <c r="ND59" s="14"/>
      <c r="NE59" s="14">
        <v>0</v>
      </c>
      <c r="NF59" s="14">
        <v>0</v>
      </c>
      <c r="NG59" s="14"/>
      <c r="NH59" s="14"/>
      <c r="NI59" s="14"/>
      <c r="NJ59" s="14"/>
      <c r="NK59" s="14"/>
      <c r="NL59" s="14"/>
      <c r="NM59" s="14"/>
      <c r="NN59" s="14"/>
      <c r="NO59" s="14"/>
      <c r="NP59" s="14"/>
      <c r="NQ59" s="14">
        <v>0</v>
      </c>
      <c r="NR59" s="14">
        <v>0</v>
      </c>
      <c r="NS59" s="14"/>
      <c r="NT59" s="14"/>
      <c r="NU59" s="14"/>
      <c r="NV59" s="14"/>
      <c r="NW59" s="14"/>
      <c r="NX59" s="14"/>
      <c r="NY59" s="14"/>
      <c r="NZ59" s="14"/>
      <c r="OA59" s="14"/>
      <c r="OB59" s="14"/>
      <c r="OC59" s="14">
        <v>0</v>
      </c>
      <c r="OD59" s="14">
        <v>0</v>
      </c>
      <c r="OE59" s="14"/>
      <c r="OF59" s="14"/>
      <c r="OG59" s="14"/>
      <c r="OH59" s="14"/>
      <c r="OI59" s="14"/>
      <c r="OJ59" s="14"/>
      <c r="OK59" s="14"/>
      <c r="OL59" s="14"/>
      <c r="OM59" s="14"/>
      <c r="ON59" s="14"/>
      <c r="OO59" s="14">
        <v>0</v>
      </c>
      <c r="OP59" s="14">
        <v>0</v>
      </c>
      <c r="OQ59" s="14"/>
      <c r="OR59" s="14"/>
      <c r="OS59" s="14"/>
      <c r="OT59" s="14"/>
      <c r="OU59" s="14"/>
      <c r="OV59" s="14"/>
      <c r="OW59" s="14"/>
      <c r="OX59" s="14"/>
      <c r="OY59" s="14"/>
      <c r="OZ59" s="14"/>
      <c r="PA59" s="14">
        <v>0</v>
      </c>
      <c r="PB59" s="14">
        <v>0</v>
      </c>
      <c r="PC59" s="14"/>
      <c r="PD59" s="14"/>
      <c r="PE59" s="14"/>
      <c r="PF59" s="14"/>
      <c r="PG59" s="14"/>
      <c r="PH59" s="14"/>
      <c r="PI59" s="14"/>
      <c r="PJ59" s="14"/>
      <c r="PK59" s="14"/>
      <c r="PL59" s="14"/>
      <c r="PM59" s="14">
        <v>0</v>
      </c>
      <c r="PN59" s="14">
        <v>0</v>
      </c>
      <c r="PO59" s="14"/>
      <c r="PP59" s="14"/>
      <c r="PQ59" s="14"/>
      <c r="PR59" s="14"/>
      <c r="PS59" s="14"/>
      <c r="PT59" s="14"/>
      <c r="PU59" s="14"/>
      <c r="PV59" s="14"/>
      <c r="PW59" s="14"/>
      <c r="PX59" s="14"/>
      <c r="PY59" s="14">
        <v>0</v>
      </c>
      <c r="PZ59" s="14">
        <v>0</v>
      </c>
      <c r="QA59" s="14"/>
      <c r="QB59" s="14"/>
      <c r="QC59" s="14"/>
      <c r="QD59" s="14"/>
      <c r="QE59" s="14"/>
      <c r="QF59" s="14"/>
      <c r="QG59" s="14"/>
      <c r="QH59" s="14"/>
      <c r="QI59" s="14"/>
    </row>
    <row r="60" spans="18:451">
      <c r="R60" s="12"/>
      <c r="S60" s="12" t="s">
        <v>47</v>
      </c>
      <c r="T60" s="12"/>
      <c r="U60" s="22">
        <v>3448</v>
      </c>
      <c r="V60" s="22">
        <v>28</v>
      </c>
      <c r="W60" s="22">
        <v>1</v>
      </c>
      <c r="X60" s="22"/>
      <c r="Y60" s="22"/>
      <c r="Z60" s="22">
        <v>4</v>
      </c>
      <c r="AA60" s="22"/>
      <c r="AB60" s="22">
        <v>59</v>
      </c>
      <c r="AC60" s="22"/>
      <c r="AD60" s="22"/>
      <c r="AE60" s="22"/>
      <c r="AF60" s="25"/>
      <c r="AG60" s="25">
        <v>43923829.621582665</v>
      </c>
      <c r="AH60" s="25">
        <v>311043.72166666668</v>
      </c>
      <c r="AI60" s="25">
        <v>3032</v>
      </c>
      <c r="AJ60" s="25"/>
      <c r="AK60" s="25"/>
      <c r="AL60" s="25">
        <v>22232.97</v>
      </c>
      <c r="AM60" s="25"/>
      <c r="AN60" s="25">
        <v>832557.09499999997</v>
      </c>
      <c r="AO60" s="25"/>
      <c r="AP60" s="25"/>
      <c r="AQ60" s="25"/>
      <c r="AR60" s="22"/>
      <c r="AS60" s="22">
        <v>43703544.236061454</v>
      </c>
      <c r="AT60" s="22">
        <v>351551.84</v>
      </c>
      <c r="AU60" s="22">
        <v>3032</v>
      </c>
      <c r="AV60" s="22"/>
      <c r="AW60" s="22"/>
      <c r="AX60" s="22">
        <v>0</v>
      </c>
      <c r="AY60" s="22"/>
      <c r="AZ60" s="22">
        <v>0</v>
      </c>
      <c r="BA60" s="22"/>
      <c r="BB60" s="22"/>
      <c r="BC60" s="22"/>
      <c r="BD60" s="22"/>
      <c r="BE60" s="22">
        <v>259965.65218786229</v>
      </c>
      <c r="BF60" s="22">
        <v>55.5049999999992</v>
      </c>
      <c r="BG60" s="22">
        <v>0</v>
      </c>
      <c r="BH60" s="14"/>
      <c r="BI60" s="14"/>
      <c r="BJ60" s="14">
        <v>0</v>
      </c>
      <c r="BK60" s="14"/>
      <c r="BL60" s="14">
        <v>0</v>
      </c>
      <c r="BM60" s="14"/>
      <c r="BN60" s="14"/>
      <c r="BO60" s="14"/>
      <c r="BP60" s="14"/>
      <c r="BQ60" s="14">
        <v>587442.95751382119</v>
      </c>
      <c r="BR60" s="14">
        <v>0</v>
      </c>
      <c r="BS60" s="14">
        <v>0</v>
      </c>
      <c r="BT60" s="14"/>
      <c r="BU60" s="14"/>
      <c r="BV60" s="14">
        <v>-397.26</v>
      </c>
      <c r="BW60" s="14"/>
      <c r="BX60" s="14">
        <v>1415.7799999999997</v>
      </c>
      <c r="BY60" s="14"/>
      <c r="BZ60" s="14"/>
      <c r="CA60" s="14"/>
      <c r="CB60" s="15" t="e">
        <v>#DIV/0!</v>
      </c>
      <c r="CC60" s="15">
        <v>0</v>
      </c>
      <c r="CD60" s="15">
        <v>0</v>
      </c>
      <c r="CE60" s="15">
        <v>0</v>
      </c>
      <c r="CF60" s="15" t="e">
        <v>#DIV/0!</v>
      </c>
      <c r="CG60" s="15" t="e">
        <v>#DIV/0!</v>
      </c>
      <c r="CH60" s="15">
        <v>0</v>
      </c>
      <c r="CI60" s="15" t="e">
        <v>#DIV/0!</v>
      </c>
      <c r="CJ60" s="15">
        <v>0</v>
      </c>
      <c r="CK60" s="15" t="e">
        <v>#DIV/0!</v>
      </c>
      <c r="CL60" s="15" t="e">
        <v>#DIV/0!</v>
      </c>
      <c r="CM60" s="15" t="e">
        <v>#DIV/0!</v>
      </c>
      <c r="CN60" s="15" t="e">
        <v>#DIV/0!</v>
      </c>
      <c r="CO60" s="15">
        <v>0</v>
      </c>
      <c r="CP60" s="15">
        <v>0</v>
      </c>
      <c r="CQ60" s="15">
        <v>0</v>
      </c>
      <c r="CR60" s="15" t="e">
        <v>#DIV/0!</v>
      </c>
      <c r="CS60" s="15" t="e">
        <v>#DIV/0!</v>
      </c>
      <c r="CT60" s="15">
        <v>0</v>
      </c>
      <c r="CU60" s="15" t="e">
        <v>#DIV/0!</v>
      </c>
      <c r="CV60" s="15">
        <v>1</v>
      </c>
      <c r="CW60" s="15" t="e">
        <v>#DIV/0!</v>
      </c>
      <c r="CX60" s="15" t="e">
        <v>#DIV/0!</v>
      </c>
      <c r="CY60" s="15" t="e">
        <v>#DIV/0!</v>
      </c>
      <c r="CZ60" s="15">
        <v>0</v>
      </c>
      <c r="DA60" s="15">
        <v>0.16066654966909713</v>
      </c>
      <c r="DB60" s="15">
        <v>0.17000424263259872</v>
      </c>
      <c r="DC60" s="15">
        <v>0.15990000000000001</v>
      </c>
      <c r="DD60" s="15">
        <v>0</v>
      </c>
      <c r="DE60" s="15">
        <v>0</v>
      </c>
      <c r="DF60" s="15">
        <v>0.15383756071712446</v>
      </c>
      <c r="DG60" s="15">
        <v>0</v>
      </c>
      <c r="DH60" s="15">
        <v>0.15096103018620538</v>
      </c>
      <c r="DI60" s="15">
        <v>0</v>
      </c>
      <c r="DJ60" s="15">
        <v>0</v>
      </c>
      <c r="DK60" s="15">
        <v>0</v>
      </c>
      <c r="DL60" s="16">
        <v>0</v>
      </c>
      <c r="DM60" s="16">
        <v>118.25833423286491</v>
      </c>
      <c r="DN60" s="16">
        <v>118.40078255662877</v>
      </c>
      <c r="DO60" s="16">
        <v>120</v>
      </c>
      <c r="DP60" s="16">
        <v>0</v>
      </c>
      <c r="DQ60" s="16">
        <v>0</v>
      </c>
      <c r="DR60" s="16">
        <v>114.39636138832465</v>
      </c>
      <c r="DS60" s="16">
        <v>0</v>
      </c>
      <c r="DT60" s="16">
        <v>116.54135980637814</v>
      </c>
      <c r="DU60" s="16">
        <v>0</v>
      </c>
      <c r="DV60" s="16">
        <v>0</v>
      </c>
      <c r="DW60" s="16">
        <v>0</v>
      </c>
      <c r="DX60" s="16">
        <v>0</v>
      </c>
      <c r="DY60" s="16">
        <v>115.31537958788192</v>
      </c>
      <c r="DZ60" s="16">
        <v>115.83060331097292</v>
      </c>
      <c r="EA60" s="16">
        <v>117</v>
      </c>
      <c r="EB60" s="16">
        <v>0</v>
      </c>
      <c r="EC60" s="16">
        <v>0</v>
      </c>
      <c r="ED60" s="16">
        <v>111.39636138832465</v>
      </c>
      <c r="EE60" s="16">
        <v>0</v>
      </c>
      <c r="EF60" s="16">
        <v>113.54135980637815</v>
      </c>
      <c r="EG60" s="16">
        <v>0</v>
      </c>
      <c r="EH60" s="16">
        <v>0</v>
      </c>
      <c r="EI60" s="16">
        <v>0</v>
      </c>
      <c r="EJ60" s="16">
        <v>0</v>
      </c>
      <c r="EK60" s="16">
        <v>2.9999999999999996</v>
      </c>
      <c r="EL60" s="16">
        <v>2.9999999999999996</v>
      </c>
      <c r="EM60" s="16">
        <v>3</v>
      </c>
      <c r="EN60" s="16">
        <v>0</v>
      </c>
      <c r="EO60" s="16">
        <v>0</v>
      </c>
      <c r="EP60" s="16">
        <v>3</v>
      </c>
      <c r="EQ60" s="16">
        <v>0</v>
      </c>
      <c r="ER60" s="16">
        <v>3.0000000000000004</v>
      </c>
      <c r="ES60" s="16">
        <v>0</v>
      </c>
      <c r="ET60" s="16">
        <v>0</v>
      </c>
      <c r="EU60" s="16">
        <v>0</v>
      </c>
      <c r="EV60" s="16">
        <v>0</v>
      </c>
      <c r="EW60" s="16">
        <v>690.490560611246</v>
      </c>
      <c r="EX60" s="16">
        <v>654.84487823001859</v>
      </c>
      <c r="EY60" s="16">
        <v>793</v>
      </c>
      <c r="EZ60" s="16">
        <v>0</v>
      </c>
      <c r="FA60" s="16">
        <v>0</v>
      </c>
      <c r="FB60" s="16">
        <v>749.52583237657859</v>
      </c>
      <c r="FC60" s="16">
        <v>0</v>
      </c>
      <c r="FD60" s="16">
        <v>748.72410897776103</v>
      </c>
      <c r="FE60" s="16">
        <v>0</v>
      </c>
      <c r="FF60" s="16">
        <v>0</v>
      </c>
      <c r="FG60" s="16">
        <v>0</v>
      </c>
      <c r="FH60" s="13">
        <v>0</v>
      </c>
      <c r="FI60" s="13">
        <v>14783.296983758701</v>
      </c>
      <c r="FJ60" s="13">
        <v>14416.428571428571</v>
      </c>
      <c r="FK60" s="13">
        <v>12682</v>
      </c>
      <c r="FL60" s="13">
        <v>0</v>
      </c>
      <c r="FM60" s="13">
        <v>0</v>
      </c>
      <c r="FN60" s="13">
        <v>14295.5</v>
      </c>
      <c r="FO60" s="13">
        <v>0</v>
      </c>
      <c r="FP60" s="13">
        <v>19173.898305084746</v>
      </c>
      <c r="FQ60" s="13">
        <v>0</v>
      </c>
      <c r="FR60" s="13">
        <v>0</v>
      </c>
      <c r="FS60" s="13">
        <v>0</v>
      </c>
      <c r="FT60" s="15">
        <v>0</v>
      </c>
      <c r="FU60" s="15">
        <v>0.14932794088958173</v>
      </c>
      <c r="FV60" s="15">
        <v>0.12663404845662191</v>
      </c>
      <c r="FW60" s="15">
        <v>0.76092099038006622</v>
      </c>
      <c r="FX60" s="15">
        <v>0</v>
      </c>
      <c r="FY60" s="15">
        <v>0</v>
      </c>
      <c r="FZ60" s="15">
        <v>0.20793256619215836</v>
      </c>
      <c r="GA60" s="15">
        <v>0</v>
      </c>
      <c r="GB60" s="15">
        <v>0.19202735887417569</v>
      </c>
      <c r="GC60" s="15">
        <v>0</v>
      </c>
      <c r="GD60" s="15">
        <v>0</v>
      </c>
      <c r="GE60" s="15">
        <v>0</v>
      </c>
      <c r="GF60" s="12"/>
      <c r="GG60" s="12">
        <v>0</v>
      </c>
      <c r="GH60" s="12">
        <v>0</v>
      </c>
      <c r="GI60" s="12">
        <v>0</v>
      </c>
      <c r="GJ60" s="12"/>
      <c r="GK60" s="12"/>
      <c r="GL60" s="12">
        <v>0</v>
      </c>
      <c r="GM60" s="12"/>
      <c r="GN60" s="12">
        <v>0</v>
      </c>
      <c r="GO60" s="12"/>
      <c r="GP60" s="12"/>
      <c r="GQ60" s="12"/>
      <c r="GR60" s="12"/>
      <c r="GS60" s="12">
        <v>3448</v>
      </c>
      <c r="GT60" s="12">
        <v>0</v>
      </c>
      <c r="GU60" s="12">
        <v>0</v>
      </c>
      <c r="GV60" s="12"/>
      <c r="GW60" s="12"/>
      <c r="GX60" s="12">
        <v>0</v>
      </c>
      <c r="GY60" s="12"/>
      <c r="GZ60" s="12">
        <v>0</v>
      </c>
      <c r="HA60" s="12"/>
      <c r="HB60" s="12"/>
      <c r="HC60" s="12"/>
      <c r="HD60" s="12"/>
      <c r="HE60" s="12">
        <v>0</v>
      </c>
      <c r="HF60" s="12">
        <v>28</v>
      </c>
      <c r="HG60" s="12">
        <v>0</v>
      </c>
      <c r="HH60" s="12"/>
      <c r="HI60" s="12"/>
      <c r="HJ60" s="12">
        <v>0</v>
      </c>
      <c r="HK60" s="12"/>
      <c r="HL60" s="12">
        <v>0</v>
      </c>
      <c r="HM60" s="12"/>
      <c r="HN60" s="12"/>
      <c r="HO60" s="12"/>
      <c r="HP60" s="12"/>
      <c r="HQ60" s="12">
        <v>0</v>
      </c>
      <c r="HR60" s="12">
        <v>0</v>
      </c>
      <c r="HS60" s="12">
        <v>1</v>
      </c>
      <c r="HT60" s="12"/>
      <c r="HU60" s="12"/>
      <c r="HV60" s="12">
        <v>0</v>
      </c>
      <c r="HW60" s="12"/>
      <c r="HX60" s="12">
        <v>0</v>
      </c>
      <c r="HY60" s="12"/>
      <c r="HZ60" s="12"/>
      <c r="IA60" s="12"/>
      <c r="IB60" s="12"/>
      <c r="IC60" s="12">
        <v>0</v>
      </c>
      <c r="ID60" s="12">
        <v>0</v>
      </c>
      <c r="IE60" s="12">
        <v>0</v>
      </c>
      <c r="IF60" s="12"/>
      <c r="IG60" s="12"/>
      <c r="IH60" s="12">
        <v>0</v>
      </c>
      <c r="II60" s="12"/>
      <c r="IJ60" s="12">
        <v>0</v>
      </c>
      <c r="IK60" s="12"/>
      <c r="IL60" s="12"/>
      <c r="IM60" s="12"/>
      <c r="IN60" s="12"/>
      <c r="IO60" s="12">
        <v>0</v>
      </c>
      <c r="IP60" s="12">
        <v>0</v>
      </c>
      <c r="IQ60" s="12">
        <v>0</v>
      </c>
      <c r="IR60" s="12"/>
      <c r="IS60" s="12"/>
      <c r="IT60" s="12">
        <v>0</v>
      </c>
      <c r="IU60" s="12"/>
      <c r="IV60" s="12">
        <v>0</v>
      </c>
      <c r="IW60" s="12"/>
      <c r="IX60" s="12"/>
      <c r="IY60" s="12"/>
      <c r="IZ60" s="12"/>
      <c r="JA60" s="12">
        <v>0</v>
      </c>
      <c r="JB60" s="12">
        <v>0</v>
      </c>
      <c r="JC60" s="12">
        <v>0</v>
      </c>
      <c r="JD60" s="12"/>
      <c r="JE60" s="12"/>
      <c r="JF60" s="12">
        <v>4</v>
      </c>
      <c r="JG60" s="12"/>
      <c r="JH60" s="12">
        <v>0</v>
      </c>
      <c r="JI60" s="12"/>
      <c r="JJ60" s="12"/>
      <c r="JK60" s="12"/>
      <c r="JL60" s="12"/>
      <c r="JM60" s="12">
        <v>0</v>
      </c>
      <c r="JN60" s="12">
        <v>0</v>
      </c>
      <c r="JO60" s="12">
        <v>0</v>
      </c>
      <c r="JP60" s="12"/>
      <c r="JQ60" s="12"/>
      <c r="JR60" s="12">
        <v>0</v>
      </c>
      <c r="JS60" s="12"/>
      <c r="JT60" s="12">
        <v>0</v>
      </c>
      <c r="JU60" s="12"/>
      <c r="JV60" s="12"/>
      <c r="JW60" s="12"/>
      <c r="JX60" s="12"/>
      <c r="JY60" s="12">
        <v>0</v>
      </c>
      <c r="JZ60" s="12">
        <v>0</v>
      </c>
      <c r="KA60" s="12">
        <v>0</v>
      </c>
      <c r="KB60" s="12"/>
      <c r="KC60" s="12"/>
      <c r="KD60" s="12">
        <v>0</v>
      </c>
      <c r="KE60" s="12"/>
      <c r="KF60" s="12">
        <v>59</v>
      </c>
      <c r="KG60" s="12"/>
      <c r="KH60" s="12"/>
      <c r="KI60" s="12"/>
      <c r="KJ60" s="12"/>
      <c r="KK60" s="12">
        <v>0</v>
      </c>
      <c r="KL60" s="12">
        <v>0</v>
      </c>
      <c r="KM60" s="12">
        <v>0</v>
      </c>
      <c r="KN60" s="12"/>
      <c r="KO60" s="12"/>
      <c r="KP60" s="12">
        <v>0</v>
      </c>
      <c r="KQ60" s="12"/>
      <c r="KR60" s="12">
        <v>0</v>
      </c>
      <c r="KS60" s="12"/>
      <c r="KT60" s="12"/>
      <c r="KU60" s="12"/>
      <c r="KV60" s="12"/>
      <c r="KW60" s="12">
        <v>0</v>
      </c>
      <c r="KX60" s="12">
        <v>0</v>
      </c>
      <c r="KY60" s="12">
        <v>0</v>
      </c>
      <c r="KZ60" s="12"/>
      <c r="LA60" s="12"/>
      <c r="LB60" s="12">
        <v>0</v>
      </c>
      <c r="LC60" s="12"/>
      <c r="LD60" s="12">
        <v>0</v>
      </c>
      <c r="LE60" s="12"/>
      <c r="LF60" s="12"/>
      <c r="LG60" s="12"/>
      <c r="LH60" s="12"/>
      <c r="LI60" s="12">
        <v>0</v>
      </c>
      <c r="LJ60" s="12">
        <v>0</v>
      </c>
      <c r="LK60" s="12">
        <v>0</v>
      </c>
      <c r="LL60" s="12"/>
      <c r="LM60" s="12"/>
      <c r="LN60" s="12">
        <v>0</v>
      </c>
      <c r="LO60" s="12"/>
      <c r="LP60" s="12">
        <v>0</v>
      </c>
      <c r="LQ60" s="12"/>
      <c r="LR60" s="12"/>
      <c r="LS60" s="12"/>
      <c r="LT60" s="14"/>
      <c r="LU60" s="14">
        <v>0</v>
      </c>
      <c r="LV60" s="14">
        <v>0</v>
      </c>
      <c r="LW60" s="14">
        <v>0</v>
      </c>
      <c r="LX60" s="14"/>
      <c r="LY60" s="14"/>
      <c r="LZ60" s="14">
        <v>0</v>
      </c>
      <c r="MA60" s="14"/>
      <c r="MB60" s="14">
        <v>0</v>
      </c>
      <c r="MC60" s="14"/>
      <c r="MD60" s="14"/>
      <c r="ME60" s="14"/>
      <c r="MF60" s="14"/>
      <c r="MG60" s="14">
        <v>43703544.236061454</v>
      </c>
      <c r="MH60" s="14">
        <v>0</v>
      </c>
      <c r="MI60" s="14">
        <v>0</v>
      </c>
      <c r="MJ60" s="14"/>
      <c r="MK60" s="14"/>
      <c r="ML60" s="14">
        <v>0</v>
      </c>
      <c r="MM60" s="14"/>
      <c r="MN60" s="14">
        <v>0</v>
      </c>
      <c r="MO60" s="14"/>
      <c r="MP60" s="14"/>
      <c r="MQ60" s="14"/>
      <c r="MR60" s="14"/>
      <c r="MS60" s="14">
        <v>0</v>
      </c>
      <c r="MT60" s="14">
        <v>351551.84</v>
      </c>
      <c r="MU60" s="14">
        <v>0</v>
      </c>
      <c r="MV60" s="14"/>
      <c r="MW60" s="14"/>
      <c r="MX60" s="14">
        <v>0</v>
      </c>
      <c r="MY60" s="14"/>
      <c r="MZ60" s="14">
        <v>0</v>
      </c>
      <c r="NA60" s="14"/>
      <c r="NB60" s="14"/>
      <c r="NC60" s="14"/>
      <c r="ND60" s="14"/>
      <c r="NE60" s="14">
        <v>0</v>
      </c>
      <c r="NF60" s="14">
        <v>0</v>
      </c>
      <c r="NG60" s="14">
        <v>3032</v>
      </c>
      <c r="NH60" s="14"/>
      <c r="NI60" s="14"/>
      <c r="NJ60" s="14">
        <v>0</v>
      </c>
      <c r="NK60" s="14"/>
      <c r="NL60" s="14">
        <v>0</v>
      </c>
      <c r="NM60" s="14"/>
      <c r="NN60" s="14"/>
      <c r="NO60" s="14"/>
      <c r="NP60" s="14"/>
      <c r="NQ60" s="14">
        <v>0</v>
      </c>
      <c r="NR60" s="14">
        <v>0</v>
      </c>
      <c r="NS60" s="14">
        <v>0</v>
      </c>
      <c r="NT60" s="14"/>
      <c r="NU60" s="14"/>
      <c r="NV60" s="14">
        <v>0</v>
      </c>
      <c r="NW60" s="14"/>
      <c r="NX60" s="14">
        <v>0</v>
      </c>
      <c r="NY60" s="14"/>
      <c r="NZ60" s="14"/>
      <c r="OA60" s="14"/>
      <c r="OB60" s="14"/>
      <c r="OC60" s="14">
        <v>0</v>
      </c>
      <c r="OD60" s="14">
        <v>0</v>
      </c>
      <c r="OE60" s="14">
        <v>0</v>
      </c>
      <c r="OF60" s="14"/>
      <c r="OG60" s="14"/>
      <c r="OH60" s="14">
        <v>0</v>
      </c>
      <c r="OI60" s="14"/>
      <c r="OJ60" s="14">
        <v>0</v>
      </c>
      <c r="OK60" s="14"/>
      <c r="OL60" s="14"/>
      <c r="OM60" s="14"/>
      <c r="ON60" s="14"/>
      <c r="OO60" s="14">
        <v>0</v>
      </c>
      <c r="OP60" s="14">
        <v>0</v>
      </c>
      <c r="OQ60" s="14">
        <v>0</v>
      </c>
      <c r="OR60" s="14"/>
      <c r="OS60" s="14"/>
      <c r="OT60" s="14">
        <v>22232.97</v>
      </c>
      <c r="OU60" s="14"/>
      <c r="OV60" s="14">
        <v>0</v>
      </c>
      <c r="OW60" s="14"/>
      <c r="OX60" s="14"/>
      <c r="OY60" s="14"/>
      <c r="OZ60" s="14"/>
      <c r="PA60" s="14">
        <v>0</v>
      </c>
      <c r="PB60" s="14">
        <v>0</v>
      </c>
      <c r="PC60" s="14">
        <v>0</v>
      </c>
      <c r="PD60" s="14"/>
      <c r="PE60" s="14"/>
      <c r="PF60" s="14">
        <v>0</v>
      </c>
      <c r="PG60" s="14"/>
      <c r="PH60" s="14">
        <v>0</v>
      </c>
      <c r="PI60" s="14"/>
      <c r="PJ60" s="14"/>
      <c r="PK60" s="14"/>
      <c r="PL60" s="14"/>
      <c r="PM60" s="14">
        <v>0</v>
      </c>
      <c r="PN60" s="14">
        <v>0</v>
      </c>
      <c r="PO60" s="14">
        <v>0</v>
      </c>
      <c r="PP60" s="14"/>
      <c r="PQ60" s="14"/>
      <c r="PR60" s="14">
        <v>0</v>
      </c>
      <c r="PS60" s="14"/>
      <c r="PT60" s="14">
        <v>832557.09499999997</v>
      </c>
      <c r="PU60" s="14"/>
      <c r="PV60" s="14"/>
      <c r="PW60" s="14"/>
      <c r="PX60" s="14"/>
      <c r="PY60" s="14">
        <v>0</v>
      </c>
      <c r="PZ60" s="14">
        <v>0</v>
      </c>
      <c r="QA60" s="14">
        <v>0</v>
      </c>
      <c r="QB60" s="14"/>
      <c r="QC60" s="14"/>
      <c r="QD60" s="14">
        <v>0</v>
      </c>
      <c r="QE60" s="14"/>
      <c r="QF60" s="14">
        <v>0</v>
      </c>
      <c r="QG60" s="14"/>
      <c r="QH60" s="14"/>
      <c r="QI60" s="14"/>
    </row>
    <row r="61" spans="18:451">
      <c r="R61" s="12"/>
      <c r="S61" s="12" t="s">
        <v>48</v>
      </c>
      <c r="T61" s="12"/>
      <c r="U61" s="22">
        <v>9</v>
      </c>
      <c r="V61" s="22">
        <v>1</v>
      </c>
      <c r="W61" s="22">
        <v>33</v>
      </c>
      <c r="X61" s="22"/>
      <c r="Y61" s="22">
        <v>1</v>
      </c>
      <c r="Z61" s="22">
        <v>5</v>
      </c>
      <c r="AA61" s="22"/>
      <c r="AB61" s="22"/>
      <c r="AC61" s="22"/>
      <c r="AD61" s="22"/>
      <c r="AE61" s="22"/>
      <c r="AF61" s="25"/>
      <c r="AG61" s="25">
        <v>127502</v>
      </c>
      <c r="AH61" s="25">
        <v>13230</v>
      </c>
      <c r="AI61" s="25">
        <v>434958.27</v>
      </c>
      <c r="AJ61" s="25"/>
      <c r="AK61" s="25">
        <v>12720</v>
      </c>
      <c r="AL61" s="25">
        <v>90490</v>
      </c>
      <c r="AM61" s="25"/>
      <c r="AN61" s="25"/>
      <c r="AO61" s="25"/>
      <c r="AP61" s="25"/>
      <c r="AQ61" s="25"/>
      <c r="AR61" s="22"/>
      <c r="AS61" s="22">
        <v>125751.19504416292</v>
      </c>
      <c r="AT61" s="22">
        <v>13198.34</v>
      </c>
      <c r="AU61" s="22">
        <v>434958.27</v>
      </c>
      <c r="AV61" s="22"/>
      <c r="AW61" s="22">
        <v>12552.74</v>
      </c>
      <c r="AX61" s="22">
        <v>0</v>
      </c>
      <c r="AY61" s="22"/>
      <c r="AZ61" s="22"/>
      <c r="BA61" s="22"/>
      <c r="BB61" s="22"/>
      <c r="BC61" s="22"/>
      <c r="BD61" s="22"/>
      <c r="BE61" s="22">
        <v>1750.8049558371731</v>
      </c>
      <c r="BF61" s="22">
        <v>31.659999999999901</v>
      </c>
      <c r="BG61" s="22">
        <v>0</v>
      </c>
      <c r="BH61" s="14"/>
      <c r="BI61" s="14">
        <v>83.08</v>
      </c>
      <c r="BJ61" s="14">
        <v>0</v>
      </c>
      <c r="BK61" s="14"/>
      <c r="BL61" s="14"/>
      <c r="BM61" s="14"/>
      <c r="BN61" s="14"/>
      <c r="BO61" s="14"/>
      <c r="BP61" s="14"/>
      <c r="BQ61" s="14">
        <v>1852.932483333333</v>
      </c>
      <c r="BR61" s="14">
        <v>0</v>
      </c>
      <c r="BS61" s="14">
        <v>0</v>
      </c>
      <c r="BT61" s="14"/>
      <c r="BU61" s="14">
        <v>169.49</v>
      </c>
      <c r="BV61" s="14">
        <v>0</v>
      </c>
      <c r="BW61" s="14"/>
      <c r="BX61" s="14"/>
      <c r="BY61" s="14"/>
      <c r="BZ61" s="14"/>
      <c r="CA61" s="14"/>
      <c r="CB61" s="15" t="e">
        <v>#DIV/0!</v>
      </c>
      <c r="CC61" s="15">
        <v>0</v>
      </c>
      <c r="CD61" s="15">
        <v>0</v>
      </c>
      <c r="CE61" s="15">
        <v>0</v>
      </c>
      <c r="CF61" s="15" t="e">
        <v>#DIV/0!</v>
      </c>
      <c r="CG61" s="15">
        <v>0</v>
      </c>
      <c r="CH61" s="15">
        <v>0</v>
      </c>
      <c r="CI61" s="15" t="e">
        <v>#DIV/0!</v>
      </c>
      <c r="CJ61" s="15" t="e">
        <v>#DIV/0!</v>
      </c>
      <c r="CK61" s="15" t="e">
        <v>#DIV/0!</v>
      </c>
      <c r="CL61" s="15" t="e">
        <v>#DIV/0!</v>
      </c>
      <c r="CM61" s="15" t="e">
        <v>#DIV/0!</v>
      </c>
      <c r="CN61" s="15" t="e">
        <v>#DIV/0!</v>
      </c>
      <c r="CO61" s="15">
        <v>0</v>
      </c>
      <c r="CP61" s="15">
        <v>0</v>
      </c>
      <c r="CQ61" s="15">
        <v>0</v>
      </c>
      <c r="CR61" s="15" t="e">
        <v>#DIV/0!</v>
      </c>
      <c r="CS61" s="15">
        <v>0</v>
      </c>
      <c r="CT61" s="15">
        <v>0</v>
      </c>
      <c r="CU61" s="15" t="e">
        <v>#DIV/0!</v>
      </c>
      <c r="CV61" s="15" t="e">
        <v>#DIV/0!</v>
      </c>
      <c r="CW61" s="15" t="e">
        <v>#DIV/0!</v>
      </c>
      <c r="CX61" s="15" t="e">
        <v>#DIV/0!</v>
      </c>
      <c r="CY61" s="15" t="e">
        <v>#DIV/0!</v>
      </c>
      <c r="CZ61" s="15">
        <v>0</v>
      </c>
      <c r="DA61" s="15">
        <v>0.17439090994651063</v>
      </c>
      <c r="DB61" s="15">
        <v>0.17990000000000003</v>
      </c>
      <c r="DC61" s="15">
        <v>0.16790586171963912</v>
      </c>
      <c r="DD61" s="15">
        <v>0</v>
      </c>
      <c r="DE61" s="15">
        <v>0.15989999999999999</v>
      </c>
      <c r="DF61" s="15">
        <v>0.15990607801967069</v>
      </c>
      <c r="DG61" s="15">
        <v>0</v>
      </c>
      <c r="DH61" s="15">
        <v>0</v>
      </c>
      <c r="DI61" s="15">
        <v>0</v>
      </c>
      <c r="DJ61" s="15">
        <v>0</v>
      </c>
      <c r="DK61" s="15">
        <v>0</v>
      </c>
      <c r="DL61" s="16">
        <v>0</v>
      </c>
      <c r="DM61" s="16">
        <v>113.2659879845022</v>
      </c>
      <c r="DN61" s="16">
        <v>120</v>
      </c>
      <c r="DO61" s="16">
        <v>119.15627237196537</v>
      </c>
      <c r="DP61" s="16">
        <v>0</v>
      </c>
      <c r="DQ61" s="16">
        <v>84</v>
      </c>
      <c r="DR61" s="16">
        <v>120</v>
      </c>
      <c r="DS61" s="16">
        <v>0</v>
      </c>
      <c r="DT61" s="16">
        <v>0</v>
      </c>
      <c r="DU61" s="16">
        <v>0</v>
      </c>
      <c r="DV61" s="16">
        <v>0</v>
      </c>
      <c r="DW61" s="16">
        <v>0</v>
      </c>
      <c r="DX61" s="16">
        <v>0</v>
      </c>
      <c r="DY61" s="16">
        <v>110.81139119386363</v>
      </c>
      <c r="DZ61" s="16">
        <v>117</v>
      </c>
      <c r="EA61" s="16">
        <v>116.17238521661139</v>
      </c>
      <c r="EB61" s="16">
        <v>0</v>
      </c>
      <c r="EC61" s="16">
        <v>83</v>
      </c>
      <c r="ED61" s="16">
        <v>117</v>
      </c>
      <c r="EE61" s="16">
        <v>0</v>
      </c>
      <c r="EF61" s="16">
        <v>0</v>
      </c>
      <c r="EG61" s="16">
        <v>0</v>
      </c>
      <c r="EH61" s="16">
        <v>0</v>
      </c>
      <c r="EI61" s="16">
        <v>0</v>
      </c>
      <c r="EJ61" s="16">
        <v>0</v>
      </c>
      <c r="EK61" s="16">
        <v>3</v>
      </c>
      <c r="EL61" s="16">
        <v>3</v>
      </c>
      <c r="EM61" s="16">
        <v>3</v>
      </c>
      <c r="EN61" s="16">
        <v>0</v>
      </c>
      <c r="EO61" s="16">
        <v>3</v>
      </c>
      <c r="EP61" s="16">
        <v>3</v>
      </c>
      <c r="EQ61" s="16">
        <v>0</v>
      </c>
      <c r="ER61" s="16">
        <v>0</v>
      </c>
      <c r="ES61" s="16">
        <v>0</v>
      </c>
      <c r="ET61" s="16">
        <v>0</v>
      </c>
      <c r="EU61" s="16">
        <v>0</v>
      </c>
      <c r="EV61" s="16">
        <v>0</v>
      </c>
      <c r="EW61" s="16">
        <v>631.08089568942228</v>
      </c>
      <c r="EX61" s="16">
        <v>594.5</v>
      </c>
      <c r="EY61" s="16">
        <v>661.32514474694619</v>
      </c>
      <c r="EZ61" s="16">
        <v>0</v>
      </c>
      <c r="FA61" s="16">
        <v>610.5</v>
      </c>
      <c r="FB61" s="16">
        <v>746.03994916565364</v>
      </c>
      <c r="FC61" s="16">
        <v>0</v>
      </c>
      <c r="FD61" s="16">
        <v>0</v>
      </c>
      <c r="FE61" s="16">
        <v>0</v>
      </c>
      <c r="FF61" s="16">
        <v>0</v>
      </c>
      <c r="FG61" s="16">
        <v>0</v>
      </c>
      <c r="FH61" s="13">
        <v>0</v>
      </c>
      <c r="FI61" s="13">
        <v>16553.333333333332</v>
      </c>
      <c r="FJ61" s="13">
        <v>14700</v>
      </c>
      <c r="FK61" s="13">
        <v>15558.30303030303</v>
      </c>
      <c r="FL61" s="13">
        <v>0</v>
      </c>
      <c r="FM61" s="13">
        <v>15900</v>
      </c>
      <c r="FN61" s="13">
        <v>20390</v>
      </c>
      <c r="FO61" s="13">
        <v>0</v>
      </c>
      <c r="FP61" s="13">
        <v>0</v>
      </c>
      <c r="FQ61" s="13">
        <v>0</v>
      </c>
      <c r="FR61" s="13">
        <v>0</v>
      </c>
      <c r="FS61" s="13">
        <v>0</v>
      </c>
      <c r="FT61" s="15">
        <v>0</v>
      </c>
      <c r="FU61" s="15">
        <v>0.14416700228218554</v>
      </c>
      <c r="FV61" s="15">
        <v>0.1</v>
      </c>
      <c r="FW61" s="15">
        <v>0.15277630184798527</v>
      </c>
      <c r="FX61" s="15">
        <v>0</v>
      </c>
      <c r="FY61" s="15">
        <v>0.2</v>
      </c>
      <c r="FZ61" s="15">
        <v>0.11240804315841099</v>
      </c>
      <c r="GA61" s="15">
        <v>0</v>
      </c>
      <c r="GB61" s="15">
        <v>0</v>
      </c>
      <c r="GC61" s="15">
        <v>0</v>
      </c>
      <c r="GD61" s="15">
        <v>0</v>
      </c>
      <c r="GE61" s="15">
        <v>0</v>
      </c>
      <c r="GF61" s="12"/>
      <c r="GG61" s="12">
        <v>0</v>
      </c>
      <c r="GH61" s="12">
        <v>0</v>
      </c>
      <c r="GI61" s="12">
        <v>0</v>
      </c>
      <c r="GJ61" s="12"/>
      <c r="GK61" s="12">
        <v>0</v>
      </c>
      <c r="GL61" s="12">
        <v>0</v>
      </c>
      <c r="GM61" s="12"/>
      <c r="GN61" s="12"/>
      <c r="GO61" s="12"/>
      <c r="GP61" s="12"/>
      <c r="GQ61" s="12"/>
      <c r="GR61" s="12"/>
      <c r="GS61" s="12">
        <v>9</v>
      </c>
      <c r="GT61" s="12">
        <v>0</v>
      </c>
      <c r="GU61" s="12">
        <v>0</v>
      </c>
      <c r="GV61" s="12"/>
      <c r="GW61" s="12">
        <v>0</v>
      </c>
      <c r="GX61" s="12">
        <v>0</v>
      </c>
      <c r="GY61" s="12"/>
      <c r="GZ61" s="12"/>
      <c r="HA61" s="12"/>
      <c r="HB61" s="12"/>
      <c r="HC61" s="12"/>
      <c r="HD61" s="12"/>
      <c r="HE61" s="12">
        <v>0</v>
      </c>
      <c r="HF61" s="12">
        <v>1</v>
      </c>
      <c r="HG61" s="12">
        <v>0</v>
      </c>
      <c r="HH61" s="12"/>
      <c r="HI61" s="12">
        <v>0</v>
      </c>
      <c r="HJ61" s="12">
        <v>0</v>
      </c>
      <c r="HK61" s="12"/>
      <c r="HL61" s="12"/>
      <c r="HM61" s="12"/>
      <c r="HN61" s="12"/>
      <c r="HO61" s="12"/>
      <c r="HP61" s="12"/>
      <c r="HQ61" s="12">
        <v>0</v>
      </c>
      <c r="HR61" s="12">
        <v>0</v>
      </c>
      <c r="HS61" s="12">
        <v>33</v>
      </c>
      <c r="HT61" s="12"/>
      <c r="HU61" s="12">
        <v>0</v>
      </c>
      <c r="HV61" s="12">
        <v>0</v>
      </c>
      <c r="HW61" s="12"/>
      <c r="HX61" s="12"/>
      <c r="HY61" s="12"/>
      <c r="HZ61" s="12"/>
      <c r="IA61" s="12"/>
      <c r="IB61" s="12"/>
      <c r="IC61" s="12">
        <v>0</v>
      </c>
      <c r="ID61" s="12">
        <v>0</v>
      </c>
      <c r="IE61" s="12">
        <v>0</v>
      </c>
      <c r="IF61" s="12"/>
      <c r="IG61" s="12">
        <v>0</v>
      </c>
      <c r="IH61" s="12">
        <v>0</v>
      </c>
      <c r="II61" s="12"/>
      <c r="IJ61" s="12"/>
      <c r="IK61" s="12"/>
      <c r="IL61" s="12"/>
      <c r="IM61" s="12"/>
      <c r="IN61" s="12"/>
      <c r="IO61" s="12">
        <v>0</v>
      </c>
      <c r="IP61" s="12">
        <v>0</v>
      </c>
      <c r="IQ61" s="12">
        <v>0</v>
      </c>
      <c r="IR61" s="12"/>
      <c r="IS61" s="12">
        <v>0</v>
      </c>
      <c r="IT61" s="12">
        <v>0</v>
      </c>
      <c r="IU61" s="12"/>
      <c r="IV61" s="12"/>
      <c r="IW61" s="12"/>
      <c r="IX61" s="12"/>
      <c r="IY61" s="12"/>
      <c r="IZ61" s="12"/>
      <c r="JA61" s="12">
        <v>0</v>
      </c>
      <c r="JB61" s="12">
        <v>0</v>
      </c>
      <c r="JC61" s="12">
        <v>0</v>
      </c>
      <c r="JD61" s="12"/>
      <c r="JE61" s="12">
        <v>0</v>
      </c>
      <c r="JF61" s="12">
        <v>5</v>
      </c>
      <c r="JG61" s="12"/>
      <c r="JH61" s="12"/>
      <c r="JI61" s="12"/>
      <c r="JJ61" s="12"/>
      <c r="JK61" s="12"/>
      <c r="JL61" s="12"/>
      <c r="JM61" s="12">
        <v>0</v>
      </c>
      <c r="JN61" s="12">
        <v>0</v>
      </c>
      <c r="JO61" s="12">
        <v>0</v>
      </c>
      <c r="JP61" s="12"/>
      <c r="JQ61" s="12">
        <v>0</v>
      </c>
      <c r="JR61" s="12">
        <v>0</v>
      </c>
      <c r="JS61" s="12"/>
      <c r="JT61" s="12"/>
      <c r="JU61" s="12"/>
      <c r="JV61" s="12"/>
      <c r="JW61" s="12"/>
      <c r="JX61" s="12"/>
      <c r="JY61" s="12">
        <v>0</v>
      </c>
      <c r="JZ61" s="12">
        <v>0</v>
      </c>
      <c r="KA61" s="12">
        <v>0</v>
      </c>
      <c r="KB61" s="12"/>
      <c r="KC61" s="12">
        <v>0</v>
      </c>
      <c r="KD61" s="12">
        <v>0</v>
      </c>
      <c r="KE61" s="12"/>
      <c r="KF61" s="12"/>
      <c r="KG61" s="12"/>
      <c r="KH61" s="12"/>
      <c r="KI61" s="12"/>
      <c r="KJ61" s="12"/>
      <c r="KK61" s="12">
        <v>0</v>
      </c>
      <c r="KL61" s="12">
        <v>0</v>
      </c>
      <c r="KM61" s="12">
        <v>0</v>
      </c>
      <c r="KN61" s="12"/>
      <c r="KO61" s="12">
        <v>0</v>
      </c>
      <c r="KP61" s="12">
        <v>0</v>
      </c>
      <c r="KQ61" s="12"/>
      <c r="KR61" s="12"/>
      <c r="KS61" s="12"/>
      <c r="KT61" s="12"/>
      <c r="KU61" s="12"/>
      <c r="KV61" s="12"/>
      <c r="KW61" s="12">
        <v>0</v>
      </c>
      <c r="KX61" s="12">
        <v>0</v>
      </c>
      <c r="KY61" s="12">
        <v>0</v>
      </c>
      <c r="KZ61" s="12"/>
      <c r="LA61" s="12">
        <v>0</v>
      </c>
      <c r="LB61" s="12">
        <v>0</v>
      </c>
      <c r="LC61" s="12"/>
      <c r="LD61" s="12"/>
      <c r="LE61" s="12"/>
      <c r="LF61" s="12"/>
      <c r="LG61" s="12"/>
      <c r="LH61" s="12"/>
      <c r="LI61" s="12">
        <v>0</v>
      </c>
      <c r="LJ61" s="12">
        <v>0</v>
      </c>
      <c r="LK61" s="12">
        <v>0</v>
      </c>
      <c r="LL61" s="12"/>
      <c r="LM61" s="12">
        <v>0</v>
      </c>
      <c r="LN61" s="12">
        <v>0</v>
      </c>
      <c r="LO61" s="12"/>
      <c r="LP61" s="12"/>
      <c r="LQ61" s="12"/>
      <c r="LR61" s="12"/>
      <c r="LS61" s="12"/>
      <c r="LT61" s="14"/>
      <c r="LU61" s="14">
        <v>0</v>
      </c>
      <c r="LV61" s="14">
        <v>0</v>
      </c>
      <c r="LW61" s="14">
        <v>0</v>
      </c>
      <c r="LX61" s="14"/>
      <c r="LY61" s="14">
        <v>0</v>
      </c>
      <c r="LZ61" s="14">
        <v>0</v>
      </c>
      <c r="MA61" s="14"/>
      <c r="MB61" s="14"/>
      <c r="MC61" s="14"/>
      <c r="MD61" s="14"/>
      <c r="ME61" s="14"/>
      <c r="MF61" s="14"/>
      <c r="MG61" s="14">
        <v>125751.19504416292</v>
      </c>
      <c r="MH61" s="14">
        <v>0</v>
      </c>
      <c r="MI61" s="14">
        <v>0</v>
      </c>
      <c r="MJ61" s="14"/>
      <c r="MK61" s="14">
        <v>0</v>
      </c>
      <c r="ML61" s="14">
        <v>0</v>
      </c>
      <c r="MM61" s="14"/>
      <c r="MN61" s="14"/>
      <c r="MO61" s="14"/>
      <c r="MP61" s="14"/>
      <c r="MQ61" s="14"/>
      <c r="MR61" s="14"/>
      <c r="MS61" s="14">
        <v>0</v>
      </c>
      <c r="MT61" s="14">
        <v>13198.34</v>
      </c>
      <c r="MU61" s="14">
        <v>0</v>
      </c>
      <c r="MV61" s="14"/>
      <c r="MW61" s="14">
        <v>0</v>
      </c>
      <c r="MX61" s="14">
        <v>0</v>
      </c>
      <c r="MY61" s="14"/>
      <c r="MZ61" s="14"/>
      <c r="NA61" s="14"/>
      <c r="NB61" s="14"/>
      <c r="NC61" s="14"/>
      <c r="ND61" s="14"/>
      <c r="NE61" s="14">
        <v>0</v>
      </c>
      <c r="NF61" s="14">
        <v>0</v>
      </c>
      <c r="NG61" s="14">
        <v>434958.27</v>
      </c>
      <c r="NH61" s="14"/>
      <c r="NI61" s="14">
        <v>0</v>
      </c>
      <c r="NJ61" s="14">
        <v>0</v>
      </c>
      <c r="NK61" s="14"/>
      <c r="NL61" s="14"/>
      <c r="NM61" s="14"/>
      <c r="NN61" s="14"/>
      <c r="NO61" s="14"/>
      <c r="NP61" s="14"/>
      <c r="NQ61" s="14">
        <v>0</v>
      </c>
      <c r="NR61" s="14">
        <v>0</v>
      </c>
      <c r="NS61" s="14">
        <v>0</v>
      </c>
      <c r="NT61" s="14"/>
      <c r="NU61" s="14">
        <v>0</v>
      </c>
      <c r="NV61" s="14">
        <v>0</v>
      </c>
      <c r="NW61" s="14"/>
      <c r="NX61" s="14"/>
      <c r="NY61" s="14"/>
      <c r="NZ61" s="14"/>
      <c r="OA61" s="14"/>
      <c r="OB61" s="14"/>
      <c r="OC61" s="14">
        <v>0</v>
      </c>
      <c r="OD61" s="14">
        <v>0</v>
      </c>
      <c r="OE61" s="14">
        <v>0</v>
      </c>
      <c r="OF61" s="14"/>
      <c r="OG61" s="14">
        <v>0</v>
      </c>
      <c r="OH61" s="14">
        <v>0</v>
      </c>
      <c r="OI61" s="14"/>
      <c r="OJ61" s="14"/>
      <c r="OK61" s="14"/>
      <c r="OL61" s="14"/>
      <c r="OM61" s="14"/>
      <c r="ON61" s="14"/>
      <c r="OO61" s="14">
        <v>0</v>
      </c>
      <c r="OP61" s="14">
        <v>0</v>
      </c>
      <c r="OQ61" s="14">
        <v>0</v>
      </c>
      <c r="OR61" s="14"/>
      <c r="OS61" s="14">
        <v>0</v>
      </c>
      <c r="OT61" s="14">
        <v>90490</v>
      </c>
      <c r="OU61" s="14"/>
      <c r="OV61" s="14"/>
      <c r="OW61" s="14"/>
      <c r="OX61" s="14"/>
      <c r="OY61" s="14"/>
      <c r="OZ61" s="14"/>
      <c r="PA61" s="14">
        <v>0</v>
      </c>
      <c r="PB61" s="14">
        <v>0</v>
      </c>
      <c r="PC61" s="14">
        <v>0</v>
      </c>
      <c r="PD61" s="14"/>
      <c r="PE61" s="14">
        <v>0</v>
      </c>
      <c r="PF61" s="14">
        <v>0</v>
      </c>
      <c r="PG61" s="14"/>
      <c r="PH61" s="14"/>
      <c r="PI61" s="14"/>
      <c r="PJ61" s="14"/>
      <c r="PK61" s="14"/>
      <c r="PL61" s="14"/>
      <c r="PM61" s="14">
        <v>0</v>
      </c>
      <c r="PN61" s="14">
        <v>0</v>
      </c>
      <c r="PO61" s="14">
        <v>0</v>
      </c>
      <c r="PP61" s="14"/>
      <c r="PQ61" s="14">
        <v>0</v>
      </c>
      <c r="PR61" s="14">
        <v>0</v>
      </c>
      <c r="PS61" s="14"/>
      <c r="PT61" s="14"/>
      <c r="PU61" s="14"/>
      <c r="PV61" s="14"/>
      <c r="PW61" s="14"/>
      <c r="PX61" s="14"/>
      <c r="PY61" s="14">
        <v>0</v>
      </c>
      <c r="PZ61" s="14">
        <v>0</v>
      </c>
      <c r="QA61" s="14">
        <v>0</v>
      </c>
      <c r="QB61" s="14"/>
      <c r="QC61" s="14">
        <v>0</v>
      </c>
      <c r="QD61" s="14">
        <v>0</v>
      </c>
      <c r="QE61" s="14"/>
      <c r="QF61" s="14"/>
      <c r="QG61" s="14"/>
      <c r="QH61" s="14"/>
      <c r="QI61" s="14"/>
    </row>
    <row r="62" spans="18:451">
      <c r="R62" s="12"/>
      <c r="S62" s="12" t="s">
        <v>49</v>
      </c>
      <c r="T62" s="12"/>
      <c r="U62" s="22"/>
      <c r="V62" s="22"/>
      <c r="W62" s="22">
        <v>1</v>
      </c>
      <c r="X62" s="22"/>
      <c r="Y62" s="22"/>
      <c r="Z62" s="22">
        <v>2</v>
      </c>
      <c r="AA62" s="22"/>
      <c r="AB62" s="22"/>
      <c r="AC62" s="22"/>
      <c r="AD62" s="22"/>
      <c r="AE62" s="22"/>
      <c r="AF62" s="25"/>
      <c r="AG62" s="25"/>
      <c r="AH62" s="25"/>
      <c r="AI62" s="25">
        <v>11025</v>
      </c>
      <c r="AJ62" s="25"/>
      <c r="AK62" s="25"/>
      <c r="AL62" s="25">
        <v>19770</v>
      </c>
      <c r="AM62" s="25"/>
      <c r="AN62" s="25"/>
      <c r="AO62" s="25"/>
      <c r="AP62" s="25"/>
      <c r="AQ62" s="25"/>
      <c r="AR62" s="22"/>
      <c r="AS62" s="22"/>
      <c r="AT62" s="22"/>
      <c r="AU62" s="22">
        <v>11025</v>
      </c>
      <c r="AV62" s="22"/>
      <c r="AW62" s="22"/>
      <c r="AX62" s="22">
        <v>0</v>
      </c>
      <c r="AY62" s="22"/>
      <c r="AZ62" s="22"/>
      <c r="BA62" s="22"/>
      <c r="BB62" s="22"/>
      <c r="BC62" s="22"/>
      <c r="BD62" s="22"/>
      <c r="BE62" s="22"/>
      <c r="BF62" s="22"/>
      <c r="BG62" s="22">
        <v>0</v>
      </c>
      <c r="BH62" s="14"/>
      <c r="BI62" s="14"/>
      <c r="BJ62" s="14">
        <v>0</v>
      </c>
      <c r="BK62" s="14"/>
      <c r="BL62" s="14"/>
      <c r="BM62" s="14"/>
      <c r="BN62" s="14"/>
      <c r="BO62" s="14"/>
      <c r="BP62" s="14"/>
      <c r="BQ62" s="14"/>
      <c r="BR62" s="14"/>
      <c r="BS62" s="14">
        <v>0</v>
      </c>
      <c r="BT62" s="14"/>
      <c r="BU62" s="14"/>
      <c r="BV62" s="14">
        <v>0</v>
      </c>
      <c r="BW62" s="14"/>
      <c r="BX62" s="14"/>
      <c r="BY62" s="14"/>
      <c r="BZ62" s="14"/>
      <c r="CA62" s="14"/>
      <c r="CB62" s="15" t="e">
        <v>#DIV/0!</v>
      </c>
      <c r="CC62" s="15" t="e">
        <v>#DIV/0!</v>
      </c>
      <c r="CD62" s="15" t="e">
        <v>#DIV/0!</v>
      </c>
      <c r="CE62" s="15">
        <v>0</v>
      </c>
      <c r="CF62" s="15" t="e">
        <v>#DIV/0!</v>
      </c>
      <c r="CG62" s="15" t="e">
        <v>#DIV/0!</v>
      </c>
      <c r="CH62" s="15">
        <v>0</v>
      </c>
      <c r="CI62" s="15" t="e">
        <v>#DIV/0!</v>
      </c>
      <c r="CJ62" s="15" t="e">
        <v>#DIV/0!</v>
      </c>
      <c r="CK62" s="15" t="e">
        <v>#DIV/0!</v>
      </c>
      <c r="CL62" s="15" t="e">
        <v>#DIV/0!</v>
      </c>
      <c r="CM62" s="15" t="e">
        <v>#DIV/0!</v>
      </c>
      <c r="CN62" s="15" t="e">
        <v>#DIV/0!</v>
      </c>
      <c r="CO62" s="15" t="e">
        <v>#DIV/0!</v>
      </c>
      <c r="CP62" s="15" t="e">
        <v>#DIV/0!</v>
      </c>
      <c r="CQ62" s="15">
        <v>0</v>
      </c>
      <c r="CR62" s="15" t="e">
        <v>#DIV/0!</v>
      </c>
      <c r="CS62" s="15" t="e">
        <v>#DIV/0!</v>
      </c>
      <c r="CT62" s="15">
        <v>0</v>
      </c>
      <c r="CU62" s="15" t="e">
        <v>#DIV/0!</v>
      </c>
      <c r="CV62" s="15" t="e">
        <v>#DIV/0!</v>
      </c>
      <c r="CW62" s="15" t="e">
        <v>#DIV/0!</v>
      </c>
      <c r="CX62" s="15" t="e">
        <v>#DIV/0!</v>
      </c>
      <c r="CY62" s="15" t="e">
        <v>#DIV/0!</v>
      </c>
      <c r="CZ62" s="15">
        <v>0</v>
      </c>
      <c r="DA62" s="15">
        <v>0</v>
      </c>
      <c r="DB62" s="15">
        <v>0</v>
      </c>
      <c r="DC62" s="15">
        <v>0.1699</v>
      </c>
      <c r="DD62" s="15">
        <v>0</v>
      </c>
      <c r="DE62" s="15">
        <v>0</v>
      </c>
      <c r="DF62" s="15">
        <v>0.15187268588770864</v>
      </c>
      <c r="DG62" s="15">
        <v>0</v>
      </c>
      <c r="DH62" s="15">
        <v>0</v>
      </c>
      <c r="DI62" s="15">
        <v>0</v>
      </c>
      <c r="DJ62" s="15">
        <v>0</v>
      </c>
      <c r="DK62" s="15">
        <v>0</v>
      </c>
      <c r="DL62" s="16">
        <v>0</v>
      </c>
      <c r="DM62" s="16">
        <v>0</v>
      </c>
      <c r="DN62" s="16">
        <v>0</v>
      </c>
      <c r="DO62" s="16">
        <v>120</v>
      </c>
      <c r="DP62" s="16">
        <v>0</v>
      </c>
      <c r="DQ62" s="16">
        <v>0</v>
      </c>
      <c r="DR62" s="16">
        <v>120</v>
      </c>
      <c r="DS62" s="16">
        <v>0</v>
      </c>
      <c r="DT62" s="16">
        <v>0</v>
      </c>
      <c r="DU62" s="16">
        <v>0</v>
      </c>
      <c r="DV62" s="16">
        <v>0</v>
      </c>
      <c r="DW62" s="16">
        <v>0</v>
      </c>
      <c r="DX62" s="16">
        <v>0</v>
      </c>
      <c r="DY62" s="16">
        <v>0</v>
      </c>
      <c r="DZ62" s="16">
        <v>0</v>
      </c>
      <c r="EA62" s="16">
        <v>117</v>
      </c>
      <c r="EB62" s="16">
        <v>0</v>
      </c>
      <c r="EC62" s="16">
        <v>0</v>
      </c>
      <c r="ED62" s="16">
        <v>116.90136570561457</v>
      </c>
      <c r="EE62" s="16">
        <v>0</v>
      </c>
      <c r="EF62" s="16">
        <v>0</v>
      </c>
      <c r="EG62" s="16">
        <v>0</v>
      </c>
      <c r="EH62" s="16">
        <v>0</v>
      </c>
      <c r="EI62" s="16">
        <v>0</v>
      </c>
      <c r="EJ62" s="16">
        <v>0</v>
      </c>
      <c r="EK62" s="16">
        <v>0</v>
      </c>
      <c r="EL62" s="16">
        <v>0</v>
      </c>
      <c r="EM62" s="16">
        <v>3</v>
      </c>
      <c r="EN62" s="16">
        <v>0</v>
      </c>
      <c r="EO62" s="16">
        <v>0</v>
      </c>
      <c r="EP62" s="16">
        <v>3</v>
      </c>
      <c r="EQ62" s="16">
        <v>0</v>
      </c>
      <c r="ER62" s="16">
        <v>0</v>
      </c>
      <c r="ES62" s="16">
        <v>0</v>
      </c>
      <c r="ET62" s="16">
        <v>0</v>
      </c>
      <c r="EU62" s="16">
        <v>0</v>
      </c>
      <c r="EV62" s="16">
        <v>0</v>
      </c>
      <c r="EW62" s="16">
        <v>0</v>
      </c>
      <c r="EX62" s="16">
        <v>0</v>
      </c>
      <c r="EY62" s="16">
        <v>614</v>
      </c>
      <c r="EZ62" s="16">
        <v>0</v>
      </c>
      <c r="FA62" s="16">
        <v>0</v>
      </c>
      <c r="FB62" s="16">
        <v>741</v>
      </c>
      <c r="FC62" s="16">
        <v>0</v>
      </c>
      <c r="FD62" s="16">
        <v>0</v>
      </c>
      <c r="FE62" s="16">
        <v>0</v>
      </c>
      <c r="FF62" s="16">
        <v>0</v>
      </c>
      <c r="FG62" s="16">
        <v>0</v>
      </c>
      <c r="FH62" s="13">
        <v>0</v>
      </c>
      <c r="FI62" s="13">
        <v>0</v>
      </c>
      <c r="FJ62" s="13">
        <v>0</v>
      </c>
      <c r="FK62" s="13">
        <v>12250</v>
      </c>
      <c r="FL62" s="13">
        <v>0</v>
      </c>
      <c r="FM62" s="13">
        <v>0</v>
      </c>
      <c r="FN62" s="13">
        <v>15200</v>
      </c>
      <c r="FO62" s="13">
        <v>0</v>
      </c>
      <c r="FP62" s="13">
        <v>0</v>
      </c>
      <c r="FQ62" s="13">
        <v>0</v>
      </c>
      <c r="FR62" s="13">
        <v>0</v>
      </c>
      <c r="FS62" s="13">
        <v>0</v>
      </c>
      <c r="FT62" s="15">
        <v>0</v>
      </c>
      <c r="FU62" s="15">
        <v>0</v>
      </c>
      <c r="FV62" s="15">
        <v>0</v>
      </c>
      <c r="FW62" s="15">
        <v>0.1</v>
      </c>
      <c r="FX62" s="15">
        <v>0</v>
      </c>
      <c r="FY62" s="15">
        <v>0</v>
      </c>
      <c r="FZ62" s="15">
        <v>0.34967105263157894</v>
      </c>
      <c r="GA62" s="15">
        <v>0</v>
      </c>
      <c r="GB62" s="15">
        <v>0</v>
      </c>
      <c r="GC62" s="15">
        <v>0</v>
      </c>
      <c r="GD62" s="15">
        <v>0</v>
      </c>
      <c r="GE62" s="15">
        <v>0</v>
      </c>
      <c r="GF62" s="12"/>
      <c r="GG62" s="12"/>
      <c r="GH62" s="12"/>
      <c r="GI62" s="12">
        <v>0</v>
      </c>
      <c r="GJ62" s="12"/>
      <c r="GK62" s="12"/>
      <c r="GL62" s="12">
        <v>0</v>
      </c>
      <c r="GM62" s="12"/>
      <c r="GN62" s="12"/>
      <c r="GO62" s="12"/>
      <c r="GP62" s="12"/>
      <c r="GQ62" s="12"/>
      <c r="GR62" s="12"/>
      <c r="GS62" s="12"/>
      <c r="GT62" s="12"/>
      <c r="GU62" s="12">
        <v>0</v>
      </c>
      <c r="GV62" s="12"/>
      <c r="GW62" s="12"/>
      <c r="GX62" s="12">
        <v>0</v>
      </c>
      <c r="GY62" s="12"/>
      <c r="GZ62" s="12"/>
      <c r="HA62" s="12"/>
      <c r="HB62" s="12"/>
      <c r="HC62" s="12"/>
      <c r="HD62" s="12"/>
      <c r="HE62" s="12"/>
      <c r="HF62" s="12"/>
      <c r="HG62" s="12">
        <v>0</v>
      </c>
      <c r="HH62" s="12"/>
      <c r="HI62" s="12"/>
      <c r="HJ62" s="12">
        <v>0</v>
      </c>
      <c r="HK62" s="12"/>
      <c r="HL62" s="12"/>
      <c r="HM62" s="12"/>
      <c r="HN62" s="12"/>
      <c r="HO62" s="12"/>
      <c r="HP62" s="12"/>
      <c r="HQ62" s="12"/>
      <c r="HR62" s="12"/>
      <c r="HS62" s="12">
        <v>1</v>
      </c>
      <c r="HT62" s="12"/>
      <c r="HU62" s="12"/>
      <c r="HV62" s="12">
        <v>0</v>
      </c>
      <c r="HW62" s="12"/>
      <c r="HX62" s="12"/>
      <c r="HY62" s="12"/>
      <c r="HZ62" s="12"/>
      <c r="IA62" s="12"/>
      <c r="IB62" s="12"/>
      <c r="IC62" s="12"/>
      <c r="ID62" s="12"/>
      <c r="IE62" s="12">
        <v>0</v>
      </c>
      <c r="IF62" s="12"/>
      <c r="IG62" s="12"/>
      <c r="IH62" s="12">
        <v>0</v>
      </c>
      <c r="II62" s="12"/>
      <c r="IJ62" s="12"/>
      <c r="IK62" s="12"/>
      <c r="IL62" s="12"/>
      <c r="IM62" s="12"/>
      <c r="IN62" s="12"/>
      <c r="IO62" s="12"/>
      <c r="IP62" s="12"/>
      <c r="IQ62" s="12">
        <v>0</v>
      </c>
      <c r="IR62" s="12"/>
      <c r="IS62" s="12"/>
      <c r="IT62" s="12">
        <v>0</v>
      </c>
      <c r="IU62" s="12"/>
      <c r="IV62" s="12"/>
      <c r="IW62" s="12"/>
      <c r="IX62" s="12"/>
      <c r="IY62" s="12"/>
      <c r="IZ62" s="12"/>
      <c r="JA62" s="12"/>
      <c r="JB62" s="12"/>
      <c r="JC62" s="12">
        <v>0</v>
      </c>
      <c r="JD62" s="12"/>
      <c r="JE62" s="12"/>
      <c r="JF62" s="12">
        <v>2</v>
      </c>
      <c r="JG62" s="12"/>
      <c r="JH62" s="12"/>
      <c r="JI62" s="12"/>
      <c r="JJ62" s="12"/>
      <c r="JK62" s="12"/>
      <c r="JL62" s="12"/>
      <c r="JM62" s="12"/>
      <c r="JN62" s="12"/>
      <c r="JO62" s="12">
        <v>0</v>
      </c>
      <c r="JP62" s="12"/>
      <c r="JQ62" s="12"/>
      <c r="JR62" s="12">
        <v>0</v>
      </c>
      <c r="JS62" s="12"/>
      <c r="JT62" s="12"/>
      <c r="JU62" s="12"/>
      <c r="JV62" s="12"/>
      <c r="JW62" s="12"/>
      <c r="JX62" s="12"/>
      <c r="JY62" s="12"/>
      <c r="JZ62" s="12"/>
      <c r="KA62" s="12">
        <v>0</v>
      </c>
      <c r="KB62" s="12"/>
      <c r="KC62" s="12"/>
      <c r="KD62" s="12">
        <v>0</v>
      </c>
      <c r="KE62" s="12"/>
      <c r="KF62" s="12"/>
      <c r="KG62" s="12"/>
      <c r="KH62" s="12"/>
      <c r="KI62" s="12"/>
      <c r="KJ62" s="12"/>
      <c r="KK62" s="12"/>
      <c r="KL62" s="12"/>
      <c r="KM62" s="12">
        <v>0</v>
      </c>
      <c r="KN62" s="12"/>
      <c r="KO62" s="12"/>
      <c r="KP62" s="12">
        <v>0</v>
      </c>
      <c r="KQ62" s="12"/>
      <c r="KR62" s="12"/>
      <c r="KS62" s="12"/>
      <c r="KT62" s="12"/>
      <c r="KU62" s="12"/>
      <c r="KV62" s="12"/>
      <c r="KW62" s="12"/>
      <c r="KX62" s="12"/>
      <c r="KY62" s="12">
        <v>0</v>
      </c>
      <c r="KZ62" s="12"/>
      <c r="LA62" s="12"/>
      <c r="LB62" s="12">
        <v>0</v>
      </c>
      <c r="LC62" s="12"/>
      <c r="LD62" s="12"/>
      <c r="LE62" s="12"/>
      <c r="LF62" s="12"/>
      <c r="LG62" s="12"/>
      <c r="LH62" s="12"/>
      <c r="LI62" s="12"/>
      <c r="LJ62" s="12"/>
      <c r="LK62" s="12">
        <v>0</v>
      </c>
      <c r="LL62" s="12"/>
      <c r="LM62" s="12"/>
      <c r="LN62" s="12">
        <v>0</v>
      </c>
      <c r="LO62" s="12"/>
      <c r="LP62" s="12"/>
      <c r="LQ62" s="12"/>
      <c r="LR62" s="12"/>
      <c r="LS62" s="12"/>
      <c r="LT62" s="14"/>
      <c r="LU62" s="14"/>
      <c r="LV62" s="14"/>
      <c r="LW62" s="14">
        <v>0</v>
      </c>
      <c r="LX62" s="14"/>
      <c r="LY62" s="14"/>
      <c r="LZ62" s="14">
        <v>0</v>
      </c>
      <c r="MA62" s="14"/>
      <c r="MB62" s="14"/>
      <c r="MC62" s="14"/>
      <c r="MD62" s="14"/>
      <c r="ME62" s="14"/>
      <c r="MF62" s="14"/>
      <c r="MG62" s="14"/>
      <c r="MH62" s="14"/>
      <c r="MI62" s="14">
        <v>0</v>
      </c>
      <c r="MJ62" s="14"/>
      <c r="MK62" s="14"/>
      <c r="ML62" s="14">
        <v>0</v>
      </c>
      <c r="MM62" s="14"/>
      <c r="MN62" s="14"/>
      <c r="MO62" s="14"/>
      <c r="MP62" s="14"/>
      <c r="MQ62" s="14"/>
      <c r="MR62" s="14"/>
      <c r="MS62" s="14"/>
      <c r="MT62" s="14"/>
      <c r="MU62" s="14">
        <v>0</v>
      </c>
      <c r="MV62" s="14"/>
      <c r="MW62" s="14"/>
      <c r="MX62" s="14">
        <v>0</v>
      </c>
      <c r="MY62" s="14"/>
      <c r="MZ62" s="14"/>
      <c r="NA62" s="14"/>
      <c r="NB62" s="14"/>
      <c r="NC62" s="14"/>
      <c r="ND62" s="14"/>
      <c r="NE62" s="14"/>
      <c r="NF62" s="14"/>
      <c r="NG62" s="14">
        <v>11025</v>
      </c>
      <c r="NH62" s="14"/>
      <c r="NI62" s="14"/>
      <c r="NJ62" s="14">
        <v>0</v>
      </c>
      <c r="NK62" s="14"/>
      <c r="NL62" s="14"/>
      <c r="NM62" s="14"/>
      <c r="NN62" s="14"/>
      <c r="NO62" s="14"/>
      <c r="NP62" s="14"/>
      <c r="NQ62" s="14"/>
      <c r="NR62" s="14"/>
      <c r="NS62" s="14">
        <v>0</v>
      </c>
      <c r="NT62" s="14"/>
      <c r="NU62" s="14"/>
      <c r="NV62" s="14">
        <v>0</v>
      </c>
      <c r="NW62" s="14"/>
      <c r="NX62" s="14"/>
      <c r="NY62" s="14"/>
      <c r="NZ62" s="14"/>
      <c r="OA62" s="14"/>
      <c r="OB62" s="14"/>
      <c r="OC62" s="14"/>
      <c r="OD62" s="14"/>
      <c r="OE62" s="14">
        <v>0</v>
      </c>
      <c r="OF62" s="14"/>
      <c r="OG62" s="14"/>
      <c r="OH62" s="14">
        <v>0</v>
      </c>
      <c r="OI62" s="14"/>
      <c r="OJ62" s="14"/>
      <c r="OK62" s="14"/>
      <c r="OL62" s="14"/>
      <c r="OM62" s="14"/>
      <c r="ON62" s="14"/>
      <c r="OO62" s="14"/>
      <c r="OP62" s="14"/>
      <c r="OQ62" s="14">
        <v>0</v>
      </c>
      <c r="OR62" s="14"/>
      <c r="OS62" s="14"/>
      <c r="OT62" s="14">
        <v>19770</v>
      </c>
      <c r="OU62" s="14"/>
      <c r="OV62" s="14"/>
      <c r="OW62" s="14"/>
      <c r="OX62" s="14"/>
      <c r="OY62" s="14"/>
      <c r="OZ62" s="14"/>
      <c r="PA62" s="14"/>
      <c r="PB62" s="14"/>
      <c r="PC62" s="14">
        <v>0</v>
      </c>
      <c r="PD62" s="14"/>
      <c r="PE62" s="14"/>
      <c r="PF62" s="14">
        <v>0</v>
      </c>
      <c r="PG62" s="14"/>
      <c r="PH62" s="14"/>
      <c r="PI62" s="14"/>
      <c r="PJ62" s="14"/>
      <c r="PK62" s="14"/>
      <c r="PL62" s="14"/>
      <c r="PM62" s="14"/>
      <c r="PN62" s="14"/>
      <c r="PO62" s="14">
        <v>0</v>
      </c>
      <c r="PP62" s="14"/>
      <c r="PQ62" s="14"/>
      <c r="PR62" s="14">
        <v>0</v>
      </c>
      <c r="PS62" s="14"/>
      <c r="PT62" s="14"/>
      <c r="PU62" s="14"/>
      <c r="PV62" s="14"/>
      <c r="PW62" s="14"/>
      <c r="PX62" s="14"/>
      <c r="PY62" s="14"/>
      <c r="PZ62" s="14"/>
      <c r="QA62" s="14">
        <v>0</v>
      </c>
      <c r="QB62" s="14"/>
      <c r="QC62" s="14"/>
      <c r="QD62" s="14">
        <v>0</v>
      </c>
      <c r="QE62" s="14"/>
      <c r="QF62" s="14"/>
      <c r="QG62" s="14"/>
      <c r="QH62" s="14"/>
      <c r="QI62" s="14"/>
    </row>
    <row r="63" spans="18:451">
      <c r="R63" s="12"/>
      <c r="S63" s="12" t="s">
        <v>50</v>
      </c>
      <c r="T63" s="1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5" t="e">
        <v>#DIV/0!</v>
      </c>
      <c r="CC63" s="15" t="e">
        <v>#DIV/0!</v>
      </c>
      <c r="CD63" s="15" t="e">
        <v>#DIV/0!</v>
      </c>
      <c r="CE63" s="15" t="e">
        <v>#DIV/0!</v>
      </c>
      <c r="CF63" s="15" t="e">
        <v>#DIV/0!</v>
      </c>
      <c r="CG63" s="15" t="e">
        <v>#DIV/0!</v>
      </c>
      <c r="CH63" s="15" t="e">
        <v>#DIV/0!</v>
      </c>
      <c r="CI63" s="15" t="e">
        <v>#DIV/0!</v>
      </c>
      <c r="CJ63" s="15" t="e">
        <v>#DIV/0!</v>
      </c>
      <c r="CK63" s="15" t="e">
        <v>#DIV/0!</v>
      </c>
      <c r="CL63" s="15" t="e">
        <v>#DIV/0!</v>
      </c>
      <c r="CM63" s="15" t="e">
        <v>#DIV/0!</v>
      </c>
      <c r="CN63" s="15" t="e">
        <v>#DIV/0!</v>
      </c>
      <c r="CO63" s="15" t="e">
        <v>#DIV/0!</v>
      </c>
      <c r="CP63" s="15" t="e">
        <v>#DIV/0!</v>
      </c>
      <c r="CQ63" s="15" t="e">
        <v>#DIV/0!</v>
      </c>
      <c r="CR63" s="15" t="e">
        <v>#DIV/0!</v>
      </c>
      <c r="CS63" s="15" t="e">
        <v>#DIV/0!</v>
      </c>
      <c r="CT63" s="15" t="e">
        <v>#DIV/0!</v>
      </c>
      <c r="CU63" s="15" t="e">
        <v>#DIV/0!</v>
      </c>
      <c r="CV63" s="15" t="e">
        <v>#DIV/0!</v>
      </c>
      <c r="CW63" s="15" t="e">
        <v>#DIV/0!</v>
      </c>
      <c r="CX63" s="15" t="e">
        <v>#DIV/0!</v>
      </c>
      <c r="CY63" s="15" t="e">
        <v>#DIV/0!</v>
      </c>
      <c r="CZ63" s="15">
        <v>0</v>
      </c>
      <c r="DA63" s="15">
        <v>0</v>
      </c>
      <c r="DB63" s="15">
        <v>0</v>
      </c>
      <c r="DC63" s="15">
        <v>0</v>
      </c>
      <c r="DD63" s="15">
        <v>0</v>
      </c>
      <c r="DE63" s="15">
        <v>0</v>
      </c>
      <c r="DF63" s="15">
        <v>0</v>
      </c>
      <c r="DG63" s="15">
        <v>0</v>
      </c>
      <c r="DH63" s="15">
        <v>0</v>
      </c>
      <c r="DI63" s="15">
        <v>0</v>
      </c>
      <c r="DJ63" s="15">
        <v>0</v>
      </c>
      <c r="DK63" s="15">
        <v>0</v>
      </c>
      <c r="DL63" s="16">
        <v>0</v>
      </c>
      <c r="DM63" s="16">
        <v>0</v>
      </c>
      <c r="DN63" s="16">
        <v>0</v>
      </c>
      <c r="DO63" s="16">
        <v>0</v>
      </c>
      <c r="DP63" s="16">
        <v>0</v>
      </c>
      <c r="DQ63" s="16">
        <v>0</v>
      </c>
      <c r="DR63" s="16">
        <v>0</v>
      </c>
      <c r="DS63" s="16">
        <v>0</v>
      </c>
      <c r="DT63" s="16">
        <v>0</v>
      </c>
      <c r="DU63" s="16">
        <v>0</v>
      </c>
      <c r="DV63" s="16">
        <v>0</v>
      </c>
      <c r="DW63" s="16">
        <v>0</v>
      </c>
      <c r="DX63" s="16">
        <v>0</v>
      </c>
      <c r="DY63" s="16">
        <v>0</v>
      </c>
      <c r="DZ63" s="16">
        <v>0</v>
      </c>
      <c r="EA63" s="16">
        <v>0</v>
      </c>
      <c r="EB63" s="16">
        <v>0</v>
      </c>
      <c r="EC63" s="16">
        <v>0</v>
      </c>
      <c r="ED63" s="16">
        <v>0</v>
      </c>
      <c r="EE63" s="16">
        <v>0</v>
      </c>
      <c r="EF63" s="16">
        <v>0</v>
      </c>
      <c r="EG63" s="16">
        <v>0</v>
      </c>
      <c r="EH63" s="16">
        <v>0</v>
      </c>
      <c r="EI63" s="16">
        <v>0</v>
      </c>
      <c r="EJ63" s="16">
        <v>0</v>
      </c>
      <c r="EK63" s="16">
        <v>0</v>
      </c>
      <c r="EL63" s="16">
        <v>0</v>
      </c>
      <c r="EM63" s="16">
        <v>0</v>
      </c>
      <c r="EN63" s="16">
        <v>0</v>
      </c>
      <c r="EO63" s="16">
        <v>0</v>
      </c>
      <c r="EP63" s="16">
        <v>0</v>
      </c>
      <c r="EQ63" s="16">
        <v>0</v>
      </c>
      <c r="ER63" s="16">
        <v>0</v>
      </c>
      <c r="ES63" s="16">
        <v>0</v>
      </c>
      <c r="ET63" s="16">
        <v>0</v>
      </c>
      <c r="EU63" s="16">
        <v>0</v>
      </c>
      <c r="EV63" s="16">
        <v>0</v>
      </c>
      <c r="EW63" s="16">
        <v>0</v>
      </c>
      <c r="EX63" s="16">
        <v>0</v>
      </c>
      <c r="EY63" s="16">
        <v>0</v>
      </c>
      <c r="EZ63" s="16">
        <v>0</v>
      </c>
      <c r="FA63" s="16">
        <v>0</v>
      </c>
      <c r="FB63" s="16">
        <v>0</v>
      </c>
      <c r="FC63" s="16">
        <v>0</v>
      </c>
      <c r="FD63" s="16">
        <v>0</v>
      </c>
      <c r="FE63" s="16">
        <v>0</v>
      </c>
      <c r="FF63" s="16">
        <v>0</v>
      </c>
      <c r="FG63" s="16">
        <v>0</v>
      </c>
      <c r="FH63" s="13">
        <v>0</v>
      </c>
      <c r="FI63" s="13">
        <v>0</v>
      </c>
      <c r="FJ63" s="13">
        <v>0</v>
      </c>
      <c r="FK63" s="13">
        <v>0</v>
      </c>
      <c r="FL63" s="13">
        <v>0</v>
      </c>
      <c r="FM63" s="13">
        <v>0</v>
      </c>
      <c r="FN63" s="13">
        <v>0</v>
      </c>
      <c r="FO63" s="13">
        <v>0</v>
      </c>
      <c r="FP63" s="13">
        <v>0</v>
      </c>
      <c r="FQ63" s="13">
        <v>0</v>
      </c>
      <c r="FR63" s="13">
        <v>0</v>
      </c>
      <c r="FS63" s="13">
        <v>0</v>
      </c>
      <c r="FT63" s="15">
        <v>0</v>
      </c>
      <c r="FU63" s="15">
        <v>0</v>
      </c>
      <c r="FV63" s="15">
        <v>0</v>
      </c>
      <c r="FW63" s="15">
        <v>0</v>
      </c>
      <c r="FX63" s="15">
        <v>0</v>
      </c>
      <c r="FY63" s="15">
        <v>0</v>
      </c>
      <c r="FZ63" s="15">
        <v>0</v>
      </c>
      <c r="GA63" s="15">
        <v>0</v>
      </c>
      <c r="GB63" s="15">
        <v>0</v>
      </c>
      <c r="GC63" s="15">
        <v>0</v>
      </c>
      <c r="GD63" s="15">
        <v>0</v>
      </c>
      <c r="GE63" s="15">
        <v>0</v>
      </c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12"/>
      <c r="IP63" s="12"/>
      <c r="IQ63" s="12"/>
      <c r="IR63" s="12"/>
      <c r="IS63" s="12"/>
      <c r="IT63" s="12"/>
      <c r="IU63" s="12"/>
      <c r="IV63" s="12"/>
      <c r="IW63" s="12"/>
      <c r="IX63" s="12"/>
      <c r="IY63" s="12"/>
      <c r="IZ63" s="12"/>
      <c r="JA63" s="12"/>
      <c r="JB63" s="12"/>
      <c r="JC63" s="12"/>
      <c r="JD63" s="12"/>
      <c r="JE63" s="12"/>
      <c r="JF63" s="12"/>
      <c r="JG63" s="12"/>
      <c r="JH63" s="12"/>
      <c r="JI63" s="12"/>
      <c r="JJ63" s="12"/>
      <c r="JK63" s="12"/>
      <c r="JL63" s="12"/>
      <c r="JM63" s="12"/>
      <c r="JN63" s="12"/>
      <c r="JO63" s="12"/>
      <c r="JP63" s="12"/>
      <c r="JQ63" s="12"/>
      <c r="JR63" s="12"/>
      <c r="JS63" s="12"/>
      <c r="JT63" s="12"/>
      <c r="JU63" s="12"/>
      <c r="JV63" s="12"/>
      <c r="JW63" s="12"/>
      <c r="JX63" s="12"/>
      <c r="JY63" s="12"/>
      <c r="JZ63" s="12"/>
      <c r="KA63" s="12"/>
      <c r="KB63" s="12"/>
      <c r="KC63" s="12"/>
      <c r="KD63" s="12"/>
      <c r="KE63" s="12"/>
      <c r="KF63" s="12"/>
      <c r="KG63" s="12"/>
      <c r="KH63" s="12"/>
      <c r="KI63" s="12"/>
      <c r="KJ63" s="12"/>
      <c r="KK63" s="12"/>
      <c r="KL63" s="12"/>
      <c r="KM63" s="12"/>
      <c r="KN63" s="12"/>
      <c r="KO63" s="12"/>
      <c r="KP63" s="12"/>
      <c r="KQ63" s="12"/>
      <c r="KR63" s="12"/>
      <c r="KS63" s="12"/>
      <c r="KT63" s="12"/>
      <c r="KU63" s="12"/>
      <c r="KV63" s="12"/>
      <c r="KW63" s="12"/>
      <c r="KX63" s="12"/>
      <c r="KY63" s="12"/>
      <c r="KZ63" s="12"/>
      <c r="LA63" s="12"/>
      <c r="LB63" s="12"/>
      <c r="LC63" s="12"/>
      <c r="LD63" s="12"/>
      <c r="LE63" s="12"/>
      <c r="LF63" s="12"/>
      <c r="LG63" s="12"/>
      <c r="LH63" s="12"/>
      <c r="LI63" s="12"/>
      <c r="LJ63" s="12"/>
      <c r="LK63" s="12"/>
      <c r="LL63" s="12"/>
      <c r="LM63" s="12"/>
      <c r="LN63" s="12"/>
      <c r="LO63" s="12"/>
      <c r="LP63" s="12"/>
      <c r="LQ63" s="12"/>
      <c r="LR63" s="12"/>
      <c r="LS63" s="12"/>
      <c r="LT63" s="14"/>
      <c r="LU63" s="14"/>
      <c r="LV63" s="14"/>
      <c r="LW63" s="14"/>
      <c r="LX63" s="14"/>
      <c r="LY63" s="14"/>
      <c r="LZ63" s="14"/>
      <c r="MA63" s="14"/>
      <c r="MB63" s="14"/>
      <c r="MC63" s="14"/>
      <c r="MD63" s="14"/>
      <c r="ME63" s="14"/>
      <c r="MF63" s="14"/>
      <c r="MG63" s="14"/>
      <c r="MH63" s="14"/>
      <c r="MI63" s="14"/>
      <c r="MJ63" s="14"/>
      <c r="MK63" s="14"/>
      <c r="ML63" s="14"/>
      <c r="MM63" s="14"/>
      <c r="MN63" s="14"/>
      <c r="MO63" s="14"/>
      <c r="MP63" s="14"/>
      <c r="MQ63" s="14"/>
      <c r="MR63" s="14"/>
      <c r="MS63" s="14"/>
      <c r="MT63" s="14"/>
      <c r="MU63" s="14"/>
      <c r="MV63" s="14"/>
      <c r="MW63" s="14"/>
      <c r="MX63" s="14"/>
      <c r="MY63" s="14"/>
      <c r="MZ63" s="14"/>
      <c r="NA63" s="14"/>
      <c r="NB63" s="14"/>
      <c r="NC63" s="14"/>
      <c r="ND63" s="14"/>
      <c r="NE63" s="14"/>
      <c r="NF63" s="14"/>
      <c r="NG63" s="14"/>
      <c r="NH63" s="14"/>
      <c r="NI63" s="14"/>
      <c r="NJ63" s="14"/>
      <c r="NK63" s="14"/>
      <c r="NL63" s="14"/>
      <c r="NM63" s="14"/>
      <c r="NN63" s="14"/>
      <c r="NO63" s="14"/>
      <c r="NP63" s="14"/>
      <c r="NQ63" s="14"/>
      <c r="NR63" s="14"/>
      <c r="NS63" s="14"/>
      <c r="NT63" s="14"/>
      <c r="NU63" s="14"/>
      <c r="NV63" s="14"/>
      <c r="NW63" s="14"/>
      <c r="NX63" s="14"/>
      <c r="NY63" s="14"/>
      <c r="NZ63" s="14"/>
      <c r="OA63" s="14"/>
      <c r="OB63" s="14"/>
      <c r="OC63" s="14"/>
      <c r="OD63" s="14"/>
      <c r="OE63" s="14"/>
      <c r="OF63" s="14"/>
      <c r="OG63" s="14"/>
      <c r="OH63" s="14"/>
      <c r="OI63" s="14"/>
      <c r="OJ63" s="14"/>
      <c r="OK63" s="14"/>
      <c r="OL63" s="14"/>
      <c r="OM63" s="14"/>
      <c r="ON63" s="14"/>
      <c r="OO63" s="14"/>
      <c r="OP63" s="14"/>
      <c r="OQ63" s="14"/>
      <c r="OR63" s="14"/>
      <c r="OS63" s="14"/>
      <c r="OT63" s="14"/>
      <c r="OU63" s="14"/>
      <c r="OV63" s="14"/>
      <c r="OW63" s="14"/>
      <c r="OX63" s="14"/>
      <c r="OY63" s="14"/>
      <c r="OZ63" s="14"/>
      <c r="PA63" s="14"/>
      <c r="PB63" s="14"/>
      <c r="PC63" s="14"/>
      <c r="PD63" s="14"/>
      <c r="PE63" s="14"/>
      <c r="PF63" s="14"/>
      <c r="PG63" s="14"/>
      <c r="PH63" s="14"/>
      <c r="PI63" s="14"/>
      <c r="PJ63" s="14"/>
      <c r="PK63" s="14"/>
      <c r="PL63" s="14"/>
      <c r="PM63" s="14"/>
      <c r="PN63" s="14"/>
      <c r="PO63" s="14"/>
      <c r="PP63" s="14"/>
      <c r="PQ63" s="14"/>
      <c r="PR63" s="14"/>
      <c r="PS63" s="14"/>
      <c r="PT63" s="14"/>
      <c r="PU63" s="14"/>
      <c r="PV63" s="14"/>
      <c r="PW63" s="14"/>
      <c r="PX63" s="14"/>
      <c r="PY63" s="14"/>
      <c r="PZ63" s="14"/>
      <c r="QA63" s="14"/>
      <c r="QB63" s="14"/>
      <c r="QC63" s="14"/>
      <c r="QD63" s="14"/>
      <c r="QE63" s="14"/>
      <c r="QF63" s="14"/>
      <c r="QG63" s="14"/>
      <c r="QH63" s="14"/>
      <c r="QI63" s="14"/>
    </row>
    <row r="64" spans="18:451">
      <c r="R64" s="12"/>
      <c r="S64" s="12" t="s">
        <v>97</v>
      </c>
      <c r="T64" s="1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5" t="e">
        <v>#DIV/0!</v>
      </c>
      <c r="CC64" s="15" t="e">
        <v>#DIV/0!</v>
      </c>
      <c r="CD64" s="15" t="e">
        <v>#DIV/0!</v>
      </c>
      <c r="CE64" s="15" t="e">
        <v>#DIV/0!</v>
      </c>
      <c r="CF64" s="15" t="e">
        <v>#DIV/0!</v>
      </c>
      <c r="CG64" s="15" t="e">
        <v>#DIV/0!</v>
      </c>
      <c r="CH64" s="15" t="e">
        <v>#DIV/0!</v>
      </c>
      <c r="CI64" s="15" t="e">
        <v>#DIV/0!</v>
      </c>
      <c r="CJ64" s="15" t="e">
        <v>#DIV/0!</v>
      </c>
      <c r="CK64" s="15" t="e">
        <v>#DIV/0!</v>
      </c>
      <c r="CL64" s="15" t="e">
        <v>#DIV/0!</v>
      </c>
      <c r="CM64" s="15" t="e">
        <v>#DIV/0!</v>
      </c>
      <c r="CN64" s="15" t="e">
        <v>#DIV/0!</v>
      </c>
      <c r="CO64" s="15" t="e">
        <v>#DIV/0!</v>
      </c>
      <c r="CP64" s="15" t="e">
        <v>#DIV/0!</v>
      </c>
      <c r="CQ64" s="15" t="e">
        <v>#DIV/0!</v>
      </c>
      <c r="CR64" s="15" t="e">
        <v>#DIV/0!</v>
      </c>
      <c r="CS64" s="15" t="e">
        <v>#DIV/0!</v>
      </c>
      <c r="CT64" s="15" t="e">
        <v>#DIV/0!</v>
      </c>
      <c r="CU64" s="15" t="e">
        <v>#DIV/0!</v>
      </c>
      <c r="CV64" s="15" t="e">
        <v>#DIV/0!</v>
      </c>
      <c r="CW64" s="15" t="e">
        <v>#DIV/0!</v>
      </c>
      <c r="CX64" s="15" t="e">
        <v>#DIV/0!</v>
      </c>
      <c r="CY64" s="15" t="e">
        <v>#DIV/0!</v>
      </c>
      <c r="CZ64" s="15">
        <v>0</v>
      </c>
      <c r="DA64" s="15">
        <v>0</v>
      </c>
      <c r="DB64" s="15">
        <v>0</v>
      </c>
      <c r="DC64" s="15">
        <v>0</v>
      </c>
      <c r="DD64" s="15">
        <v>0</v>
      </c>
      <c r="DE64" s="15">
        <v>0</v>
      </c>
      <c r="DF64" s="15">
        <v>0</v>
      </c>
      <c r="DG64" s="15">
        <v>0</v>
      </c>
      <c r="DH64" s="15">
        <v>0</v>
      </c>
      <c r="DI64" s="15">
        <v>0</v>
      </c>
      <c r="DJ64" s="15">
        <v>0</v>
      </c>
      <c r="DK64" s="15">
        <v>0</v>
      </c>
      <c r="DL64" s="16">
        <v>0</v>
      </c>
      <c r="DM64" s="16">
        <v>0</v>
      </c>
      <c r="DN64" s="16">
        <v>0</v>
      </c>
      <c r="DO64" s="16">
        <v>0</v>
      </c>
      <c r="DP64" s="16">
        <v>0</v>
      </c>
      <c r="DQ64" s="16">
        <v>0</v>
      </c>
      <c r="DR64" s="16">
        <v>0</v>
      </c>
      <c r="DS64" s="16">
        <v>0</v>
      </c>
      <c r="DT64" s="16">
        <v>0</v>
      </c>
      <c r="DU64" s="16">
        <v>0</v>
      </c>
      <c r="DV64" s="16">
        <v>0</v>
      </c>
      <c r="DW64" s="16">
        <v>0</v>
      </c>
      <c r="DX64" s="16">
        <v>0</v>
      </c>
      <c r="DY64" s="16">
        <v>0</v>
      </c>
      <c r="DZ64" s="16">
        <v>0</v>
      </c>
      <c r="EA64" s="16">
        <v>0</v>
      </c>
      <c r="EB64" s="16">
        <v>0</v>
      </c>
      <c r="EC64" s="16">
        <v>0</v>
      </c>
      <c r="ED64" s="16">
        <v>0</v>
      </c>
      <c r="EE64" s="16">
        <v>0</v>
      </c>
      <c r="EF64" s="16">
        <v>0</v>
      </c>
      <c r="EG64" s="16">
        <v>0</v>
      </c>
      <c r="EH64" s="16">
        <v>0</v>
      </c>
      <c r="EI64" s="16">
        <v>0</v>
      </c>
      <c r="EJ64" s="16">
        <v>0</v>
      </c>
      <c r="EK64" s="16">
        <v>0</v>
      </c>
      <c r="EL64" s="16">
        <v>0</v>
      </c>
      <c r="EM64" s="16">
        <v>0</v>
      </c>
      <c r="EN64" s="16">
        <v>0</v>
      </c>
      <c r="EO64" s="16">
        <v>0</v>
      </c>
      <c r="EP64" s="16">
        <v>0</v>
      </c>
      <c r="EQ64" s="16">
        <v>0</v>
      </c>
      <c r="ER64" s="16">
        <v>0</v>
      </c>
      <c r="ES64" s="16">
        <v>0</v>
      </c>
      <c r="ET64" s="16">
        <v>0</v>
      </c>
      <c r="EU64" s="16">
        <v>0</v>
      </c>
      <c r="EV64" s="16">
        <v>0</v>
      </c>
      <c r="EW64" s="16">
        <v>0</v>
      </c>
      <c r="EX64" s="16">
        <v>0</v>
      </c>
      <c r="EY64" s="16">
        <v>0</v>
      </c>
      <c r="EZ64" s="16">
        <v>0</v>
      </c>
      <c r="FA64" s="16">
        <v>0</v>
      </c>
      <c r="FB64" s="16">
        <v>0</v>
      </c>
      <c r="FC64" s="16">
        <v>0</v>
      </c>
      <c r="FD64" s="16">
        <v>0</v>
      </c>
      <c r="FE64" s="16">
        <v>0</v>
      </c>
      <c r="FF64" s="16">
        <v>0</v>
      </c>
      <c r="FG64" s="16">
        <v>0</v>
      </c>
      <c r="FH64" s="13">
        <v>0</v>
      </c>
      <c r="FI64" s="13">
        <v>0</v>
      </c>
      <c r="FJ64" s="13">
        <v>0</v>
      </c>
      <c r="FK64" s="13">
        <v>0</v>
      </c>
      <c r="FL64" s="13">
        <v>0</v>
      </c>
      <c r="FM64" s="13">
        <v>0</v>
      </c>
      <c r="FN64" s="13">
        <v>0</v>
      </c>
      <c r="FO64" s="13">
        <v>0</v>
      </c>
      <c r="FP64" s="13">
        <v>0</v>
      </c>
      <c r="FQ64" s="13">
        <v>0</v>
      </c>
      <c r="FR64" s="13">
        <v>0</v>
      </c>
      <c r="FS64" s="13">
        <v>0</v>
      </c>
      <c r="FT64" s="15">
        <v>0</v>
      </c>
      <c r="FU64" s="15">
        <v>0</v>
      </c>
      <c r="FV64" s="15">
        <v>0</v>
      </c>
      <c r="FW64" s="15">
        <v>0</v>
      </c>
      <c r="FX64" s="15">
        <v>0</v>
      </c>
      <c r="FY64" s="15">
        <v>0</v>
      </c>
      <c r="FZ64" s="15">
        <v>0</v>
      </c>
      <c r="GA64" s="15">
        <v>0</v>
      </c>
      <c r="GB64" s="15">
        <v>0</v>
      </c>
      <c r="GC64" s="15">
        <v>0</v>
      </c>
      <c r="GD64" s="15">
        <v>0</v>
      </c>
      <c r="GE64" s="15">
        <v>0</v>
      </c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12"/>
      <c r="IP64" s="12"/>
      <c r="IQ64" s="12"/>
      <c r="IR64" s="12"/>
      <c r="IS64" s="12"/>
      <c r="IT64" s="12"/>
      <c r="IU64" s="12"/>
      <c r="IV64" s="12"/>
      <c r="IW64" s="12"/>
      <c r="IX64" s="12"/>
      <c r="IY64" s="12"/>
      <c r="IZ64" s="12"/>
      <c r="JA64" s="12"/>
      <c r="JB64" s="12"/>
      <c r="JC64" s="12"/>
      <c r="JD64" s="12"/>
      <c r="JE64" s="12"/>
      <c r="JF64" s="12"/>
      <c r="JG64" s="12"/>
      <c r="JH64" s="12"/>
      <c r="JI64" s="12"/>
      <c r="JJ64" s="12"/>
      <c r="JK64" s="12"/>
      <c r="JL64" s="12"/>
      <c r="JM64" s="12"/>
      <c r="JN64" s="12"/>
      <c r="JO64" s="12"/>
      <c r="JP64" s="12"/>
      <c r="JQ64" s="12"/>
      <c r="JR64" s="12"/>
      <c r="JS64" s="12"/>
      <c r="JT64" s="12"/>
      <c r="JU64" s="12"/>
      <c r="JV64" s="12"/>
      <c r="JW64" s="12"/>
      <c r="JX64" s="12"/>
      <c r="JY64" s="12"/>
      <c r="JZ64" s="12"/>
      <c r="KA64" s="12"/>
      <c r="KB64" s="12"/>
      <c r="KC64" s="12"/>
      <c r="KD64" s="12"/>
      <c r="KE64" s="12"/>
      <c r="KF64" s="12"/>
      <c r="KG64" s="12"/>
      <c r="KH64" s="12"/>
      <c r="KI64" s="12"/>
      <c r="KJ64" s="12"/>
      <c r="KK64" s="12"/>
      <c r="KL64" s="12"/>
      <c r="KM64" s="12"/>
      <c r="KN64" s="12"/>
      <c r="KO64" s="12"/>
      <c r="KP64" s="12"/>
      <c r="KQ64" s="12"/>
      <c r="KR64" s="12"/>
      <c r="KS64" s="12"/>
      <c r="KT64" s="12"/>
      <c r="KU64" s="12"/>
      <c r="KV64" s="12"/>
      <c r="KW64" s="12"/>
      <c r="KX64" s="12"/>
      <c r="KY64" s="12"/>
      <c r="KZ64" s="12"/>
      <c r="LA64" s="12"/>
      <c r="LB64" s="12"/>
      <c r="LC64" s="12"/>
      <c r="LD64" s="12"/>
      <c r="LE64" s="12"/>
      <c r="LF64" s="12"/>
      <c r="LG64" s="12"/>
      <c r="LH64" s="12"/>
      <c r="LI64" s="12"/>
      <c r="LJ64" s="12"/>
      <c r="LK64" s="12"/>
      <c r="LL64" s="12"/>
      <c r="LM64" s="12"/>
      <c r="LN64" s="12"/>
      <c r="LO64" s="12"/>
      <c r="LP64" s="12"/>
      <c r="LQ64" s="12"/>
      <c r="LR64" s="12"/>
      <c r="LS64" s="12"/>
      <c r="LT64" s="14"/>
      <c r="LU64" s="14"/>
      <c r="LV64" s="14"/>
      <c r="LW64" s="14"/>
      <c r="LX64" s="14"/>
      <c r="LY64" s="14"/>
      <c r="LZ64" s="14"/>
      <c r="MA64" s="14"/>
      <c r="MB64" s="14"/>
      <c r="MC64" s="14"/>
      <c r="MD64" s="14"/>
      <c r="ME64" s="14"/>
      <c r="MF64" s="14"/>
      <c r="MG64" s="14"/>
      <c r="MH64" s="14"/>
      <c r="MI64" s="14"/>
      <c r="MJ64" s="14"/>
      <c r="MK64" s="14"/>
      <c r="ML64" s="14"/>
      <c r="MM64" s="14"/>
      <c r="MN64" s="14"/>
      <c r="MO64" s="14"/>
      <c r="MP64" s="14"/>
      <c r="MQ64" s="14"/>
      <c r="MR64" s="14"/>
      <c r="MS64" s="14"/>
      <c r="MT64" s="14"/>
      <c r="MU64" s="14"/>
      <c r="MV64" s="14"/>
      <c r="MW64" s="14"/>
      <c r="MX64" s="14"/>
      <c r="MY64" s="14"/>
      <c r="MZ64" s="14"/>
      <c r="NA64" s="14"/>
      <c r="NB64" s="14"/>
      <c r="NC64" s="14"/>
      <c r="ND64" s="14"/>
      <c r="NE64" s="14"/>
      <c r="NF64" s="14"/>
      <c r="NG64" s="14"/>
      <c r="NH64" s="14"/>
      <c r="NI64" s="14"/>
      <c r="NJ64" s="14"/>
      <c r="NK64" s="14"/>
      <c r="NL64" s="14"/>
      <c r="NM64" s="14"/>
      <c r="NN64" s="14"/>
      <c r="NO64" s="14"/>
      <c r="NP64" s="14"/>
      <c r="NQ64" s="14"/>
      <c r="NR64" s="14"/>
      <c r="NS64" s="14"/>
      <c r="NT64" s="14"/>
      <c r="NU64" s="14"/>
      <c r="NV64" s="14"/>
      <c r="NW64" s="14"/>
      <c r="NX64" s="14"/>
      <c r="NY64" s="14"/>
      <c r="NZ64" s="14"/>
      <c r="OA64" s="14"/>
      <c r="OB64" s="14"/>
      <c r="OC64" s="14"/>
      <c r="OD64" s="14"/>
      <c r="OE64" s="14"/>
      <c r="OF64" s="14"/>
      <c r="OG64" s="14"/>
      <c r="OH64" s="14"/>
      <c r="OI64" s="14"/>
      <c r="OJ64" s="14"/>
      <c r="OK64" s="14"/>
      <c r="OL64" s="14"/>
      <c r="OM64" s="14"/>
      <c r="ON64" s="14"/>
      <c r="OO64" s="14"/>
      <c r="OP64" s="14"/>
      <c r="OQ64" s="14"/>
      <c r="OR64" s="14"/>
      <c r="OS64" s="14"/>
      <c r="OT64" s="14"/>
      <c r="OU64" s="14"/>
      <c r="OV64" s="14"/>
      <c r="OW64" s="14"/>
      <c r="OX64" s="14"/>
      <c r="OY64" s="14"/>
      <c r="OZ64" s="14"/>
      <c r="PA64" s="14"/>
      <c r="PB64" s="14"/>
      <c r="PC64" s="14"/>
      <c r="PD64" s="14"/>
      <c r="PE64" s="14"/>
      <c r="PF64" s="14"/>
      <c r="PG64" s="14"/>
      <c r="PH64" s="14"/>
      <c r="PI64" s="14"/>
      <c r="PJ64" s="14"/>
      <c r="PK64" s="14"/>
      <c r="PL64" s="14"/>
      <c r="PM64" s="14"/>
      <c r="PN64" s="14"/>
      <c r="PO64" s="14"/>
      <c r="PP64" s="14"/>
      <c r="PQ64" s="14"/>
      <c r="PR64" s="14"/>
      <c r="PS64" s="14"/>
      <c r="PT64" s="14"/>
      <c r="PU64" s="14"/>
      <c r="PV64" s="14"/>
      <c r="PW64" s="14"/>
      <c r="PX64" s="14"/>
      <c r="PY64" s="14"/>
      <c r="PZ64" s="14"/>
      <c r="QA64" s="14"/>
      <c r="QB64" s="14"/>
      <c r="QC64" s="14"/>
      <c r="QD64" s="14"/>
      <c r="QE64" s="14"/>
      <c r="QF64" s="14"/>
      <c r="QG64" s="14"/>
      <c r="QH64" s="14"/>
      <c r="QI64" s="14"/>
    </row>
    <row r="65" spans="18:451">
      <c r="R65" s="12"/>
      <c r="S65" s="12" t="s">
        <v>52</v>
      </c>
      <c r="T65" s="12"/>
      <c r="U65" s="22"/>
      <c r="V65" s="22"/>
      <c r="W65" s="22"/>
      <c r="X65" s="22"/>
      <c r="Y65" s="22"/>
      <c r="Z65" s="22"/>
      <c r="AA65" s="22"/>
      <c r="AB65" s="22"/>
      <c r="AC65" s="22">
        <v>8</v>
      </c>
      <c r="AD65" s="22"/>
      <c r="AE65" s="22"/>
      <c r="AF65" s="25"/>
      <c r="AG65" s="25"/>
      <c r="AH65" s="25"/>
      <c r="AI65" s="25"/>
      <c r="AJ65" s="25"/>
      <c r="AK65" s="25"/>
      <c r="AL65" s="25"/>
      <c r="AM65" s="25"/>
      <c r="AN65" s="25"/>
      <c r="AO65" s="25">
        <v>0</v>
      </c>
      <c r="AP65" s="25"/>
      <c r="AQ65" s="25"/>
      <c r="AR65" s="22"/>
      <c r="AS65" s="22"/>
      <c r="AT65" s="22"/>
      <c r="AU65" s="22"/>
      <c r="AV65" s="22"/>
      <c r="AW65" s="22"/>
      <c r="AX65" s="22"/>
      <c r="AY65" s="22"/>
      <c r="AZ65" s="22"/>
      <c r="BA65" s="22">
        <v>0</v>
      </c>
      <c r="BB65" s="22"/>
      <c r="BC65" s="22"/>
      <c r="BD65" s="22"/>
      <c r="BE65" s="22"/>
      <c r="BF65" s="22"/>
      <c r="BG65" s="22"/>
      <c r="BH65" s="14"/>
      <c r="BI65" s="14"/>
      <c r="BJ65" s="14"/>
      <c r="BK65" s="14"/>
      <c r="BL65" s="14"/>
      <c r="BM65" s="14">
        <v>0</v>
      </c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>
        <v>0</v>
      </c>
      <c r="BZ65" s="14"/>
      <c r="CA65" s="14"/>
      <c r="CB65" s="15" t="e">
        <v>#DIV/0!</v>
      </c>
      <c r="CC65" s="15" t="e">
        <v>#DIV/0!</v>
      </c>
      <c r="CD65" s="15" t="e">
        <v>#DIV/0!</v>
      </c>
      <c r="CE65" s="15" t="e">
        <v>#DIV/0!</v>
      </c>
      <c r="CF65" s="15" t="e">
        <v>#DIV/0!</v>
      </c>
      <c r="CG65" s="15" t="e">
        <v>#DIV/0!</v>
      </c>
      <c r="CH65" s="15" t="e">
        <v>#DIV/0!</v>
      </c>
      <c r="CI65" s="15" t="e">
        <v>#DIV/0!</v>
      </c>
      <c r="CJ65" s="15" t="e">
        <v>#DIV/0!</v>
      </c>
      <c r="CK65" s="15" t="e">
        <v>#DIV/0!</v>
      </c>
      <c r="CL65" s="15" t="e">
        <v>#DIV/0!</v>
      </c>
      <c r="CM65" s="15" t="e">
        <v>#DIV/0!</v>
      </c>
      <c r="CN65" s="15" t="e">
        <v>#DIV/0!</v>
      </c>
      <c r="CO65" s="15" t="e">
        <v>#DIV/0!</v>
      </c>
      <c r="CP65" s="15" t="e">
        <v>#DIV/0!</v>
      </c>
      <c r="CQ65" s="15" t="e">
        <v>#DIV/0!</v>
      </c>
      <c r="CR65" s="15" t="e">
        <v>#DIV/0!</v>
      </c>
      <c r="CS65" s="15" t="e">
        <v>#DIV/0!</v>
      </c>
      <c r="CT65" s="15" t="e">
        <v>#DIV/0!</v>
      </c>
      <c r="CU65" s="15" t="e">
        <v>#DIV/0!</v>
      </c>
      <c r="CV65" s="15" t="e">
        <v>#DIV/0!</v>
      </c>
      <c r="CW65" s="15" t="e">
        <v>#DIV/0!</v>
      </c>
      <c r="CX65" s="15" t="e">
        <v>#DIV/0!</v>
      </c>
      <c r="CY65" s="15" t="e">
        <v>#DIV/0!</v>
      </c>
      <c r="CZ65" s="15">
        <v>0</v>
      </c>
      <c r="DA65" s="15">
        <v>0</v>
      </c>
      <c r="DB65" s="15">
        <v>0</v>
      </c>
      <c r="DC65" s="15">
        <v>0</v>
      </c>
      <c r="DD65" s="15">
        <v>0</v>
      </c>
      <c r="DE65" s="15">
        <v>0</v>
      </c>
      <c r="DF65" s="15">
        <v>0</v>
      </c>
      <c r="DG65" s="15">
        <v>0</v>
      </c>
      <c r="DH65" s="15">
        <v>0</v>
      </c>
      <c r="DI65" s="15">
        <v>0.15707253295438253</v>
      </c>
      <c r="DJ65" s="15">
        <v>0</v>
      </c>
      <c r="DK65" s="15">
        <v>0</v>
      </c>
      <c r="DL65" s="16">
        <v>0</v>
      </c>
      <c r="DM65" s="16">
        <v>0</v>
      </c>
      <c r="DN65" s="16">
        <v>0</v>
      </c>
      <c r="DO65" s="16">
        <v>0</v>
      </c>
      <c r="DP65" s="16">
        <v>0</v>
      </c>
      <c r="DQ65" s="16">
        <v>0</v>
      </c>
      <c r="DR65" s="16">
        <v>0</v>
      </c>
      <c r="DS65" s="16">
        <v>0</v>
      </c>
      <c r="DT65" s="16">
        <v>0</v>
      </c>
      <c r="DU65" s="16">
        <v>115.69598053519773</v>
      </c>
      <c r="DV65" s="16">
        <v>0</v>
      </c>
      <c r="DW65" s="16">
        <v>0</v>
      </c>
      <c r="DX65" s="16">
        <v>0</v>
      </c>
      <c r="DY65" s="16">
        <v>0</v>
      </c>
      <c r="DZ65" s="16">
        <v>0</v>
      </c>
      <c r="EA65" s="16">
        <v>0</v>
      </c>
      <c r="EB65" s="16">
        <v>0</v>
      </c>
      <c r="EC65" s="16">
        <v>0</v>
      </c>
      <c r="ED65" s="16">
        <v>0</v>
      </c>
      <c r="EE65" s="16">
        <v>0</v>
      </c>
      <c r="EF65" s="16">
        <v>0</v>
      </c>
      <c r="EG65" s="16">
        <v>112.61438523103912</v>
      </c>
      <c r="EH65" s="16">
        <v>0</v>
      </c>
      <c r="EI65" s="16">
        <v>0</v>
      </c>
      <c r="EJ65" s="16">
        <v>0</v>
      </c>
      <c r="EK65" s="16">
        <v>0</v>
      </c>
      <c r="EL65" s="16">
        <v>0</v>
      </c>
      <c r="EM65" s="16">
        <v>0</v>
      </c>
      <c r="EN65" s="16">
        <v>0</v>
      </c>
      <c r="EO65" s="16">
        <v>0</v>
      </c>
      <c r="EP65" s="16">
        <v>0</v>
      </c>
      <c r="EQ65" s="16">
        <v>0</v>
      </c>
      <c r="ER65" s="16">
        <v>0</v>
      </c>
      <c r="ES65" s="16">
        <v>3.0000000000000004</v>
      </c>
      <c r="ET65" s="16">
        <v>0</v>
      </c>
      <c r="EU65" s="16">
        <v>0</v>
      </c>
      <c r="EV65" s="16">
        <v>0</v>
      </c>
      <c r="EW65" s="16">
        <v>0</v>
      </c>
      <c r="EX65" s="16">
        <v>0</v>
      </c>
      <c r="EY65" s="16">
        <v>0</v>
      </c>
      <c r="EZ65" s="16">
        <v>0</v>
      </c>
      <c r="FA65" s="16">
        <v>0</v>
      </c>
      <c r="FB65" s="16">
        <v>0</v>
      </c>
      <c r="FC65" s="16">
        <v>0</v>
      </c>
      <c r="FD65" s="16">
        <v>0</v>
      </c>
      <c r="FE65" s="16">
        <v>730.44046020173221</v>
      </c>
      <c r="FF65" s="16">
        <v>0</v>
      </c>
      <c r="FG65" s="16">
        <v>0</v>
      </c>
      <c r="FH65" s="13">
        <v>0</v>
      </c>
      <c r="FI65" s="13">
        <v>0</v>
      </c>
      <c r="FJ65" s="13">
        <v>0</v>
      </c>
      <c r="FK65" s="13">
        <v>0</v>
      </c>
      <c r="FL65" s="13">
        <v>0</v>
      </c>
      <c r="FM65" s="13">
        <v>0</v>
      </c>
      <c r="FN65" s="13">
        <v>0</v>
      </c>
      <c r="FO65" s="13">
        <v>0</v>
      </c>
      <c r="FP65" s="13">
        <v>0</v>
      </c>
      <c r="FQ65" s="13">
        <v>125501</v>
      </c>
      <c r="FR65" s="13">
        <v>0</v>
      </c>
      <c r="FS65" s="13">
        <v>0</v>
      </c>
      <c r="FT65" s="15">
        <v>0</v>
      </c>
      <c r="FU65" s="15">
        <v>0</v>
      </c>
      <c r="FV65" s="15">
        <v>0</v>
      </c>
      <c r="FW65" s="15">
        <v>0</v>
      </c>
      <c r="FX65" s="15">
        <v>0</v>
      </c>
      <c r="FY65" s="15">
        <v>0</v>
      </c>
      <c r="FZ65" s="15">
        <v>0</v>
      </c>
      <c r="GA65" s="15">
        <v>0</v>
      </c>
      <c r="GB65" s="15">
        <v>0</v>
      </c>
      <c r="GC65" s="15">
        <v>0.24416219791077362</v>
      </c>
      <c r="GD65" s="15">
        <v>0</v>
      </c>
      <c r="GE65" s="15">
        <v>0</v>
      </c>
      <c r="GF65" s="12"/>
      <c r="GG65" s="12"/>
      <c r="GH65" s="12"/>
      <c r="GI65" s="12"/>
      <c r="GJ65" s="12"/>
      <c r="GK65" s="12"/>
      <c r="GL65" s="12"/>
      <c r="GM65" s="12"/>
      <c r="GN65" s="12"/>
      <c r="GO65" s="12">
        <v>0</v>
      </c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>
        <v>0</v>
      </c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>
        <v>0</v>
      </c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>
        <v>0</v>
      </c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>
        <v>0</v>
      </c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>
        <v>0</v>
      </c>
      <c r="IX65" s="12"/>
      <c r="IY65" s="12"/>
      <c r="IZ65" s="12"/>
      <c r="JA65" s="12"/>
      <c r="JB65" s="12"/>
      <c r="JC65" s="12"/>
      <c r="JD65" s="12"/>
      <c r="JE65" s="12"/>
      <c r="JF65" s="12"/>
      <c r="JG65" s="12"/>
      <c r="JH65" s="12"/>
      <c r="JI65" s="12">
        <v>0</v>
      </c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>
        <v>0</v>
      </c>
      <c r="JV65" s="12"/>
      <c r="JW65" s="12"/>
      <c r="JX65" s="12"/>
      <c r="JY65" s="12"/>
      <c r="JZ65" s="12"/>
      <c r="KA65" s="12"/>
      <c r="KB65" s="12"/>
      <c r="KC65" s="12"/>
      <c r="KD65" s="12"/>
      <c r="KE65" s="12"/>
      <c r="KF65" s="12"/>
      <c r="KG65" s="12">
        <v>0</v>
      </c>
      <c r="KH65" s="12"/>
      <c r="KI65" s="12"/>
      <c r="KJ65" s="12"/>
      <c r="KK65" s="12"/>
      <c r="KL65" s="12"/>
      <c r="KM65" s="12"/>
      <c r="KN65" s="12"/>
      <c r="KO65" s="12"/>
      <c r="KP65" s="12"/>
      <c r="KQ65" s="12"/>
      <c r="KR65" s="12"/>
      <c r="KS65" s="12">
        <v>8</v>
      </c>
      <c r="KT65" s="12"/>
      <c r="KU65" s="12"/>
      <c r="KV65" s="12"/>
      <c r="KW65" s="12"/>
      <c r="KX65" s="12"/>
      <c r="KY65" s="12"/>
      <c r="KZ65" s="12"/>
      <c r="LA65" s="12"/>
      <c r="LB65" s="12"/>
      <c r="LC65" s="12"/>
      <c r="LD65" s="12"/>
      <c r="LE65" s="12">
        <v>0</v>
      </c>
      <c r="LF65" s="12"/>
      <c r="LG65" s="12"/>
      <c r="LH65" s="12"/>
      <c r="LI65" s="12"/>
      <c r="LJ65" s="12"/>
      <c r="LK65" s="12"/>
      <c r="LL65" s="12"/>
      <c r="LM65" s="12"/>
      <c r="LN65" s="12"/>
      <c r="LO65" s="12"/>
      <c r="LP65" s="12"/>
      <c r="LQ65" s="12">
        <v>0</v>
      </c>
      <c r="LR65" s="12"/>
      <c r="LS65" s="12"/>
      <c r="LT65" s="14"/>
      <c r="LU65" s="14"/>
      <c r="LV65" s="14"/>
      <c r="LW65" s="14"/>
      <c r="LX65" s="14"/>
      <c r="LY65" s="14"/>
      <c r="LZ65" s="14"/>
      <c r="MA65" s="14"/>
      <c r="MB65" s="14"/>
      <c r="MC65" s="14">
        <v>0</v>
      </c>
      <c r="MD65" s="14"/>
      <c r="ME65" s="14"/>
      <c r="MF65" s="14"/>
      <c r="MG65" s="14"/>
      <c r="MH65" s="14"/>
      <c r="MI65" s="14"/>
      <c r="MJ65" s="14"/>
      <c r="MK65" s="14"/>
      <c r="ML65" s="14"/>
      <c r="MM65" s="14"/>
      <c r="MN65" s="14"/>
      <c r="MO65" s="14">
        <v>0</v>
      </c>
      <c r="MP65" s="14"/>
      <c r="MQ65" s="14"/>
      <c r="MR65" s="14"/>
      <c r="MS65" s="14"/>
      <c r="MT65" s="14"/>
      <c r="MU65" s="14"/>
      <c r="MV65" s="14"/>
      <c r="MW65" s="14"/>
      <c r="MX65" s="14"/>
      <c r="MY65" s="14"/>
      <c r="MZ65" s="14"/>
      <c r="NA65" s="14">
        <v>0</v>
      </c>
      <c r="NB65" s="14"/>
      <c r="NC65" s="14"/>
      <c r="ND65" s="14"/>
      <c r="NE65" s="14"/>
      <c r="NF65" s="14"/>
      <c r="NG65" s="14"/>
      <c r="NH65" s="14"/>
      <c r="NI65" s="14"/>
      <c r="NJ65" s="14"/>
      <c r="NK65" s="14"/>
      <c r="NL65" s="14"/>
      <c r="NM65" s="14">
        <v>0</v>
      </c>
      <c r="NN65" s="14"/>
      <c r="NO65" s="14"/>
      <c r="NP65" s="14"/>
      <c r="NQ65" s="14"/>
      <c r="NR65" s="14"/>
      <c r="NS65" s="14"/>
      <c r="NT65" s="14"/>
      <c r="NU65" s="14"/>
      <c r="NV65" s="14"/>
      <c r="NW65" s="14"/>
      <c r="NX65" s="14"/>
      <c r="NY65" s="14">
        <v>0</v>
      </c>
      <c r="NZ65" s="14"/>
      <c r="OA65" s="14"/>
      <c r="OB65" s="14"/>
      <c r="OC65" s="14"/>
      <c r="OD65" s="14"/>
      <c r="OE65" s="14"/>
      <c r="OF65" s="14"/>
      <c r="OG65" s="14"/>
      <c r="OH65" s="14"/>
      <c r="OI65" s="14"/>
      <c r="OJ65" s="14"/>
      <c r="OK65" s="14">
        <v>0</v>
      </c>
      <c r="OL65" s="14"/>
      <c r="OM65" s="14"/>
      <c r="ON65" s="14"/>
      <c r="OO65" s="14"/>
      <c r="OP65" s="14"/>
      <c r="OQ65" s="14"/>
      <c r="OR65" s="14"/>
      <c r="OS65" s="14"/>
      <c r="OT65" s="14"/>
      <c r="OU65" s="14"/>
      <c r="OV65" s="14"/>
      <c r="OW65" s="14">
        <v>0</v>
      </c>
      <c r="OX65" s="14"/>
      <c r="OY65" s="14"/>
      <c r="OZ65" s="14"/>
      <c r="PA65" s="14"/>
      <c r="PB65" s="14"/>
      <c r="PC65" s="14"/>
      <c r="PD65" s="14"/>
      <c r="PE65" s="14"/>
      <c r="PF65" s="14"/>
      <c r="PG65" s="14"/>
      <c r="PH65" s="14"/>
      <c r="PI65" s="14">
        <v>0</v>
      </c>
      <c r="PJ65" s="14"/>
      <c r="PK65" s="14"/>
      <c r="PL65" s="14"/>
      <c r="PM65" s="14"/>
      <c r="PN65" s="14"/>
      <c r="PO65" s="14"/>
      <c r="PP65" s="14"/>
      <c r="PQ65" s="14"/>
      <c r="PR65" s="14"/>
      <c r="PS65" s="14"/>
      <c r="PT65" s="14"/>
      <c r="PU65" s="14">
        <v>0</v>
      </c>
      <c r="PV65" s="14"/>
      <c r="PW65" s="14"/>
      <c r="PX65" s="14"/>
      <c r="PY65" s="14"/>
      <c r="PZ65" s="14"/>
      <c r="QA65" s="14"/>
      <c r="QB65" s="14"/>
      <c r="QC65" s="14"/>
      <c r="QD65" s="14"/>
      <c r="QE65" s="14"/>
      <c r="QF65" s="14"/>
      <c r="QG65" s="14">
        <v>0</v>
      </c>
      <c r="QH65" s="14"/>
      <c r="QI65" s="14"/>
    </row>
    <row r="66" spans="18:451">
      <c r="R66" s="12"/>
      <c r="S66" s="12" t="s">
        <v>53</v>
      </c>
      <c r="T66" s="1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5" t="e">
        <v>#DIV/0!</v>
      </c>
      <c r="CC66" s="15" t="e">
        <v>#DIV/0!</v>
      </c>
      <c r="CD66" s="15" t="e">
        <v>#DIV/0!</v>
      </c>
      <c r="CE66" s="15" t="e">
        <v>#DIV/0!</v>
      </c>
      <c r="CF66" s="15" t="e">
        <v>#DIV/0!</v>
      </c>
      <c r="CG66" s="15" t="e">
        <v>#DIV/0!</v>
      </c>
      <c r="CH66" s="15" t="e">
        <v>#DIV/0!</v>
      </c>
      <c r="CI66" s="15" t="e">
        <v>#DIV/0!</v>
      </c>
      <c r="CJ66" s="15" t="e">
        <v>#DIV/0!</v>
      </c>
      <c r="CK66" s="15" t="e">
        <v>#DIV/0!</v>
      </c>
      <c r="CL66" s="15" t="e">
        <v>#DIV/0!</v>
      </c>
      <c r="CM66" s="15" t="e">
        <v>#DIV/0!</v>
      </c>
      <c r="CN66" s="15" t="e">
        <v>#DIV/0!</v>
      </c>
      <c r="CO66" s="15" t="e">
        <v>#DIV/0!</v>
      </c>
      <c r="CP66" s="15" t="e">
        <v>#DIV/0!</v>
      </c>
      <c r="CQ66" s="15" t="e">
        <v>#DIV/0!</v>
      </c>
      <c r="CR66" s="15" t="e">
        <v>#DIV/0!</v>
      </c>
      <c r="CS66" s="15" t="e">
        <v>#DIV/0!</v>
      </c>
      <c r="CT66" s="15" t="e">
        <v>#DIV/0!</v>
      </c>
      <c r="CU66" s="15" t="e">
        <v>#DIV/0!</v>
      </c>
      <c r="CV66" s="15" t="e">
        <v>#DIV/0!</v>
      </c>
      <c r="CW66" s="15" t="e">
        <v>#DIV/0!</v>
      </c>
      <c r="CX66" s="15" t="e">
        <v>#DIV/0!</v>
      </c>
      <c r="CY66" s="15" t="e">
        <v>#DIV/0!</v>
      </c>
      <c r="CZ66" s="15">
        <v>0</v>
      </c>
      <c r="DA66" s="15">
        <v>0</v>
      </c>
      <c r="DB66" s="15">
        <v>0</v>
      </c>
      <c r="DC66" s="15">
        <v>0</v>
      </c>
      <c r="DD66" s="15">
        <v>0</v>
      </c>
      <c r="DE66" s="15">
        <v>0</v>
      </c>
      <c r="DF66" s="15">
        <v>0</v>
      </c>
      <c r="DG66" s="15">
        <v>0</v>
      </c>
      <c r="DH66" s="15">
        <v>0</v>
      </c>
      <c r="DI66" s="15">
        <v>0</v>
      </c>
      <c r="DJ66" s="15">
        <v>0</v>
      </c>
      <c r="DK66" s="15">
        <v>0</v>
      </c>
      <c r="DL66" s="16">
        <v>0</v>
      </c>
      <c r="DM66" s="16">
        <v>0</v>
      </c>
      <c r="DN66" s="16">
        <v>0</v>
      </c>
      <c r="DO66" s="16">
        <v>0</v>
      </c>
      <c r="DP66" s="16">
        <v>0</v>
      </c>
      <c r="DQ66" s="16">
        <v>0</v>
      </c>
      <c r="DR66" s="16">
        <v>0</v>
      </c>
      <c r="DS66" s="16">
        <v>0</v>
      </c>
      <c r="DT66" s="16">
        <v>0</v>
      </c>
      <c r="DU66" s="16">
        <v>0</v>
      </c>
      <c r="DV66" s="16">
        <v>0</v>
      </c>
      <c r="DW66" s="16">
        <v>0</v>
      </c>
      <c r="DX66" s="16">
        <v>0</v>
      </c>
      <c r="DY66" s="16">
        <v>0</v>
      </c>
      <c r="DZ66" s="16">
        <v>0</v>
      </c>
      <c r="EA66" s="16">
        <v>0</v>
      </c>
      <c r="EB66" s="16">
        <v>0</v>
      </c>
      <c r="EC66" s="16">
        <v>0</v>
      </c>
      <c r="ED66" s="16">
        <v>0</v>
      </c>
      <c r="EE66" s="16">
        <v>0</v>
      </c>
      <c r="EF66" s="16">
        <v>0</v>
      </c>
      <c r="EG66" s="16">
        <v>0</v>
      </c>
      <c r="EH66" s="16">
        <v>0</v>
      </c>
      <c r="EI66" s="16">
        <v>0</v>
      </c>
      <c r="EJ66" s="16">
        <v>0</v>
      </c>
      <c r="EK66" s="16">
        <v>0</v>
      </c>
      <c r="EL66" s="16">
        <v>0</v>
      </c>
      <c r="EM66" s="16">
        <v>0</v>
      </c>
      <c r="EN66" s="16">
        <v>0</v>
      </c>
      <c r="EO66" s="16">
        <v>0</v>
      </c>
      <c r="EP66" s="16">
        <v>0</v>
      </c>
      <c r="EQ66" s="16">
        <v>0</v>
      </c>
      <c r="ER66" s="16">
        <v>0</v>
      </c>
      <c r="ES66" s="16">
        <v>0</v>
      </c>
      <c r="ET66" s="16">
        <v>0</v>
      </c>
      <c r="EU66" s="16">
        <v>0</v>
      </c>
      <c r="EV66" s="16">
        <v>0</v>
      </c>
      <c r="EW66" s="16">
        <v>0</v>
      </c>
      <c r="EX66" s="16">
        <v>0</v>
      </c>
      <c r="EY66" s="16">
        <v>0</v>
      </c>
      <c r="EZ66" s="16">
        <v>0</v>
      </c>
      <c r="FA66" s="16">
        <v>0</v>
      </c>
      <c r="FB66" s="16">
        <v>0</v>
      </c>
      <c r="FC66" s="16">
        <v>0</v>
      </c>
      <c r="FD66" s="16">
        <v>0</v>
      </c>
      <c r="FE66" s="16">
        <v>0</v>
      </c>
      <c r="FF66" s="16">
        <v>0</v>
      </c>
      <c r="FG66" s="16">
        <v>0</v>
      </c>
      <c r="FH66" s="13">
        <v>0</v>
      </c>
      <c r="FI66" s="13">
        <v>0</v>
      </c>
      <c r="FJ66" s="13">
        <v>0</v>
      </c>
      <c r="FK66" s="13">
        <v>0</v>
      </c>
      <c r="FL66" s="13">
        <v>0</v>
      </c>
      <c r="FM66" s="13">
        <v>0</v>
      </c>
      <c r="FN66" s="13">
        <v>0</v>
      </c>
      <c r="FO66" s="13">
        <v>0</v>
      </c>
      <c r="FP66" s="13">
        <v>0</v>
      </c>
      <c r="FQ66" s="13">
        <v>0</v>
      </c>
      <c r="FR66" s="13">
        <v>0</v>
      </c>
      <c r="FS66" s="13">
        <v>0</v>
      </c>
      <c r="FT66" s="15">
        <v>0</v>
      </c>
      <c r="FU66" s="15">
        <v>0</v>
      </c>
      <c r="FV66" s="15">
        <v>0</v>
      </c>
      <c r="FW66" s="15">
        <v>0</v>
      </c>
      <c r="FX66" s="15">
        <v>0</v>
      </c>
      <c r="FY66" s="15">
        <v>0</v>
      </c>
      <c r="FZ66" s="15">
        <v>0</v>
      </c>
      <c r="GA66" s="15">
        <v>0</v>
      </c>
      <c r="GB66" s="15">
        <v>0</v>
      </c>
      <c r="GC66" s="15">
        <v>0</v>
      </c>
      <c r="GD66" s="15">
        <v>0</v>
      </c>
      <c r="GE66" s="15">
        <v>0</v>
      </c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12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12"/>
      <c r="JX66" s="12"/>
      <c r="JY66" s="12"/>
      <c r="JZ66" s="12"/>
      <c r="KA66" s="12"/>
      <c r="KB66" s="12"/>
      <c r="KC66" s="12"/>
      <c r="KD66" s="12"/>
      <c r="KE66" s="12"/>
      <c r="KF66" s="12"/>
      <c r="KG66" s="12"/>
      <c r="KH66" s="12"/>
      <c r="KI66" s="12"/>
      <c r="KJ66" s="12"/>
      <c r="KK66" s="12"/>
      <c r="KL66" s="12"/>
      <c r="KM66" s="12"/>
      <c r="KN66" s="12"/>
      <c r="KO66" s="12"/>
      <c r="KP66" s="12"/>
      <c r="KQ66" s="12"/>
      <c r="KR66" s="12"/>
      <c r="KS66" s="12"/>
      <c r="KT66" s="12"/>
      <c r="KU66" s="12"/>
      <c r="KV66" s="12"/>
      <c r="KW66" s="12"/>
      <c r="KX66" s="12"/>
      <c r="KY66" s="12"/>
      <c r="KZ66" s="12"/>
      <c r="LA66" s="12"/>
      <c r="LB66" s="12"/>
      <c r="LC66" s="12"/>
      <c r="LD66" s="12"/>
      <c r="LE66" s="12"/>
      <c r="LF66" s="12"/>
      <c r="LG66" s="12"/>
      <c r="LH66" s="12"/>
      <c r="LI66" s="12"/>
      <c r="LJ66" s="12"/>
      <c r="LK66" s="12"/>
      <c r="LL66" s="12"/>
      <c r="LM66" s="12"/>
      <c r="LN66" s="12"/>
      <c r="LO66" s="12"/>
      <c r="LP66" s="12"/>
      <c r="LQ66" s="12"/>
      <c r="LR66" s="12"/>
      <c r="LS66" s="12"/>
      <c r="LT66" s="14"/>
      <c r="LU66" s="14"/>
      <c r="LV66" s="14"/>
      <c r="LW66" s="14"/>
      <c r="LX66" s="14"/>
      <c r="LY66" s="14"/>
      <c r="LZ66" s="14"/>
      <c r="MA66" s="14"/>
      <c r="MB66" s="14"/>
      <c r="MC66" s="14"/>
      <c r="MD66" s="14"/>
      <c r="ME66" s="14"/>
      <c r="MF66" s="14"/>
      <c r="MG66" s="14"/>
      <c r="MH66" s="14"/>
      <c r="MI66" s="14"/>
      <c r="MJ66" s="14"/>
      <c r="MK66" s="14"/>
      <c r="ML66" s="14"/>
      <c r="MM66" s="14"/>
      <c r="MN66" s="14"/>
      <c r="MO66" s="14"/>
      <c r="MP66" s="14"/>
      <c r="MQ66" s="14"/>
      <c r="MR66" s="14"/>
      <c r="MS66" s="14"/>
      <c r="MT66" s="14"/>
      <c r="MU66" s="14"/>
      <c r="MV66" s="14"/>
      <c r="MW66" s="14"/>
      <c r="MX66" s="14"/>
      <c r="MY66" s="14"/>
      <c r="MZ66" s="14"/>
      <c r="NA66" s="14"/>
      <c r="NB66" s="14"/>
      <c r="NC66" s="14"/>
      <c r="ND66" s="14"/>
      <c r="NE66" s="14"/>
      <c r="NF66" s="14"/>
      <c r="NG66" s="14"/>
      <c r="NH66" s="14"/>
      <c r="NI66" s="14"/>
      <c r="NJ66" s="14"/>
      <c r="NK66" s="14"/>
      <c r="NL66" s="14"/>
      <c r="NM66" s="14"/>
      <c r="NN66" s="14"/>
      <c r="NO66" s="14"/>
      <c r="NP66" s="14"/>
      <c r="NQ66" s="14"/>
      <c r="NR66" s="14"/>
      <c r="NS66" s="14"/>
      <c r="NT66" s="14"/>
      <c r="NU66" s="14"/>
      <c r="NV66" s="14"/>
      <c r="NW66" s="14"/>
      <c r="NX66" s="14"/>
      <c r="NY66" s="14"/>
      <c r="NZ66" s="14"/>
      <c r="OA66" s="14"/>
      <c r="OB66" s="14"/>
      <c r="OC66" s="14"/>
      <c r="OD66" s="14"/>
      <c r="OE66" s="14"/>
      <c r="OF66" s="14"/>
      <c r="OG66" s="14"/>
      <c r="OH66" s="14"/>
      <c r="OI66" s="14"/>
      <c r="OJ66" s="14"/>
      <c r="OK66" s="14"/>
      <c r="OL66" s="14"/>
      <c r="OM66" s="14"/>
      <c r="ON66" s="14"/>
      <c r="OO66" s="14"/>
      <c r="OP66" s="14"/>
      <c r="OQ66" s="14"/>
      <c r="OR66" s="14"/>
      <c r="OS66" s="14"/>
      <c r="OT66" s="14"/>
      <c r="OU66" s="14"/>
      <c r="OV66" s="14"/>
      <c r="OW66" s="14"/>
      <c r="OX66" s="14"/>
      <c r="OY66" s="14"/>
      <c r="OZ66" s="14"/>
      <c r="PA66" s="14"/>
      <c r="PB66" s="14"/>
      <c r="PC66" s="14"/>
      <c r="PD66" s="14"/>
      <c r="PE66" s="14"/>
      <c r="PF66" s="14"/>
      <c r="PG66" s="14"/>
      <c r="PH66" s="14"/>
      <c r="PI66" s="14"/>
      <c r="PJ66" s="14"/>
      <c r="PK66" s="14"/>
      <c r="PL66" s="14"/>
      <c r="PM66" s="14"/>
      <c r="PN66" s="14"/>
      <c r="PO66" s="14"/>
      <c r="PP66" s="14"/>
      <c r="PQ66" s="14"/>
      <c r="PR66" s="14"/>
      <c r="PS66" s="14"/>
      <c r="PT66" s="14"/>
      <c r="PU66" s="14"/>
      <c r="PV66" s="14"/>
      <c r="PW66" s="14"/>
      <c r="PX66" s="14"/>
      <c r="PY66" s="14"/>
      <c r="PZ66" s="14"/>
      <c r="QA66" s="14"/>
      <c r="QB66" s="14"/>
      <c r="QC66" s="14"/>
      <c r="QD66" s="14"/>
      <c r="QE66" s="14"/>
      <c r="QF66" s="14"/>
      <c r="QG66" s="14"/>
      <c r="QH66" s="14"/>
      <c r="QI66" s="14"/>
    </row>
    <row r="67" spans="18:451">
      <c r="R67" s="12"/>
      <c r="S67" s="12" t="s">
        <v>54</v>
      </c>
      <c r="T67" s="1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>
        <v>93</v>
      </c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>
        <v>0</v>
      </c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>
        <v>0</v>
      </c>
      <c r="BD67" s="22"/>
      <c r="BE67" s="22"/>
      <c r="BF67" s="22"/>
      <c r="BG67" s="22"/>
      <c r="BH67" s="14"/>
      <c r="BI67" s="14"/>
      <c r="BJ67" s="14"/>
      <c r="BK67" s="14"/>
      <c r="BL67" s="14"/>
      <c r="BM67" s="14"/>
      <c r="BN67" s="14"/>
      <c r="BO67" s="14">
        <v>0</v>
      </c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>
        <v>0</v>
      </c>
      <c r="CB67" s="15" t="e">
        <v>#DIV/0!</v>
      </c>
      <c r="CC67" s="15" t="e">
        <v>#DIV/0!</v>
      </c>
      <c r="CD67" s="15" t="e">
        <v>#DIV/0!</v>
      </c>
      <c r="CE67" s="15" t="e">
        <v>#DIV/0!</v>
      </c>
      <c r="CF67" s="15" t="e">
        <v>#DIV/0!</v>
      </c>
      <c r="CG67" s="15" t="e">
        <v>#DIV/0!</v>
      </c>
      <c r="CH67" s="15" t="e">
        <v>#DIV/0!</v>
      </c>
      <c r="CI67" s="15" t="e">
        <v>#DIV/0!</v>
      </c>
      <c r="CJ67" s="15" t="e">
        <v>#DIV/0!</v>
      </c>
      <c r="CK67" s="15" t="e">
        <v>#DIV/0!</v>
      </c>
      <c r="CL67" s="15" t="e">
        <v>#DIV/0!</v>
      </c>
      <c r="CM67" s="15" t="e">
        <v>#DIV/0!</v>
      </c>
      <c r="CN67" s="15" t="e">
        <v>#DIV/0!</v>
      </c>
      <c r="CO67" s="15" t="e">
        <v>#DIV/0!</v>
      </c>
      <c r="CP67" s="15" t="e">
        <v>#DIV/0!</v>
      </c>
      <c r="CQ67" s="15" t="e">
        <v>#DIV/0!</v>
      </c>
      <c r="CR67" s="15" t="e">
        <v>#DIV/0!</v>
      </c>
      <c r="CS67" s="15" t="e">
        <v>#DIV/0!</v>
      </c>
      <c r="CT67" s="15" t="e">
        <v>#DIV/0!</v>
      </c>
      <c r="CU67" s="15" t="e">
        <v>#DIV/0!</v>
      </c>
      <c r="CV67" s="15" t="e">
        <v>#DIV/0!</v>
      </c>
      <c r="CW67" s="15" t="e">
        <v>#DIV/0!</v>
      </c>
      <c r="CX67" s="15" t="e">
        <v>#DIV/0!</v>
      </c>
      <c r="CY67" s="15" t="e">
        <v>#DIV/0!</v>
      </c>
      <c r="CZ67" s="15">
        <v>0</v>
      </c>
      <c r="DA67" s="15">
        <v>0</v>
      </c>
      <c r="DB67" s="15">
        <v>0</v>
      </c>
      <c r="DC67" s="15">
        <v>0</v>
      </c>
      <c r="DD67" s="15">
        <v>0</v>
      </c>
      <c r="DE67" s="15">
        <v>0</v>
      </c>
      <c r="DF67" s="15">
        <v>0</v>
      </c>
      <c r="DG67" s="15">
        <v>0</v>
      </c>
      <c r="DH67" s="15">
        <v>0</v>
      </c>
      <c r="DI67" s="15">
        <v>0</v>
      </c>
      <c r="DJ67" s="15">
        <v>0</v>
      </c>
      <c r="DK67" s="15">
        <v>0.15794571883782277</v>
      </c>
      <c r="DL67" s="16">
        <v>0</v>
      </c>
      <c r="DM67" s="16">
        <v>0</v>
      </c>
      <c r="DN67" s="16">
        <v>0</v>
      </c>
      <c r="DO67" s="16">
        <v>0</v>
      </c>
      <c r="DP67" s="16">
        <v>0</v>
      </c>
      <c r="DQ67" s="16">
        <v>0</v>
      </c>
      <c r="DR67" s="16">
        <v>0</v>
      </c>
      <c r="DS67" s="16">
        <v>0</v>
      </c>
      <c r="DT67" s="16">
        <v>0</v>
      </c>
      <c r="DU67" s="16">
        <v>0</v>
      </c>
      <c r="DV67" s="16">
        <v>0</v>
      </c>
      <c r="DW67" s="16">
        <v>117.51237045406043</v>
      </c>
      <c r="DX67" s="16">
        <v>0</v>
      </c>
      <c r="DY67" s="16">
        <v>0</v>
      </c>
      <c r="DZ67" s="16">
        <v>0</v>
      </c>
      <c r="EA67" s="16">
        <v>0</v>
      </c>
      <c r="EB67" s="16">
        <v>0</v>
      </c>
      <c r="EC67" s="16">
        <v>0</v>
      </c>
      <c r="ED67" s="16">
        <v>0</v>
      </c>
      <c r="EE67" s="16">
        <v>0</v>
      </c>
      <c r="EF67" s="16">
        <v>0</v>
      </c>
      <c r="EG67" s="16">
        <v>0</v>
      </c>
      <c r="EH67" s="16">
        <v>0</v>
      </c>
      <c r="EI67" s="16">
        <v>114.54023389717318</v>
      </c>
      <c r="EJ67" s="16">
        <v>0</v>
      </c>
      <c r="EK67" s="16">
        <v>0</v>
      </c>
      <c r="EL67" s="16">
        <v>0</v>
      </c>
      <c r="EM67" s="16">
        <v>0</v>
      </c>
      <c r="EN67" s="16">
        <v>0</v>
      </c>
      <c r="EO67" s="16">
        <v>0</v>
      </c>
      <c r="EP67" s="16">
        <v>0</v>
      </c>
      <c r="EQ67" s="16">
        <v>0</v>
      </c>
      <c r="ER67" s="16">
        <v>0</v>
      </c>
      <c r="ES67" s="16">
        <v>0</v>
      </c>
      <c r="ET67" s="16">
        <v>0</v>
      </c>
      <c r="EU67" s="16">
        <v>2.9999999999999996</v>
      </c>
      <c r="EV67" s="16">
        <v>0</v>
      </c>
      <c r="EW67" s="16">
        <v>0</v>
      </c>
      <c r="EX67" s="16">
        <v>0</v>
      </c>
      <c r="EY67" s="16">
        <v>0</v>
      </c>
      <c r="EZ67" s="16">
        <v>0</v>
      </c>
      <c r="FA67" s="16">
        <v>0</v>
      </c>
      <c r="FB67" s="16">
        <v>0</v>
      </c>
      <c r="FC67" s="16">
        <v>0</v>
      </c>
      <c r="FD67" s="16">
        <v>0</v>
      </c>
      <c r="FE67" s="16">
        <v>0</v>
      </c>
      <c r="FF67" s="16">
        <v>0</v>
      </c>
      <c r="FG67" s="16">
        <v>742.53879112479274</v>
      </c>
      <c r="FH67" s="13">
        <v>0</v>
      </c>
      <c r="FI67" s="13">
        <v>0</v>
      </c>
      <c r="FJ67" s="13">
        <v>0</v>
      </c>
      <c r="FK67" s="13">
        <v>0</v>
      </c>
      <c r="FL67" s="13">
        <v>0</v>
      </c>
      <c r="FM67" s="13">
        <v>0</v>
      </c>
      <c r="FN67" s="13">
        <v>0</v>
      </c>
      <c r="FO67" s="13">
        <v>0</v>
      </c>
      <c r="FP67" s="13">
        <v>0</v>
      </c>
      <c r="FQ67" s="13">
        <v>0</v>
      </c>
      <c r="FR67" s="13">
        <v>0</v>
      </c>
      <c r="FS67" s="13">
        <v>1712184</v>
      </c>
      <c r="FT67" s="15">
        <v>0</v>
      </c>
      <c r="FU67" s="15">
        <v>0</v>
      </c>
      <c r="FV67" s="15">
        <v>0</v>
      </c>
      <c r="FW67" s="15">
        <v>0</v>
      </c>
      <c r="FX67" s="15">
        <v>0</v>
      </c>
      <c r="FY67" s="15">
        <v>0</v>
      </c>
      <c r="FZ67" s="15">
        <v>0</v>
      </c>
      <c r="GA67" s="15">
        <v>0</v>
      </c>
      <c r="GB67" s="15">
        <v>0</v>
      </c>
      <c r="GC67" s="15">
        <v>0</v>
      </c>
      <c r="GD67" s="15">
        <v>0</v>
      </c>
      <c r="GE67" s="15">
        <v>0.19226268321628986</v>
      </c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>
        <v>0</v>
      </c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>
        <v>0</v>
      </c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>
        <v>0</v>
      </c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>
        <v>0</v>
      </c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>
        <v>0</v>
      </c>
      <c r="IN67" s="12"/>
      <c r="IO67" s="12"/>
      <c r="IP67" s="12"/>
      <c r="IQ67" s="12"/>
      <c r="IR67" s="12"/>
      <c r="IS67" s="12"/>
      <c r="IT67" s="12"/>
      <c r="IU67" s="12"/>
      <c r="IV67" s="12"/>
      <c r="IW67" s="12"/>
      <c r="IX67" s="12"/>
      <c r="IY67" s="12">
        <v>0</v>
      </c>
      <c r="IZ67" s="12"/>
      <c r="JA67" s="12"/>
      <c r="JB67" s="12"/>
      <c r="JC67" s="12"/>
      <c r="JD67" s="12"/>
      <c r="JE67" s="12"/>
      <c r="JF67" s="12"/>
      <c r="JG67" s="12"/>
      <c r="JH67" s="12"/>
      <c r="JI67" s="12"/>
      <c r="JJ67" s="12"/>
      <c r="JK67" s="12">
        <v>0</v>
      </c>
      <c r="JL67" s="12"/>
      <c r="JM67" s="12"/>
      <c r="JN67" s="12"/>
      <c r="JO67" s="12"/>
      <c r="JP67" s="12"/>
      <c r="JQ67" s="12"/>
      <c r="JR67" s="12"/>
      <c r="JS67" s="12"/>
      <c r="JT67" s="12"/>
      <c r="JU67" s="12"/>
      <c r="JV67" s="12"/>
      <c r="JW67" s="12">
        <v>0</v>
      </c>
      <c r="JX67" s="12"/>
      <c r="JY67" s="12"/>
      <c r="JZ67" s="12"/>
      <c r="KA67" s="12"/>
      <c r="KB67" s="12"/>
      <c r="KC67" s="12"/>
      <c r="KD67" s="12"/>
      <c r="KE67" s="12"/>
      <c r="KF67" s="12"/>
      <c r="KG67" s="12"/>
      <c r="KH67" s="12"/>
      <c r="KI67" s="12">
        <v>0</v>
      </c>
      <c r="KJ67" s="12"/>
      <c r="KK67" s="12"/>
      <c r="KL67" s="12"/>
      <c r="KM67" s="12"/>
      <c r="KN67" s="12"/>
      <c r="KO67" s="12"/>
      <c r="KP67" s="12"/>
      <c r="KQ67" s="12"/>
      <c r="KR67" s="12"/>
      <c r="KS67" s="12"/>
      <c r="KT67" s="12"/>
      <c r="KU67" s="12">
        <v>0</v>
      </c>
      <c r="KV67" s="12"/>
      <c r="KW67" s="12"/>
      <c r="KX67" s="12"/>
      <c r="KY67" s="12"/>
      <c r="KZ67" s="12"/>
      <c r="LA67" s="12"/>
      <c r="LB67" s="12"/>
      <c r="LC67" s="12"/>
      <c r="LD67" s="12"/>
      <c r="LE67" s="12"/>
      <c r="LF67" s="12"/>
      <c r="LG67" s="12">
        <v>0</v>
      </c>
      <c r="LH67" s="12"/>
      <c r="LI67" s="12"/>
      <c r="LJ67" s="12"/>
      <c r="LK67" s="12"/>
      <c r="LL67" s="12"/>
      <c r="LM67" s="12"/>
      <c r="LN67" s="12"/>
      <c r="LO67" s="12"/>
      <c r="LP67" s="12"/>
      <c r="LQ67" s="12"/>
      <c r="LR67" s="12"/>
      <c r="LS67" s="12">
        <v>93</v>
      </c>
      <c r="LT67" s="14"/>
      <c r="LU67" s="14"/>
      <c r="LV67" s="14"/>
      <c r="LW67" s="14"/>
      <c r="LX67" s="14"/>
      <c r="LY67" s="14"/>
      <c r="LZ67" s="14"/>
      <c r="MA67" s="14"/>
      <c r="MB67" s="14"/>
      <c r="MC67" s="14"/>
      <c r="MD67" s="14"/>
      <c r="ME67" s="14">
        <v>0</v>
      </c>
      <c r="MF67" s="14"/>
      <c r="MG67" s="14"/>
      <c r="MH67" s="14"/>
      <c r="MI67" s="14"/>
      <c r="MJ67" s="14"/>
      <c r="MK67" s="14"/>
      <c r="ML67" s="14"/>
      <c r="MM67" s="14"/>
      <c r="MN67" s="14"/>
      <c r="MO67" s="14"/>
      <c r="MP67" s="14"/>
      <c r="MQ67" s="14">
        <v>0</v>
      </c>
      <c r="MR67" s="14"/>
      <c r="MS67" s="14"/>
      <c r="MT67" s="14"/>
      <c r="MU67" s="14"/>
      <c r="MV67" s="14"/>
      <c r="MW67" s="14"/>
      <c r="MX67" s="14"/>
      <c r="MY67" s="14"/>
      <c r="MZ67" s="14"/>
      <c r="NA67" s="14"/>
      <c r="NB67" s="14"/>
      <c r="NC67" s="14">
        <v>0</v>
      </c>
      <c r="ND67" s="14"/>
      <c r="NE67" s="14"/>
      <c r="NF67" s="14"/>
      <c r="NG67" s="14"/>
      <c r="NH67" s="14"/>
      <c r="NI67" s="14"/>
      <c r="NJ67" s="14"/>
      <c r="NK67" s="14"/>
      <c r="NL67" s="14"/>
      <c r="NM67" s="14"/>
      <c r="NN67" s="14"/>
      <c r="NO67" s="14">
        <v>0</v>
      </c>
      <c r="NP67" s="14"/>
      <c r="NQ67" s="14"/>
      <c r="NR67" s="14"/>
      <c r="NS67" s="14"/>
      <c r="NT67" s="14"/>
      <c r="NU67" s="14"/>
      <c r="NV67" s="14"/>
      <c r="NW67" s="14"/>
      <c r="NX67" s="14"/>
      <c r="NY67" s="14"/>
      <c r="NZ67" s="14"/>
      <c r="OA67" s="14">
        <v>0</v>
      </c>
      <c r="OB67" s="14"/>
      <c r="OC67" s="14"/>
      <c r="OD67" s="14"/>
      <c r="OE67" s="14"/>
      <c r="OF67" s="14"/>
      <c r="OG67" s="14"/>
      <c r="OH67" s="14"/>
      <c r="OI67" s="14"/>
      <c r="OJ67" s="14"/>
      <c r="OK67" s="14"/>
      <c r="OL67" s="14"/>
      <c r="OM67" s="14">
        <v>0</v>
      </c>
      <c r="ON67" s="14"/>
      <c r="OO67" s="14"/>
      <c r="OP67" s="14"/>
      <c r="OQ67" s="14"/>
      <c r="OR67" s="14"/>
      <c r="OS67" s="14"/>
      <c r="OT67" s="14"/>
      <c r="OU67" s="14"/>
      <c r="OV67" s="14"/>
      <c r="OW67" s="14"/>
      <c r="OX67" s="14"/>
      <c r="OY67" s="14">
        <v>0</v>
      </c>
      <c r="OZ67" s="14"/>
      <c r="PA67" s="14"/>
      <c r="PB67" s="14"/>
      <c r="PC67" s="14"/>
      <c r="PD67" s="14"/>
      <c r="PE67" s="14"/>
      <c r="PF67" s="14"/>
      <c r="PG67" s="14"/>
      <c r="PH67" s="14"/>
      <c r="PI67" s="14"/>
      <c r="PJ67" s="14"/>
      <c r="PK67" s="14">
        <v>0</v>
      </c>
      <c r="PL67" s="14"/>
      <c r="PM67" s="14"/>
      <c r="PN67" s="14"/>
      <c r="PO67" s="14"/>
      <c r="PP67" s="14"/>
      <c r="PQ67" s="14"/>
      <c r="PR67" s="14"/>
      <c r="PS67" s="14"/>
      <c r="PT67" s="14"/>
      <c r="PU67" s="14"/>
      <c r="PV67" s="14"/>
      <c r="PW67" s="14">
        <v>0</v>
      </c>
      <c r="PX67" s="14"/>
      <c r="PY67" s="14"/>
      <c r="PZ67" s="14"/>
      <c r="QA67" s="14"/>
      <c r="QB67" s="14"/>
      <c r="QC67" s="14"/>
      <c r="QD67" s="14"/>
      <c r="QE67" s="14"/>
      <c r="QF67" s="14"/>
      <c r="QG67" s="14"/>
      <c r="QH67" s="14"/>
      <c r="QI67" s="14">
        <v>0</v>
      </c>
    </row>
    <row r="68" spans="18:451">
      <c r="R68" s="12"/>
      <c r="S68" s="12" t="s">
        <v>55</v>
      </c>
      <c r="T68" s="12"/>
      <c r="U68" s="22"/>
      <c r="V68" s="22"/>
      <c r="W68" s="22"/>
      <c r="X68" s="22"/>
      <c r="Y68" s="22"/>
      <c r="Z68" s="22"/>
      <c r="AA68" s="22"/>
      <c r="AB68" s="22"/>
      <c r="AC68" s="13">
        <v>1</v>
      </c>
      <c r="AD68" s="13"/>
      <c r="AE68" s="13"/>
      <c r="AF68" s="25"/>
      <c r="AG68" s="25"/>
      <c r="AH68" s="25"/>
      <c r="AI68" s="25"/>
      <c r="AJ68" s="25"/>
      <c r="AK68" s="25"/>
      <c r="AL68" s="25"/>
      <c r="AM68" s="25"/>
      <c r="AN68" s="25"/>
      <c r="AO68" s="25">
        <v>0</v>
      </c>
      <c r="AP68" s="25"/>
      <c r="AQ68" s="25"/>
      <c r="AR68" s="22"/>
      <c r="AS68" s="22"/>
      <c r="AT68" s="22"/>
      <c r="AU68" s="22"/>
      <c r="AV68" s="22"/>
      <c r="AW68" s="22"/>
      <c r="AX68" s="22"/>
      <c r="AY68" s="22"/>
      <c r="AZ68" s="22"/>
      <c r="BA68" s="22">
        <v>0</v>
      </c>
      <c r="BB68" s="22"/>
      <c r="BC68" s="22"/>
      <c r="BD68" s="22"/>
      <c r="BE68" s="22"/>
      <c r="BF68" s="22"/>
      <c r="BG68" s="22"/>
      <c r="BH68" s="14"/>
      <c r="BI68" s="14"/>
      <c r="BJ68" s="14"/>
      <c r="BK68" s="14"/>
      <c r="BL68" s="14"/>
      <c r="BM68" s="14">
        <v>0</v>
      </c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>
        <v>0</v>
      </c>
      <c r="BZ68" s="14"/>
      <c r="CA68" s="14"/>
      <c r="CB68" s="15" t="e">
        <v>#DIV/0!</v>
      </c>
      <c r="CC68" s="15" t="e">
        <v>#DIV/0!</v>
      </c>
      <c r="CD68" s="15" t="e">
        <v>#DIV/0!</v>
      </c>
      <c r="CE68" s="15" t="e">
        <v>#DIV/0!</v>
      </c>
      <c r="CF68" s="15" t="e">
        <v>#DIV/0!</v>
      </c>
      <c r="CG68" s="15" t="e">
        <v>#DIV/0!</v>
      </c>
      <c r="CH68" s="15" t="e">
        <v>#DIV/0!</v>
      </c>
      <c r="CI68" s="15" t="e">
        <v>#DIV/0!</v>
      </c>
      <c r="CJ68" s="15" t="e">
        <v>#DIV/0!</v>
      </c>
      <c r="CK68" s="15" t="e">
        <v>#DIV/0!</v>
      </c>
      <c r="CL68" s="15" t="e">
        <v>#DIV/0!</v>
      </c>
      <c r="CM68" s="15" t="e">
        <v>#DIV/0!</v>
      </c>
      <c r="CN68" s="15" t="e">
        <v>#DIV/0!</v>
      </c>
      <c r="CO68" s="15" t="e">
        <v>#DIV/0!</v>
      </c>
      <c r="CP68" s="15" t="e">
        <v>#DIV/0!</v>
      </c>
      <c r="CQ68" s="15" t="e">
        <v>#DIV/0!</v>
      </c>
      <c r="CR68" s="15" t="e">
        <v>#DIV/0!</v>
      </c>
      <c r="CS68" s="15" t="e">
        <v>#DIV/0!</v>
      </c>
      <c r="CT68" s="15" t="e">
        <v>#DIV/0!</v>
      </c>
      <c r="CU68" s="15" t="e">
        <v>#DIV/0!</v>
      </c>
      <c r="CV68" s="15" t="e">
        <v>#DIV/0!</v>
      </c>
      <c r="CW68" s="15" t="e">
        <v>#DIV/0!</v>
      </c>
      <c r="CX68" s="15" t="e">
        <v>#DIV/0!</v>
      </c>
      <c r="CY68" s="15" t="e">
        <v>#DIV/0!</v>
      </c>
      <c r="CZ68" s="15">
        <v>0</v>
      </c>
      <c r="DA68" s="15">
        <v>0</v>
      </c>
      <c r="DB68" s="15">
        <v>0</v>
      </c>
      <c r="DC68" s="15">
        <v>0</v>
      </c>
      <c r="DD68" s="15">
        <v>0</v>
      </c>
      <c r="DE68" s="15">
        <v>0</v>
      </c>
      <c r="DF68" s="15">
        <v>0</v>
      </c>
      <c r="DG68" s="15">
        <v>0</v>
      </c>
      <c r="DH68" s="15">
        <v>0</v>
      </c>
      <c r="DI68" s="15">
        <v>0.15602050410147325</v>
      </c>
      <c r="DJ68" s="15">
        <v>0</v>
      </c>
      <c r="DK68" s="15">
        <v>0</v>
      </c>
      <c r="DL68" s="16">
        <v>0</v>
      </c>
      <c r="DM68" s="16">
        <v>0</v>
      </c>
      <c r="DN68" s="16">
        <v>0</v>
      </c>
      <c r="DO68" s="16">
        <v>0</v>
      </c>
      <c r="DP68" s="16">
        <v>0</v>
      </c>
      <c r="DQ68" s="16">
        <v>0</v>
      </c>
      <c r="DR68" s="16">
        <v>0</v>
      </c>
      <c r="DS68" s="16">
        <v>0</v>
      </c>
      <c r="DT68" s="16">
        <v>0</v>
      </c>
      <c r="DU68" s="16">
        <v>114.55193250995195</v>
      </c>
      <c r="DV68" s="16">
        <v>0</v>
      </c>
      <c r="DW68" s="16">
        <v>0</v>
      </c>
      <c r="DX68" s="16">
        <v>0</v>
      </c>
      <c r="DY68" s="16">
        <v>0</v>
      </c>
      <c r="DZ68" s="16">
        <v>0</v>
      </c>
      <c r="EA68" s="16">
        <v>0</v>
      </c>
      <c r="EB68" s="16">
        <v>0</v>
      </c>
      <c r="EC68" s="16">
        <v>0</v>
      </c>
      <c r="ED68" s="16">
        <v>0</v>
      </c>
      <c r="EE68" s="16">
        <v>0</v>
      </c>
      <c r="EF68" s="16">
        <v>0</v>
      </c>
      <c r="EG68" s="16">
        <v>112.58946579114756</v>
      </c>
      <c r="EH68" s="16">
        <v>0</v>
      </c>
      <c r="EI68" s="16">
        <v>0</v>
      </c>
      <c r="EJ68" s="16">
        <v>0</v>
      </c>
      <c r="EK68" s="16">
        <v>0</v>
      </c>
      <c r="EL68" s="16">
        <v>0</v>
      </c>
      <c r="EM68" s="16">
        <v>0</v>
      </c>
      <c r="EN68" s="16">
        <v>0</v>
      </c>
      <c r="EO68" s="16">
        <v>0</v>
      </c>
      <c r="EP68" s="16">
        <v>0</v>
      </c>
      <c r="EQ68" s="16">
        <v>0</v>
      </c>
      <c r="ER68" s="16">
        <v>0</v>
      </c>
      <c r="ES68" s="16">
        <v>3</v>
      </c>
      <c r="ET68" s="16">
        <v>0</v>
      </c>
      <c r="EU68" s="16">
        <v>0</v>
      </c>
      <c r="EV68" s="16">
        <v>0</v>
      </c>
      <c r="EW68" s="16">
        <v>0</v>
      </c>
      <c r="EX68" s="16">
        <v>0</v>
      </c>
      <c r="EY68" s="16">
        <v>0</v>
      </c>
      <c r="EZ68" s="16">
        <v>0</v>
      </c>
      <c r="FA68" s="16">
        <v>0</v>
      </c>
      <c r="FB68" s="16">
        <v>0</v>
      </c>
      <c r="FC68" s="16">
        <v>0</v>
      </c>
      <c r="FD68" s="16">
        <v>0</v>
      </c>
      <c r="FE68" s="16">
        <v>709.78940853441554</v>
      </c>
      <c r="FF68" s="16">
        <v>0</v>
      </c>
      <c r="FG68" s="16">
        <v>0</v>
      </c>
      <c r="FH68" s="13">
        <v>0</v>
      </c>
      <c r="FI68" s="13">
        <v>0</v>
      </c>
      <c r="FJ68" s="13">
        <v>0</v>
      </c>
      <c r="FK68" s="13">
        <v>0</v>
      </c>
      <c r="FL68" s="13">
        <v>0</v>
      </c>
      <c r="FM68" s="13">
        <v>0</v>
      </c>
      <c r="FN68" s="13">
        <v>0</v>
      </c>
      <c r="FO68" s="13">
        <v>0</v>
      </c>
      <c r="FP68" s="13">
        <v>0</v>
      </c>
      <c r="FQ68" s="13">
        <v>1398690</v>
      </c>
      <c r="FR68" s="13">
        <v>0</v>
      </c>
      <c r="FS68" s="13">
        <v>0</v>
      </c>
      <c r="FT68" s="15">
        <v>0</v>
      </c>
      <c r="FU68" s="15">
        <v>0</v>
      </c>
      <c r="FV68" s="15">
        <v>0</v>
      </c>
      <c r="FW68" s="15">
        <v>0</v>
      </c>
      <c r="FX68" s="15">
        <v>0</v>
      </c>
      <c r="FY68" s="15">
        <v>0</v>
      </c>
      <c r="FZ68" s="15">
        <v>0</v>
      </c>
      <c r="GA68" s="15">
        <v>0</v>
      </c>
      <c r="GB68" s="15">
        <v>0</v>
      </c>
      <c r="GC68" s="15">
        <v>0.16115119862156732</v>
      </c>
      <c r="GD68" s="15">
        <v>0</v>
      </c>
      <c r="GE68" s="15">
        <v>0</v>
      </c>
      <c r="GF68" s="12"/>
      <c r="GG68" s="12"/>
      <c r="GH68" s="12"/>
      <c r="GI68" s="12"/>
      <c r="GJ68" s="12"/>
      <c r="GK68" s="12"/>
      <c r="GL68" s="12"/>
      <c r="GM68" s="12"/>
      <c r="GN68" s="12"/>
      <c r="GO68" s="12">
        <v>0</v>
      </c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>
        <v>0</v>
      </c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>
        <v>0</v>
      </c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>
        <v>0</v>
      </c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>
        <v>0</v>
      </c>
      <c r="IL68" s="12"/>
      <c r="IM68" s="12"/>
      <c r="IN68" s="12"/>
      <c r="IO68" s="12"/>
      <c r="IP68" s="12"/>
      <c r="IQ68" s="12"/>
      <c r="IR68" s="12"/>
      <c r="IS68" s="12"/>
      <c r="IT68" s="12"/>
      <c r="IU68" s="12"/>
      <c r="IV68" s="12"/>
      <c r="IW68" s="12">
        <v>0</v>
      </c>
      <c r="IX68" s="12"/>
      <c r="IY68" s="12"/>
      <c r="IZ68" s="12"/>
      <c r="JA68" s="12"/>
      <c r="JB68" s="12"/>
      <c r="JC68" s="12"/>
      <c r="JD68" s="12"/>
      <c r="JE68" s="12"/>
      <c r="JF68" s="12"/>
      <c r="JG68" s="12"/>
      <c r="JH68" s="12"/>
      <c r="JI68" s="12">
        <v>0</v>
      </c>
      <c r="JJ68" s="12"/>
      <c r="JK68" s="12"/>
      <c r="JL68" s="12"/>
      <c r="JM68" s="12"/>
      <c r="JN68" s="12"/>
      <c r="JO68" s="12"/>
      <c r="JP68" s="12"/>
      <c r="JQ68" s="12"/>
      <c r="JR68" s="12"/>
      <c r="JS68" s="12"/>
      <c r="JT68" s="12"/>
      <c r="JU68" s="12">
        <v>0</v>
      </c>
      <c r="JV68" s="12"/>
      <c r="JW68" s="12"/>
      <c r="JX68" s="12"/>
      <c r="JY68" s="12"/>
      <c r="JZ68" s="12"/>
      <c r="KA68" s="12"/>
      <c r="KB68" s="12"/>
      <c r="KC68" s="12"/>
      <c r="KD68" s="12"/>
      <c r="KE68" s="12"/>
      <c r="KF68" s="12"/>
      <c r="KG68" s="12">
        <v>0</v>
      </c>
      <c r="KH68" s="12"/>
      <c r="KI68" s="12"/>
      <c r="KJ68" s="12"/>
      <c r="KK68" s="12"/>
      <c r="KL68" s="12"/>
      <c r="KM68" s="12"/>
      <c r="KN68" s="12"/>
      <c r="KO68" s="12"/>
      <c r="KP68" s="12"/>
      <c r="KQ68" s="12"/>
      <c r="KR68" s="12"/>
      <c r="KS68" s="12">
        <v>104</v>
      </c>
      <c r="KT68" s="12"/>
      <c r="KU68" s="12"/>
      <c r="KV68" s="12"/>
      <c r="KW68" s="12"/>
      <c r="KX68" s="12"/>
      <c r="KY68" s="12"/>
      <c r="KZ68" s="12"/>
      <c r="LA68" s="12"/>
      <c r="LB68" s="12"/>
      <c r="LC68" s="12"/>
      <c r="LD68" s="12"/>
      <c r="LE68" s="12">
        <v>0</v>
      </c>
      <c r="LF68" s="12"/>
      <c r="LG68" s="12"/>
      <c r="LH68" s="12"/>
      <c r="LI68" s="12"/>
      <c r="LJ68" s="12"/>
      <c r="LK68" s="12"/>
      <c r="LL68" s="12"/>
      <c r="LM68" s="12"/>
      <c r="LN68" s="12"/>
      <c r="LO68" s="12"/>
      <c r="LP68" s="12"/>
      <c r="LQ68" s="12">
        <v>0</v>
      </c>
      <c r="LR68" s="12"/>
      <c r="LS68" s="12"/>
      <c r="LT68" s="14"/>
      <c r="LU68" s="14"/>
      <c r="LV68" s="14"/>
      <c r="LW68" s="14"/>
      <c r="LX68" s="14"/>
      <c r="LY68" s="14"/>
      <c r="LZ68" s="14"/>
      <c r="MA68" s="14"/>
      <c r="MB68" s="14"/>
      <c r="MC68" s="14">
        <v>0</v>
      </c>
      <c r="MD68" s="14"/>
      <c r="ME68" s="14"/>
      <c r="MF68" s="14"/>
      <c r="MG68" s="14"/>
      <c r="MH68" s="14"/>
      <c r="MI68" s="14"/>
      <c r="MJ68" s="14"/>
      <c r="MK68" s="14"/>
      <c r="ML68" s="14"/>
      <c r="MM68" s="14"/>
      <c r="MN68" s="14"/>
      <c r="MO68" s="14">
        <v>0</v>
      </c>
      <c r="MP68" s="14"/>
      <c r="MQ68" s="14"/>
      <c r="MR68" s="14"/>
      <c r="MS68" s="14"/>
      <c r="MT68" s="14"/>
      <c r="MU68" s="14"/>
      <c r="MV68" s="14"/>
      <c r="MW68" s="14"/>
      <c r="MX68" s="14"/>
      <c r="MY68" s="14"/>
      <c r="MZ68" s="14"/>
      <c r="NA68" s="14">
        <v>0</v>
      </c>
      <c r="NB68" s="14"/>
      <c r="NC68" s="14"/>
      <c r="ND68" s="14"/>
      <c r="NE68" s="14"/>
      <c r="NF68" s="14"/>
      <c r="NG68" s="14"/>
      <c r="NH68" s="14"/>
      <c r="NI68" s="14"/>
      <c r="NJ68" s="14"/>
      <c r="NK68" s="14"/>
      <c r="NL68" s="14"/>
      <c r="NM68" s="14">
        <v>0</v>
      </c>
      <c r="NN68" s="14"/>
      <c r="NO68" s="14"/>
      <c r="NP68" s="14"/>
      <c r="NQ68" s="14"/>
      <c r="NR68" s="14"/>
      <c r="NS68" s="14"/>
      <c r="NT68" s="14"/>
      <c r="NU68" s="14"/>
      <c r="NV68" s="14"/>
      <c r="NW68" s="14"/>
      <c r="NX68" s="14"/>
      <c r="NY68" s="14">
        <v>0</v>
      </c>
      <c r="NZ68" s="14"/>
      <c r="OA68" s="14"/>
      <c r="OB68" s="14"/>
      <c r="OC68" s="14"/>
      <c r="OD68" s="14"/>
      <c r="OE68" s="14"/>
      <c r="OF68" s="14"/>
      <c r="OG68" s="14"/>
      <c r="OH68" s="14"/>
      <c r="OI68" s="14"/>
      <c r="OJ68" s="14"/>
      <c r="OK68" s="14">
        <v>0</v>
      </c>
      <c r="OL68" s="14"/>
      <c r="OM68" s="14"/>
      <c r="ON68" s="14"/>
      <c r="OO68" s="14"/>
      <c r="OP68" s="14"/>
      <c r="OQ68" s="14"/>
      <c r="OR68" s="14"/>
      <c r="OS68" s="14"/>
      <c r="OT68" s="14"/>
      <c r="OU68" s="14"/>
      <c r="OV68" s="14"/>
      <c r="OW68" s="14">
        <v>0</v>
      </c>
      <c r="OX68" s="14"/>
      <c r="OY68" s="14"/>
      <c r="OZ68" s="14"/>
      <c r="PA68" s="14"/>
      <c r="PB68" s="14"/>
      <c r="PC68" s="14"/>
      <c r="PD68" s="14"/>
      <c r="PE68" s="14"/>
      <c r="PF68" s="14"/>
      <c r="PG68" s="14"/>
      <c r="PH68" s="14"/>
      <c r="PI68" s="14">
        <v>0</v>
      </c>
      <c r="PJ68" s="14"/>
      <c r="PK68" s="14"/>
      <c r="PL68" s="14"/>
      <c r="PM68" s="14"/>
      <c r="PN68" s="14"/>
      <c r="PO68" s="14"/>
      <c r="PP68" s="14"/>
      <c r="PQ68" s="14"/>
      <c r="PR68" s="14"/>
      <c r="PS68" s="14"/>
      <c r="PT68" s="14"/>
      <c r="PU68" s="14">
        <v>0</v>
      </c>
      <c r="PV68" s="14"/>
      <c r="PW68" s="14"/>
      <c r="PX68" s="14"/>
      <c r="PY68" s="14"/>
      <c r="PZ68" s="14"/>
      <c r="QA68" s="14"/>
      <c r="QB68" s="14"/>
      <c r="QC68" s="14"/>
      <c r="QD68" s="14"/>
      <c r="QE68" s="14"/>
      <c r="QF68" s="14"/>
      <c r="QG68" s="14">
        <v>0</v>
      </c>
      <c r="QH68" s="14"/>
      <c r="QI68" s="14"/>
    </row>
    <row r="69" spans="18:451">
      <c r="R69" s="12"/>
      <c r="S69" s="12" t="s">
        <v>56</v>
      </c>
      <c r="T69" s="12"/>
      <c r="U69" s="22"/>
      <c r="V69" s="22"/>
      <c r="W69" s="22"/>
      <c r="X69" s="22"/>
      <c r="Y69" s="22"/>
      <c r="Z69" s="22"/>
      <c r="AA69" s="22"/>
      <c r="AB69" s="22"/>
      <c r="AC69" s="13"/>
      <c r="AD69" s="13">
        <v>1</v>
      </c>
      <c r="AE69" s="13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5" t="e">
        <v>#DIV/0!</v>
      </c>
      <c r="CC69" s="15" t="e">
        <v>#DIV/0!</v>
      </c>
      <c r="CD69" s="15" t="e">
        <v>#DIV/0!</v>
      </c>
      <c r="CE69" s="15" t="e">
        <v>#DIV/0!</v>
      </c>
      <c r="CF69" s="15" t="e">
        <v>#DIV/0!</v>
      </c>
      <c r="CG69" s="15" t="e">
        <v>#DIV/0!</v>
      </c>
      <c r="CH69" s="15" t="e">
        <v>#DIV/0!</v>
      </c>
      <c r="CI69" s="15" t="e">
        <v>#DIV/0!</v>
      </c>
      <c r="CJ69" s="15" t="e">
        <v>#DIV/0!</v>
      </c>
      <c r="CK69" s="15" t="e">
        <v>#DIV/0!</v>
      </c>
      <c r="CL69" s="15" t="e">
        <v>#DIV/0!</v>
      </c>
      <c r="CM69" s="15" t="e">
        <v>#DIV/0!</v>
      </c>
      <c r="CN69" s="15" t="e">
        <v>#DIV/0!</v>
      </c>
      <c r="CO69" s="15" t="e">
        <v>#DIV/0!</v>
      </c>
      <c r="CP69" s="15" t="e">
        <v>#DIV/0!</v>
      </c>
      <c r="CQ69" s="15" t="e">
        <v>#DIV/0!</v>
      </c>
      <c r="CR69" s="15" t="e">
        <v>#DIV/0!</v>
      </c>
      <c r="CS69" s="15" t="e">
        <v>#DIV/0!</v>
      </c>
      <c r="CT69" s="15" t="e">
        <v>#DIV/0!</v>
      </c>
      <c r="CU69" s="15" t="e">
        <v>#DIV/0!</v>
      </c>
      <c r="CV69" s="15" t="e">
        <v>#DIV/0!</v>
      </c>
      <c r="CW69" s="15" t="e">
        <v>#DIV/0!</v>
      </c>
      <c r="CX69" s="15" t="e">
        <v>#DIV/0!</v>
      </c>
      <c r="CY69" s="15" t="e">
        <v>#DIV/0!</v>
      </c>
      <c r="CZ69" s="15">
        <v>0</v>
      </c>
      <c r="DA69" s="15">
        <v>0</v>
      </c>
      <c r="DB69" s="15">
        <v>0</v>
      </c>
      <c r="DC69" s="15">
        <v>0</v>
      </c>
      <c r="DD69" s="15">
        <v>0</v>
      </c>
      <c r="DE69" s="15">
        <v>0</v>
      </c>
      <c r="DF69" s="15">
        <v>0</v>
      </c>
      <c r="DG69" s="15">
        <v>0</v>
      </c>
      <c r="DH69" s="15">
        <v>0</v>
      </c>
      <c r="DI69" s="15">
        <v>0</v>
      </c>
      <c r="DJ69" s="15">
        <v>0</v>
      </c>
      <c r="DK69" s="15">
        <v>0</v>
      </c>
      <c r="DL69" s="16">
        <v>0</v>
      </c>
      <c r="DM69" s="16">
        <v>0</v>
      </c>
      <c r="DN69" s="16">
        <v>0</v>
      </c>
      <c r="DO69" s="16">
        <v>0</v>
      </c>
      <c r="DP69" s="16">
        <v>0</v>
      </c>
      <c r="DQ69" s="16">
        <v>0</v>
      </c>
      <c r="DR69" s="16">
        <v>0</v>
      </c>
      <c r="DS69" s="16">
        <v>0</v>
      </c>
      <c r="DT69" s="16">
        <v>0</v>
      </c>
      <c r="DU69" s="16">
        <v>0</v>
      </c>
      <c r="DV69" s="16">
        <v>0</v>
      </c>
      <c r="DW69" s="16">
        <v>0</v>
      </c>
      <c r="DX69" s="16">
        <v>0</v>
      </c>
      <c r="DY69" s="16">
        <v>0</v>
      </c>
      <c r="DZ69" s="16">
        <v>0</v>
      </c>
      <c r="EA69" s="16">
        <v>0</v>
      </c>
      <c r="EB69" s="16">
        <v>0</v>
      </c>
      <c r="EC69" s="16">
        <v>0</v>
      </c>
      <c r="ED69" s="16">
        <v>0</v>
      </c>
      <c r="EE69" s="16">
        <v>0</v>
      </c>
      <c r="EF69" s="16">
        <v>0</v>
      </c>
      <c r="EG69" s="16">
        <v>0</v>
      </c>
      <c r="EH69" s="16">
        <v>0</v>
      </c>
      <c r="EI69" s="16">
        <v>0</v>
      </c>
      <c r="EJ69" s="16">
        <v>0</v>
      </c>
      <c r="EK69" s="16">
        <v>0</v>
      </c>
      <c r="EL69" s="16">
        <v>0</v>
      </c>
      <c r="EM69" s="16">
        <v>0</v>
      </c>
      <c r="EN69" s="16">
        <v>0</v>
      </c>
      <c r="EO69" s="16">
        <v>0</v>
      </c>
      <c r="EP69" s="16">
        <v>0</v>
      </c>
      <c r="EQ69" s="16">
        <v>0</v>
      </c>
      <c r="ER69" s="16">
        <v>0</v>
      </c>
      <c r="ES69" s="16">
        <v>0</v>
      </c>
      <c r="ET69" s="16">
        <v>0</v>
      </c>
      <c r="EU69" s="16">
        <v>0</v>
      </c>
      <c r="EV69" s="16">
        <v>0</v>
      </c>
      <c r="EW69" s="16">
        <v>0</v>
      </c>
      <c r="EX69" s="16">
        <v>0</v>
      </c>
      <c r="EY69" s="16">
        <v>0</v>
      </c>
      <c r="EZ69" s="16">
        <v>0</v>
      </c>
      <c r="FA69" s="16">
        <v>0</v>
      </c>
      <c r="FB69" s="16">
        <v>0</v>
      </c>
      <c r="FC69" s="16">
        <v>0</v>
      </c>
      <c r="FD69" s="16">
        <v>0</v>
      </c>
      <c r="FE69" s="16">
        <v>0</v>
      </c>
      <c r="FF69" s="16">
        <v>0</v>
      </c>
      <c r="FG69" s="16">
        <v>0</v>
      </c>
      <c r="FH69" s="13">
        <v>0</v>
      </c>
      <c r="FI69" s="13">
        <v>0</v>
      </c>
      <c r="FJ69" s="13">
        <v>0</v>
      </c>
      <c r="FK69" s="13">
        <v>0</v>
      </c>
      <c r="FL69" s="13">
        <v>0</v>
      </c>
      <c r="FM69" s="13">
        <v>0</v>
      </c>
      <c r="FN69" s="13">
        <v>0</v>
      </c>
      <c r="FO69" s="13">
        <v>0</v>
      </c>
      <c r="FP69" s="13">
        <v>0</v>
      </c>
      <c r="FQ69" s="13">
        <v>0</v>
      </c>
      <c r="FR69" s="13">
        <v>0</v>
      </c>
      <c r="FS69" s="13">
        <v>0</v>
      </c>
      <c r="FT69" s="15">
        <v>0</v>
      </c>
      <c r="FU69" s="15">
        <v>0</v>
      </c>
      <c r="FV69" s="15">
        <v>0</v>
      </c>
      <c r="FW69" s="15">
        <v>0</v>
      </c>
      <c r="FX69" s="15">
        <v>0</v>
      </c>
      <c r="FY69" s="15">
        <v>0</v>
      </c>
      <c r="FZ69" s="15">
        <v>0</v>
      </c>
      <c r="GA69" s="15">
        <v>0</v>
      </c>
      <c r="GB69" s="15">
        <v>0</v>
      </c>
      <c r="GC69" s="15">
        <v>0</v>
      </c>
      <c r="GD69" s="15">
        <v>0</v>
      </c>
      <c r="GE69" s="15">
        <v>0</v>
      </c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12"/>
      <c r="IP69" s="12"/>
      <c r="IQ69" s="12"/>
      <c r="IR69" s="12"/>
      <c r="IS69" s="12"/>
      <c r="IT69" s="12"/>
      <c r="IU69" s="12"/>
      <c r="IV69" s="12"/>
      <c r="IW69" s="12"/>
      <c r="IX69" s="12"/>
      <c r="IY69" s="12"/>
      <c r="IZ69" s="12"/>
      <c r="JA69" s="12"/>
      <c r="JB69" s="12"/>
      <c r="JC69" s="12"/>
      <c r="JD69" s="12"/>
      <c r="JE69" s="12"/>
      <c r="JF69" s="12"/>
      <c r="JG69" s="12"/>
      <c r="JH69" s="12"/>
      <c r="JI69" s="12"/>
      <c r="JJ69" s="12"/>
      <c r="JK69" s="12"/>
      <c r="JL69" s="12"/>
      <c r="JM69" s="12"/>
      <c r="JN69" s="12"/>
      <c r="JO69" s="12"/>
      <c r="JP69" s="12"/>
      <c r="JQ69" s="12"/>
      <c r="JR69" s="12"/>
      <c r="JS69" s="12"/>
      <c r="JT69" s="12"/>
      <c r="JU69" s="12"/>
      <c r="JV69" s="12"/>
      <c r="JW69" s="12"/>
      <c r="JX69" s="12"/>
      <c r="JY69" s="12"/>
      <c r="JZ69" s="12"/>
      <c r="KA69" s="12"/>
      <c r="KB69" s="12"/>
      <c r="KC69" s="12"/>
      <c r="KD69" s="12"/>
      <c r="KE69" s="12"/>
      <c r="KF69" s="12"/>
      <c r="KG69" s="12"/>
      <c r="KH69" s="12"/>
      <c r="KI69" s="12"/>
      <c r="KJ69" s="12"/>
      <c r="KK69" s="12"/>
      <c r="KL69" s="12"/>
      <c r="KM69" s="12"/>
      <c r="KN69" s="12"/>
      <c r="KO69" s="12"/>
      <c r="KP69" s="12"/>
      <c r="KQ69" s="12"/>
      <c r="KR69" s="12"/>
      <c r="KS69" s="12"/>
      <c r="KT69" s="12"/>
      <c r="KU69" s="12"/>
      <c r="KV69" s="12"/>
      <c r="KW69" s="12"/>
      <c r="KX69" s="12"/>
      <c r="KY69" s="12"/>
      <c r="KZ69" s="12"/>
      <c r="LA69" s="12"/>
      <c r="LB69" s="12"/>
      <c r="LC69" s="12"/>
      <c r="LD69" s="12"/>
      <c r="LE69" s="12"/>
      <c r="LF69" s="12"/>
      <c r="LG69" s="12"/>
      <c r="LH69" s="12"/>
      <c r="LI69" s="12"/>
      <c r="LJ69" s="12"/>
      <c r="LK69" s="12"/>
      <c r="LL69" s="12"/>
      <c r="LM69" s="12"/>
      <c r="LN69" s="12"/>
      <c r="LO69" s="12"/>
      <c r="LP69" s="12"/>
      <c r="LQ69" s="12"/>
      <c r="LR69" s="12"/>
      <c r="LS69" s="12"/>
      <c r="LT69" s="14"/>
      <c r="LU69" s="14"/>
      <c r="LV69" s="14"/>
      <c r="LW69" s="14"/>
      <c r="LX69" s="14"/>
      <c r="LY69" s="14"/>
      <c r="LZ69" s="14"/>
      <c r="MA69" s="14"/>
      <c r="MB69" s="14"/>
      <c r="MC69" s="14"/>
      <c r="MD69" s="14"/>
      <c r="ME69" s="14"/>
      <c r="MF69" s="14"/>
      <c r="MG69" s="14"/>
      <c r="MH69" s="14"/>
      <c r="MI69" s="14"/>
      <c r="MJ69" s="14"/>
      <c r="MK69" s="14"/>
      <c r="ML69" s="14"/>
      <c r="MM69" s="14"/>
      <c r="MN69" s="14"/>
      <c r="MO69" s="14"/>
      <c r="MP69" s="14"/>
      <c r="MQ69" s="14"/>
      <c r="MR69" s="14"/>
      <c r="MS69" s="14"/>
      <c r="MT69" s="14"/>
      <c r="MU69" s="14"/>
      <c r="MV69" s="14"/>
      <c r="MW69" s="14"/>
      <c r="MX69" s="14"/>
      <c r="MY69" s="14"/>
      <c r="MZ69" s="14"/>
      <c r="NA69" s="14"/>
      <c r="NB69" s="14"/>
      <c r="NC69" s="14"/>
      <c r="ND69" s="14"/>
      <c r="NE69" s="14"/>
      <c r="NF69" s="14"/>
      <c r="NG69" s="14"/>
      <c r="NH69" s="14"/>
      <c r="NI69" s="14"/>
      <c r="NJ69" s="14"/>
      <c r="NK69" s="14"/>
      <c r="NL69" s="14"/>
      <c r="NM69" s="14"/>
      <c r="NN69" s="14"/>
      <c r="NO69" s="14"/>
      <c r="NP69" s="14"/>
      <c r="NQ69" s="14"/>
      <c r="NR69" s="14"/>
      <c r="NS69" s="14"/>
      <c r="NT69" s="14"/>
      <c r="NU69" s="14"/>
      <c r="NV69" s="14"/>
      <c r="NW69" s="14"/>
      <c r="NX69" s="14"/>
      <c r="NY69" s="14"/>
      <c r="NZ69" s="14"/>
      <c r="OA69" s="14"/>
      <c r="OB69" s="14"/>
      <c r="OC69" s="14"/>
      <c r="OD69" s="14"/>
      <c r="OE69" s="14"/>
      <c r="OF69" s="14"/>
      <c r="OG69" s="14"/>
      <c r="OH69" s="14"/>
      <c r="OI69" s="14"/>
      <c r="OJ69" s="14"/>
      <c r="OK69" s="14"/>
      <c r="OL69" s="14"/>
      <c r="OM69" s="14"/>
      <c r="ON69" s="14"/>
      <c r="OO69" s="14"/>
      <c r="OP69" s="14"/>
      <c r="OQ69" s="14"/>
      <c r="OR69" s="14"/>
      <c r="OS69" s="14"/>
      <c r="OT69" s="14"/>
      <c r="OU69" s="14"/>
      <c r="OV69" s="14"/>
      <c r="OW69" s="14"/>
      <c r="OX69" s="14"/>
      <c r="OY69" s="14"/>
      <c r="OZ69" s="14"/>
      <c r="PA69" s="14"/>
      <c r="PB69" s="14"/>
      <c r="PC69" s="14"/>
      <c r="PD69" s="14"/>
      <c r="PE69" s="14"/>
      <c r="PF69" s="14"/>
      <c r="PG69" s="14"/>
      <c r="PH69" s="14"/>
      <c r="PI69" s="14"/>
      <c r="PJ69" s="14"/>
      <c r="PK69" s="14"/>
      <c r="PL69" s="14"/>
      <c r="PM69" s="14"/>
      <c r="PN69" s="14"/>
      <c r="PO69" s="14"/>
      <c r="PP69" s="14"/>
      <c r="PQ69" s="14"/>
      <c r="PR69" s="14"/>
      <c r="PS69" s="14"/>
      <c r="PT69" s="14"/>
      <c r="PU69" s="14"/>
      <c r="PV69" s="14"/>
      <c r="PW69" s="14"/>
      <c r="PX69" s="14"/>
      <c r="PY69" s="14"/>
      <c r="PZ69" s="14"/>
      <c r="QA69" s="14"/>
      <c r="QB69" s="14"/>
      <c r="QC69" s="14"/>
      <c r="QD69" s="14"/>
      <c r="QE69" s="14"/>
      <c r="QF69" s="14"/>
      <c r="QG69" s="14"/>
      <c r="QH69" s="14"/>
      <c r="QI69" s="14"/>
    </row>
    <row r="70" spans="18:451">
      <c r="R70" s="12"/>
      <c r="S70" s="12" t="s">
        <v>57</v>
      </c>
      <c r="T70" s="12"/>
      <c r="U70" s="22"/>
      <c r="V70" s="22"/>
      <c r="W70" s="22"/>
      <c r="X70" s="22"/>
      <c r="Y70" s="22"/>
      <c r="Z70" s="22"/>
      <c r="AA70" s="22"/>
      <c r="AB70" s="22"/>
      <c r="AC70" s="13"/>
      <c r="AD70" s="13"/>
      <c r="AE70" s="13">
        <v>1</v>
      </c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>
        <v>29187</v>
      </c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>
        <v>29187</v>
      </c>
      <c r="BD70" s="22"/>
      <c r="BE70" s="22"/>
      <c r="BF70" s="22"/>
      <c r="BG70" s="22"/>
      <c r="BH70" s="14"/>
      <c r="BI70" s="14"/>
      <c r="BJ70" s="14"/>
      <c r="BK70" s="14"/>
      <c r="BL70" s="14"/>
      <c r="BM70" s="14"/>
      <c r="BN70" s="14"/>
      <c r="BO70" s="14">
        <v>0</v>
      </c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>
        <v>0</v>
      </c>
      <c r="CB70" s="15" t="e">
        <v>#DIV/0!</v>
      </c>
      <c r="CC70" s="15" t="e">
        <v>#DIV/0!</v>
      </c>
      <c r="CD70" s="15" t="e">
        <v>#DIV/0!</v>
      </c>
      <c r="CE70" s="15" t="e">
        <v>#DIV/0!</v>
      </c>
      <c r="CF70" s="15" t="e">
        <v>#DIV/0!</v>
      </c>
      <c r="CG70" s="15" t="e">
        <v>#DIV/0!</v>
      </c>
      <c r="CH70" s="15" t="e">
        <v>#DIV/0!</v>
      </c>
      <c r="CI70" s="15" t="e">
        <v>#DIV/0!</v>
      </c>
      <c r="CJ70" s="15" t="e">
        <v>#DIV/0!</v>
      </c>
      <c r="CK70" s="15" t="e">
        <v>#DIV/0!</v>
      </c>
      <c r="CL70" s="15" t="e">
        <v>#DIV/0!</v>
      </c>
      <c r="CM70" s="15" t="e">
        <v>#DIV/0!</v>
      </c>
      <c r="CN70" s="15" t="e">
        <v>#DIV/0!</v>
      </c>
      <c r="CO70" s="15" t="e">
        <v>#DIV/0!</v>
      </c>
      <c r="CP70" s="15" t="e">
        <v>#DIV/0!</v>
      </c>
      <c r="CQ70" s="15" t="e">
        <v>#DIV/0!</v>
      </c>
      <c r="CR70" s="15" t="e">
        <v>#DIV/0!</v>
      </c>
      <c r="CS70" s="15" t="e">
        <v>#DIV/0!</v>
      </c>
      <c r="CT70" s="15" t="e">
        <v>#DIV/0!</v>
      </c>
      <c r="CU70" s="15" t="e">
        <v>#DIV/0!</v>
      </c>
      <c r="CV70" s="15" t="e">
        <v>#DIV/0!</v>
      </c>
      <c r="CW70" s="15" t="e">
        <v>#DIV/0!</v>
      </c>
      <c r="CX70" s="15" t="e">
        <v>#DIV/0!</v>
      </c>
      <c r="CY70" s="15" t="e">
        <v>#DIV/0!</v>
      </c>
      <c r="CZ70" s="15">
        <v>0</v>
      </c>
      <c r="DA70" s="15">
        <v>0</v>
      </c>
      <c r="DB70" s="15">
        <v>0</v>
      </c>
      <c r="DC70" s="15">
        <v>0</v>
      </c>
      <c r="DD70" s="15">
        <v>0</v>
      </c>
      <c r="DE70" s="15">
        <v>0</v>
      </c>
      <c r="DF70" s="15">
        <v>0</v>
      </c>
      <c r="DG70" s="15">
        <v>0</v>
      </c>
      <c r="DH70" s="15">
        <v>0</v>
      </c>
      <c r="DI70" s="15">
        <v>0</v>
      </c>
      <c r="DJ70" s="15">
        <v>0</v>
      </c>
      <c r="DK70" s="15">
        <v>0.15368191805313633</v>
      </c>
      <c r="DL70" s="16">
        <v>0</v>
      </c>
      <c r="DM70" s="16">
        <v>0</v>
      </c>
      <c r="DN70" s="16">
        <v>0</v>
      </c>
      <c r="DO70" s="16">
        <v>0</v>
      </c>
      <c r="DP70" s="16">
        <v>0</v>
      </c>
      <c r="DQ70" s="16">
        <v>0</v>
      </c>
      <c r="DR70" s="16">
        <v>0</v>
      </c>
      <c r="DS70" s="16">
        <v>0</v>
      </c>
      <c r="DT70" s="16">
        <v>0</v>
      </c>
      <c r="DU70" s="16">
        <v>0</v>
      </c>
      <c r="DV70" s="16">
        <v>0</v>
      </c>
      <c r="DW70" s="16">
        <v>115.48184618203803</v>
      </c>
      <c r="DX70" s="16">
        <v>0</v>
      </c>
      <c r="DY70" s="16">
        <v>0</v>
      </c>
      <c r="DZ70" s="16">
        <v>0</v>
      </c>
      <c r="EA70" s="16">
        <v>0</v>
      </c>
      <c r="EB70" s="16">
        <v>0</v>
      </c>
      <c r="EC70" s="16">
        <v>0</v>
      </c>
      <c r="ED70" s="16">
        <v>0</v>
      </c>
      <c r="EE70" s="16">
        <v>0</v>
      </c>
      <c r="EF70" s="16">
        <v>0</v>
      </c>
      <c r="EG70" s="16">
        <v>0</v>
      </c>
      <c r="EH70" s="16">
        <v>0</v>
      </c>
      <c r="EI70" s="16">
        <v>112.68333628886259</v>
      </c>
      <c r="EJ70" s="16">
        <v>0</v>
      </c>
      <c r="EK70" s="16">
        <v>0</v>
      </c>
      <c r="EL70" s="16">
        <v>0</v>
      </c>
      <c r="EM70" s="16">
        <v>0</v>
      </c>
      <c r="EN70" s="16">
        <v>0</v>
      </c>
      <c r="EO70" s="16">
        <v>0</v>
      </c>
      <c r="EP70" s="16">
        <v>0</v>
      </c>
      <c r="EQ70" s="16">
        <v>0</v>
      </c>
      <c r="ER70" s="16">
        <v>0</v>
      </c>
      <c r="ES70" s="16">
        <v>0</v>
      </c>
      <c r="ET70" s="16">
        <v>0</v>
      </c>
      <c r="EU70" s="16">
        <v>2.9999999999999987</v>
      </c>
      <c r="EV70" s="16">
        <v>0</v>
      </c>
      <c r="EW70" s="16">
        <v>0</v>
      </c>
      <c r="EX70" s="16">
        <v>0</v>
      </c>
      <c r="EY70" s="16">
        <v>0</v>
      </c>
      <c r="EZ70" s="16">
        <v>0</v>
      </c>
      <c r="FA70" s="16">
        <v>0</v>
      </c>
      <c r="FB70" s="16">
        <v>0</v>
      </c>
      <c r="FC70" s="16">
        <v>0</v>
      </c>
      <c r="FD70" s="16">
        <v>0</v>
      </c>
      <c r="FE70" s="16">
        <v>0</v>
      </c>
      <c r="FF70" s="16">
        <v>0</v>
      </c>
      <c r="FG70" s="16">
        <v>764.28340442886997</v>
      </c>
      <c r="FH70" s="13">
        <v>0</v>
      </c>
      <c r="FI70" s="13">
        <v>0</v>
      </c>
      <c r="FJ70" s="13">
        <v>0</v>
      </c>
      <c r="FK70" s="13">
        <v>0</v>
      </c>
      <c r="FL70" s="13">
        <v>0</v>
      </c>
      <c r="FM70" s="13">
        <v>0</v>
      </c>
      <c r="FN70" s="13">
        <v>0</v>
      </c>
      <c r="FO70" s="13">
        <v>0</v>
      </c>
      <c r="FP70" s="13">
        <v>0</v>
      </c>
      <c r="FQ70" s="13">
        <v>0</v>
      </c>
      <c r="FR70" s="13">
        <v>0</v>
      </c>
      <c r="FS70" s="13">
        <v>12503239</v>
      </c>
      <c r="FT70" s="15">
        <v>0</v>
      </c>
      <c r="FU70" s="15">
        <v>0</v>
      </c>
      <c r="FV70" s="15">
        <v>0</v>
      </c>
      <c r="FW70" s="15">
        <v>0</v>
      </c>
      <c r="FX70" s="15">
        <v>0</v>
      </c>
      <c r="FY70" s="15">
        <v>0</v>
      </c>
      <c r="FZ70" s="15">
        <v>0</v>
      </c>
      <c r="GA70" s="15">
        <v>0</v>
      </c>
      <c r="GB70" s="15">
        <v>0</v>
      </c>
      <c r="GC70" s="15">
        <v>0</v>
      </c>
      <c r="GD70" s="15">
        <v>0</v>
      </c>
      <c r="GE70" s="15">
        <v>0.19921108922256073</v>
      </c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>
        <v>0</v>
      </c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>
        <v>0</v>
      </c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>
        <v>0</v>
      </c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>
        <v>0</v>
      </c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>
        <v>0</v>
      </c>
      <c r="IN70" s="12"/>
      <c r="IO70" s="12"/>
      <c r="IP70" s="12"/>
      <c r="IQ70" s="12"/>
      <c r="IR70" s="12"/>
      <c r="IS70" s="12"/>
      <c r="IT70" s="12"/>
      <c r="IU70" s="12"/>
      <c r="IV70" s="12"/>
      <c r="IW70" s="12"/>
      <c r="IX70" s="12"/>
      <c r="IY70" s="12">
        <v>0</v>
      </c>
      <c r="IZ70" s="12"/>
      <c r="JA70" s="12"/>
      <c r="JB70" s="12"/>
      <c r="JC70" s="12"/>
      <c r="JD70" s="12"/>
      <c r="JE70" s="12"/>
      <c r="JF70" s="12"/>
      <c r="JG70" s="12"/>
      <c r="JH70" s="12"/>
      <c r="JI70" s="12"/>
      <c r="JJ70" s="12"/>
      <c r="JK70" s="12">
        <v>0</v>
      </c>
      <c r="JL70" s="12"/>
      <c r="JM70" s="12"/>
      <c r="JN70" s="12"/>
      <c r="JO70" s="12"/>
      <c r="JP70" s="12"/>
      <c r="JQ70" s="12"/>
      <c r="JR70" s="12"/>
      <c r="JS70" s="12"/>
      <c r="JT70" s="12"/>
      <c r="JU70" s="12"/>
      <c r="JV70" s="12"/>
      <c r="JW70" s="12">
        <v>0</v>
      </c>
      <c r="JX70" s="12"/>
      <c r="JY70" s="12"/>
      <c r="JZ70" s="12"/>
      <c r="KA70" s="12"/>
      <c r="KB70" s="12"/>
      <c r="KC70" s="12"/>
      <c r="KD70" s="12"/>
      <c r="KE70" s="12"/>
      <c r="KF70" s="12"/>
      <c r="KG70" s="12"/>
      <c r="KH70" s="12"/>
      <c r="KI70" s="12">
        <v>0</v>
      </c>
      <c r="KJ70" s="12"/>
      <c r="KK70" s="12"/>
      <c r="KL70" s="12"/>
      <c r="KM70" s="12"/>
      <c r="KN70" s="12"/>
      <c r="KO70" s="12"/>
      <c r="KP70" s="12"/>
      <c r="KQ70" s="12"/>
      <c r="KR70" s="12"/>
      <c r="KS70" s="12"/>
      <c r="KT70" s="12"/>
      <c r="KU70" s="12">
        <v>0</v>
      </c>
      <c r="KV70" s="12"/>
      <c r="KW70" s="12"/>
      <c r="KX70" s="12"/>
      <c r="KY70" s="12"/>
      <c r="KZ70" s="12"/>
      <c r="LA70" s="12"/>
      <c r="LB70" s="12"/>
      <c r="LC70" s="12"/>
      <c r="LD70" s="12"/>
      <c r="LE70" s="12"/>
      <c r="LF70" s="12"/>
      <c r="LG70" s="12">
        <v>0</v>
      </c>
      <c r="LH70" s="12"/>
      <c r="LI70" s="12"/>
      <c r="LJ70" s="12"/>
      <c r="LK70" s="12"/>
      <c r="LL70" s="12"/>
      <c r="LM70" s="12"/>
      <c r="LN70" s="12"/>
      <c r="LO70" s="12"/>
      <c r="LP70" s="12"/>
      <c r="LQ70" s="12"/>
      <c r="LR70" s="12"/>
      <c r="LS70" s="12">
        <v>766</v>
      </c>
      <c r="LT70" s="14"/>
      <c r="LU70" s="14"/>
      <c r="LV70" s="14"/>
      <c r="LW70" s="14"/>
      <c r="LX70" s="14"/>
      <c r="LY70" s="14"/>
      <c r="LZ70" s="14"/>
      <c r="MA70" s="14"/>
      <c r="MB70" s="14"/>
      <c r="MC70" s="14"/>
      <c r="MD70" s="14"/>
      <c r="ME70" s="14">
        <v>0</v>
      </c>
      <c r="MF70" s="14"/>
      <c r="MG70" s="14"/>
      <c r="MH70" s="14"/>
      <c r="MI70" s="14"/>
      <c r="MJ70" s="14"/>
      <c r="MK70" s="14"/>
      <c r="ML70" s="14"/>
      <c r="MM70" s="14"/>
      <c r="MN70" s="14"/>
      <c r="MO70" s="14"/>
      <c r="MP70" s="14"/>
      <c r="MQ70" s="14">
        <v>0</v>
      </c>
      <c r="MR70" s="14"/>
      <c r="MS70" s="14"/>
      <c r="MT70" s="14"/>
      <c r="MU70" s="14"/>
      <c r="MV70" s="14"/>
      <c r="MW70" s="14"/>
      <c r="MX70" s="14"/>
      <c r="MY70" s="14"/>
      <c r="MZ70" s="14"/>
      <c r="NA70" s="14"/>
      <c r="NB70" s="14"/>
      <c r="NC70" s="14">
        <v>0</v>
      </c>
      <c r="ND70" s="14"/>
      <c r="NE70" s="14"/>
      <c r="NF70" s="14"/>
      <c r="NG70" s="14"/>
      <c r="NH70" s="14"/>
      <c r="NI70" s="14"/>
      <c r="NJ70" s="14"/>
      <c r="NK70" s="14"/>
      <c r="NL70" s="14"/>
      <c r="NM70" s="14"/>
      <c r="NN70" s="14"/>
      <c r="NO70" s="14">
        <v>0</v>
      </c>
      <c r="NP70" s="14"/>
      <c r="NQ70" s="14"/>
      <c r="NR70" s="14"/>
      <c r="NS70" s="14"/>
      <c r="NT70" s="14"/>
      <c r="NU70" s="14"/>
      <c r="NV70" s="14"/>
      <c r="NW70" s="14"/>
      <c r="NX70" s="14"/>
      <c r="NY70" s="14"/>
      <c r="NZ70" s="14"/>
      <c r="OA70" s="14">
        <v>0</v>
      </c>
      <c r="OB70" s="14"/>
      <c r="OC70" s="14"/>
      <c r="OD70" s="14"/>
      <c r="OE70" s="14"/>
      <c r="OF70" s="14"/>
      <c r="OG70" s="14"/>
      <c r="OH70" s="14"/>
      <c r="OI70" s="14"/>
      <c r="OJ70" s="14"/>
      <c r="OK70" s="14"/>
      <c r="OL70" s="14"/>
      <c r="OM70" s="14">
        <v>0</v>
      </c>
      <c r="ON70" s="14"/>
      <c r="OO70" s="14"/>
      <c r="OP70" s="14"/>
      <c r="OQ70" s="14"/>
      <c r="OR70" s="14"/>
      <c r="OS70" s="14"/>
      <c r="OT70" s="14"/>
      <c r="OU70" s="14"/>
      <c r="OV70" s="14"/>
      <c r="OW70" s="14"/>
      <c r="OX70" s="14"/>
      <c r="OY70" s="14">
        <v>0</v>
      </c>
      <c r="OZ70" s="14"/>
      <c r="PA70" s="14"/>
      <c r="PB70" s="14"/>
      <c r="PC70" s="14"/>
      <c r="PD70" s="14"/>
      <c r="PE70" s="14"/>
      <c r="PF70" s="14"/>
      <c r="PG70" s="14"/>
      <c r="PH70" s="14"/>
      <c r="PI70" s="14"/>
      <c r="PJ70" s="14"/>
      <c r="PK70" s="14">
        <v>0</v>
      </c>
      <c r="PL70" s="14"/>
      <c r="PM70" s="14"/>
      <c r="PN70" s="14"/>
      <c r="PO70" s="14"/>
      <c r="PP70" s="14"/>
      <c r="PQ70" s="14"/>
      <c r="PR70" s="14"/>
      <c r="PS70" s="14"/>
      <c r="PT70" s="14"/>
      <c r="PU70" s="14"/>
      <c r="PV70" s="14"/>
      <c r="PW70" s="14">
        <v>0</v>
      </c>
      <c r="PX70" s="14"/>
      <c r="PY70" s="14"/>
      <c r="PZ70" s="14"/>
      <c r="QA70" s="14"/>
      <c r="QB70" s="14"/>
      <c r="QC70" s="14"/>
      <c r="QD70" s="14"/>
      <c r="QE70" s="14"/>
      <c r="QF70" s="14"/>
      <c r="QG70" s="14"/>
      <c r="QH70" s="14"/>
      <c r="QI70" s="14">
        <v>0</v>
      </c>
    </row>
    <row r="71" spans="18:451">
      <c r="R71" s="12" t="s">
        <v>102</v>
      </c>
      <c r="S71" s="12" t="s">
        <v>46</v>
      </c>
      <c r="T71" s="12"/>
      <c r="U71" s="22">
        <v>1</v>
      </c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5"/>
      <c r="AG71" s="25">
        <v>10783.46</v>
      </c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2"/>
      <c r="AS71" s="22">
        <v>10783.46</v>
      </c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>
        <v>36.01</v>
      </c>
      <c r="BF71" s="22"/>
      <c r="BG71" s="22"/>
      <c r="BH71" s="14"/>
      <c r="BI71" s="14"/>
      <c r="BJ71" s="14"/>
      <c r="BK71" s="14"/>
      <c r="BL71" s="14"/>
      <c r="BM71" s="14"/>
      <c r="BN71" s="14"/>
      <c r="BO71" s="14"/>
      <c r="BP71" s="14"/>
      <c r="BQ71" s="14">
        <v>153.19</v>
      </c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5" t="e">
        <v>#DIV/0!</v>
      </c>
      <c r="CC71" s="15">
        <v>0</v>
      </c>
      <c r="CD71" s="15" t="e">
        <v>#DIV/0!</v>
      </c>
      <c r="CE71" s="15" t="e">
        <v>#DIV/0!</v>
      </c>
      <c r="CF71" s="15" t="e">
        <v>#DIV/0!</v>
      </c>
      <c r="CG71" s="15" t="e">
        <v>#DIV/0!</v>
      </c>
      <c r="CH71" s="15" t="e">
        <v>#DIV/0!</v>
      </c>
      <c r="CI71" s="15" t="e">
        <v>#DIV/0!</v>
      </c>
      <c r="CJ71" s="15" t="e">
        <v>#DIV/0!</v>
      </c>
      <c r="CK71" s="15" t="e">
        <v>#DIV/0!</v>
      </c>
      <c r="CL71" s="15" t="e">
        <v>#DIV/0!</v>
      </c>
      <c r="CM71" s="15" t="e">
        <v>#DIV/0!</v>
      </c>
      <c r="CN71" s="15" t="e">
        <v>#DIV/0!</v>
      </c>
      <c r="CO71" s="15">
        <v>0</v>
      </c>
      <c r="CP71" s="15" t="e">
        <v>#DIV/0!</v>
      </c>
      <c r="CQ71" s="15" t="e">
        <v>#DIV/0!</v>
      </c>
      <c r="CR71" s="15" t="e">
        <v>#DIV/0!</v>
      </c>
      <c r="CS71" s="15" t="e">
        <v>#DIV/0!</v>
      </c>
      <c r="CT71" s="15" t="e">
        <v>#DIV/0!</v>
      </c>
      <c r="CU71" s="15" t="e">
        <v>#DIV/0!</v>
      </c>
      <c r="CV71" s="15" t="e">
        <v>#DIV/0!</v>
      </c>
      <c r="CW71" s="15" t="e">
        <v>#DIV/0!</v>
      </c>
      <c r="CX71" s="15" t="e">
        <v>#DIV/0!</v>
      </c>
      <c r="CY71" s="15" t="e">
        <v>#DIV/0!</v>
      </c>
      <c r="CZ71" s="15">
        <v>0</v>
      </c>
      <c r="DA71" s="15">
        <v>0.16990000000000002</v>
      </c>
      <c r="DB71" s="15">
        <v>0</v>
      </c>
      <c r="DC71" s="15">
        <v>0</v>
      </c>
      <c r="DD71" s="15">
        <v>0</v>
      </c>
      <c r="DE71" s="15">
        <v>0</v>
      </c>
      <c r="DF71" s="15">
        <v>0</v>
      </c>
      <c r="DG71" s="15">
        <v>0</v>
      </c>
      <c r="DH71" s="15">
        <v>0</v>
      </c>
      <c r="DI71" s="15">
        <v>0</v>
      </c>
      <c r="DJ71" s="15">
        <v>0</v>
      </c>
      <c r="DK71" s="15">
        <v>0</v>
      </c>
      <c r="DL71" s="16">
        <v>0</v>
      </c>
      <c r="DM71" s="16">
        <v>120</v>
      </c>
      <c r="DN71" s="16">
        <v>0</v>
      </c>
      <c r="DO71" s="16">
        <v>0</v>
      </c>
      <c r="DP71" s="16">
        <v>0</v>
      </c>
      <c r="DQ71" s="16">
        <v>0</v>
      </c>
      <c r="DR71" s="16">
        <v>0</v>
      </c>
      <c r="DS71" s="16">
        <v>0</v>
      </c>
      <c r="DT71" s="16">
        <v>0</v>
      </c>
      <c r="DU71" s="16">
        <v>0</v>
      </c>
      <c r="DV71" s="16">
        <v>0</v>
      </c>
      <c r="DW71" s="16">
        <v>0</v>
      </c>
      <c r="DX71" s="16">
        <v>0</v>
      </c>
      <c r="DY71" s="16">
        <v>117</v>
      </c>
      <c r="DZ71" s="16">
        <v>0</v>
      </c>
      <c r="EA71" s="16">
        <v>0</v>
      </c>
      <c r="EB71" s="16">
        <v>0</v>
      </c>
      <c r="EC71" s="16">
        <v>0</v>
      </c>
      <c r="ED71" s="16">
        <v>0</v>
      </c>
      <c r="EE71" s="16">
        <v>0</v>
      </c>
      <c r="EF71" s="16">
        <v>0</v>
      </c>
      <c r="EG71" s="16">
        <v>0</v>
      </c>
      <c r="EH71" s="16">
        <v>0</v>
      </c>
      <c r="EI71" s="16">
        <v>0</v>
      </c>
      <c r="EJ71" s="16">
        <v>0</v>
      </c>
      <c r="EK71" s="16">
        <v>4</v>
      </c>
      <c r="EL71" s="16">
        <v>0</v>
      </c>
      <c r="EM71" s="16">
        <v>0</v>
      </c>
      <c r="EN71" s="16">
        <v>0</v>
      </c>
      <c r="EO71" s="16">
        <v>0</v>
      </c>
      <c r="EP71" s="16">
        <v>0</v>
      </c>
      <c r="EQ71" s="16">
        <v>0</v>
      </c>
      <c r="ER71" s="16">
        <v>0</v>
      </c>
      <c r="ES71" s="16">
        <v>0</v>
      </c>
      <c r="ET71" s="16">
        <v>0</v>
      </c>
      <c r="EU71" s="16">
        <v>0</v>
      </c>
      <c r="EV71" s="16">
        <v>0</v>
      </c>
      <c r="EW71" s="16">
        <v>623</v>
      </c>
      <c r="EX71" s="16">
        <v>0</v>
      </c>
      <c r="EY71" s="16">
        <v>0</v>
      </c>
      <c r="EZ71" s="16">
        <v>0</v>
      </c>
      <c r="FA71" s="16">
        <v>0</v>
      </c>
      <c r="FB71" s="16">
        <v>0</v>
      </c>
      <c r="FC71" s="16">
        <v>0</v>
      </c>
      <c r="FD71" s="16">
        <v>0</v>
      </c>
      <c r="FE71" s="16">
        <v>0</v>
      </c>
      <c r="FF71" s="16">
        <v>0</v>
      </c>
      <c r="FG71" s="16">
        <v>0</v>
      </c>
      <c r="FH71" s="13">
        <v>0</v>
      </c>
      <c r="FI71" s="13">
        <v>12100</v>
      </c>
      <c r="FJ71" s="13">
        <v>0</v>
      </c>
      <c r="FK71" s="13">
        <v>0</v>
      </c>
      <c r="FL71" s="13">
        <v>0</v>
      </c>
      <c r="FM71" s="13">
        <v>0</v>
      </c>
      <c r="FN71" s="13">
        <v>0</v>
      </c>
      <c r="FO71" s="13">
        <v>0</v>
      </c>
      <c r="FP71" s="13">
        <v>0</v>
      </c>
      <c r="FQ71" s="13">
        <v>0</v>
      </c>
      <c r="FR71" s="13">
        <v>0</v>
      </c>
      <c r="FS71" s="13">
        <v>0</v>
      </c>
      <c r="FT71" s="15">
        <v>0</v>
      </c>
      <c r="FU71" s="15">
        <v>0.1</v>
      </c>
      <c r="FV71" s="15">
        <v>0</v>
      </c>
      <c r="FW71" s="15">
        <v>0</v>
      </c>
      <c r="FX71" s="15">
        <v>0</v>
      </c>
      <c r="FY71" s="15">
        <v>0</v>
      </c>
      <c r="FZ71" s="15">
        <v>0</v>
      </c>
      <c r="GA71" s="15">
        <v>0</v>
      </c>
      <c r="GB71" s="15">
        <v>0</v>
      </c>
      <c r="GC71" s="15">
        <v>0</v>
      </c>
      <c r="GD71" s="15">
        <v>0</v>
      </c>
      <c r="GE71" s="15">
        <v>0</v>
      </c>
      <c r="GF71" s="12"/>
      <c r="GG71" s="12">
        <v>0</v>
      </c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>
        <v>1</v>
      </c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>
        <v>0</v>
      </c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>
        <v>0</v>
      </c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>
        <v>0</v>
      </c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12">
        <v>0</v>
      </c>
      <c r="IP71" s="12"/>
      <c r="IQ71" s="12"/>
      <c r="IR71" s="12"/>
      <c r="IS71" s="12"/>
      <c r="IT71" s="12"/>
      <c r="IU71" s="12"/>
      <c r="IV71" s="12"/>
      <c r="IW71" s="12"/>
      <c r="IX71" s="12"/>
      <c r="IY71" s="12"/>
      <c r="IZ71" s="12"/>
      <c r="JA71" s="12">
        <v>0</v>
      </c>
      <c r="JB71" s="12"/>
      <c r="JC71" s="12"/>
      <c r="JD71" s="12"/>
      <c r="JE71" s="12"/>
      <c r="JF71" s="12"/>
      <c r="JG71" s="12"/>
      <c r="JH71" s="12"/>
      <c r="JI71" s="12"/>
      <c r="JJ71" s="12"/>
      <c r="JK71" s="12"/>
      <c r="JL71" s="12"/>
      <c r="JM71" s="12">
        <v>0</v>
      </c>
      <c r="JN71" s="12"/>
      <c r="JO71" s="12"/>
      <c r="JP71" s="12"/>
      <c r="JQ71" s="12"/>
      <c r="JR71" s="12"/>
      <c r="JS71" s="12"/>
      <c r="JT71" s="12"/>
      <c r="JU71" s="12"/>
      <c r="JV71" s="12"/>
      <c r="JW71" s="12"/>
      <c r="JX71" s="12"/>
      <c r="JY71" s="12">
        <v>0</v>
      </c>
      <c r="JZ71" s="12"/>
      <c r="KA71" s="12"/>
      <c r="KB71" s="12"/>
      <c r="KC71" s="12"/>
      <c r="KD71" s="12"/>
      <c r="KE71" s="12"/>
      <c r="KF71" s="12"/>
      <c r="KG71" s="12"/>
      <c r="KH71" s="12"/>
      <c r="KI71" s="12"/>
      <c r="KJ71" s="12"/>
      <c r="KK71" s="12">
        <v>0</v>
      </c>
      <c r="KL71" s="12"/>
      <c r="KM71" s="12"/>
      <c r="KN71" s="12"/>
      <c r="KO71" s="12"/>
      <c r="KP71" s="12"/>
      <c r="KQ71" s="12"/>
      <c r="KR71" s="12"/>
      <c r="KS71" s="12"/>
      <c r="KT71" s="12"/>
      <c r="KU71" s="12"/>
      <c r="KV71" s="12"/>
      <c r="KW71" s="12">
        <v>0</v>
      </c>
      <c r="KX71" s="12"/>
      <c r="KY71" s="12"/>
      <c r="KZ71" s="12"/>
      <c r="LA71" s="12"/>
      <c r="LB71" s="12"/>
      <c r="LC71" s="12"/>
      <c r="LD71" s="12"/>
      <c r="LE71" s="12"/>
      <c r="LF71" s="12"/>
      <c r="LG71" s="12"/>
      <c r="LH71" s="12"/>
      <c r="LI71" s="12">
        <v>0</v>
      </c>
      <c r="LJ71" s="12"/>
      <c r="LK71" s="12"/>
      <c r="LL71" s="12"/>
      <c r="LM71" s="12"/>
      <c r="LN71" s="12"/>
      <c r="LO71" s="12"/>
      <c r="LP71" s="12"/>
      <c r="LQ71" s="12"/>
      <c r="LR71" s="12"/>
      <c r="LS71" s="12"/>
      <c r="LT71" s="14"/>
      <c r="LU71" s="14">
        <v>0</v>
      </c>
      <c r="LV71" s="14"/>
      <c r="LW71" s="14"/>
      <c r="LX71" s="14"/>
      <c r="LY71" s="14"/>
      <c r="LZ71" s="14"/>
      <c r="MA71" s="14"/>
      <c r="MB71" s="14"/>
      <c r="MC71" s="14"/>
      <c r="MD71" s="14"/>
      <c r="ME71" s="14"/>
      <c r="MF71" s="14"/>
      <c r="MG71" s="14">
        <v>10783.46</v>
      </c>
      <c r="MH71" s="14"/>
      <c r="MI71" s="14"/>
      <c r="MJ71" s="14"/>
      <c r="MK71" s="14"/>
      <c r="ML71" s="14"/>
      <c r="MM71" s="14"/>
      <c r="MN71" s="14"/>
      <c r="MO71" s="14"/>
      <c r="MP71" s="14"/>
      <c r="MQ71" s="14"/>
      <c r="MR71" s="14"/>
      <c r="MS71" s="14">
        <v>0</v>
      </c>
      <c r="MT71" s="14"/>
      <c r="MU71" s="14"/>
      <c r="MV71" s="14"/>
      <c r="MW71" s="14"/>
      <c r="MX71" s="14"/>
      <c r="MY71" s="14"/>
      <c r="MZ71" s="14"/>
      <c r="NA71" s="14"/>
      <c r="NB71" s="14"/>
      <c r="NC71" s="14"/>
      <c r="ND71" s="14"/>
      <c r="NE71" s="14">
        <v>0</v>
      </c>
      <c r="NF71" s="14"/>
      <c r="NG71" s="14"/>
      <c r="NH71" s="14"/>
      <c r="NI71" s="14"/>
      <c r="NJ71" s="14"/>
      <c r="NK71" s="14"/>
      <c r="NL71" s="14"/>
      <c r="NM71" s="14"/>
      <c r="NN71" s="14"/>
      <c r="NO71" s="14"/>
      <c r="NP71" s="14"/>
      <c r="NQ71" s="14">
        <v>0</v>
      </c>
      <c r="NR71" s="14"/>
      <c r="NS71" s="14"/>
      <c r="NT71" s="14"/>
      <c r="NU71" s="14"/>
      <c r="NV71" s="14"/>
      <c r="NW71" s="14"/>
      <c r="NX71" s="14"/>
      <c r="NY71" s="14"/>
      <c r="NZ71" s="14"/>
      <c r="OA71" s="14"/>
      <c r="OB71" s="14"/>
      <c r="OC71" s="14">
        <v>0</v>
      </c>
      <c r="OD71" s="14"/>
      <c r="OE71" s="14"/>
      <c r="OF71" s="14"/>
      <c r="OG71" s="14"/>
      <c r="OH71" s="14"/>
      <c r="OI71" s="14"/>
      <c r="OJ71" s="14"/>
      <c r="OK71" s="14"/>
      <c r="OL71" s="14"/>
      <c r="OM71" s="14"/>
      <c r="ON71" s="14"/>
      <c r="OO71" s="14">
        <v>0</v>
      </c>
      <c r="OP71" s="14"/>
      <c r="OQ71" s="14"/>
      <c r="OR71" s="14"/>
      <c r="OS71" s="14"/>
      <c r="OT71" s="14"/>
      <c r="OU71" s="14"/>
      <c r="OV71" s="14"/>
      <c r="OW71" s="14"/>
      <c r="OX71" s="14"/>
      <c r="OY71" s="14"/>
      <c r="OZ71" s="14"/>
      <c r="PA71" s="14">
        <v>0</v>
      </c>
      <c r="PB71" s="14"/>
      <c r="PC71" s="14"/>
      <c r="PD71" s="14"/>
      <c r="PE71" s="14"/>
      <c r="PF71" s="14"/>
      <c r="PG71" s="14"/>
      <c r="PH71" s="14"/>
      <c r="PI71" s="14"/>
      <c r="PJ71" s="14"/>
      <c r="PK71" s="14"/>
      <c r="PL71" s="14"/>
      <c r="PM71" s="14">
        <v>0</v>
      </c>
      <c r="PN71" s="14"/>
      <c r="PO71" s="14"/>
      <c r="PP71" s="14"/>
      <c r="PQ71" s="14"/>
      <c r="PR71" s="14"/>
      <c r="PS71" s="14"/>
      <c r="PT71" s="14"/>
      <c r="PU71" s="14"/>
      <c r="PV71" s="14"/>
      <c r="PW71" s="14"/>
      <c r="PX71" s="14"/>
      <c r="PY71" s="14">
        <v>0</v>
      </c>
      <c r="PZ71" s="14"/>
      <c r="QA71" s="14"/>
      <c r="QB71" s="14"/>
      <c r="QC71" s="14"/>
      <c r="QD71" s="14"/>
      <c r="QE71" s="14"/>
      <c r="QF71" s="14"/>
      <c r="QG71" s="14"/>
      <c r="QH71" s="14"/>
      <c r="QI71" s="14"/>
    </row>
    <row r="72" spans="18:451">
      <c r="R72" s="12"/>
      <c r="S72" s="12" t="s">
        <v>47</v>
      </c>
      <c r="T72" s="12"/>
      <c r="U72" s="22">
        <v>3545</v>
      </c>
      <c r="V72" s="22">
        <v>37</v>
      </c>
      <c r="W72" s="22">
        <v>3</v>
      </c>
      <c r="X72" s="22"/>
      <c r="Y72" s="22"/>
      <c r="Z72" s="22">
        <v>2</v>
      </c>
      <c r="AA72" s="22"/>
      <c r="AB72" s="22">
        <v>43</v>
      </c>
      <c r="AC72" s="22"/>
      <c r="AD72" s="22"/>
      <c r="AE72" s="22"/>
      <c r="AF72" s="25"/>
      <c r="AG72" s="25">
        <v>44656916.748461477</v>
      </c>
      <c r="AH72" s="25">
        <v>535265.96166666655</v>
      </c>
      <c r="AI72" s="25">
        <v>40035.03</v>
      </c>
      <c r="AJ72" s="25"/>
      <c r="AK72" s="25"/>
      <c r="AL72" s="25">
        <v>25468.09</v>
      </c>
      <c r="AM72" s="25"/>
      <c r="AN72" s="25">
        <v>564129.64833333332</v>
      </c>
      <c r="AO72" s="25"/>
      <c r="AP72" s="25"/>
      <c r="AQ72" s="25"/>
      <c r="AR72" s="22"/>
      <c r="AS72" s="22">
        <v>44397380.252555117</v>
      </c>
      <c r="AT72" s="22">
        <v>534206.11</v>
      </c>
      <c r="AU72" s="22">
        <v>40088.679999999993</v>
      </c>
      <c r="AV72" s="22"/>
      <c r="AW72" s="22"/>
      <c r="AX72" s="22">
        <v>0</v>
      </c>
      <c r="AY72" s="22"/>
      <c r="AZ72" s="22">
        <v>0</v>
      </c>
      <c r="BA72" s="22"/>
      <c r="BB72" s="22"/>
      <c r="BC72" s="22"/>
      <c r="BD72" s="22"/>
      <c r="BE72" s="22">
        <v>259745.88641915505</v>
      </c>
      <c r="BF72" s="22">
        <v>1059.8516666666578</v>
      </c>
      <c r="BG72" s="22">
        <v>0</v>
      </c>
      <c r="BH72" s="14"/>
      <c r="BI72" s="14"/>
      <c r="BJ72" s="14">
        <v>0</v>
      </c>
      <c r="BK72" s="14"/>
      <c r="BL72" s="14">
        <v>0</v>
      </c>
      <c r="BM72" s="14"/>
      <c r="BN72" s="14"/>
      <c r="BO72" s="14"/>
      <c r="BP72" s="14"/>
      <c r="BQ72" s="14">
        <v>599830.06331093109</v>
      </c>
      <c r="BR72" s="14">
        <v>0</v>
      </c>
      <c r="BS72" s="14">
        <v>0</v>
      </c>
      <c r="BT72" s="14"/>
      <c r="BU72" s="14"/>
      <c r="BV72" s="14">
        <v>0</v>
      </c>
      <c r="BW72" s="14"/>
      <c r="BX72" s="14">
        <v>1274.8000000000002</v>
      </c>
      <c r="BY72" s="14"/>
      <c r="BZ72" s="14"/>
      <c r="CA72" s="14"/>
      <c r="CB72" s="15" t="e">
        <v>#DIV/0!</v>
      </c>
      <c r="CC72" s="15">
        <v>0</v>
      </c>
      <c r="CD72" s="15">
        <v>0</v>
      </c>
      <c r="CE72" s="15">
        <v>0</v>
      </c>
      <c r="CF72" s="15" t="e">
        <v>#DIV/0!</v>
      </c>
      <c r="CG72" s="15" t="e">
        <v>#DIV/0!</v>
      </c>
      <c r="CH72" s="15">
        <v>0</v>
      </c>
      <c r="CI72" s="15" t="e">
        <v>#DIV/0!</v>
      </c>
      <c r="CJ72" s="15">
        <v>0</v>
      </c>
      <c r="CK72" s="15" t="e">
        <v>#DIV/0!</v>
      </c>
      <c r="CL72" s="15" t="e">
        <v>#DIV/0!</v>
      </c>
      <c r="CM72" s="15" t="e">
        <v>#DIV/0!</v>
      </c>
      <c r="CN72" s="15" t="e">
        <v>#DIV/0!</v>
      </c>
      <c r="CO72" s="15">
        <v>0</v>
      </c>
      <c r="CP72" s="15">
        <v>0</v>
      </c>
      <c r="CQ72" s="15">
        <v>0</v>
      </c>
      <c r="CR72" s="15" t="e">
        <v>#DIV/0!</v>
      </c>
      <c r="CS72" s="15" t="e">
        <v>#DIV/0!</v>
      </c>
      <c r="CT72" s="15">
        <v>0</v>
      </c>
      <c r="CU72" s="15" t="e">
        <v>#DIV/0!</v>
      </c>
      <c r="CV72" s="15">
        <v>1</v>
      </c>
      <c r="CW72" s="15" t="e">
        <v>#DIV/0!</v>
      </c>
      <c r="CX72" s="15" t="e">
        <v>#DIV/0!</v>
      </c>
      <c r="CY72" s="15" t="e">
        <v>#DIV/0!</v>
      </c>
      <c r="CZ72" s="15">
        <v>0</v>
      </c>
      <c r="DA72" s="15">
        <v>0.16100092989148071</v>
      </c>
      <c r="DB72" s="15">
        <v>0.1672069084225466</v>
      </c>
      <c r="DC72" s="15">
        <v>0.16804980435997766</v>
      </c>
      <c r="DD72" s="15">
        <v>0</v>
      </c>
      <c r="DE72" s="15">
        <v>0</v>
      </c>
      <c r="DF72" s="15">
        <v>0.16232763734890399</v>
      </c>
      <c r="DG72" s="15">
        <v>0</v>
      </c>
      <c r="DH72" s="15">
        <v>0.15881648799878881</v>
      </c>
      <c r="DI72" s="15">
        <v>0</v>
      </c>
      <c r="DJ72" s="15">
        <v>0</v>
      </c>
      <c r="DK72" s="15">
        <v>0</v>
      </c>
      <c r="DL72" s="16">
        <v>0</v>
      </c>
      <c r="DM72" s="16">
        <v>118.31614242704036</v>
      </c>
      <c r="DN72" s="16">
        <v>114.60840661234199</v>
      </c>
      <c r="DO72" s="16">
        <v>120</v>
      </c>
      <c r="DP72" s="16">
        <v>0</v>
      </c>
      <c r="DQ72" s="16">
        <v>0</v>
      </c>
      <c r="DR72" s="16">
        <v>120</v>
      </c>
      <c r="DS72" s="16">
        <v>0</v>
      </c>
      <c r="DT72" s="16">
        <v>115.19842628713138</v>
      </c>
      <c r="DU72" s="16">
        <v>0</v>
      </c>
      <c r="DV72" s="16">
        <v>0</v>
      </c>
      <c r="DW72" s="16">
        <v>0</v>
      </c>
      <c r="DX72" s="16">
        <v>0</v>
      </c>
      <c r="DY72" s="16">
        <v>114.40198165462753</v>
      </c>
      <c r="DZ72" s="16">
        <v>111.06261603281713</v>
      </c>
      <c r="EA72" s="16">
        <v>115.81498043599777</v>
      </c>
      <c r="EB72" s="16">
        <v>0</v>
      </c>
      <c r="EC72" s="16">
        <v>0</v>
      </c>
      <c r="ED72" s="16">
        <v>115.99999999999999</v>
      </c>
      <c r="EE72" s="16">
        <v>0</v>
      </c>
      <c r="EF72" s="16">
        <v>111.19536807733367</v>
      </c>
      <c r="EG72" s="16">
        <v>0</v>
      </c>
      <c r="EH72" s="16">
        <v>0</v>
      </c>
      <c r="EI72" s="16">
        <v>0</v>
      </c>
      <c r="EJ72" s="16">
        <v>0</v>
      </c>
      <c r="EK72" s="16">
        <v>4</v>
      </c>
      <c r="EL72" s="16">
        <v>4</v>
      </c>
      <c r="EM72" s="16">
        <v>4</v>
      </c>
      <c r="EN72" s="16">
        <v>0</v>
      </c>
      <c r="EO72" s="16">
        <v>0</v>
      </c>
      <c r="EP72" s="16">
        <v>4</v>
      </c>
      <c r="EQ72" s="16">
        <v>0</v>
      </c>
      <c r="ER72" s="16">
        <v>4</v>
      </c>
      <c r="ES72" s="16">
        <v>0</v>
      </c>
      <c r="ET72" s="16">
        <v>0</v>
      </c>
      <c r="EU72" s="16">
        <v>0</v>
      </c>
      <c r="EV72" s="16">
        <v>0</v>
      </c>
      <c r="EW72" s="16">
        <v>688.56940964497016</v>
      </c>
      <c r="EX72" s="16">
        <v>654.95180876937764</v>
      </c>
      <c r="EY72" s="16">
        <v>648.98323085522634</v>
      </c>
      <c r="EZ72" s="16">
        <v>0</v>
      </c>
      <c r="FA72" s="16">
        <v>0</v>
      </c>
      <c r="FB72" s="16">
        <v>779.18487361401355</v>
      </c>
      <c r="FC72" s="16">
        <v>0</v>
      </c>
      <c r="FD72" s="16">
        <v>752.35450722494238</v>
      </c>
      <c r="FE72" s="16">
        <v>0</v>
      </c>
      <c r="FF72" s="16">
        <v>0</v>
      </c>
      <c r="FG72" s="16">
        <v>0</v>
      </c>
      <c r="FH72" s="13">
        <v>0</v>
      </c>
      <c r="FI72" s="13">
        <v>14674.602256699576</v>
      </c>
      <c r="FJ72" s="13">
        <v>16892.486486486487</v>
      </c>
      <c r="FK72" s="13">
        <v>14908.333333333334</v>
      </c>
      <c r="FL72" s="13">
        <v>0</v>
      </c>
      <c r="FM72" s="13">
        <v>0</v>
      </c>
      <c r="FN72" s="13">
        <v>20585</v>
      </c>
      <c r="FO72" s="13">
        <v>0</v>
      </c>
      <c r="FP72" s="13">
        <v>16219.348837209302</v>
      </c>
      <c r="FQ72" s="13">
        <v>0</v>
      </c>
      <c r="FR72" s="13">
        <v>0</v>
      </c>
      <c r="FS72" s="13">
        <v>0</v>
      </c>
      <c r="FT72" s="15">
        <v>0</v>
      </c>
      <c r="FU72" s="15">
        <v>0.14841933171239988</v>
      </c>
      <c r="FV72" s="15">
        <v>0.13648159584782615</v>
      </c>
      <c r="FW72" s="15">
        <v>0.1</v>
      </c>
      <c r="FX72" s="15">
        <v>0</v>
      </c>
      <c r="FY72" s="15">
        <v>0</v>
      </c>
      <c r="FZ72" s="15">
        <v>0.17884017488462473</v>
      </c>
      <c r="GA72" s="15">
        <v>0</v>
      </c>
      <c r="GB72" s="15">
        <v>0.16590527822067241</v>
      </c>
      <c r="GC72" s="15">
        <v>0</v>
      </c>
      <c r="GD72" s="15">
        <v>0</v>
      </c>
      <c r="GE72" s="15">
        <v>0</v>
      </c>
      <c r="GF72" s="12"/>
      <c r="GG72" s="12">
        <v>0</v>
      </c>
      <c r="GH72" s="12">
        <v>0</v>
      </c>
      <c r="GI72" s="12">
        <v>0</v>
      </c>
      <c r="GJ72" s="12"/>
      <c r="GK72" s="12"/>
      <c r="GL72" s="12">
        <v>0</v>
      </c>
      <c r="GM72" s="12"/>
      <c r="GN72" s="12">
        <v>0</v>
      </c>
      <c r="GO72" s="12"/>
      <c r="GP72" s="12"/>
      <c r="GQ72" s="12"/>
      <c r="GR72" s="12"/>
      <c r="GS72" s="12">
        <v>3545</v>
      </c>
      <c r="GT72" s="12">
        <v>0</v>
      </c>
      <c r="GU72" s="12">
        <v>0</v>
      </c>
      <c r="GV72" s="12"/>
      <c r="GW72" s="12"/>
      <c r="GX72" s="12">
        <v>0</v>
      </c>
      <c r="GY72" s="12"/>
      <c r="GZ72" s="12">
        <v>0</v>
      </c>
      <c r="HA72" s="12"/>
      <c r="HB72" s="12"/>
      <c r="HC72" s="12"/>
      <c r="HD72" s="12"/>
      <c r="HE72" s="12">
        <v>0</v>
      </c>
      <c r="HF72" s="12">
        <v>37</v>
      </c>
      <c r="HG72" s="12">
        <v>0</v>
      </c>
      <c r="HH72" s="12"/>
      <c r="HI72" s="12"/>
      <c r="HJ72" s="12">
        <v>0</v>
      </c>
      <c r="HK72" s="12"/>
      <c r="HL72" s="12">
        <v>0</v>
      </c>
      <c r="HM72" s="12"/>
      <c r="HN72" s="12"/>
      <c r="HO72" s="12"/>
      <c r="HP72" s="12"/>
      <c r="HQ72" s="12">
        <v>0</v>
      </c>
      <c r="HR72" s="12">
        <v>0</v>
      </c>
      <c r="HS72" s="12">
        <v>3</v>
      </c>
      <c r="HT72" s="12"/>
      <c r="HU72" s="12"/>
      <c r="HV72" s="12">
        <v>0</v>
      </c>
      <c r="HW72" s="12"/>
      <c r="HX72" s="12">
        <v>0</v>
      </c>
      <c r="HY72" s="12"/>
      <c r="HZ72" s="12"/>
      <c r="IA72" s="12"/>
      <c r="IB72" s="12"/>
      <c r="IC72" s="12">
        <v>0</v>
      </c>
      <c r="ID72" s="12">
        <v>0</v>
      </c>
      <c r="IE72" s="12">
        <v>0</v>
      </c>
      <c r="IF72" s="12"/>
      <c r="IG72" s="12"/>
      <c r="IH72" s="12">
        <v>0</v>
      </c>
      <c r="II72" s="12"/>
      <c r="IJ72" s="12">
        <v>0</v>
      </c>
      <c r="IK72" s="12"/>
      <c r="IL72" s="12"/>
      <c r="IM72" s="12"/>
      <c r="IN72" s="12"/>
      <c r="IO72" s="12">
        <v>0</v>
      </c>
      <c r="IP72" s="12">
        <v>0</v>
      </c>
      <c r="IQ72" s="12">
        <v>0</v>
      </c>
      <c r="IR72" s="12"/>
      <c r="IS72" s="12"/>
      <c r="IT72" s="12">
        <v>0</v>
      </c>
      <c r="IU72" s="12"/>
      <c r="IV72" s="12">
        <v>0</v>
      </c>
      <c r="IW72" s="12"/>
      <c r="IX72" s="12"/>
      <c r="IY72" s="12"/>
      <c r="IZ72" s="12"/>
      <c r="JA72" s="12">
        <v>0</v>
      </c>
      <c r="JB72" s="12">
        <v>0</v>
      </c>
      <c r="JC72" s="12">
        <v>0</v>
      </c>
      <c r="JD72" s="12"/>
      <c r="JE72" s="12"/>
      <c r="JF72" s="12">
        <v>2</v>
      </c>
      <c r="JG72" s="12"/>
      <c r="JH72" s="12">
        <v>0</v>
      </c>
      <c r="JI72" s="12"/>
      <c r="JJ72" s="12"/>
      <c r="JK72" s="12"/>
      <c r="JL72" s="12"/>
      <c r="JM72" s="12">
        <v>0</v>
      </c>
      <c r="JN72" s="12">
        <v>0</v>
      </c>
      <c r="JO72" s="12">
        <v>0</v>
      </c>
      <c r="JP72" s="12"/>
      <c r="JQ72" s="12"/>
      <c r="JR72" s="12">
        <v>0</v>
      </c>
      <c r="JS72" s="12"/>
      <c r="JT72" s="12">
        <v>0</v>
      </c>
      <c r="JU72" s="12"/>
      <c r="JV72" s="12"/>
      <c r="JW72" s="12"/>
      <c r="JX72" s="12"/>
      <c r="JY72" s="12">
        <v>0</v>
      </c>
      <c r="JZ72" s="12">
        <v>0</v>
      </c>
      <c r="KA72" s="12">
        <v>0</v>
      </c>
      <c r="KB72" s="12"/>
      <c r="KC72" s="12"/>
      <c r="KD72" s="12">
        <v>0</v>
      </c>
      <c r="KE72" s="12"/>
      <c r="KF72" s="12">
        <v>43</v>
      </c>
      <c r="KG72" s="12"/>
      <c r="KH72" s="12"/>
      <c r="KI72" s="12"/>
      <c r="KJ72" s="12"/>
      <c r="KK72" s="12">
        <v>0</v>
      </c>
      <c r="KL72" s="12">
        <v>0</v>
      </c>
      <c r="KM72" s="12">
        <v>0</v>
      </c>
      <c r="KN72" s="12"/>
      <c r="KO72" s="12"/>
      <c r="KP72" s="12">
        <v>0</v>
      </c>
      <c r="KQ72" s="12"/>
      <c r="KR72" s="12">
        <v>0</v>
      </c>
      <c r="KS72" s="12"/>
      <c r="KT72" s="12"/>
      <c r="KU72" s="12"/>
      <c r="KV72" s="12"/>
      <c r="KW72" s="12">
        <v>0</v>
      </c>
      <c r="KX72" s="12">
        <v>0</v>
      </c>
      <c r="KY72" s="12">
        <v>0</v>
      </c>
      <c r="KZ72" s="12"/>
      <c r="LA72" s="12"/>
      <c r="LB72" s="12">
        <v>0</v>
      </c>
      <c r="LC72" s="12"/>
      <c r="LD72" s="12">
        <v>0</v>
      </c>
      <c r="LE72" s="12"/>
      <c r="LF72" s="12"/>
      <c r="LG72" s="12"/>
      <c r="LH72" s="12"/>
      <c r="LI72" s="12">
        <v>0</v>
      </c>
      <c r="LJ72" s="12">
        <v>0</v>
      </c>
      <c r="LK72" s="12">
        <v>0</v>
      </c>
      <c r="LL72" s="12"/>
      <c r="LM72" s="12"/>
      <c r="LN72" s="12">
        <v>0</v>
      </c>
      <c r="LO72" s="12"/>
      <c r="LP72" s="12">
        <v>0</v>
      </c>
      <c r="LQ72" s="12"/>
      <c r="LR72" s="12"/>
      <c r="LS72" s="12"/>
      <c r="LT72" s="14"/>
      <c r="LU72" s="14">
        <v>0</v>
      </c>
      <c r="LV72" s="14">
        <v>0</v>
      </c>
      <c r="LW72" s="14">
        <v>0</v>
      </c>
      <c r="LX72" s="14"/>
      <c r="LY72" s="14"/>
      <c r="LZ72" s="14">
        <v>0</v>
      </c>
      <c r="MA72" s="14"/>
      <c r="MB72" s="14">
        <v>0</v>
      </c>
      <c r="MC72" s="14"/>
      <c r="MD72" s="14"/>
      <c r="ME72" s="14"/>
      <c r="MF72" s="14"/>
      <c r="MG72" s="14">
        <v>44397380.252555117</v>
      </c>
      <c r="MH72" s="14">
        <v>0</v>
      </c>
      <c r="MI72" s="14">
        <v>0</v>
      </c>
      <c r="MJ72" s="14"/>
      <c r="MK72" s="14"/>
      <c r="ML72" s="14">
        <v>0</v>
      </c>
      <c r="MM72" s="14"/>
      <c r="MN72" s="14">
        <v>0</v>
      </c>
      <c r="MO72" s="14"/>
      <c r="MP72" s="14"/>
      <c r="MQ72" s="14"/>
      <c r="MR72" s="14"/>
      <c r="MS72" s="14">
        <v>0</v>
      </c>
      <c r="MT72" s="14">
        <v>534206.11</v>
      </c>
      <c r="MU72" s="14">
        <v>0</v>
      </c>
      <c r="MV72" s="14"/>
      <c r="MW72" s="14"/>
      <c r="MX72" s="14">
        <v>0</v>
      </c>
      <c r="MY72" s="14"/>
      <c r="MZ72" s="14">
        <v>0</v>
      </c>
      <c r="NA72" s="14"/>
      <c r="NB72" s="14"/>
      <c r="NC72" s="14"/>
      <c r="ND72" s="14"/>
      <c r="NE72" s="14">
        <v>0</v>
      </c>
      <c r="NF72" s="14">
        <v>0</v>
      </c>
      <c r="NG72" s="14">
        <v>40088.679999999993</v>
      </c>
      <c r="NH72" s="14"/>
      <c r="NI72" s="14"/>
      <c r="NJ72" s="14">
        <v>0</v>
      </c>
      <c r="NK72" s="14"/>
      <c r="NL72" s="14">
        <v>0</v>
      </c>
      <c r="NM72" s="14"/>
      <c r="NN72" s="14"/>
      <c r="NO72" s="14"/>
      <c r="NP72" s="14"/>
      <c r="NQ72" s="14">
        <v>0</v>
      </c>
      <c r="NR72" s="14">
        <v>0</v>
      </c>
      <c r="NS72" s="14">
        <v>0</v>
      </c>
      <c r="NT72" s="14"/>
      <c r="NU72" s="14"/>
      <c r="NV72" s="14">
        <v>0</v>
      </c>
      <c r="NW72" s="14"/>
      <c r="NX72" s="14">
        <v>0</v>
      </c>
      <c r="NY72" s="14"/>
      <c r="NZ72" s="14"/>
      <c r="OA72" s="14"/>
      <c r="OB72" s="14"/>
      <c r="OC72" s="14">
        <v>0</v>
      </c>
      <c r="OD72" s="14">
        <v>0</v>
      </c>
      <c r="OE72" s="14">
        <v>0</v>
      </c>
      <c r="OF72" s="14"/>
      <c r="OG72" s="14"/>
      <c r="OH72" s="14">
        <v>0</v>
      </c>
      <c r="OI72" s="14"/>
      <c r="OJ72" s="14">
        <v>0</v>
      </c>
      <c r="OK72" s="14"/>
      <c r="OL72" s="14"/>
      <c r="OM72" s="14"/>
      <c r="ON72" s="14"/>
      <c r="OO72" s="14">
        <v>0</v>
      </c>
      <c r="OP72" s="14">
        <v>0</v>
      </c>
      <c r="OQ72" s="14">
        <v>0</v>
      </c>
      <c r="OR72" s="14"/>
      <c r="OS72" s="14"/>
      <c r="OT72" s="14">
        <v>25468.09</v>
      </c>
      <c r="OU72" s="14"/>
      <c r="OV72" s="14">
        <v>0</v>
      </c>
      <c r="OW72" s="14"/>
      <c r="OX72" s="14"/>
      <c r="OY72" s="14"/>
      <c r="OZ72" s="14"/>
      <c r="PA72" s="14">
        <v>0</v>
      </c>
      <c r="PB72" s="14">
        <v>0</v>
      </c>
      <c r="PC72" s="14">
        <v>0</v>
      </c>
      <c r="PD72" s="14"/>
      <c r="PE72" s="14"/>
      <c r="PF72" s="14">
        <v>0</v>
      </c>
      <c r="PG72" s="14"/>
      <c r="PH72" s="14">
        <v>0</v>
      </c>
      <c r="PI72" s="14"/>
      <c r="PJ72" s="14"/>
      <c r="PK72" s="14"/>
      <c r="PL72" s="14"/>
      <c r="PM72" s="14">
        <v>0</v>
      </c>
      <c r="PN72" s="14">
        <v>0</v>
      </c>
      <c r="PO72" s="14">
        <v>0</v>
      </c>
      <c r="PP72" s="14"/>
      <c r="PQ72" s="14"/>
      <c r="PR72" s="14">
        <v>0</v>
      </c>
      <c r="PS72" s="14"/>
      <c r="PT72" s="14">
        <v>564129.64833333332</v>
      </c>
      <c r="PU72" s="14"/>
      <c r="PV72" s="14"/>
      <c r="PW72" s="14"/>
      <c r="PX72" s="14"/>
      <c r="PY72" s="14">
        <v>0</v>
      </c>
      <c r="PZ72" s="14">
        <v>0</v>
      </c>
      <c r="QA72" s="14">
        <v>0</v>
      </c>
      <c r="QB72" s="14"/>
      <c r="QC72" s="14"/>
      <c r="QD72" s="14">
        <v>0</v>
      </c>
      <c r="QE72" s="14"/>
      <c r="QF72" s="14">
        <v>0</v>
      </c>
      <c r="QG72" s="14"/>
      <c r="QH72" s="14"/>
      <c r="QI72" s="14"/>
    </row>
    <row r="73" spans="18:451">
      <c r="R73" s="12"/>
      <c r="S73" s="12" t="s">
        <v>48</v>
      </c>
      <c r="T73" s="12"/>
      <c r="U73" s="22">
        <v>9</v>
      </c>
      <c r="V73" s="22">
        <v>1</v>
      </c>
      <c r="W73" s="22">
        <v>19</v>
      </c>
      <c r="X73" s="22"/>
      <c r="Y73" s="22"/>
      <c r="Z73" s="22">
        <v>2</v>
      </c>
      <c r="AA73" s="22"/>
      <c r="AB73" s="22"/>
      <c r="AC73" s="22"/>
      <c r="AD73" s="22"/>
      <c r="AE73" s="22"/>
      <c r="AF73" s="25"/>
      <c r="AG73" s="25">
        <v>127761.51000000001</v>
      </c>
      <c r="AH73" s="25">
        <v>14802.25</v>
      </c>
      <c r="AI73" s="25">
        <v>222992.76</v>
      </c>
      <c r="AJ73" s="25"/>
      <c r="AK73" s="25"/>
      <c r="AL73" s="25">
        <v>22997.360000000001</v>
      </c>
      <c r="AM73" s="25"/>
      <c r="AN73" s="25"/>
      <c r="AO73" s="25"/>
      <c r="AP73" s="25"/>
      <c r="AQ73" s="25"/>
      <c r="AR73" s="22"/>
      <c r="AS73" s="22">
        <v>127200.24642668624</v>
      </c>
      <c r="AT73" s="22">
        <v>14753.83</v>
      </c>
      <c r="AU73" s="22">
        <v>222992.76</v>
      </c>
      <c r="AV73" s="22"/>
      <c r="AW73" s="22"/>
      <c r="AX73" s="22">
        <v>0</v>
      </c>
      <c r="AY73" s="22"/>
      <c r="AZ73" s="22"/>
      <c r="BA73" s="22"/>
      <c r="BB73" s="22"/>
      <c r="BC73" s="22"/>
      <c r="BD73" s="22"/>
      <c r="BE73" s="22">
        <v>561.2635733137821</v>
      </c>
      <c r="BF73" s="22">
        <v>48.420000000000101</v>
      </c>
      <c r="BG73" s="22">
        <v>0</v>
      </c>
      <c r="BH73" s="14"/>
      <c r="BI73" s="14"/>
      <c r="BJ73" s="14">
        <v>0</v>
      </c>
      <c r="BK73" s="14"/>
      <c r="BL73" s="14"/>
      <c r="BM73" s="14"/>
      <c r="BN73" s="14"/>
      <c r="BO73" s="14"/>
      <c r="BP73" s="14"/>
      <c r="BQ73" s="14">
        <v>1274.035463499999</v>
      </c>
      <c r="BR73" s="14">
        <v>0</v>
      </c>
      <c r="BS73" s="14">
        <v>0</v>
      </c>
      <c r="BT73" s="14"/>
      <c r="BU73" s="14"/>
      <c r="BV73" s="14">
        <v>0</v>
      </c>
      <c r="BW73" s="14"/>
      <c r="BX73" s="14"/>
      <c r="BY73" s="14"/>
      <c r="BZ73" s="14"/>
      <c r="CA73" s="14"/>
      <c r="CB73" s="15" t="e">
        <v>#DIV/0!</v>
      </c>
      <c r="CC73" s="15">
        <v>0</v>
      </c>
      <c r="CD73" s="15">
        <v>0</v>
      </c>
      <c r="CE73" s="15">
        <v>0</v>
      </c>
      <c r="CF73" s="15" t="e">
        <v>#DIV/0!</v>
      </c>
      <c r="CG73" s="15" t="e">
        <v>#DIV/0!</v>
      </c>
      <c r="CH73" s="15">
        <v>0</v>
      </c>
      <c r="CI73" s="15" t="e">
        <v>#DIV/0!</v>
      </c>
      <c r="CJ73" s="15" t="e">
        <v>#DIV/0!</v>
      </c>
      <c r="CK73" s="15" t="e">
        <v>#DIV/0!</v>
      </c>
      <c r="CL73" s="15" t="e">
        <v>#DIV/0!</v>
      </c>
      <c r="CM73" s="15" t="e">
        <v>#DIV/0!</v>
      </c>
      <c r="CN73" s="15" t="e">
        <v>#DIV/0!</v>
      </c>
      <c r="CO73" s="15">
        <v>0</v>
      </c>
      <c r="CP73" s="15">
        <v>0</v>
      </c>
      <c r="CQ73" s="15">
        <v>0</v>
      </c>
      <c r="CR73" s="15" t="e">
        <v>#DIV/0!</v>
      </c>
      <c r="CS73" s="15" t="e">
        <v>#DIV/0!</v>
      </c>
      <c r="CT73" s="15">
        <v>0</v>
      </c>
      <c r="CU73" s="15" t="e">
        <v>#DIV/0!</v>
      </c>
      <c r="CV73" s="15" t="e">
        <v>#DIV/0!</v>
      </c>
      <c r="CW73" s="15" t="e">
        <v>#DIV/0!</v>
      </c>
      <c r="CX73" s="15" t="e">
        <v>#DIV/0!</v>
      </c>
      <c r="CY73" s="15" t="e">
        <v>#DIV/0!</v>
      </c>
      <c r="CZ73" s="15">
        <v>0</v>
      </c>
      <c r="DA73" s="15">
        <v>0.17331400240290842</v>
      </c>
      <c r="DB73" s="15">
        <v>0.17989999999999998</v>
      </c>
      <c r="DC73" s="15">
        <v>0.17017045467255745</v>
      </c>
      <c r="DD73" s="15">
        <v>0</v>
      </c>
      <c r="DE73" s="15">
        <v>0</v>
      </c>
      <c r="DF73" s="15">
        <v>0.14921324299033029</v>
      </c>
      <c r="DG73" s="15">
        <v>0</v>
      </c>
      <c r="DH73" s="15">
        <v>0</v>
      </c>
      <c r="DI73" s="15">
        <v>0</v>
      </c>
      <c r="DJ73" s="15">
        <v>0</v>
      </c>
      <c r="DK73" s="15">
        <v>0</v>
      </c>
      <c r="DL73" s="16">
        <v>0</v>
      </c>
      <c r="DM73" s="16">
        <v>117.6778542339559</v>
      </c>
      <c r="DN73" s="16">
        <v>120</v>
      </c>
      <c r="DO73" s="16">
        <v>118.83520368471514</v>
      </c>
      <c r="DP73" s="16">
        <v>0</v>
      </c>
      <c r="DQ73" s="16">
        <v>0</v>
      </c>
      <c r="DR73" s="16">
        <v>119.99999999999999</v>
      </c>
      <c r="DS73" s="16">
        <v>0</v>
      </c>
      <c r="DT73" s="16">
        <v>0</v>
      </c>
      <c r="DU73" s="16">
        <v>0</v>
      </c>
      <c r="DV73" s="16">
        <v>0</v>
      </c>
      <c r="DW73" s="16">
        <v>0</v>
      </c>
      <c r="DX73" s="16">
        <v>0</v>
      </c>
      <c r="DY73" s="16">
        <v>113.93491862878184</v>
      </c>
      <c r="DZ73" s="16">
        <v>116</v>
      </c>
      <c r="EA73" s="16">
        <v>115.3820725910184</v>
      </c>
      <c r="EB73" s="16">
        <v>0</v>
      </c>
      <c r="EC73" s="16">
        <v>0</v>
      </c>
      <c r="ED73" s="16">
        <v>115.99999999999999</v>
      </c>
      <c r="EE73" s="16">
        <v>0</v>
      </c>
      <c r="EF73" s="16">
        <v>0</v>
      </c>
      <c r="EG73" s="16">
        <v>0</v>
      </c>
      <c r="EH73" s="16">
        <v>0</v>
      </c>
      <c r="EI73" s="16">
        <v>0</v>
      </c>
      <c r="EJ73" s="16">
        <v>0</v>
      </c>
      <c r="EK73" s="16">
        <v>4</v>
      </c>
      <c r="EL73" s="16">
        <v>4</v>
      </c>
      <c r="EM73" s="16">
        <v>4</v>
      </c>
      <c r="EN73" s="16">
        <v>0</v>
      </c>
      <c r="EO73" s="16">
        <v>0</v>
      </c>
      <c r="EP73" s="16">
        <v>4</v>
      </c>
      <c r="EQ73" s="16">
        <v>0</v>
      </c>
      <c r="ER73" s="16">
        <v>0</v>
      </c>
      <c r="ES73" s="16">
        <v>0</v>
      </c>
      <c r="ET73" s="16">
        <v>0</v>
      </c>
      <c r="EU73" s="16">
        <v>0</v>
      </c>
      <c r="EV73" s="16">
        <v>0</v>
      </c>
      <c r="EW73" s="16">
        <v>644.96305138167236</v>
      </c>
      <c r="EX73" s="16">
        <v>622.5</v>
      </c>
      <c r="EY73" s="16">
        <v>653.22742455080947</v>
      </c>
      <c r="EZ73" s="16">
        <v>0</v>
      </c>
      <c r="FA73" s="16">
        <v>0</v>
      </c>
      <c r="FB73" s="16">
        <v>698.56111149620483</v>
      </c>
      <c r="FC73" s="16">
        <v>0</v>
      </c>
      <c r="FD73" s="16">
        <v>0</v>
      </c>
      <c r="FE73" s="16">
        <v>0</v>
      </c>
      <c r="FF73" s="16">
        <v>0</v>
      </c>
      <c r="FG73" s="16">
        <v>0</v>
      </c>
      <c r="FH73" s="13">
        <v>0</v>
      </c>
      <c r="FI73" s="13">
        <v>16255.555555555555</v>
      </c>
      <c r="FJ73" s="13">
        <v>16500</v>
      </c>
      <c r="FK73" s="13">
        <v>13354.736842105263</v>
      </c>
      <c r="FL73" s="13">
        <v>0</v>
      </c>
      <c r="FM73" s="13">
        <v>0</v>
      </c>
      <c r="FN73" s="13">
        <v>14160</v>
      </c>
      <c r="FO73" s="13">
        <v>0</v>
      </c>
      <c r="FP73" s="13">
        <v>0</v>
      </c>
      <c r="FQ73" s="13">
        <v>0</v>
      </c>
      <c r="FR73" s="13">
        <v>0</v>
      </c>
      <c r="FS73" s="13">
        <v>0</v>
      </c>
      <c r="FT73" s="15">
        <v>0</v>
      </c>
      <c r="FU73" s="15">
        <v>0.12386876281613124</v>
      </c>
      <c r="FV73" s="15">
        <v>0.1</v>
      </c>
      <c r="FW73" s="15">
        <v>0.11912784740285332</v>
      </c>
      <c r="FX73" s="15">
        <v>0</v>
      </c>
      <c r="FY73" s="15">
        <v>0</v>
      </c>
      <c r="FZ73" s="15">
        <v>0.18494350282485877</v>
      </c>
      <c r="GA73" s="15">
        <v>0</v>
      </c>
      <c r="GB73" s="15">
        <v>0</v>
      </c>
      <c r="GC73" s="15">
        <v>0</v>
      </c>
      <c r="GD73" s="15">
        <v>0</v>
      </c>
      <c r="GE73" s="15">
        <v>0</v>
      </c>
      <c r="GF73" s="12"/>
      <c r="GG73" s="12">
        <v>0</v>
      </c>
      <c r="GH73" s="12">
        <v>0</v>
      </c>
      <c r="GI73" s="12">
        <v>0</v>
      </c>
      <c r="GJ73" s="12"/>
      <c r="GK73" s="12"/>
      <c r="GL73" s="12">
        <v>0</v>
      </c>
      <c r="GM73" s="12"/>
      <c r="GN73" s="12"/>
      <c r="GO73" s="12"/>
      <c r="GP73" s="12"/>
      <c r="GQ73" s="12"/>
      <c r="GR73" s="12"/>
      <c r="GS73" s="12">
        <v>9</v>
      </c>
      <c r="GT73" s="12">
        <v>0</v>
      </c>
      <c r="GU73" s="12">
        <v>0</v>
      </c>
      <c r="GV73" s="12"/>
      <c r="GW73" s="12"/>
      <c r="GX73" s="12">
        <v>0</v>
      </c>
      <c r="GY73" s="12"/>
      <c r="GZ73" s="12"/>
      <c r="HA73" s="12"/>
      <c r="HB73" s="12"/>
      <c r="HC73" s="12"/>
      <c r="HD73" s="12"/>
      <c r="HE73" s="12">
        <v>0</v>
      </c>
      <c r="HF73" s="12">
        <v>1</v>
      </c>
      <c r="HG73" s="12">
        <v>0</v>
      </c>
      <c r="HH73" s="12"/>
      <c r="HI73" s="12"/>
      <c r="HJ73" s="12">
        <v>0</v>
      </c>
      <c r="HK73" s="12"/>
      <c r="HL73" s="12"/>
      <c r="HM73" s="12"/>
      <c r="HN73" s="12"/>
      <c r="HO73" s="12"/>
      <c r="HP73" s="12"/>
      <c r="HQ73" s="12">
        <v>0</v>
      </c>
      <c r="HR73" s="12">
        <v>0</v>
      </c>
      <c r="HS73" s="12">
        <v>19</v>
      </c>
      <c r="HT73" s="12"/>
      <c r="HU73" s="12"/>
      <c r="HV73" s="12">
        <v>0</v>
      </c>
      <c r="HW73" s="12"/>
      <c r="HX73" s="12"/>
      <c r="HY73" s="12"/>
      <c r="HZ73" s="12"/>
      <c r="IA73" s="12"/>
      <c r="IB73" s="12"/>
      <c r="IC73" s="12">
        <v>0</v>
      </c>
      <c r="ID73" s="12">
        <v>0</v>
      </c>
      <c r="IE73" s="12">
        <v>0</v>
      </c>
      <c r="IF73" s="12"/>
      <c r="IG73" s="12"/>
      <c r="IH73" s="12">
        <v>0</v>
      </c>
      <c r="II73" s="12"/>
      <c r="IJ73" s="12"/>
      <c r="IK73" s="12"/>
      <c r="IL73" s="12"/>
      <c r="IM73" s="12"/>
      <c r="IN73" s="12"/>
      <c r="IO73" s="12">
        <v>0</v>
      </c>
      <c r="IP73" s="12">
        <v>0</v>
      </c>
      <c r="IQ73" s="12">
        <v>0</v>
      </c>
      <c r="IR73" s="12"/>
      <c r="IS73" s="12"/>
      <c r="IT73" s="12">
        <v>0</v>
      </c>
      <c r="IU73" s="12"/>
      <c r="IV73" s="12"/>
      <c r="IW73" s="12"/>
      <c r="IX73" s="12"/>
      <c r="IY73" s="12"/>
      <c r="IZ73" s="12"/>
      <c r="JA73" s="12">
        <v>0</v>
      </c>
      <c r="JB73" s="12">
        <v>0</v>
      </c>
      <c r="JC73" s="12">
        <v>0</v>
      </c>
      <c r="JD73" s="12"/>
      <c r="JE73" s="12"/>
      <c r="JF73" s="12">
        <v>2</v>
      </c>
      <c r="JG73" s="12"/>
      <c r="JH73" s="12"/>
      <c r="JI73" s="12"/>
      <c r="JJ73" s="12"/>
      <c r="JK73" s="12"/>
      <c r="JL73" s="12"/>
      <c r="JM73" s="12">
        <v>0</v>
      </c>
      <c r="JN73" s="12">
        <v>0</v>
      </c>
      <c r="JO73" s="12">
        <v>0</v>
      </c>
      <c r="JP73" s="12"/>
      <c r="JQ73" s="12"/>
      <c r="JR73" s="12">
        <v>0</v>
      </c>
      <c r="JS73" s="12"/>
      <c r="JT73" s="12"/>
      <c r="JU73" s="12"/>
      <c r="JV73" s="12"/>
      <c r="JW73" s="12"/>
      <c r="JX73" s="12"/>
      <c r="JY73" s="12">
        <v>0</v>
      </c>
      <c r="JZ73" s="12">
        <v>0</v>
      </c>
      <c r="KA73" s="12">
        <v>0</v>
      </c>
      <c r="KB73" s="12"/>
      <c r="KC73" s="12"/>
      <c r="KD73" s="12">
        <v>0</v>
      </c>
      <c r="KE73" s="12"/>
      <c r="KF73" s="12"/>
      <c r="KG73" s="12"/>
      <c r="KH73" s="12"/>
      <c r="KI73" s="12"/>
      <c r="KJ73" s="12"/>
      <c r="KK73" s="12">
        <v>0</v>
      </c>
      <c r="KL73" s="12">
        <v>0</v>
      </c>
      <c r="KM73" s="12">
        <v>0</v>
      </c>
      <c r="KN73" s="12"/>
      <c r="KO73" s="12"/>
      <c r="KP73" s="12">
        <v>0</v>
      </c>
      <c r="KQ73" s="12"/>
      <c r="KR73" s="12"/>
      <c r="KS73" s="12"/>
      <c r="KT73" s="12"/>
      <c r="KU73" s="12"/>
      <c r="KV73" s="12"/>
      <c r="KW73" s="12">
        <v>0</v>
      </c>
      <c r="KX73" s="12">
        <v>0</v>
      </c>
      <c r="KY73" s="12">
        <v>0</v>
      </c>
      <c r="KZ73" s="12"/>
      <c r="LA73" s="12"/>
      <c r="LB73" s="12">
        <v>0</v>
      </c>
      <c r="LC73" s="12"/>
      <c r="LD73" s="12"/>
      <c r="LE73" s="12"/>
      <c r="LF73" s="12"/>
      <c r="LG73" s="12"/>
      <c r="LH73" s="12"/>
      <c r="LI73" s="12">
        <v>0</v>
      </c>
      <c r="LJ73" s="12">
        <v>0</v>
      </c>
      <c r="LK73" s="12">
        <v>0</v>
      </c>
      <c r="LL73" s="12"/>
      <c r="LM73" s="12"/>
      <c r="LN73" s="12">
        <v>0</v>
      </c>
      <c r="LO73" s="12"/>
      <c r="LP73" s="12"/>
      <c r="LQ73" s="12"/>
      <c r="LR73" s="12"/>
      <c r="LS73" s="12"/>
      <c r="LT73" s="14"/>
      <c r="LU73" s="14">
        <v>0</v>
      </c>
      <c r="LV73" s="14">
        <v>0</v>
      </c>
      <c r="LW73" s="14">
        <v>0</v>
      </c>
      <c r="LX73" s="14"/>
      <c r="LY73" s="14"/>
      <c r="LZ73" s="14">
        <v>0</v>
      </c>
      <c r="MA73" s="14"/>
      <c r="MB73" s="14"/>
      <c r="MC73" s="14"/>
      <c r="MD73" s="14"/>
      <c r="ME73" s="14"/>
      <c r="MF73" s="14"/>
      <c r="MG73" s="14">
        <v>127200.24642668624</v>
      </c>
      <c r="MH73" s="14">
        <v>0</v>
      </c>
      <c r="MI73" s="14">
        <v>0</v>
      </c>
      <c r="MJ73" s="14"/>
      <c r="MK73" s="14"/>
      <c r="ML73" s="14">
        <v>0</v>
      </c>
      <c r="MM73" s="14"/>
      <c r="MN73" s="14"/>
      <c r="MO73" s="14"/>
      <c r="MP73" s="14"/>
      <c r="MQ73" s="14"/>
      <c r="MR73" s="14"/>
      <c r="MS73" s="14">
        <v>0</v>
      </c>
      <c r="MT73" s="14">
        <v>14753.83</v>
      </c>
      <c r="MU73" s="14">
        <v>0</v>
      </c>
      <c r="MV73" s="14"/>
      <c r="MW73" s="14"/>
      <c r="MX73" s="14">
        <v>0</v>
      </c>
      <c r="MY73" s="14"/>
      <c r="MZ73" s="14"/>
      <c r="NA73" s="14"/>
      <c r="NB73" s="14"/>
      <c r="NC73" s="14"/>
      <c r="ND73" s="14"/>
      <c r="NE73" s="14">
        <v>0</v>
      </c>
      <c r="NF73" s="14">
        <v>0</v>
      </c>
      <c r="NG73" s="14">
        <v>222992.76</v>
      </c>
      <c r="NH73" s="14"/>
      <c r="NI73" s="14"/>
      <c r="NJ73" s="14">
        <v>0</v>
      </c>
      <c r="NK73" s="14"/>
      <c r="NL73" s="14"/>
      <c r="NM73" s="14"/>
      <c r="NN73" s="14"/>
      <c r="NO73" s="14"/>
      <c r="NP73" s="14"/>
      <c r="NQ73" s="14">
        <v>0</v>
      </c>
      <c r="NR73" s="14">
        <v>0</v>
      </c>
      <c r="NS73" s="14">
        <v>0</v>
      </c>
      <c r="NT73" s="14"/>
      <c r="NU73" s="14"/>
      <c r="NV73" s="14">
        <v>0</v>
      </c>
      <c r="NW73" s="14"/>
      <c r="NX73" s="14"/>
      <c r="NY73" s="14"/>
      <c r="NZ73" s="14"/>
      <c r="OA73" s="14"/>
      <c r="OB73" s="14"/>
      <c r="OC73" s="14">
        <v>0</v>
      </c>
      <c r="OD73" s="14">
        <v>0</v>
      </c>
      <c r="OE73" s="14">
        <v>0</v>
      </c>
      <c r="OF73" s="14"/>
      <c r="OG73" s="14"/>
      <c r="OH73" s="14">
        <v>0</v>
      </c>
      <c r="OI73" s="14"/>
      <c r="OJ73" s="14"/>
      <c r="OK73" s="14"/>
      <c r="OL73" s="14"/>
      <c r="OM73" s="14"/>
      <c r="ON73" s="14"/>
      <c r="OO73" s="14">
        <v>0</v>
      </c>
      <c r="OP73" s="14">
        <v>0</v>
      </c>
      <c r="OQ73" s="14">
        <v>0</v>
      </c>
      <c r="OR73" s="14"/>
      <c r="OS73" s="14"/>
      <c r="OT73" s="14">
        <v>22997.360000000001</v>
      </c>
      <c r="OU73" s="14"/>
      <c r="OV73" s="14"/>
      <c r="OW73" s="14"/>
      <c r="OX73" s="14"/>
      <c r="OY73" s="14"/>
      <c r="OZ73" s="14"/>
      <c r="PA73" s="14">
        <v>0</v>
      </c>
      <c r="PB73" s="14">
        <v>0</v>
      </c>
      <c r="PC73" s="14">
        <v>0</v>
      </c>
      <c r="PD73" s="14"/>
      <c r="PE73" s="14"/>
      <c r="PF73" s="14">
        <v>0</v>
      </c>
      <c r="PG73" s="14"/>
      <c r="PH73" s="14"/>
      <c r="PI73" s="14"/>
      <c r="PJ73" s="14"/>
      <c r="PK73" s="14"/>
      <c r="PL73" s="14"/>
      <c r="PM73" s="14">
        <v>0</v>
      </c>
      <c r="PN73" s="14">
        <v>0</v>
      </c>
      <c r="PO73" s="14">
        <v>0</v>
      </c>
      <c r="PP73" s="14"/>
      <c r="PQ73" s="14"/>
      <c r="PR73" s="14">
        <v>0</v>
      </c>
      <c r="PS73" s="14"/>
      <c r="PT73" s="14"/>
      <c r="PU73" s="14"/>
      <c r="PV73" s="14"/>
      <c r="PW73" s="14"/>
      <c r="PX73" s="14"/>
      <c r="PY73" s="14">
        <v>0</v>
      </c>
      <c r="PZ73" s="14">
        <v>0</v>
      </c>
      <c r="QA73" s="14">
        <v>0</v>
      </c>
      <c r="QB73" s="14"/>
      <c r="QC73" s="14"/>
      <c r="QD73" s="14">
        <v>0</v>
      </c>
      <c r="QE73" s="14"/>
      <c r="QF73" s="14"/>
      <c r="QG73" s="14"/>
      <c r="QH73" s="14"/>
      <c r="QI73" s="14"/>
    </row>
    <row r="74" spans="18:451">
      <c r="R74" s="12"/>
      <c r="S74" s="12" t="s">
        <v>49</v>
      </c>
      <c r="T74" s="12"/>
      <c r="U74" s="22">
        <v>1</v>
      </c>
      <c r="V74" s="22">
        <v>1</v>
      </c>
      <c r="W74" s="22"/>
      <c r="X74" s="22">
        <v>25</v>
      </c>
      <c r="Y74" s="22"/>
      <c r="Z74" s="22">
        <v>7</v>
      </c>
      <c r="AA74" s="22">
        <v>2</v>
      </c>
      <c r="AB74" s="22"/>
      <c r="AC74" s="22"/>
      <c r="AD74" s="22"/>
      <c r="AE74" s="22"/>
      <c r="AF74" s="25"/>
      <c r="AG74" s="25">
        <v>8480</v>
      </c>
      <c r="AH74" s="25">
        <v>9630</v>
      </c>
      <c r="AI74" s="25"/>
      <c r="AJ74" s="25">
        <v>319163.77</v>
      </c>
      <c r="AK74" s="25"/>
      <c r="AL74" s="25">
        <v>103564</v>
      </c>
      <c r="AM74" s="25">
        <v>19527.5</v>
      </c>
      <c r="AN74" s="25"/>
      <c r="AO74" s="25"/>
      <c r="AP74" s="25"/>
      <c r="AQ74" s="25"/>
      <c r="AR74" s="22"/>
      <c r="AS74" s="22">
        <v>8439.9156249999996</v>
      </c>
      <c r="AT74" s="22">
        <v>9571.3799999999992</v>
      </c>
      <c r="AU74" s="22"/>
      <c r="AV74" s="22">
        <v>319163.77</v>
      </c>
      <c r="AW74" s="22"/>
      <c r="AX74" s="22">
        <v>0</v>
      </c>
      <c r="AY74" s="22">
        <v>0</v>
      </c>
      <c r="AZ74" s="22"/>
      <c r="BA74" s="22"/>
      <c r="BB74" s="22"/>
      <c r="BC74" s="22"/>
      <c r="BD74" s="22"/>
      <c r="BE74" s="22">
        <v>40.084375000000399</v>
      </c>
      <c r="BF74" s="22">
        <v>58.62</v>
      </c>
      <c r="BG74" s="22"/>
      <c r="BH74" s="14">
        <v>0</v>
      </c>
      <c r="BI74" s="14"/>
      <c r="BJ74" s="14">
        <v>0</v>
      </c>
      <c r="BK74" s="14">
        <v>0</v>
      </c>
      <c r="BL74" s="14"/>
      <c r="BM74" s="14"/>
      <c r="BN74" s="14"/>
      <c r="BO74" s="14"/>
      <c r="BP74" s="14"/>
      <c r="BQ74" s="14">
        <v>112.996</v>
      </c>
      <c r="BR74" s="14">
        <v>288.3</v>
      </c>
      <c r="BS74" s="14"/>
      <c r="BT74" s="14">
        <v>0</v>
      </c>
      <c r="BU74" s="14"/>
      <c r="BV74" s="14">
        <v>0</v>
      </c>
      <c r="BW74" s="14">
        <v>0</v>
      </c>
      <c r="BX74" s="14"/>
      <c r="BY74" s="14"/>
      <c r="BZ74" s="14"/>
      <c r="CA74" s="14"/>
      <c r="CB74" s="15" t="e">
        <v>#DIV/0!</v>
      </c>
      <c r="CC74" s="15">
        <v>0</v>
      </c>
      <c r="CD74" s="15">
        <v>0</v>
      </c>
      <c r="CE74" s="15" t="e">
        <v>#DIV/0!</v>
      </c>
      <c r="CF74" s="15">
        <v>0</v>
      </c>
      <c r="CG74" s="15" t="e">
        <v>#DIV/0!</v>
      </c>
      <c r="CH74" s="15">
        <v>0</v>
      </c>
      <c r="CI74" s="15">
        <v>1</v>
      </c>
      <c r="CJ74" s="15" t="e">
        <v>#DIV/0!</v>
      </c>
      <c r="CK74" s="15" t="e">
        <v>#DIV/0!</v>
      </c>
      <c r="CL74" s="15" t="e">
        <v>#DIV/0!</v>
      </c>
      <c r="CM74" s="15" t="e">
        <v>#DIV/0!</v>
      </c>
      <c r="CN74" s="15" t="e">
        <v>#DIV/0!</v>
      </c>
      <c r="CO74" s="15">
        <v>0</v>
      </c>
      <c r="CP74" s="15">
        <v>0</v>
      </c>
      <c r="CQ74" s="15" t="e">
        <v>#DIV/0!</v>
      </c>
      <c r="CR74" s="15">
        <v>0</v>
      </c>
      <c r="CS74" s="15" t="e">
        <v>#DIV/0!</v>
      </c>
      <c r="CT74" s="15">
        <v>0</v>
      </c>
      <c r="CU74" s="15">
        <v>0</v>
      </c>
      <c r="CV74" s="15" t="e">
        <v>#DIV/0!</v>
      </c>
      <c r="CW74" s="15" t="e">
        <v>#DIV/0!</v>
      </c>
      <c r="CX74" s="15" t="e">
        <v>#DIV/0!</v>
      </c>
      <c r="CY74" s="15" t="e">
        <v>#DIV/0!</v>
      </c>
      <c r="CZ74" s="15">
        <v>0</v>
      </c>
      <c r="DA74" s="15">
        <v>0.15990000000000001</v>
      </c>
      <c r="DB74" s="15">
        <v>0.16990000000000002</v>
      </c>
      <c r="DC74" s="15">
        <v>0</v>
      </c>
      <c r="DD74" s="15">
        <v>0.16898216184893738</v>
      </c>
      <c r="DE74" s="15">
        <v>0</v>
      </c>
      <c r="DF74" s="15">
        <v>0.16515414236607312</v>
      </c>
      <c r="DG74" s="15">
        <v>0.1742541159902701</v>
      </c>
      <c r="DH74" s="15">
        <v>0</v>
      </c>
      <c r="DI74" s="15">
        <v>0</v>
      </c>
      <c r="DJ74" s="15">
        <v>0</v>
      </c>
      <c r="DK74" s="15">
        <v>0</v>
      </c>
      <c r="DL74" s="16">
        <v>0</v>
      </c>
      <c r="DM74" s="16">
        <v>120</v>
      </c>
      <c r="DN74" s="16">
        <v>120</v>
      </c>
      <c r="DO74" s="16">
        <v>0</v>
      </c>
      <c r="DP74" s="16">
        <v>118.84200987456781</v>
      </c>
      <c r="DQ74" s="16">
        <v>0</v>
      </c>
      <c r="DR74" s="16">
        <v>120</v>
      </c>
      <c r="DS74" s="16">
        <v>120</v>
      </c>
      <c r="DT74" s="16">
        <v>0</v>
      </c>
      <c r="DU74" s="16">
        <v>0</v>
      </c>
      <c r="DV74" s="16">
        <v>0</v>
      </c>
      <c r="DW74" s="16">
        <v>0</v>
      </c>
      <c r="DX74" s="16">
        <v>0</v>
      </c>
      <c r="DY74" s="16">
        <v>116</v>
      </c>
      <c r="DZ74" s="16">
        <v>116</v>
      </c>
      <c r="EA74" s="16">
        <v>0</v>
      </c>
      <c r="EB74" s="16">
        <v>114.8721468134012</v>
      </c>
      <c r="EC74" s="16">
        <v>0</v>
      </c>
      <c r="ED74" s="16">
        <v>116</v>
      </c>
      <c r="EE74" s="16">
        <v>116</v>
      </c>
      <c r="EF74" s="16">
        <v>0</v>
      </c>
      <c r="EG74" s="16">
        <v>0</v>
      </c>
      <c r="EH74" s="16">
        <v>0</v>
      </c>
      <c r="EI74" s="16">
        <v>0</v>
      </c>
      <c r="EJ74" s="16">
        <v>0</v>
      </c>
      <c r="EK74" s="16">
        <v>4</v>
      </c>
      <c r="EL74" s="16">
        <v>4</v>
      </c>
      <c r="EM74" s="16">
        <v>0</v>
      </c>
      <c r="EN74" s="16">
        <v>4</v>
      </c>
      <c r="EO74" s="16">
        <v>0</v>
      </c>
      <c r="EP74" s="16">
        <v>4</v>
      </c>
      <c r="EQ74" s="16">
        <v>4</v>
      </c>
      <c r="ER74" s="16">
        <v>0</v>
      </c>
      <c r="ES74" s="16">
        <v>0</v>
      </c>
      <c r="ET74" s="16">
        <v>0</v>
      </c>
      <c r="EU74" s="16">
        <v>0</v>
      </c>
      <c r="EV74" s="16">
        <v>0</v>
      </c>
      <c r="EW74" s="16">
        <v>656</v>
      </c>
      <c r="EX74" s="16">
        <v>645</v>
      </c>
      <c r="EY74" s="16">
        <v>0</v>
      </c>
      <c r="EZ74" s="16">
        <v>671.0308405157939</v>
      </c>
      <c r="FA74" s="16">
        <v>0</v>
      </c>
      <c r="FB74" s="16">
        <v>633.04798964891279</v>
      </c>
      <c r="FC74" s="16">
        <v>661.67757009345792</v>
      </c>
      <c r="FD74" s="16">
        <v>0</v>
      </c>
      <c r="FE74" s="16">
        <v>0</v>
      </c>
      <c r="FF74" s="16">
        <v>0</v>
      </c>
      <c r="FG74" s="16">
        <v>0</v>
      </c>
      <c r="FH74" s="13">
        <v>0</v>
      </c>
      <c r="FI74" s="13">
        <v>10600</v>
      </c>
      <c r="FJ74" s="13">
        <v>10700</v>
      </c>
      <c r="FK74" s="13">
        <v>0</v>
      </c>
      <c r="FL74" s="13">
        <v>15291.76</v>
      </c>
      <c r="FM74" s="13">
        <v>0</v>
      </c>
      <c r="FN74" s="13">
        <v>17951.714285714286</v>
      </c>
      <c r="FO74" s="13">
        <v>10875</v>
      </c>
      <c r="FP74" s="13">
        <v>0</v>
      </c>
      <c r="FQ74" s="13">
        <v>0</v>
      </c>
      <c r="FR74" s="13">
        <v>0</v>
      </c>
      <c r="FS74" s="13">
        <v>0</v>
      </c>
      <c r="FT74" s="15">
        <v>0</v>
      </c>
      <c r="FU74" s="15">
        <v>0.2</v>
      </c>
      <c r="FV74" s="15">
        <v>0.1</v>
      </c>
      <c r="FW74" s="15">
        <v>0</v>
      </c>
      <c r="FX74" s="15">
        <v>0.16506542085410705</v>
      </c>
      <c r="FY74" s="15">
        <v>0</v>
      </c>
      <c r="FZ74" s="15">
        <v>0.17585268418455857</v>
      </c>
      <c r="GA74" s="15">
        <v>0.10218390804597702</v>
      </c>
      <c r="GB74" s="15">
        <v>0</v>
      </c>
      <c r="GC74" s="15">
        <v>0</v>
      </c>
      <c r="GD74" s="15">
        <v>0</v>
      </c>
      <c r="GE74" s="15">
        <v>0</v>
      </c>
      <c r="GF74" s="12"/>
      <c r="GG74" s="12">
        <v>0</v>
      </c>
      <c r="GH74" s="12">
        <v>0</v>
      </c>
      <c r="GI74" s="12"/>
      <c r="GJ74" s="12">
        <v>0</v>
      </c>
      <c r="GK74" s="12"/>
      <c r="GL74" s="12">
        <v>0</v>
      </c>
      <c r="GM74" s="12">
        <v>0</v>
      </c>
      <c r="GN74" s="12"/>
      <c r="GO74" s="12"/>
      <c r="GP74" s="12"/>
      <c r="GQ74" s="12"/>
      <c r="GR74" s="12"/>
      <c r="GS74" s="12">
        <v>1</v>
      </c>
      <c r="GT74" s="12">
        <v>0</v>
      </c>
      <c r="GU74" s="12"/>
      <c r="GV74" s="12">
        <v>0</v>
      </c>
      <c r="GW74" s="12"/>
      <c r="GX74" s="12">
        <v>0</v>
      </c>
      <c r="GY74" s="12">
        <v>0</v>
      </c>
      <c r="GZ74" s="12"/>
      <c r="HA74" s="12"/>
      <c r="HB74" s="12"/>
      <c r="HC74" s="12"/>
      <c r="HD74" s="12"/>
      <c r="HE74" s="12">
        <v>0</v>
      </c>
      <c r="HF74" s="12">
        <v>1</v>
      </c>
      <c r="HG74" s="12"/>
      <c r="HH74" s="12">
        <v>0</v>
      </c>
      <c r="HI74" s="12"/>
      <c r="HJ74" s="12">
        <v>0</v>
      </c>
      <c r="HK74" s="12">
        <v>0</v>
      </c>
      <c r="HL74" s="12"/>
      <c r="HM74" s="12"/>
      <c r="HN74" s="12"/>
      <c r="HO74" s="12"/>
      <c r="HP74" s="12"/>
      <c r="HQ74" s="12">
        <v>0</v>
      </c>
      <c r="HR74" s="12">
        <v>0</v>
      </c>
      <c r="HS74" s="12"/>
      <c r="HT74" s="12">
        <v>0</v>
      </c>
      <c r="HU74" s="12"/>
      <c r="HV74" s="12">
        <v>0</v>
      </c>
      <c r="HW74" s="12">
        <v>0</v>
      </c>
      <c r="HX74" s="12"/>
      <c r="HY74" s="12"/>
      <c r="HZ74" s="12"/>
      <c r="IA74" s="12"/>
      <c r="IB74" s="12"/>
      <c r="IC74" s="12">
        <v>0</v>
      </c>
      <c r="ID74" s="12">
        <v>0</v>
      </c>
      <c r="IE74" s="12"/>
      <c r="IF74" s="12">
        <v>25</v>
      </c>
      <c r="IG74" s="12"/>
      <c r="IH74" s="12">
        <v>0</v>
      </c>
      <c r="II74" s="12">
        <v>0</v>
      </c>
      <c r="IJ74" s="12"/>
      <c r="IK74" s="12"/>
      <c r="IL74" s="12"/>
      <c r="IM74" s="12"/>
      <c r="IN74" s="12"/>
      <c r="IO74" s="12">
        <v>0</v>
      </c>
      <c r="IP74" s="12">
        <v>0</v>
      </c>
      <c r="IQ74" s="12"/>
      <c r="IR74" s="12">
        <v>0</v>
      </c>
      <c r="IS74" s="12"/>
      <c r="IT74" s="12">
        <v>0</v>
      </c>
      <c r="IU74" s="12">
        <v>0</v>
      </c>
      <c r="IV74" s="12"/>
      <c r="IW74" s="12"/>
      <c r="IX74" s="12"/>
      <c r="IY74" s="12"/>
      <c r="IZ74" s="12"/>
      <c r="JA74" s="12">
        <v>0</v>
      </c>
      <c r="JB74" s="12">
        <v>0</v>
      </c>
      <c r="JC74" s="12"/>
      <c r="JD74" s="12">
        <v>0</v>
      </c>
      <c r="JE74" s="12"/>
      <c r="JF74" s="12">
        <v>7</v>
      </c>
      <c r="JG74" s="12">
        <v>0</v>
      </c>
      <c r="JH74" s="12"/>
      <c r="JI74" s="12"/>
      <c r="JJ74" s="12"/>
      <c r="JK74" s="12"/>
      <c r="JL74" s="12"/>
      <c r="JM74" s="12">
        <v>0</v>
      </c>
      <c r="JN74" s="12">
        <v>0</v>
      </c>
      <c r="JO74" s="12"/>
      <c r="JP74" s="12">
        <v>0</v>
      </c>
      <c r="JQ74" s="12"/>
      <c r="JR74" s="12">
        <v>0</v>
      </c>
      <c r="JS74" s="12">
        <v>2</v>
      </c>
      <c r="JT74" s="12"/>
      <c r="JU74" s="12"/>
      <c r="JV74" s="12"/>
      <c r="JW74" s="12"/>
      <c r="JX74" s="12"/>
      <c r="JY74" s="12">
        <v>0</v>
      </c>
      <c r="JZ74" s="12">
        <v>0</v>
      </c>
      <c r="KA74" s="12"/>
      <c r="KB74" s="12">
        <v>0</v>
      </c>
      <c r="KC74" s="12"/>
      <c r="KD74" s="12">
        <v>0</v>
      </c>
      <c r="KE74" s="12">
        <v>0</v>
      </c>
      <c r="KF74" s="12"/>
      <c r="KG74" s="12"/>
      <c r="KH74" s="12"/>
      <c r="KI74" s="12"/>
      <c r="KJ74" s="12"/>
      <c r="KK74" s="12">
        <v>0</v>
      </c>
      <c r="KL74" s="12">
        <v>0</v>
      </c>
      <c r="KM74" s="12"/>
      <c r="KN74" s="12">
        <v>0</v>
      </c>
      <c r="KO74" s="12"/>
      <c r="KP74" s="12">
        <v>0</v>
      </c>
      <c r="KQ74" s="12">
        <v>0</v>
      </c>
      <c r="KR74" s="12"/>
      <c r="KS74" s="12"/>
      <c r="KT74" s="12"/>
      <c r="KU74" s="12"/>
      <c r="KV74" s="12"/>
      <c r="KW74" s="12">
        <v>0</v>
      </c>
      <c r="KX74" s="12">
        <v>0</v>
      </c>
      <c r="KY74" s="12"/>
      <c r="KZ74" s="12">
        <v>0</v>
      </c>
      <c r="LA74" s="12"/>
      <c r="LB74" s="12">
        <v>0</v>
      </c>
      <c r="LC74" s="12">
        <v>0</v>
      </c>
      <c r="LD74" s="12"/>
      <c r="LE74" s="12"/>
      <c r="LF74" s="12"/>
      <c r="LG74" s="12"/>
      <c r="LH74" s="12"/>
      <c r="LI74" s="12">
        <v>0</v>
      </c>
      <c r="LJ74" s="12">
        <v>0</v>
      </c>
      <c r="LK74" s="12"/>
      <c r="LL74" s="12">
        <v>0</v>
      </c>
      <c r="LM74" s="12"/>
      <c r="LN74" s="12">
        <v>0</v>
      </c>
      <c r="LO74" s="12">
        <v>0</v>
      </c>
      <c r="LP74" s="12"/>
      <c r="LQ74" s="12"/>
      <c r="LR74" s="12"/>
      <c r="LS74" s="12"/>
      <c r="LT74" s="14"/>
      <c r="LU74" s="14">
        <v>0</v>
      </c>
      <c r="LV74" s="14">
        <v>0</v>
      </c>
      <c r="LW74" s="14"/>
      <c r="LX74" s="14">
        <v>0</v>
      </c>
      <c r="LY74" s="14"/>
      <c r="LZ74" s="14">
        <v>0</v>
      </c>
      <c r="MA74" s="14">
        <v>0</v>
      </c>
      <c r="MB74" s="14"/>
      <c r="MC74" s="14"/>
      <c r="MD74" s="14"/>
      <c r="ME74" s="14"/>
      <c r="MF74" s="14"/>
      <c r="MG74" s="14">
        <v>8439.9156249999996</v>
      </c>
      <c r="MH74" s="14">
        <v>0</v>
      </c>
      <c r="MI74" s="14"/>
      <c r="MJ74" s="14">
        <v>0</v>
      </c>
      <c r="MK74" s="14"/>
      <c r="ML74" s="14">
        <v>0</v>
      </c>
      <c r="MM74" s="14">
        <v>0</v>
      </c>
      <c r="MN74" s="14"/>
      <c r="MO74" s="14"/>
      <c r="MP74" s="14"/>
      <c r="MQ74" s="14"/>
      <c r="MR74" s="14"/>
      <c r="MS74" s="14">
        <v>0</v>
      </c>
      <c r="MT74" s="14">
        <v>9571.3799999999992</v>
      </c>
      <c r="MU74" s="14"/>
      <c r="MV74" s="14">
        <v>0</v>
      </c>
      <c r="MW74" s="14"/>
      <c r="MX74" s="14">
        <v>0</v>
      </c>
      <c r="MY74" s="14">
        <v>0</v>
      </c>
      <c r="MZ74" s="14"/>
      <c r="NA74" s="14"/>
      <c r="NB74" s="14"/>
      <c r="NC74" s="14"/>
      <c r="ND74" s="14"/>
      <c r="NE74" s="14">
        <v>0</v>
      </c>
      <c r="NF74" s="14">
        <v>0</v>
      </c>
      <c r="NG74" s="14"/>
      <c r="NH74" s="14">
        <v>0</v>
      </c>
      <c r="NI74" s="14"/>
      <c r="NJ74" s="14">
        <v>0</v>
      </c>
      <c r="NK74" s="14">
        <v>0</v>
      </c>
      <c r="NL74" s="14"/>
      <c r="NM74" s="14"/>
      <c r="NN74" s="14"/>
      <c r="NO74" s="14"/>
      <c r="NP74" s="14"/>
      <c r="NQ74" s="14">
        <v>0</v>
      </c>
      <c r="NR74" s="14">
        <v>0</v>
      </c>
      <c r="NS74" s="14"/>
      <c r="NT74" s="14">
        <v>319163.77</v>
      </c>
      <c r="NU74" s="14"/>
      <c r="NV74" s="14">
        <v>0</v>
      </c>
      <c r="NW74" s="14">
        <v>0</v>
      </c>
      <c r="NX74" s="14"/>
      <c r="NY74" s="14"/>
      <c r="NZ74" s="14"/>
      <c r="OA74" s="14"/>
      <c r="OB74" s="14"/>
      <c r="OC74" s="14">
        <v>0</v>
      </c>
      <c r="OD74" s="14">
        <v>0</v>
      </c>
      <c r="OE74" s="14"/>
      <c r="OF74" s="14">
        <v>0</v>
      </c>
      <c r="OG74" s="14"/>
      <c r="OH74" s="14">
        <v>0</v>
      </c>
      <c r="OI74" s="14">
        <v>0</v>
      </c>
      <c r="OJ74" s="14"/>
      <c r="OK74" s="14"/>
      <c r="OL74" s="14"/>
      <c r="OM74" s="14"/>
      <c r="ON74" s="14"/>
      <c r="OO74" s="14">
        <v>0</v>
      </c>
      <c r="OP74" s="14">
        <v>0</v>
      </c>
      <c r="OQ74" s="14"/>
      <c r="OR74" s="14">
        <v>0</v>
      </c>
      <c r="OS74" s="14"/>
      <c r="OT74" s="14">
        <v>103564</v>
      </c>
      <c r="OU74" s="14">
        <v>0</v>
      </c>
      <c r="OV74" s="14"/>
      <c r="OW74" s="14"/>
      <c r="OX74" s="14"/>
      <c r="OY74" s="14"/>
      <c r="OZ74" s="14"/>
      <c r="PA74" s="14">
        <v>0</v>
      </c>
      <c r="PB74" s="14">
        <v>0</v>
      </c>
      <c r="PC74" s="14"/>
      <c r="PD74" s="14">
        <v>0</v>
      </c>
      <c r="PE74" s="14"/>
      <c r="PF74" s="14">
        <v>0</v>
      </c>
      <c r="PG74" s="14">
        <v>19527.5</v>
      </c>
      <c r="PH74" s="14"/>
      <c r="PI74" s="14"/>
      <c r="PJ74" s="14"/>
      <c r="PK74" s="14"/>
      <c r="PL74" s="14"/>
      <c r="PM74" s="14">
        <v>0</v>
      </c>
      <c r="PN74" s="14">
        <v>0</v>
      </c>
      <c r="PO74" s="14"/>
      <c r="PP74" s="14">
        <v>0</v>
      </c>
      <c r="PQ74" s="14"/>
      <c r="PR74" s="14">
        <v>0</v>
      </c>
      <c r="PS74" s="14">
        <v>0</v>
      </c>
      <c r="PT74" s="14"/>
      <c r="PU74" s="14"/>
      <c r="PV74" s="14"/>
      <c r="PW74" s="14"/>
      <c r="PX74" s="14"/>
      <c r="PY74" s="14">
        <v>0</v>
      </c>
      <c r="PZ74" s="14">
        <v>0</v>
      </c>
      <c r="QA74" s="14"/>
      <c r="QB74" s="14">
        <v>0</v>
      </c>
      <c r="QC74" s="14"/>
      <c r="QD74" s="14">
        <v>0</v>
      </c>
      <c r="QE74" s="14">
        <v>0</v>
      </c>
      <c r="QF74" s="14"/>
      <c r="QG74" s="14"/>
      <c r="QH74" s="14"/>
      <c r="QI74" s="14"/>
    </row>
    <row r="75" spans="18:451">
      <c r="R75" s="12"/>
      <c r="S75" s="12" t="s">
        <v>50</v>
      </c>
      <c r="T75" s="1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5" t="e">
        <v>#DIV/0!</v>
      </c>
      <c r="CC75" s="15" t="e">
        <v>#DIV/0!</v>
      </c>
      <c r="CD75" s="15" t="e">
        <v>#DIV/0!</v>
      </c>
      <c r="CE75" s="15" t="e">
        <v>#DIV/0!</v>
      </c>
      <c r="CF75" s="15" t="e">
        <v>#DIV/0!</v>
      </c>
      <c r="CG75" s="15" t="e">
        <v>#DIV/0!</v>
      </c>
      <c r="CH75" s="15" t="e">
        <v>#DIV/0!</v>
      </c>
      <c r="CI75" s="15" t="e">
        <v>#DIV/0!</v>
      </c>
      <c r="CJ75" s="15" t="e">
        <v>#DIV/0!</v>
      </c>
      <c r="CK75" s="15" t="e">
        <v>#DIV/0!</v>
      </c>
      <c r="CL75" s="15" t="e">
        <v>#DIV/0!</v>
      </c>
      <c r="CM75" s="15" t="e">
        <v>#DIV/0!</v>
      </c>
      <c r="CN75" s="15" t="e">
        <v>#DIV/0!</v>
      </c>
      <c r="CO75" s="15" t="e">
        <v>#DIV/0!</v>
      </c>
      <c r="CP75" s="15" t="e">
        <v>#DIV/0!</v>
      </c>
      <c r="CQ75" s="15" t="e">
        <v>#DIV/0!</v>
      </c>
      <c r="CR75" s="15" t="e">
        <v>#DIV/0!</v>
      </c>
      <c r="CS75" s="15" t="e">
        <v>#DIV/0!</v>
      </c>
      <c r="CT75" s="15" t="e">
        <v>#DIV/0!</v>
      </c>
      <c r="CU75" s="15" t="e">
        <v>#DIV/0!</v>
      </c>
      <c r="CV75" s="15" t="e">
        <v>#DIV/0!</v>
      </c>
      <c r="CW75" s="15" t="e">
        <v>#DIV/0!</v>
      </c>
      <c r="CX75" s="15" t="e">
        <v>#DIV/0!</v>
      </c>
      <c r="CY75" s="15" t="e">
        <v>#DIV/0!</v>
      </c>
      <c r="CZ75" s="15">
        <v>0</v>
      </c>
      <c r="DA75" s="15">
        <v>0</v>
      </c>
      <c r="DB75" s="15">
        <v>0</v>
      </c>
      <c r="DC75" s="15">
        <v>0</v>
      </c>
      <c r="DD75" s="15">
        <v>0</v>
      </c>
      <c r="DE75" s="15">
        <v>0</v>
      </c>
      <c r="DF75" s="15">
        <v>0</v>
      </c>
      <c r="DG75" s="15">
        <v>0</v>
      </c>
      <c r="DH75" s="15">
        <v>0</v>
      </c>
      <c r="DI75" s="15">
        <v>0</v>
      </c>
      <c r="DJ75" s="15">
        <v>0</v>
      </c>
      <c r="DK75" s="15">
        <v>0</v>
      </c>
      <c r="DL75" s="16">
        <v>0</v>
      </c>
      <c r="DM75" s="16">
        <v>0</v>
      </c>
      <c r="DN75" s="16">
        <v>0</v>
      </c>
      <c r="DO75" s="16">
        <v>0</v>
      </c>
      <c r="DP75" s="16">
        <v>0</v>
      </c>
      <c r="DQ75" s="16">
        <v>0</v>
      </c>
      <c r="DR75" s="16">
        <v>0</v>
      </c>
      <c r="DS75" s="16">
        <v>0</v>
      </c>
      <c r="DT75" s="16">
        <v>0</v>
      </c>
      <c r="DU75" s="16">
        <v>0</v>
      </c>
      <c r="DV75" s="16">
        <v>0</v>
      </c>
      <c r="DW75" s="16">
        <v>0</v>
      </c>
      <c r="DX75" s="16">
        <v>0</v>
      </c>
      <c r="DY75" s="16">
        <v>0</v>
      </c>
      <c r="DZ75" s="16">
        <v>0</v>
      </c>
      <c r="EA75" s="16">
        <v>0</v>
      </c>
      <c r="EB75" s="16">
        <v>0</v>
      </c>
      <c r="EC75" s="16">
        <v>0</v>
      </c>
      <c r="ED75" s="16">
        <v>0</v>
      </c>
      <c r="EE75" s="16">
        <v>0</v>
      </c>
      <c r="EF75" s="16">
        <v>0</v>
      </c>
      <c r="EG75" s="16">
        <v>0</v>
      </c>
      <c r="EH75" s="16">
        <v>0</v>
      </c>
      <c r="EI75" s="16">
        <v>0</v>
      </c>
      <c r="EJ75" s="16">
        <v>0</v>
      </c>
      <c r="EK75" s="16">
        <v>0</v>
      </c>
      <c r="EL75" s="16">
        <v>0</v>
      </c>
      <c r="EM75" s="16">
        <v>0</v>
      </c>
      <c r="EN75" s="16">
        <v>0</v>
      </c>
      <c r="EO75" s="16">
        <v>0</v>
      </c>
      <c r="EP75" s="16">
        <v>0</v>
      </c>
      <c r="EQ75" s="16">
        <v>0</v>
      </c>
      <c r="ER75" s="16">
        <v>0</v>
      </c>
      <c r="ES75" s="16">
        <v>0</v>
      </c>
      <c r="ET75" s="16">
        <v>0</v>
      </c>
      <c r="EU75" s="16">
        <v>0</v>
      </c>
      <c r="EV75" s="16">
        <v>0</v>
      </c>
      <c r="EW75" s="16">
        <v>0</v>
      </c>
      <c r="EX75" s="16">
        <v>0</v>
      </c>
      <c r="EY75" s="16">
        <v>0</v>
      </c>
      <c r="EZ75" s="16">
        <v>0</v>
      </c>
      <c r="FA75" s="16">
        <v>0</v>
      </c>
      <c r="FB75" s="16">
        <v>0</v>
      </c>
      <c r="FC75" s="16">
        <v>0</v>
      </c>
      <c r="FD75" s="16">
        <v>0</v>
      </c>
      <c r="FE75" s="16">
        <v>0</v>
      </c>
      <c r="FF75" s="16">
        <v>0</v>
      </c>
      <c r="FG75" s="16">
        <v>0</v>
      </c>
      <c r="FH75" s="13">
        <v>0</v>
      </c>
      <c r="FI75" s="13">
        <v>0</v>
      </c>
      <c r="FJ75" s="13">
        <v>0</v>
      </c>
      <c r="FK75" s="13">
        <v>0</v>
      </c>
      <c r="FL75" s="13">
        <v>0</v>
      </c>
      <c r="FM75" s="13">
        <v>0</v>
      </c>
      <c r="FN75" s="13">
        <v>0</v>
      </c>
      <c r="FO75" s="13">
        <v>0</v>
      </c>
      <c r="FP75" s="13">
        <v>0</v>
      </c>
      <c r="FQ75" s="13">
        <v>0</v>
      </c>
      <c r="FR75" s="13">
        <v>0</v>
      </c>
      <c r="FS75" s="13">
        <v>0</v>
      </c>
      <c r="FT75" s="15">
        <v>0</v>
      </c>
      <c r="FU75" s="15">
        <v>0</v>
      </c>
      <c r="FV75" s="15">
        <v>0</v>
      </c>
      <c r="FW75" s="15">
        <v>0</v>
      </c>
      <c r="FX75" s="15">
        <v>0</v>
      </c>
      <c r="FY75" s="15">
        <v>0</v>
      </c>
      <c r="FZ75" s="15">
        <v>0</v>
      </c>
      <c r="GA75" s="15">
        <v>0</v>
      </c>
      <c r="GB75" s="15">
        <v>0</v>
      </c>
      <c r="GC75" s="15">
        <v>0</v>
      </c>
      <c r="GD75" s="15">
        <v>0</v>
      </c>
      <c r="GE75" s="15">
        <v>0</v>
      </c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12"/>
      <c r="IP75" s="12"/>
      <c r="IQ75" s="12"/>
      <c r="IR75" s="12"/>
      <c r="IS75" s="12"/>
      <c r="IT75" s="12"/>
      <c r="IU75" s="12"/>
      <c r="IV75" s="12"/>
      <c r="IW75" s="12"/>
      <c r="IX75" s="12"/>
      <c r="IY75" s="12"/>
      <c r="IZ75" s="12"/>
      <c r="JA75" s="12"/>
      <c r="JB75" s="12"/>
      <c r="JC75" s="12"/>
      <c r="JD75" s="12"/>
      <c r="JE75" s="12"/>
      <c r="JF75" s="12"/>
      <c r="JG75" s="12"/>
      <c r="JH75" s="12"/>
      <c r="JI75" s="12"/>
      <c r="JJ75" s="12"/>
      <c r="JK75" s="12"/>
      <c r="JL75" s="12"/>
      <c r="JM75" s="12"/>
      <c r="JN75" s="12"/>
      <c r="JO75" s="12"/>
      <c r="JP75" s="12"/>
      <c r="JQ75" s="12"/>
      <c r="JR75" s="12"/>
      <c r="JS75" s="12"/>
      <c r="JT75" s="12"/>
      <c r="JU75" s="12"/>
      <c r="JV75" s="12"/>
      <c r="JW75" s="12"/>
      <c r="JX75" s="12"/>
      <c r="JY75" s="12"/>
      <c r="JZ75" s="12"/>
      <c r="KA75" s="12"/>
      <c r="KB75" s="12"/>
      <c r="KC75" s="12"/>
      <c r="KD75" s="12"/>
      <c r="KE75" s="12"/>
      <c r="KF75" s="12"/>
      <c r="KG75" s="12"/>
      <c r="KH75" s="12"/>
      <c r="KI75" s="12"/>
      <c r="KJ75" s="12"/>
      <c r="KK75" s="12"/>
      <c r="KL75" s="12"/>
      <c r="KM75" s="12"/>
      <c r="KN75" s="12"/>
      <c r="KO75" s="12"/>
      <c r="KP75" s="12"/>
      <c r="KQ75" s="12"/>
      <c r="KR75" s="12"/>
      <c r="KS75" s="12"/>
      <c r="KT75" s="12"/>
      <c r="KU75" s="12"/>
      <c r="KV75" s="12"/>
      <c r="KW75" s="12"/>
      <c r="KX75" s="12"/>
      <c r="KY75" s="12"/>
      <c r="KZ75" s="12"/>
      <c r="LA75" s="12"/>
      <c r="LB75" s="12"/>
      <c r="LC75" s="12"/>
      <c r="LD75" s="12"/>
      <c r="LE75" s="12"/>
      <c r="LF75" s="12"/>
      <c r="LG75" s="12"/>
      <c r="LH75" s="12"/>
      <c r="LI75" s="12"/>
      <c r="LJ75" s="12"/>
      <c r="LK75" s="12"/>
      <c r="LL75" s="12"/>
      <c r="LM75" s="12"/>
      <c r="LN75" s="12"/>
      <c r="LO75" s="12"/>
      <c r="LP75" s="12"/>
      <c r="LQ75" s="12"/>
      <c r="LR75" s="12"/>
      <c r="LS75" s="12"/>
      <c r="LT75" s="14"/>
      <c r="LU75" s="14"/>
      <c r="LV75" s="14"/>
      <c r="LW75" s="14"/>
      <c r="LX75" s="14"/>
      <c r="LY75" s="14"/>
      <c r="LZ75" s="14"/>
      <c r="MA75" s="14"/>
      <c r="MB75" s="14"/>
      <c r="MC75" s="14"/>
      <c r="MD75" s="14"/>
      <c r="ME75" s="14"/>
      <c r="MF75" s="14"/>
      <c r="MG75" s="14"/>
      <c r="MH75" s="14"/>
      <c r="MI75" s="14"/>
      <c r="MJ75" s="14"/>
      <c r="MK75" s="14"/>
      <c r="ML75" s="14"/>
      <c r="MM75" s="14"/>
      <c r="MN75" s="14"/>
      <c r="MO75" s="14"/>
      <c r="MP75" s="14"/>
      <c r="MQ75" s="14"/>
      <c r="MR75" s="14"/>
      <c r="MS75" s="14"/>
      <c r="MT75" s="14"/>
      <c r="MU75" s="14"/>
      <c r="MV75" s="14"/>
      <c r="MW75" s="14"/>
      <c r="MX75" s="14"/>
      <c r="MY75" s="14"/>
      <c r="MZ75" s="14"/>
      <c r="NA75" s="14"/>
      <c r="NB75" s="14"/>
      <c r="NC75" s="14"/>
      <c r="ND75" s="14"/>
      <c r="NE75" s="14"/>
      <c r="NF75" s="14"/>
      <c r="NG75" s="14"/>
      <c r="NH75" s="14"/>
      <c r="NI75" s="14"/>
      <c r="NJ75" s="14"/>
      <c r="NK75" s="14"/>
      <c r="NL75" s="14"/>
      <c r="NM75" s="14"/>
      <c r="NN75" s="14"/>
      <c r="NO75" s="14"/>
      <c r="NP75" s="14"/>
      <c r="NQ75" s="14"/>
      <c r="NR75" s="14"/>
      <c r="NS75" s="14"/>
      <c r="NT75" s="14"/>
      <c r="NU75" s="14"/>
      <c r="NV75" s="14"/>
      <c r="NW75" s="14"/>
      <c r="NX75" s="14"/>
      <c r="NY75" s="14"/>
      <c r="NZ75" s="14"/>
      <c r="OA75" s="14"/>
      <c r="OB75" s="14"/>
      <c r="OC75" s="14"/>
      <c r="OD75" s="14"/>
      <c r="OE75" s="14"/>
      <c r="OF75" s="14"/>
      <c r="OG75" s="14"/>
      <c r="OH75" s="14"/>
      <c r="OI75" s="14"/>
      <c r="OJ75" s="14"/>
      <c r="OK75" s="14"/>
      <c r="OL75" s="14"/>
      <c r="OM75" s="14"/>
      <c r="ON75" s="14"/>
      <c r="OO75" s="14"/>
      <c r="OP75" s="14"/>
      <c r="OQ75" s="14"/>
      <c r="OR75" s="14"/>
      <c r="OS75" s="14"/>
      <c r="OT75" s="14"/>
      <c r="OU75" s="14"/>
      <c r="OV75" s="14"/>
      <c r="OW75" s="14"/>
      <c r="OX75" s="14"/>
      <c r="OY75" s="14"/>
      <c r="OZ75" s="14"/>
      <c r="PA75" s="14"/>
      <c r="PB75" s="14"/>
      <c r="PC75" s="14"/>
      <c r="PD75" s="14"/>
      <c r="PE75" s="14"/>
      <c r="PF75" s="14"/>
      <c r="PG75" s="14"/>
      <c r="PH75" s="14"/>
      <c r="PI75" s="14"/>
      <c r="PJ75" s="14"/>
      <c r="PK75" s="14"/>
      <c r="PL75" s="14"/>
      <c r="PM75" s="14"/>
      <c r="PN75" s="14"/>
      <c r="PO75" s="14"/>
      <c r="PP75" s="14"/>
      <c r="PQ75" s="14"/>
      <c r="PR75" s="14"/>
      <c r="PS75" s="14"/>
      <c r="PT75" s="14"/>
      <c r="PU75" s="14"/>
      <c r="PV75" s="14"/>
      <c r="PW75" s="14"/>
      <c r="PX75" s="14"/>
      <c r="PY75" s="14"/>
      <c r="PZ75" s="14"/>
      <c r="QA75" s="14"/>
      <c r="QB75" s="14"/>
      <c r="QC75" s="14"/>
      <c r="QD75" s="14"/>
      <c r="QE75" s="14"/>
      <c r="QF75" s="14"/>
      <c r="QG75" s="14"/>
      <c r="QH75" s="14"/>
      <c r="QI75" s="14"/>
    </row>
    <row r="76" spans="18:451">
      <c r="R76" s="12"/>
      <c r="S76" s="12" t="s">
        <v>97</v>
      </c>
      <c r="T76" s="12"/>
      <c r="U76" s="22">
        <v>1</v>
      </c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5"/>
      <c r="AG76" s="25">
        <v>12552.74</v>
      </c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2"/>
      <c r="AS76" s="22">
        <v>12552.74</v>
      </c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>
        <v>84.18</v>
      </c>
      <c r="BF76" s="22"/>
      <c r="BG76" s="22"/>
      <c r="BH76" s="14"/>
      <c r="BI76" s="14"/>
      <c r="BJ76" s="14"/>
      <c r="BK76" s="14"/>
      <c r="BL76" s="14"/>
      <c r="BM76" s="14"/>
      <c r="BN76" s="14"/>
      <c r="BO76" s="14"/>
      <c r="BP76" s="14"/>
      <c r="BQ76" s="14">
        <v>168.39</v>
      </c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5" t="e">
        <v>#DIV/0!</v>
      </c>
      <c r="CC76" s="15">
        <v>0</v>
      </c>
      <c r="CD76" s="15" t="e">
        <v>#DIV/0!</v>
      </c>
      <c r="CE76" s="15" t="e">
        <v>#DIV/0!</v>
      </c>
      <c r="CF76" s="15" t="e">
        <v>#DIV/0!</v>
      </c>
      <c r="CG76" s="15" t="e">
        <v>#DIV/0!</v>
      </c>
      <c r="CH76" s="15" t="e">
        <v>#DIV/0!</v>
      </c>
      <c r="CI76" s="15" t="e">
        <v>#DIV/0!</v>
      </c>
      <c r="CJ76" s="15" t="e">
        <v>#DIV/0!</v>
      </c>
      <c r="CK76" s="15" t="e">
        <v>#DIV/0!</v>
      </c>
      <c r="CL76" s="15" t="e">
        <v>#DIV/0!</v>
      </c>
      <c r="CM76" s="15" t="e">
        <v>#DIV/0!</v>
      </c>
      <c r="CN76" s="15" t="e">
        <v>#DIV/0!</v>
      </c>
      <c r="CO76" s="15">
        <v>0</v>
      </c>
      <c r="CP76" s="15" t="e">
        <v>#DIV/0!</v>
      </c>
      <c r="CQ76" s="15" t="e">
        <v>#DIV/0!</v>
      </c>
      <c r="CR76" s="15" t="e">
        <v>#DIV/0!</v>
      </c>
      <c r="CS76" s="15" t="e">
        <v>#DIV/0!</v>
      </c>
      <c r="CT76" s="15" t="e">
        <v>#DIV/0!</v>
      </c>
      <c r="CU76" s="15" t="e">
        <v>#DIV/0!</v>
      </c>
      <c r="CV76" s="15" t="e">
        <v>#DIV/0!</v>
      </c>
      <c r="CW76" s="15" t="e">
        <v>#DIV/0!</v>
      </c>
      <c r="CX76" s="15" t="e">
        <v>#DIV/0!</v>
      </c>
      <c r="CY76" s="15" t="e">
        <v>#DIV/0!</v>
      </c>
      <c r="CZ76" s="15">
        <v>0</v>
      </c>
      <c r="DA76" s="15">
        <v>0.15989999999999999</v>
      </c>
      <c r="DB76" s="15">
        <v>0</v>
      </c>
      <c r="DC76" s="15">
        <v>0</v>
      </c>
      <c r="DD76" s="15">
        <v>0</v>
      </c>
      <c r="DE76" s="15">
        <v>0</v>
      </c>
      <c r="DF76" s="15">
        <v>0</v>
      </c>
      <c r="DG76" s="15">
        <v>0</v>
      </c>
      <c r="DH76" s="15">
        <v>0</v>
      </c>
      <c r="DI76" s="15">
        <v>0</v>
      </c>
      <c r="DJ76" s="15">
        <v>0</v>
      </c>
      <c r="DK76" s="15">
        <v>0</v>
      </c>
      <c r="DL76" s="16">
        <v>0</v>
      </c>
      <c r="DM76" s="16">
        <v>84</v>
      </c>
      <c r="DN76" s="16">
        <v>0</v>
      </c>
      <c r="DO76" s="16">
        <v>0</v>
      </c>
      <c r="DP76" s="16">
        <v>0</v>
      </c>
      <c r="DQ76" s="16">
        <v>0</v>
      </c>
      <c r="DR76" s="16">
        <v>0</v>
      </c>
      <c r="DS76" s="16">
        <v>0</v>
      </c>
      <c r="DT76" s="16">
        <v>0</v>
      </c>
      <c r="DU76" s="16">
        <v>0</v>
      </c>
      <c r="DV76" s="16">
        <v>0</v>
      </c>
      <c r="DW76" s="16">
        <v>0</v>
      </c>
      <c r="DX76" s="16">
        <v>0</v>
      </c>
      <c r="DY76" s="16">
        <v>82</v>
      </c>
      <c r="DZ76" s="16">
        <v>0</v>
      </c>
      <c r="EA76" s="16">
        <v>0</v>
      </c>
      <c r="EB76" s="16">
        <v>0</v>
      </c>
      <c r="EC76" s="16">
        <v>0</v>
      </c>
      <c r="ED76" s="16">
        <v>0</v>
      </c>
      <c r="EE76" s="16">
        <v>0</v>
      </c>
      <c r="EF76" s="16">
        <v>0</v>
      </c>
      <c r="EG76" s="16">
        <v>0</v>
      </c>
      <c r="EH76" s="16">
        <v>0</v>
      </c>
      <c r="EI76" s="16">
        <v>0</v>
      </c>
      <c r="EJ76" s="16">
        <v>0</v>
      </c>
      <c r="EK76" s="16">
        <v>4</v>
      </c>
      <c r="EL76" s="16">
        <v>0</v>
      </c>
      <c r="EM76" s="16">
        <v>0</v>
      </c>
      <c r="EN76" s="16">
        <v>0</v>
      </c>
      <c r="EO76" s="16">
        <v>0</v>
      </c>
      <c r="EP76" s="16">
        <v>0</v>
      </c>
      <c r="EQ76" s="16">
        <v>0</v>
      </c>
      <c r="ER76" s="16">
        <v>0</v>
      </c>
      <c r="ES76" s="16">
        <v>0</v>
      </c>
      <c r="ET76" s="16">
        <v>0</v>
      </c>
      <c r="EU76" s="16">
        <v>0</v>
      </c>
      <c r="EV76" s="16">
        <v>0</v>
      </c>
      <c r="EW76" s="16">
        <v>610.5</v>
      </c>
      <c r="EX76" s="16">
        <v>0</v>
      </c>
      <c r="EY76" s="16">
        <v>0</v>
      </c>
      <c r="EZ76" s="16">
        <v>0</v>
      </c>
      <c r="FA76" s="16">
        <v>0</v>
      </c>
      <c r="FB76" s="16">
        <v>0</v>
      </c>
      <c r="FC76" s="16">
        <v>0</v>
      </c>
      <c r="FD76" s="16">
        <v>0</v>
      </c>
      <c r="FE76" s="16">
        <v>0</v>
      </c>
      <c r="FF76" s="16">
        <v>0</v>
      </c>
      <c r="FG76" s="16">
        <v>0</v>
      </c>
      <c r="FH76" s="13">
        <v>0</v>
      </c>
      <c r="FI76" s="13">
        <v>15900</v>
      </c>
      <c r="FJ76" s="13">
        <v>0</v>
      </c>
      <c r="FK76" s="13">
        <v>0</v>
      </c>
      <c r="FL76" s="13">
        <v>0</v>
      </c>
      <c r="FM76" s="13">
        <v>0</v>
      </c>
      <c r="FN76" s="13">
        <v>0</v>
      </c>
      <c r="FO76" s="13">
        <v>0</v>
      </c>
      <c r="FP76" s="13">
        <v>0</v>
      </c>
      <c r="FQ76" s="13">
        <v>0</v>
      </c>
      <c r="FR76" s="13">
        <v>0</v>
      </c>
      <c r="FS76" s="13">
        <v>0</v>
      </c>
      <c r="FT76" s="15">
        <v>0</v>
      </c>
      <c r="FU76" s="15">
        <v>0.2</v>
      </c>
      <c r="FV76" s="15">
        <v>0</v>
      </c>
      <c r="FW76" s="15">
        <v>0</v>
      </c>
      <c r="FX76" s="15">
        <v>0</v>
      </c>
      <c r="FY76" s="15">
        <v>0</v>
      </c>
      <c r="FZ76" s="15">
        <v>0</v>
      </c>
      <c r="GA76" s="15">
        <v>0</v>
      </c>
      <c r="GB76" s="15">
        <v>0</v>
      </c>
      <c r="GC76" s="15">
        <v>0</v>
      </c>
      <c r="GD76" s="15">
        <v>0</v>
      </c>
      <c r="GE76" s="15">
        <v>0</v>
      </c>
      <c r="GF76" s="12"/>
      <c r="GG76" s="12">
        <v>0</v>
      </c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>
        <v>1</v>
      </c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>
        <v>0</v>
      </c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>
        <v>0</v>
      </c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>
        <v>0</v>
      </c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12">
        <v>0</v>
      </c>
      <c r="IP76" s="12"/>
      <c r="IQ76" s="12"/>
      <c r="IR76" s="12"/>
      <c r="IS76" s="12"/>
      <c r="IT76" s="12"/>
      <c r="IU76" s="12"/>
      <c r="IV76" s="12"/>
      <c r="IW76" s="12"/>
      <c r="IX76" s="12"/>
      <c r="IY76" s="12"/>
      <c r="IZ76" s="12"/>
      <c r="JA76" s="12">
        <v>0</v>
      </c>
      <c r="JB76" s="12"/>
      <c r="JC76" s="12"/>
      <c r="JD76" s="12"/>
      <c r="JE76" s="12"/>
      <c r="JF76" s="12"/>
      <c r="JG76" s="12"/>
      <c r="JH76" s="12"/>
      <c r="JI76" s="12"/>
      <c r="JJ76" s="12"/>
      <c r="JK76" s="12"/>
      <c r="JL76" s="12"/>
      <c r="JM76" s="12">
        <v>0</v>
      </c>
      <c r="JN76" s="12"/>
      <c r="JO76" s="12"/>
      <c r="JP76" s="12"/>
      <c r="JQ76" s="12"/>
      <c r="JR76" s="12"/>
      <c r="JS76" s="12"/>
      <c r="JT76" s="12"/>
      <c r="JU76" s="12"/>
      <c r="JV76" s="12"/>
      <c r="JW76" s="12"/>
      <c r="JX76" s="12"/>
      <c r="JY76" s="12">
        <v>0</v>
      </c>
      <c r="JZ76" s="12"/>
      <c r="KA76" s="12"/>
      <c r="KB76" s="12"/>
      <c r="KC76" s="12"/>
      <c r="KD76" s="12"/>
      <c r="KE76" s="12"/>
      <c r="KF76" s="12"/>
      <c r="KG76" s="12"/>
      <c r="KH76" s="12"/>
      <c r="KI76" s="12"/>
      <c r="KJ76" s="12"/>
      <c r="KK76" s="12">
        <v>0</v>
      </c>
      <c r="KL76" s="12"/>
      <c r="KM76" s="12"/>
      <c r="KN76" s="12"/>
      <c r="KO76" s="12"/>
      <c r="KP76" s="12"/>
      <c r="KQ76" s="12"/>
      <c r="KR76" s="12"/>
      <c r="KS76" s="12"/>
      <c r="KT76" s="12"/>
      <c r="KU76" s="12"/>
      <c r="KV76" s="12"/>
      <c r="KW76" s="12">
        <v>0</v>
      </c>
      <c r="KX76" s="12"/>
      <c r="KY76" s="12"/>
      <c r="KZ76" s="12"/>
      <c r="LA76" s="12"/>
      <c r="LB76" s="12"/>
      <c r="LC76" s="12"/>
      <c r="LD76" s="12"/>
      <c r="LE76" s="12"/>
      <c r="LF76" s="12"/>
      <c r="LG76" s="12"/>
      <c r="LH76" s="12"/>
      <c r="LI76" s="12">
        <v>0</v>
      </c>
      <c r="LJ76" s="12"/>
      <c r="LK76" s="12"/>
      <c r="LL76" s="12"/>
      <c r="LM76" s="12"/>
      <c r="LN76" s="12"/>
      <c r="LO76" s="12"/>
      <c r="LP76" s="12"/>
      <c r="LQ76" s="12"/>
      <c r="LR76" s="12"/>
      <c r="LS76" s="12"/>
      <c r="LT76" s="14"/>
      <c r="LU76" s="14">
        <v>0</v>
      </c>
      <c r="LV76" s="14"/>
      <c r="LW76" s="14"/>
      <c r="LX76" s="14"/>
      <c r="LY76" s="14"/>
      <c r="LZ76" s="14"/>
      <c r="MA76" s="14"/>
      <c r="MB76" s="14"/>
      <c r="MC76" s="14"/>
      <c r="MD76" s="14"/>
      <c r="ME76" s="14"/>
      <c r="MF76" s="14"/>
      <c r="MG76" s="14">
        <v>12552.74</v>
      </c>
      <c r="MH76" s="14"/>
      <c r="MI76" s="14"/>
      <c r="MJ76" s="14"/>
      <c r="MK76" s="14"/>
      <c r="ML76" s="14"/>
      <c r="MM76" s="14"/>
      <c r="MN76" s="14"/>
      <c r="MO76" s="14"/>
      <c r="MP76" s="14"/>
      <c r="MQ76" s="14"/>
      <c r="MR76" s="14"/>
      <c r="MS76" s="14">
        <v>0</v>
      </c>
      <c r="MT76" s="14"/>
      <c r="MU76" s="14"/>
      <c r="MV76" s="14"/>
      <c r="MW76" s="14"/>
      <c r="MX76" s="14"/>
      <c r="MY76" s="14"/>
      <c r="MZ76" s="14"/>
      <c r="NA76" s="14"/>
      <c r="NB76" s="14"/>
      <c r="NC76" s="14"/>
      <c r="ND76" s="14"/>
      <c r="NE76" s="14">
        <v>0</v>
      </c>
      <c r="NF76" s="14"/>
      <c r="NG76" s="14"/>
      <c r="NH76" s="14"/>
      <c r="NI76" s="14"/>
      <c r="NJ76" s="14"/>
      <c r="NK76" s="14"/>
      <c r="NL76" s="14"/>
      <c r="NM76" s="14"/>
      <c r="NN76" s="14"/>
      <c r="NO76" s="14"/>
      <c r="NP76" s="14"/>
      <c r="NQ76" s="14">
        <v>0</v>
      </c>
      <c r="NR76" s="14"/>
      <c r="NS76" s="14"/>
      <c r="NT76" s="14"/>
      <c r="NU76" s="14"/>
      <c r="NV76" s="14"/>
      <c r="NW76" s="14"/>
      <c r="NX76" s="14"/>
      <c r="NY76" s="14"/>
      <c r="NZ76" s="14"/>
      <c r="OA76" s="14"/>
      <c r="OB76" s="14"/>
      <c r="OC76" s="14">
        <v>0</v>
      </c>
      <c r="OD76" s="14"/>
      <c r="OE76" s="14"/>
      <c r="OF76" s="14"/>
      <c r="OG76" s="14"/>
      <c r="OH76" s="14"/>
      <c r="OI76" s="14"/>
      <c r="OJ76" s="14"/>
      <c r="OK76" s="14"/>
      <c r="OL76" s="14"/>
      <c r="OM76" s="14"/>
      <c r="ON76" s="14"/>
      <c r="OO76" s="14">
        <v>0</v>
      </c>
      <c r="OP76" s="14"/>
      <c r="OQ76" s="14"/>
      <c r="OR76" s="14"/>
      <c r="OS76" s="14"/>
      <c r="OT76" s="14"/>
      <c r="OU76" s="14"/>
      <c r="OV76" s="14"/>
      <c r="OW76" s="14"/>
      <c r="OX76" s="14"/>
      <c r="OY76" s="14"/>
      <c r="OZ76" s="14"/>
      <c r="PA76" s="14">
        <v>0</v>
      </c>
      <c r="PB76" s="14"/>
      <c r="PC76" s="14"/>
      <c r="PD76" s="14"/>
      <c r="PE76" s="14"/>
      <c r="PF76" s="14"/>
      <c r="PG76" s="14"/>
      <c r="PH76" s="14"/>
      <c r="PI76" s="14"/>
      <c r="PJ76" s="14"/>
      <c r="PK76" s="14"/>
      <c r="PL76" s="14"/>
      <c r="PM76" s="14">
        <v>0</v>
      </c>
      <c r="PN76" s="14"/>
      <c r="PO76" s="14"/>
      <c r="PP76" s="14"/>
      <c r="PQ76" s="14"/>
      <c r="PR76" s="14"/>
      <c r="PS76" s="14"/>
      <c r="PT76" s="14"/>
      <c r="PU76" s="14"/>
      <c r="PV76" s="14"/>
      <c r="PW76" s="14"/>
      <c r="PX76" s="14"/>
      <c r="PY76" s="14">
        <v>0</v>
      </c>
      <c r="PZ76" s="14"/>
      <c r="QA76" s="14"/>
      <c r="QB76" s="14"/>
      <c r="QC76" s="14"/>
      <c r="QD76" s="14"/>
      <c r="QE76" s="14"/>
      <c r="QF76" s="14"/>
      <c r="QG76" s="14"/>
      <c r="QH76" s="14"/>
      <c r="QI76" s="14"/>
    </row>
    <row r="77" spans="18:451">
      <c r="R77" s="12"/>
      <c r="S77" s="12" t="s">
        <v>52</v>
      </c>
      <c r="T77" s="12"/>
      <c r="U77" s="22"/>
      <c r="V77" s="22"/>
      <c r="W77" s="22"/>
      <c r="X77" s="22"/>
      <c r="Y77" s="22"/>
      <c r="Z77" s="22"/>
      <c r="AA77" s="22"/>
      <c r="AB77" s="22"/>
      <c r="AC77" s="22">
        <v>11</v>
      </c>
      <c r="AD77" s="22"/>
      <c r="AE77" s="22"/>
      <c r="AF77" s="25"/>
      <c r="AG77" s="25"/>
      <c r="AH77" s="25"/>
      <c r="AI77" s="25"/>
      <c r="AJ77" s="25"/>
      <c r="AK77" s="25"/>
      <c r="AL77" s="25"/>
      <c r="AM77" s="25"/>
      <c r="AN77" s="25"/>
      <c r="AO77" s="25">
        <v>0</v>
      </c>
      <c r="AP77" s="25"/>
      <c r="AQ77" s="25"/>
      <c r="AR77" s="22"/>
      <c r="AS77" s="22"/>
      <c r="AT77" s="22"/>
      <c r="AU77" s="22"/>
      <c r="AV77" s="22"/>
      <c r="AW77" s="22"/>
      <c r="AX77" s="22"/>
      <c r="AY77" s="22"/>
      <c r="AZ77" s="22"/>
      <c r="BA77" s="22">
        <v>0</v>
      </c>
      <c r="BB77" s="22"/>
      <c r="BC77" s="22"/>
      <c r="BD77" s="22"/>
      <c r="BE77" s="22"/>
      <c r="BF77" s="22"/>
      <c r="BG77" s="22"/>
      <c r="BH77" s="14"/>
      <c r="BI77" s="14"/>
      <c r="BJ77" s="14"/>
      <c r="BK77" s="14"/>
      <c r="BL77" s="14"/>
      <c r="BM77" s="14">
        <v>0</v>
      </c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>
        <v>0</v>
      </c>
      <c r="BZ77" s="14"/>
      <c r="CA77" s="14"/>
      <c r="CB77" s="15" t="e">
        <v>#DIV/0!</v>
      </c>
      <c r="CC77" s="15" t="e">
        <v>#DIV/0!</v>
      </c>
      <c r="CD77" s="15" t="e">
        <v>#DIV/0!</v>
      </c>
      <c r="CE77" s="15" t="e">
        <v>#DIV/0!</v>
      </c>
      <c r="CF77" s="15" t="e">
        <v>#DIV/0!</v>
      </c>
      <c r="CG77" s="15" t="e">
        <v>#DIV/0!</v>
      </c>
      <c r="CH77" s="15" t="e">
        <v>#DIV/0!</v>
      </c>
      <c r="CI77" s="15" t="e">
        <v>#DIV/0!</v>
      </c>
      <c r="CJ77" s="15" t="e">
        <v>#DIV/0!</v>
      </c>
      <c r="CK77" s="15" t="e">
        <v>#DIV/0!</v>
      </c>
      <c r="CL77" s="15" t="e">
        <v>#DIV/0!</v>
      </c>
      <c r="CM77" s="15" t="e">
        <v>#DIV/0!</v>
      </c>
      <c r="CN77" s="15" t="e">
        <v>#DIV/0!</v>
      </c>
      <c r="CO77" s="15" t="e">
        <v>#DIV/0!</v>
      </c>
      <c r="CP77" s="15" t="e">
        <v>#DIV/0!</v>
      </c>
      <c r="CQ77" s="15" t="e">
        <v>#DIV/0!</v>
      </c>
      <c r="CR77" s="15" t="e">
        <v>#DIV/0!</v>
      </c>
      <c r="CS77" s="15" t="e">
        <v>#DIV/0!</v>
      </c>
      <c r="CT77" s="15" t="e">
        <v>#DIV/0!</v>
      </c>
      <c r="CU77" s="15" t="e">
        <v>#DIV/0!</v>
      </c>
      <c r="CV77" s="15" t="e">
        <v>#DIV/0!</v>
      </c>
      <c r="CW77" s="15" t="e">
        <v>#DIV/0!</v>
      </c>
      <c r="CX77" s="15" t="e">
        <v>#DIV/0!</v>
      </c>
      <c r="CY77" s="15" t="e">
        <v>#DIV/0!</v>
      </c>
      <c r="CZ77" s="15">
        <v>0</v>
      </c>
      <c r="DA77" s="15">
        <v>0</v>
      </c>
      <c r="DB77" s="15">
        <v>0</v>
      </c>
      <c r="DC77" s="15">
        <v>0</v>
      </c>
      <c r="DD77" s="15">
        <v>0</v>
      </c>
      <c r="DE77" s="15">
        <v>0</v>
      </c>
      <c r="DF77" s="15">
        <v>0</v>
      </c>
      <c r="DG77" s="15">
        <v>0</v>
      </c>
      <c r="DH77" s="15">
        <v>0</v>
      </c>
      <c r="DI77" s="15">
        <v>0.15711810069944454</v>
      </c>
      <c r="DJ77" s="15">
        <v>0</v>
      </c>
      <c r="DK77" s="15">
        <v>0</v>
      </c>
      <c r="DL77" s="16">
        <v>0</v>
      </c>
      <c r="DM77" s="16">
        <v>0</v>
      </c>
      <c r="DN77" s="16">
        <v>0</v>
      </c>
      <c r="DO77" s="16">
        <v>0</v>
      </c>
      <c r="DP77" s="16">
        <v>0</v>
      </c>
      <c r="DQ77" s="16">
        <v>0</v>
      </c>
      <c r="DR77" s="16">
        <v>0</v>
      </c>
      <c r="DS77" s="16">
        <v>0</v>
      </c>
      <c r="DT77" s="16">
        <v>0</v>
      </c>
      <c r="DU77" s="16">
        <v>118.15729097087096</v>
      </c>
      <c r="DV77" s="16">
        <v>0</v>
      </c>
      <c r="DW77" s="16">
        <v>0</v>
      </c>
      <c r="DX77" s="16">
        <v>0</v>
      </c>
      <c r="DY77" s="16">
        <v>0</v>
      </c>
      <c r="DZ77" s="16">
        <v>0</v>
      </c>
      <c r="EA77" s="16">
        <v>0</v>
      </c>
      <c r="EB77" s="16">
        <v>0</v>
      </c>
      <c r="EC77" s="16">
        <v>0</v>
      </c>
      <c r="ED77" s="16">
        <v>0</v>
      </c>
      <c r="EE77" s="16">
        <v>0</v>
      </c>
      <c r="EF77" s="16">
        <v>0</v>
      </c>
      <c r="EG77" s="16">
        <v>114.35585527669204</v>
      </c>
      <c r="EH77" s="16">
        <v>0</v>
      </c>
      <c r="EI77" s="16">
        <v>0</v>
      </c>
      <c r="EJ77" s="16">
        <v>0</v>
      </c>
      <c r="EK77" s="16">
        <v>0</v>
      </c>
      <c r="EL77" s="16">
        <v>0</v>
      </c>
      <c r="EM77" s="16">
        <v>0</v>
      </c>
      <c r="EN77" s="16">
        <v>0</v>
      </c>
      <c r="EO77" s="16">
        <v>0</v>
      </c>
      <c r="EP77" s="16">
        <v>0</v>
      </c>
      <c r="EQ77" s="16">
        <v>0</v>
      </c>
      <c r="ER77" s="16">
        <v>0</v>
      </c>
      <c r="ES77" s="16">
        <v>4</v>
      </c>
      <c r="ET77" s="16">
        <v>0</v>
      </c>
      <c r="EU77" s="16">
        <v>0</v>
      </c>
      <c r="EV77" s="16">
        <v>0</v>
      </c>
      <c r="EW77" s="16">
        <v>0</v>
      </c>
      <c r="EX77" s="16">
        <v>0</v>
      </c>
      <c r="EY77" s="16">
        <v>0</v>
      </c>
      <c r="EZ77" s="16">
        <v>0</v>
      </c>
      <c r="FA77" s="16">
        <v>0</v>
      </c>
      <c r="FB77" s="16">
        <v>0</v>
      </c>
      <c r="FC77" s="16">
        <v>0</v>
      </c>
      <c r="FD77" s="16">
        <v>0</v>
      </c>
      <c r="FE77" s="16">
        <v>747.11489704643805</v>
      </c>
      <c r="FF77" s="16">
        <v>0</v>
      </c>
      <c r="FG77" s="16">
        <v>0</v>
      </c>
      <c r="FH77" s="13">
        <v>0</v>
      </c>
      <c r="FI77" s="13">
        <v>0</v>
      </c>
      <c r="FJ77" s="13">
        <v>0</v>
      </c>
      <c r="FK77" s="13">
        <v>0</v>
      </c>
      <c r="FL77" s="13">
        <v>0</v>
      </c>
      <c r="FM77" s="13">
        <v>0</v>
      </c>
      <c r="FN77" s="13">
        <v>0</v>
      </c>
      <c r="FO77" s="13">
        <v>0</v>
      </c>
      <c r="FP77" s="13">
        <v>0</v>
      </c>
      <c r="FQ77" s="13">
        <v>189532</v>
      </c>
      <c r="FR77" s="13">
        <v>0</v>
      </c>
      <c r="FS77" s="13">
        <v>0</v>
      </c>
      <c r="FT77" s="15">
        <v>0</v>
      </c>
      <c r="FU77" s="15">
        <v>0</v>
      </c>
      <c r="FV77" s="15">
        <v>0</v>
      </c>
      <c r="FW77" s="15">
        <v>0</v>
      </c>
      <c r="FX77" s="15">
        <v>0</v>
      </c>
      <c r="FY77" s="15">
        <v>0</v>
      </c>
      <c r="FZ77" s="15">
        <v>0</v>
      </c>
      <c r="GA77" s="15">
        <v>0</v>
      </c>
      <c r="GB77" s="15">
        <v>0</v>
      </c>
      <c r="GC77" s="15">
        <v>0.17928370934723423</v>
      </c>
      <c r="GD77" s="15">
        <v>0</v>
      </c>
      <c r="GE77" s="15">
        <v>0</v>
      </c>
      <c r="GF77" s="12"/>
      <c r="GG77" s="12"/>
      <c r="GH77" s="12"/>
      <c r="GI77" s="12"/>
      <c r="GJ77" s="12"/>
      <c r="GK77" s="12"/>
      <c r="GL77" s="12"/>
      <c r="GM77" s="12"/>
      <c r="GN77" s="12"/>
      <c r="GO77" s="12">
        <v>0</v>
      </c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>
        <v>0</v>
      </c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>
        <v>0</v>
      </c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>
        <v>0</v>
      </c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>
        <v>0</v>
      </c>
      <c r="IL77" s="12"/>
      <c r="IM77" s="12"/>
      <c r="IN77" s="12"/>
      <c r="IO77" s="12"/>
      <c r="IP77" s="12"/>
      <c r="IQ77" s="12"/>
      <c r="IR77" s="12"/>
      <c r="IS77" s="12"/>
      <c r="IT77" s="12"/>
      <c r="IU77" s="12"/>
      <c r="IV77" s="12"/>
      <c r="IW77" s="12">
        <v>0</v>
      </c>
      <c r="IX77" s="12"/>
      <c r="IY77" s="12"/>
      <c r="IZ77" s="12"/>
      <c r="JA77" s="12"/>
      <c r="JB77" s="12"/>
      <c r="JC77" s="12"/>
      <c r="JD77" s="12"/>
      <c r="JE77" s="12"/>
      <c r="JF77" s="12"/>
      <c r="JG77" s="12"/>
      <c r="JH77" s="12"/>
      <c r="JI77" s="12">
        <v>0</v>
      </c>
      <c r="JJ77" s="12"/>
      <c r="JK77" s="12"/>
      <c r="JL77" s="12"/>
      <c r="JM77" s="12"/>
      <c r="JN77" s="12"/>
      <c r="JO77" s="12"/>
      <c r="JP77" s="12"/>
      <c r="JQ77" s="12"/>
      <c r="JR77" s="12"/>
      <c r="JS77" s="12"/>
      <c r="JT77" s="12"/>
      <c r="JU77" s="12">
        <v>0</v>
      </c>
      <c r="JV77" s="12"/>
      <c r="JW77" s="12"/>
      <c r="JX77" s="12"/>
      <c r="JY77" s="12"/>
      <c r="JZ77" s="12"/>
      <c r="KA77" s="12"/>
      <c r="KB77" s="12"/>
      <c r="KC77" s="12"/>
      <c r="KD77" s="12"/>
      <c r="KE77" s="12"/>
      <c r="KF77" s="12"/>
      <c r="KG77" s="12">
        <v>0</v>
      </c>
      <c r="KH77" s="12"/>
      <c r="KI77" s="12"/>
      <c r="KJ77" s="12"/>
      <c r="KK77" s="12"/>
      <c r="KL77" s="12"/>
      <c r="KM77" s="12"/>
      <c r="KN77" s="12"/>
      <c r="KO77" s="12"/>
      <c r="KP77" s="12"/>
      <c r="KQ77" s="12"/>
      <c r="KR77" s="12"/>
      <c r="KS77" s="12">
        <v>11</v>
      </c>
      <c r="KT77" s="12"/>
      <c r="KU77" s="12"/>
      <c r="KV77" s="12"/>
      <c r="KW77" s="12"/>
      <c r="KX77" s="12"/>
      <c r="KY77" s="12"/>
      <c r="KZ77" s="12"/>
      <c r="LA77" s="12"/>
      <c r="LB77" s="12"/>
      <c r="LC77" s="12"/>
      <c r="LD77" s="12"/>
      <c r="LE77" s="12">
        <v>0</v>
      </c>
      <c r="LF77" s="12"/>
      <c r="LG77" s="12"/>
      <c r="LH77" s="12"/>
      <c r="LI77" s="12"/>
      <c r="LJ77" s="12"/>
      <c r="LK77" s="12"/>
      <c r="LL77" s="12"/>
      <c r="LM77" s="12"/>
      <c r="LN77" s="12"/>
      <c r="LO77" s="12"/>
      <c r="LP77" s="12"/>
      <c r="LQ77" s="12">
        <v>0</v>
      </c>
      <c r="LR77" s="12"/>
      <c r="LS77" s="12"/>
      <c r="LT77" s="14"/>
      <c r="LU77" s="14"/>
      <c r="LV77" s="14"/>
      <c r="LW77" s="14"/>
      <c r="LX77" s="14"/>
      <c r="LY77" s="14"/>
      <c r="LZ77" s="14"/>
      <c r="MA77" s="14"/>
      <c r="MB77" s="14"/>
      <c r="MC77" s="14">
        <v>0</v>
      </c>
      <c r="MD77" s="14"/>
      <c r="ME77" s="14"/>
      <c r="MF77" s="14"/>
      <c r="MG77" s="14"/>
      <c r="MH77" s="14"/>
      <c r="MI77" s="14"/>
      <c r="MJ77" s="14"/>
      <c r="MK77" s="14"/>
      <c r="ML77" s="14"/>
      <c r="MM77" s="14"/>
      <c r="MN77" s="14"/>
      <c r="MO77" s="14">
        <v>0</v>
      </c>
      <c r="MP77" s="14"/>
      <c r="MQ77" s="14"/>
      <c r="MR77" s="14"/>
      <c r="MS77" s="14"/>
      <c r="MT77" s="14"/>
      <c r="MU77" s="14"/>
      <c r="MV77" s="14"/>
      <c r="MW77" s="14"/>
      <c r="MX77" s="14"/>
      <c r="MY77" s="14"/>
      <c r="MZ77" s="14"/>
      <c r="NA77" s="14">
        <v>0</v>
      </c>
      <c r="NB77" s="14"/>
      <c r="NC77" s="14"/>
      <c r="ND77" s="14"/>
      <c r="NE77" s="14"/>
      <c r="NF77" s="14"/>
      <c r="NG77" s="14"/>
      <c r="NH77" s="14"/>
      <c r="NI77" s="14"/>
      <c r="NJ77" s="14"/>
      <c r="NK77" s="14"/>
      <c r="NL77" s="14"/>
      <c r="NM77" s="14">
        <v>0</v>
      </c>
      <c r="NN77" s="14"/>
      <c r="NO77" s="14"/>
      <c r="NP77" s="14"/>
      <c r="NQ77" s="14"/>
      <c r="NR77" s="14"/>
      <c r="NS77" s="14"/>
      <c r="NT77" s="14"/>
      <c r="NU77" s="14"/>
      <c r="NV77" s="14"/>
      <c r="NW77" s="14"/>
      <c r="NX77" s="14"/>
      <c r="NY77" s="14">
        <v>0</v>
      </c>
      <c r="NZ77" s="14"/>
      <c r="OA77" s="14"/>
      <c r="OB77" s="14"/>
      <c r="OC77" s="14"/>
      <c r="OD77" s="14"/>
      <c r="OE77" s="14"/>
      <c r="OF77" s="14"/>
      <c r="OG77" s="14"/>
      <c r="OH77" s="14"/>
      <c r="OI77" s="14"/>
      <c r="OJ77" s="14"/>
      <c r="OK77" s="14">
        <v>0</v>
      </c>
      <c r="OL77" s="14"/>
      <c r="OM77" s="14"/>
      <c r="ON77" s="14"/>
      <c r="OO77" s="14"/>
      <c r="OP77" s="14"/>
      <c r="OQ77" s="14"/>
      <c r="OR77" s="14"/>
      <c r="OS77" s="14"/>
      <c r="OT77" s="14"/>
      <c r="OU77" s="14"/>
      <c r="OV77" s="14"/>
      <c r="OW77" s="14">
        <v>0</v>
      </c>
      <c r="OX77" s="14"/>
      <c r="OY77" s="14"/>
      <c r="OZ77" s="14"/>
      <c r="PA77" s="14"/>
      <c r="PB77" s="14"/>
      <c r="PC77" s="14"/>
      <c r="PD77" s="14"/>
      <c r="PE77" s="14"/>
      <c r="PF77" s="14"/>
      <c r="PG77" s="14"/>
      <c r="PH77" s="14"/>
      <c r="PI77" s="14">
        <v>0</v>
      </c>
      <c r="PJ77" s="14"/>
      <c r="PK77" s="14"/>
      <c r="PL77" s="14"/>
      <c r="PM77" s="14"/>
      <c r="PN77" s="14"/>
      <c r="PO77" s="14"/>
      <c r="PP77" s="14"/>
      <c r="PQ77" s="14"/>
      <c r="PR77" s="14"/>
      <c r="PS77" s="14"/>
      <c r="PT77" s="14"/>
      <c r="PU77" s="14">
        <v>0</v>
      </c>
      <c r="PV77" s="14"/>
      <c r="PW77" s="14"/>
      <c r="PX77" s="14"/>
      <c r="PY77" s="14"/>
      <c r="PZ77" s="14"/>
      <c r="QA77" s="14"/>
      <c r="QB77" s="14"/>
      <c r="QC77" s="14"/>
      <c r="QD77" s="14"/>
      <c r="QE77" s="14"/>
      <c r="QF77" s="14"/>
      <c r="QG77" s="14">
        <v>0</v>
      </c>
      <c r="QH77" s="14"/>
      <c r="QI77" s="14"/>
    </row>
    <row r="78" spans="18:451">
      <c r="R78" s="12"/>
      <c r="S78" s="12" t="s">
        <v>53</v>
      </c>
      <c r="T78" s="1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5" t="e">
        <v>#DIV/0!</v>
      </c>
      <c r="CC78" s="15" t="e">
        <v>#DIV/0!</v>
      </c>
      <c r="CD78" s="15" t="e">
        <v>#DIV/0!</v>
      </c>
      <c r="CE78" s="15" t="e">
        <v>#DIV/0!</v>
      </c>
      <c r="CF78" s="15" t="e">
        <v>#DIV/0!</v>
      </c>
      <c r="CG78" s="15" t="e">
        <v>#DIV/0!</v>
      </c>
      <c r="CH78" s="15" t="e">
        <v>#DIV/0!</v>
      </c>
      <c r="CI78" s="15" t="e">
        <v>#DIV/0!</v>
      </c>
      <c r="CJ78" s="15" t="e">
        <v>#DIV/0!</v>
      </c>
      <c r="CK78" s="15" t="e">
        <v>#DIV/0!</v>
      </c>
      <c r="CL78" s="15" t="e">
        <v>#DIV/0!</v>
      </c>
      <c r="CM78" s="15" t="e">
        <v>#DIV/0!</v>
      </c>
      <c r="CN78" s="15" t="e">
        <v>#DIV/0!</v>
      </c>
      <c r="CO78" s="15" t="e">
        <v>#DIV/0!</v>
      </c>
      <c r="CP78" s="15" t="e">
        <v>#DIV/0!</v>
      </c>
      <c r="CQ78" s="15" t="e">
        <v>#DIV/0!</v>
      </c>
      <c r="CR78" s="15" t="e">
        <v>#DIV/0!</v>
      </c>
      <c r="CS78" s="15" t="e">
        <v>#DIV/0!</v>
      </c>
      <c r="CT78" s="15" t="e">
        <v>#DIV/0!</v>
      </c>
      <c r="CU78" s="15" t="e">
        <v>#DIV/0!</v>
      </c>
      <c r="CV78" s="15" t="e">
        <v>#DIV/0!</v>
      </c>
      <c r="CW78" s="15" t="e">
        <v>#DIV/0!</v>
      </c>
      <c r="CX78" s="15" t="e">
        <v>#DIV/0!</v>
      </c>
      <c r="CY78" s="15" t="e">
        <v>#DIV/0!</v>
      </c>
      <c r="CZ78" s="15">
        <v>0</v>
      </c>
      <c r="DA78" s="15">
        <v>0</v>
      </c>
      <c r="DB78" s="15">
        <v>0</v>
      </c>
      <c r="DC78" s="15">
        <v>0</v>
      </c>
      <c r="DD78" s="15">
        <v>0</v>
      </c>
      <c r="DE78" s="15">
        <v>0</v>
      </c>
      <c r="DF78" s="15">
        <v>0</v>
      </c>
      <c r="DG78" s="15">
        <v>0</v>
      </c>
      <c r="DH78" s="15">
        <v>0</v>
      </c>
      <c r="DI78" s="15">
        <v>0</v>
      </c>
      <c r="DJ78" s="15">
        <v>0</v>
      </c>
      <c r="DK78" s="15">
        <v>0</v>
      </c>
      <c r="DL78" s="16">
        <v>0</v>
      </c>
      <c r="DM78" s="16">
        <v>0</v>
      </c>
      <c r="DN78" s="16">
        <v>0</v>
      </c>
      <c r="DO78" s="16">
        <v>0</v>
      </c>
      <c r="DP78" s="16">
        <v>0</v>
      </c>
      <c r="DQ78" s="16">
        <v>0</v>
      </c>
      <c r="DR78" s="16">
        <v>0</v>
      </c>
      <c r="DS78" s="16">
        <v>0</v>
      </c>
      <c r="DT78" s="16">
        <v>0</v>
      </c>
      <c r="DU78" s="16">
        <v>0</v>
      </c>
      <c r="DV78" s="16">
        <v>0</v>
      </c>
      <c r="DW78" s="16">
        <v>0</v>
      </c>
      <c r="DX78" s="16">
        <v>0</v>
      </c>
      <c r="DY78" s="16">
        <v>0</v>
      </c>
      <c r="DZ78" s="16">
        <v>0</v>
      </c>
      <c r="EA78" s="16">
        <v>0</v>
      </c>
      <c r="EB78" s="16">
        <v>0</v>
      </c>
      <c r="EC78" s="16">
        <v>0</v>
      </c>
      <c r="ED78" s="16">
        <v>0</v>
      </c>
      <c r="EE78" s="16">
        <v>0</v>
      </c>
      <c r="EF78" s="16">
        <v>0</v>
      </c>
      <c r="EG78" s="16">
        <v>0</v>
      </c>
      <c r="EH78" s="16">
        <v>0</v>
      </c>
      <c r="EI78" s="16">
        <v>0</v>
      </c>
      <c r="EJ78" s="16">
        <v>0</v>
      </c>
      <c r="EK78" s="16">
        <v>0</v>
      </c>
      <c r="EL78" s="16">
        <v>0</v>
      </c>
      <c r="EM78" s="16">
        <v>0</v>
      </c>
      <c r="EN78" s="16">
        <v>0</v>
      </c>
      <c r="EO78" s="16">
        <v>0</v>
      </c>
      <c r="EP78" s="16">
        <v>0</v>
      </c>
      <c r="EQ78" s="16">
        <v>0</v>
      </c>
      <c r="ER78" s="16">
        <v>0</v>
      </c>
      <c r="ES78" s="16">
        <v>0</v>
      </c>
      <c r="ET78" s="16">
        <v>0</v>
      </c>
      <c r="EU78" s="16">
        <v>0</v>
      </c>
      <c r="EV78" s="16">
        <v>0</v>
      </c>
      <c r="EW78" s="16">
        <v>0</v>
      </c>
      <c r="EX78" s="16">
        <v>0</v>
      </c>
      <c r="EY78" s="16">
        <v>0</v>
      </c>
      <c r="EZ78" s="16">
        <v>0</v>
      </c>
      <c r="FA78" s="16">
        <v>0</v>
      </c>
      <c r="FB78" s="16">
        <v>0</v>
      </c>
      <c r="FC78" s="16">
        <v>0</v>
      </c>
      <c r="FD78" s="16">
        <v>0</v>
      </c>
      <c r="FE78" s="16">
        <v>0</v>
      </c>
      <c r="FF78" s="16">
        <v>0</v>
      </c>
      <c r="FG78" s="16">
        <v>0</v>
      </c>
      <c r="FH78" s="13">
        <v>0</v>
      </c>
      <c r="FI78" s="13">
        <v>0</v>
      </c>
      <c r="FJ78" s="13">
        <v>0</v>
      </c>
      <c r="FK78" s="13">
        <v>0</v>
      </c>
      <c r="FL78" s="13">
        <v>0</v>
      </c>
      <c r="FM78" s="13">
        <v>0</v>
      </c>
      <c r="FN78" s="13">
        <v>0</v>
      </c>
      <c r="FO78" s="13">
        <v>0</v>
      </c>
      <c r="FP78" s="13">
        <v>0</v>
      </c>
      <c r="FQ78" s="13">
        <v>0</v>
      </c>
      <c r="FR78" s="13">
        <v>0</v>
      </c>
      <c r="FS78" s="13">
        <v>0</v>
      </c>
      <c r="FT78" s="15">
        <v>0</v>
      </c>
      <c r="FU78" s="15">
        <v>0</v>
      </c>
      <c r="FV78" s="15">
        <v>0</v>
      </c>
      <c r="FW78" s="15">
        <v>0</v>
      </c>
      <c r="FX78" s="15">
        <v>0</v>
      </c>
      <c r="FY78" s="15">
        <v>0</v>
      </c>
      <c r="FZ78" s="15">
        <v>0</v>
      </c>
      <c r="GA78" s="15">
        <v>0</v>
      </c>
      <c r="GB78" s="15">
        <v>0</v>
      </c>
      <c r="GC78" s="15">
        <v>0</v>
      </c>
      <c r="GD78" s="15">
        <v>0</v>
      </c>
      <c r="GE78" s="15">
        <v>0</v>
      </c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12"/>
      <c r="IP78" s="12"/>
      <c r="IQ78" s="12"/>
      <c r="IR78" s="12"/>
      <c r="IS78" s="12"/>
      <c r="IT78" s="12"/>
      <c r="IU78" s="12"/>
      <c r="IV78" s="12"/>
      <c r="IW78" s="12"/>
      <c r="IX78" s="12"/>
      <c r="IY78" s="12"/>
      <c r="IZ78" s="12"/>
      <c r="JA78" s="12"/>
      <c r="JB78" s="12"/>
      <c r="JC78" s="12"/>
      <c r="JD78" s="12"/>
      <c r="JE78" s="12"/>
      <c r="JF78" s="12"/>
      <c r="JG78" s="12"/>
      <c r="JH78" s="12"/>
      <c r="JI78" s="12"/>
      <c r="JJ78" s="12"/>
      <c r="JK78" s="12"/>
      <c r="JL78" s="12"/>
      <c r="JM78" s="12"/>
      <c r="JN78" s="12"/>
      <c r="JO78" s="12"/>
      <c r="JP78" s="12"/>
      <c r="JQ78" s="12"/>
      <c r="JR78" s="12"/>
      <c r="JS78" s="12"/>
      <c r="JT78" s="12"/>
      <c r="JU78" s="12"/>
      <c r="JV78" s="12"/>
      <c r="JW78" s="12"/>
      <c r="JX78" s="12"/>
      <c r="JY78" s="12"/>
      <c r="JZ78" s="12"/>
      <c r="KA78" s="12"/>
      <c r="KB78" s="12"/>
      <c r="KC78" s="12"/>
      <c r="KD78" s="12"/>
      <c r="KE78" s="12"/>
      <c r="KF78" s="12"/>
      <c r="KG78" s="12"/>
      <c r="KH78" s="12"/>
      <c r="KI78" s="12"/>
      <c r="KJ78" s="12"/>
      <c r="KK78" s="12"/>
      <c r="KL78" s="12"/>
      <c r="KM78" s="12"/>
      <c r="KN78" s="12"/>
      <c r="KO78" s="12"/>
      <c r="KP78" s="12"/>
      <c r="KQ78" s="12"/>
      <c r="KR78" s="12"/>
      <c r="KS78" s="12"/>
      <c r="KT78" s="12"/>
      <c r="KU78" s="12"/>
      <c r="KV78" s="12"/>
      <c r="KW78" s="12"/>
      <c r="KX78" s="12"/>
      <c r="KY78" s="12"/>
      <c r="KZ78" s="12"/>
      <c r="LA78" s="12"/>
      <c r="LB78" s="12"/>
      <c r="LC78" s="12"/>
      <c r="LD78" s="12"/>
      <c r="LE78" s="12"/>
      <c r="LF78" s="12"/>
      <c r="LG78" s="12"/>
      <c r="LH78" s="12"/>
      <c r="LI78" s="12"/>
      <c r="LJ78" s="12"/>
      <c r="LK78" s="12"/>
      <c r="LL78" s="12"/>
      <c r="LM78" s="12"/>
      <c r="LN78" s="12"/>
      <c r="LO78" s="12"/>
      <c r="LP78" s="12"/>
      <c r="LQ78" s="12"/>
      <c r="LR78" s="12"/>
      <c r="LS78" s="12"/>
      <c r="LT78" s="14"/>
      <c r="LU78" s="14"/>
      <c r="LV78" s="14"/>
      <c r="LW78" s="14"/>
      <c r="LX78" s="14"/>
      <c r="LY78" s="14"/>
      <c r="LZ78" s="14"/>
      <c r="MA78" s="14"/>
      <c r="MB78" s="14"/>
      <c r="MC78" s="14"/>
      <c r="MD78" s="14"/>
      <c r="ME78" s="14"/>
      <c r="MF78" s="14"/>
      <c r="MG78" s="14"/>
      <c r="MH78" s="14"/>
      <c r="MI78" s="14"/>
      <c r="MJ78" s="14"/>
      <c r="MK78" s="14"/>
      <c r="ML78" s="14"/>
      <c r="MM78" s="14"/>
      <c r="MN78" s="14"/>
      <c r="MO78" s="14"/>
      <c r="MP78" s="14"/>
      <c r="MQ78" s="14"/>
      <c r="MR78" s="14"/>
      <c r="MS78" s="14"/>
      <c r="MT78" s="14"/>
      <c r="MU78" s="14"/>
      <c r="MV78" s="14"/>
      <c r="MW78" s="14"/>
      <c r="MX78" s="14"/>
      <c r="MY78" s="14"/>
      <c r="MZ78" s="14"/>
      <c r="NA78" s="14"/>
      <c r="NB78" s="14"/>
      <c r="NC78" s="14"/>
      <c r="ND78" s="14"/>
      <c r="NE78" s="14"/>
      <c r="NF78" s="14"/>
      <c r="NG78" s="14"/>
      <c r="NH78" s="14"/>
      <c r="NI78" s="14"/>
      <c r="NJ78" s="14"/>
      <c r="NK78" s="14"/>
      <c r="NL78" s="14"/>
      <c r="NM78" s="14"/>
      <c r="NN78" s="14"/>
      <c r="NO78" s="14"/>
      <c r="NP78" s="14"/>
      <c r="NQ78" s="14"/>
      <c r="NR78" s="14"/>
      <c r="NS78" s="14"/>
      <c r="NT78" s="14"/>
      <c r="NU78" s="14"/>
      <c r="NV78" s="14"/>
      <c r="NW78" s="14"/>
      <c r="NX78" s="14"/>
      <c r="NY78" s="14"/>
      <c r="NZ78" s="14"/>
      <c r="OA78" s="14"/>
      <c r="OB78" s="14"/>
      <c r="OC78" s="14"/>
      <c r="OD78" s="14"/>
      <c r="OE78" s="14"/>
      <c r="OF78" s="14"/>
      <c r="OG78" s="14"/>
      <c r="OH78" s="14"/>
      <c r="OI78" s="14"/>
      <c r="OJ78" s="14"/>
      <c r="OK78" s="14"/>
      <c r="OL78" s="14"/>
      <c r="OM78" s="14"/>
      <c r="ON78" s="14"/>
      <c r="OO78" s="14"/>
      <c r="OP78" s="14"/>
      <c r="OQ78" s="14"/>
      <c r="OR78" s="14"/>
      <c r="OS78" s="14"/>
      <c r="OT78" s="14"/>
      <c r="OU78" s="14"/>
      <c r="OV78" s="14"/>
      <c r="OW78" s="14"/>
      <c r="OX78" s="14"/>
      <c r="OY78" s="14"/>
      <c r="OZ78" s="14"/>
      <c r="PA78" s="14"/>
      <c r="PB78" s="14"/>
      <c r="PC78" s="14"/>
      <c r="PD78" s="14"/>
      <c r="PE78" s="14"/>
      <c r="PF78" s="14"/>
      <c r="PG78" s="14"/>
      <c r="PH78" s="14"/>
      <c r="PI78" s="14"/>
      <c r="PJ78" s="14"/>
      <c r="PK78" s="14"/>
      <c r="PL78" s="14"/>
      <c r="PM78" s="14"/>
      <c r="PN78" s="14"/>
      <c r="PO78" s="14"/>
      <c r="PP78" s="14"/>
      <c r="PQ78" s="14"/>
      <c r="PR78" s="14"/>
      <c r="PS78" s="14"/>
      <c r="PT78" s="14"/>
      <c r="PU78" s="14"/>
      <c r="PV78" s="14"/>
      <c r="PW78" s="14"/>
      <c r="PX78" s="14"/>
      <c r="PY78" s="14"/>
      <c r="PZ78" s="14"/>
      <c r="QA78" s="14"/>
      <c r="QB78" s="14"/>
      <c r="QC78" s="14"/>
      <c r="QD78" s="14"/>
      <c r="QE78" s="14"/>
      <c r="QF78" s="14"/>
      <c r="QG78" s="14"/>
      <c r="QH78" s="14"/>
      <c r="QI78" s="14"/>
    </row>
    <row r="79" spans="18:451">
      <c r="R79" s="12"/>
      <c r="S79" s="12" t="s">
        <v>54</v>
      </c>
      <c r="T79" s="1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>
        <v>63</v>
      </c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>
        <v>0</v>
      </c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>
        <v>0</v>
      </c>
      <c r="BD79" s="22"/>
      <c r="BE79" s="22"/>
      <c r="BF79" s="22"/>
      <c r="BG79" s="22"/>
      <c r="BH79" s="14"/>
      <c r="BI79" s="14"/>
      <c r="BJ79" s="14"/>
      <c r="BK79" s="14"/>
      <c r="BL79" s="14"/>
      <c r="BM79" s="14"/>
      <c r="BN79" s="14"/>
      <c r="BO79" s="14">
        <v>0</v>
      </c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>
        <v>0</v>
      </c>
      <c r="CB79" s="15" t="e">
        <v>#DIV/0!</v>
      </c>
      <c r="CC79" s="15" t="e">
        <v>#DIV/0!</v>
      </c>
      <c r="CD79" s="15" t="e">
        <v>#DIV/0!</v>
      </c>
      <c r="CE79" s="15" t="e">
        <v>#DIV/0!</v>
      </c>
      <c r="CF79" s="15" t="e">
        <v>#DIV/0!</v>
      </c>
      <c r="CG79" s="15" t="e">
        <v>#DIV/0!</v>
      </c>
      <c r="CH79" s="15" t="e">
        <v>#DIV/0!</v>
      </c>
      <c r="CI79" s="15" t="e">
        <v>#DIV/0!</v>
      </c>
      <c r="CJ79" s="15" t="e">
        <v>#DIV/0!</v>
      </c>
      <c r="CK79" s="15" t="e">
        <v>#DIV/0!</v>
      </c>
      <c r="CL79" s="15" t="e">
        <v>#DIV/0!</v>
      </c>
      <c r="CM79" s="15" t="e">
        <v>#DIV/0!</v>
      </c>
      <c r="CN79" s="15" t="e">
        <v>#DIV/0!</v>
      </c>
      <c r="CO79" s="15" t="e">
        <v>#DIV/0!</v>
      </c>
      <c r="CP79" s="15" t="e">
        <v>#DIV/0!</v>
      </c>
      <c r="CQ79" s="15" t="e">
        <v>#DIV/0!</v>
      </c>
      <c r="CR79" s="15" t="e">
        <v>#DIV/0!</v>
      </c>
      <c r="CS79" s="15" t="e">
        <v>#DIV/0!</v>
      </c>
      <c r="CT79" s="15" t="e">
        <v>#DIV/0!</v>
      </c>
      <c r="CU79" s="15" t="e">
        <v>#DIV/0!</v>
      </c>
      <c r="CV79" s="15" t="e">
        <v>#DIV/0!</v>
      </c>
      <c r="CW79" s="15" t="e">
        <v>#DIV/0!</v>
      </c>
      <c r="CX79" s="15" t="e">
        <v>#DIV/0!</v>
      </c>
      <c r="CY79" s="15" t="e">
        <v>#DIV/0!</v>
      </c>
      <c r="CZ79" s="15">
        <v>0</v>
      </c>
      <c r="DA79" s="15">
        <v>0</v>
      </c>
      <c r="DB79" s="15">
        <v>0</v>
      </c>
      <c r="DC79" s="15">
        <v>0</v>
      </c>
      <c r="DD79" s="15">
        <v>0</v>
      </c>
      <c r="DE79" s="15">
        <v>0</v>
      </c>
      <c r="DF79" s="15">
        <v>0</v>
      </c>
      <c r="DG79" s="15">
        <v>0</v>
      </c>
      <c r="DH79" s="15">
        <v>0</v>
      </c>
      <c r="DI79" s="15">
        <v>0</v>
      </c>
      <c r="DJ79" s="15">
        <v>0</v>
      </c>
      <c r="DK79" s="15">
        <v>0.15171978801460256</v>
      </c>
      <c r="DL79" s="16">
        <v>0</v>
      </c>
      <c r="DM79" s="16">
        <v>0</v>
      </c>
      <c r="DN79" s="16">
        <v>0</v>
      </c>
      <c r="DO79" s="16">
        <v>0</v>
      </c>
      <c r="DP79" s="16">
        <v>0</v>
      </c>
      <c r="DQ79" s="16">
        <v>0</v>
      </c>
      <c r="DR79" s="16">
        <v>0</v>
      </c>
      <c r="DS79" s="16">
        <v>0</v>
      </c>
      <c r="DT79" s="16">
        <v>0</v>
      </c>
      <c r="DU79" s="16">
        <v>0</v>
      </c>
      <c r="DV79" s="16">
        <v>0</v>
      </c>
      <c r="DW79" s="16">
        <v>116.69150489760014</v>
      </c>
      <c r="DX79" s="16">
        <v>0</v>
      </c>
      <c r="DY79" s="16">
        <v>0</v>
      </c>
      <c r="DZ79" s="16">
        <v>0</v>
      </c>
      <c r="EA79" s="16">
        <v>0</v>
      </c>
      <c r="EB79" s="16">
        <v>0</v>
      </c>
      <c r="EC79" s="16">
        <v>0</v>
      </c>
      <c r="ED79" s="16">
        <v>0</v>
      </c>
      <c r="EE79" s="16">
        <v>0</v>
      </c>
      <c r="EF79" s="16">
        <v>0</v>
      </c>
      <c r="EG79" s="16">
        <v>0</v>
      </c>
      <c r="EH79" s="16">
        <v>0</v>
      </c>
      <c r="EI79" s="16">
        <v>112.69150489760014</v>
      </c>
      <c r="EJ79" s="16">
        <v>0</v>
      </c>
      <c r="EK79" s="16">
        <v>0</v>
      </c>
      <c r="EL79" s="16">
        <v>0</v>
      </c>
      <c r="EM79" s="16">
        <v>0</v>
      </c>
      <c r="EN79" s="16">
        <v>0</v>
      </c>
      <c r="EO79" s="16">
        <v>0</v>
      </c>
      <c r="EP79" s="16">
        <v>0</v>
      </c>
      <c r="EQ79" s="16">
        <v>0</v>
      </c>
      <c r="ER79" s="16">
        <v>0</v>
      </c>
      <c r="ES79" s="16">
        <v>0</v>
      </c>
      <c r="ET79" s="16">
        <v>0</v>
      </c>
      <c r="EU79" s="16">
        <v>4</v>
      </c>
      <c r="EV79" s="16">
        <v>0</v>
      </c>
      <c r="EW79" s="16">
        <v>0</v>
      </c>
      <c r="EX79" s="16">
        <v>0</v>
      </c>
      <c r="EY79" s="16">
        <v>0</v>
      </c>
      <c r="EZ79" s="16">
        <v>0</v>
      </c>
      <c r="FA79" s="16">
        <v>0</v>
      </c>
      <c r="FB79" s="16">
        <v>0</v>
      </c>
      <c r="FC79" s="16">
        <v>0</v>
      </c>
      <c r="FD79" s="16">
        <v>0</v>
      </c>
      <c r="FE79" s="16">
        <v>0</v>
      </c>
      <c r="FF79" s="16">
        <v>0</v>
      </c>
      <c r="FG79" s="16">
        <v>747.81512017880186</v>
      </c>
      <c r="FH79" s="13">
        <v>0</v>
      </c>
      <c r="FI79" s="13">
        <v>0</v>
      </c>
      <c r="FJ79" s="13">
        <v>0</v>
      </c>
      <c r="FK79" s="13">
        <v>0</v>
      </c>
      <c r="FL79" s="13">
        <v>0</v>
      </c>
      <c r="FM79" s="13">
        <v>0</v>
      </c>
      <c r="FN79" s="13">
        <v>0</v>
      </c>
      <c r="FO79" s="13">
        <v>0</v>
      </c>
      <c r="FP79" s="13">
        <v>0</v>
      </c>
      <c r="FQ79" s="13">
        <v>0</v>
      </c>
      <c r="FR79" s="13">
        <v>0</v>
      </c>
      <c r="FS79" s="13">
        <v>1179042</v>
      </c>
      <c r="FT79" s="15">
        <v>0</v>
      </c>
      <c r="FU79" s="15">
        <v>0</v>
      </c>
      <c r="FV79" s="15">
        <v>0</v>
      </c>
      <c r="FW79" s="15">
        <v>0</v>
      </c>
      <c r="FX79" s="15">
        <v>0</v>
      </c>
      <c r="FY79" s="15">
        <v>0</v>
      </c>
      <c r="FZ79" s="15">
        <v>0</v>
      </c>
      <c r="GA79" s="15">
        <v>0</v>
      </c>
      <c r="GB79" s="15">
        <v>0</v>
      </c>
      <c r="GC79" s="15">
        <v>0</v>
      </c>
      <c r="GD79" s="15">
        <v>0</v>
      </c>
      <c r="GE79" s="15">
        <v>0.18900470042627826</v>
      </c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>
        <v>0</v>
      </c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>
        <v>0</v>
      </c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>
        <v>0</v>
      </c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>
        <v>0</v>
      </c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>
        <v>0</v>
      </c>
      <c r="IN79" s="12"/>
      <c r="IO79" s="12"/>
      <c r="IP79" s="12"/>
      <c r="IQ79" s="12"/>
      <c r="IR79" s="12"/>
      <c r="IS79" s="12"/>
      <c r="IT79" s="12"/>
      <c r="IU79" s="12"/>
      <c r="IV79" s="12"/>
      <c r="IW79" s="12"/>
      <c r="IX79" s="12"/>
      <c r="IY79" s="12">
        <v>0</v>
      </c>
      <c r="IZ79" s="12"/>
      <c r="JA79" s="12"/>
      <c r="JB79" s="12"/>
      <c r="JC79" s="12"/>
      <c r="JD79" s="12"/>
      <c r="JE79" s="12"/>
      <c r="JF79" s="12"/>
      <c r="JG79" s="12"/>
      <c r="JH79" s="12"/>
      <c r="JI79" s="12"/>
      <c r="JJ79" s="12"/>
      <c r="JK79" s="12">
        <v>0</v>
      </c>
      <c r="JL79" s="12"/>
      <c r="JM79" s="12"/>
      <c r="JN79" s="12"/>
      <c r="JO79" s="12"/>
      <c r="JP79" s="12"/>
      <c r="JQ79" s="12"/>
      <c r="JR79" s="12"/>
      <c r="JS79" s="12"/>
      <c r="JT79" s="12"/>
      <c r="JU79" s="12"/>
      <c r="JV79" s="12"/>
      <c r="JW79" s="12">
        <v>0</v>
      </c>
      <c r="JX79" s="12"/>
      <c r="JY79" s="12"/>
      <c r="JZ79" s="12"/>
      <c r="KA79" s="12"/>
      <c r="KB79" s="12"/>
      <c r="KC79" s="12"/>
      <c r="KD79" s="12"/>
      <c r="KE79" s="12"/>
      <c r="KF79" s="12"/>
      <c r="KG79" s="12"/>
      <c r="KH79" s="12"/>
      <c r="KI79" s="12">
        <v>0</v>
      </c>
      <c r="KJ79" s="12"/>
      <c r="KK79" s="12"/>
      <c r="KL79" s="12"/>
      <c r="KM79" s="12"/>
      <c r="KN79" s="12"/>
      <c r="KO79" s="12"/>
      <c r="KP79" s="12"/>
      <c r="KQ79" s="12"/>
      <c r="KR79" s="12"/>
      <c r="KS79" s="12"/>
      <c r="KT79" s="12"/>
      <c r="KU79" s="12">
        <v>0</v>
      </c>
      <c r="KV79" s="12"/>
      <c r="KW79" s="12"/>
      <c r="KX79" s="12"/>
      <c r="KY79" s="12"/>
      <c r="KZ79" s="12"/>
      <c r="LA79" s="12"/>
      <c r="LB79" s="12"/>
      <c r="LC79" s="12"/>
      <c r="LD79" s="12"/>
      <c r="LE79" s="12"/>
      <c r="LF79" s="12"/>
      <c r="LG79" s="12">
        <v>0</v>
      </c>
      <c r="LH79" s="12"/>
      <c r="LI79" s="12"/>
      <c r="LJ79" s="12"/>
      <c r="LK79" s="12"/>
      <c r="LL79" s="12"/>
      <c r="LM79" s="12"/>
      <c r="LN79" s="12"/>
      <c r="LO79" s="12"/>
      <c r="LP79" s="12"/>
      <c r="LQ79" s="12"/>
      <c r="LR79" s="12"/>
      <c r="LS79" s="12">
        <v>63</v>
      </c>
      <c r="LT79" s="14"/>
      <c r="LU79" s="14"/>
      <c r="LV79" s="14"/>
      <c r="LW79" s="14"/>
      <c r="LX79" s="14"/>
      <c r="LY79" s="14"/>
      <c r="LZ79" s="14"/>
      <c r="MA79" s="14"/>
      <c r="MB79" s="14"/>
      <c r="MC79" s="14"/>
      <c r="MD79" s="14"/>
      <c r="ME79" s="14">
        <v>0</v>
      </c>
      <c r="MF79" s="14"/>
      <c r="MG79" s="14"/>
      <c r="MH79" s="14"/>
      <c r="MI79" s="14"/>
      <c r="MJ79" s="14"/>
      <c r="MK79" s="14"/>
      <c r="ML79" s="14"/>
      <c r="MM79" s="14"/>
      <c r="MN79" s="14"/>
      <c r="MO79" s="14"/>
      <c r="MP79" s="14"/>
      <c r="MQ79" s="14">
        <v>0</v>
      </c>
      <c r="MR79" s="14"/>
      <c r="MS79" s="14"/>
      <c r="MT79" s="14"/>
      <c r="MU79" s="14"/>
      <c r="MV79" s="14"/>
      <c r="MW79" s="14"/>
      <c r="MX79" s="14"/>
      <c r="MY79" s="14"/>
      <c r="MZ79" s="14"/>
      <c r="NA79" s="14"/>
      <c r="NB79" s="14"/>
      <c r="NC79" s="14">
        <v>0</v>
      </c>
      <c r="ND79" s="14"/>
      <c r="NE79" s="14"/>
      <c r="NF79" s="14"/>
      <c r="NG79" s="14"/>
      <c r="NH79" s="14"/>
      <c r="NI79" s="14"/>
      <c r="NJ79" s="14"/>
      <c r="NK79" s="14"/>
      <c r="NL79" s="14"/>
      <c r="NM79" s="14"/>
      <c r="NN79" s="14"/>
      <c r="NO79" s="14">
        <v>0</v>
      </c>
      <c r="NP79" s="14"/>
      <c r="NQ79" s="14"/>
      <c r="NR79" s="14"/>
      <c r="NS79" s="14"/>
      <c r="NT79" s="14"/>
      <c r="NU79" s="14"/>
      <c r="NV79" s="14"/>
      <c r="NW79" s="14"/>
      <c r="NX79" s="14"/>
      <c r="NY79" s="14"/>
      <c r="NZ79" s="14"/>
      <c r="OA79" s="14">
        <v>0</v>
      </c>
      <c r="OB79" s="14"/>
      <c r="OC79" s="14"/>
      <c r="OD79" s="14"/>
      <c r="OE79" s="14"/>
      <c r="OF79" s="14"/>
      <c r="OG79" s="14"/>
      <c r="OH79" s="14"/>
      <c r="OI79" s="14"/>
      <c r="OJ79" s="14"/>
      <c r="OK79" s="14"/>
      <c r="OL79" s="14"/>
      <c r="OM79" s="14">
        <v>0</v>
      </c>
      <c r="ON79" s="14"/>
      <c r="OO79" s="14"/>
      <c r="OP79" s="14"/>
      <c r="OQ79" s="14"/>
      <c r="OR79" s="14"/>
      <c r="OS79" s="14"/>
      <c r="OT79" s="14"/>
      <c r="OU79" s="14"/>
      <c r="OV79" s="14"/>
      <c r="OW79" s="14"/>
      <c r="OX79" s="14"/>
      <c r="OY79" s="14">
        <v>0</v>
      </c>
      <c r="OZ79" s="14"/>
      <c r="PA79" s="14"/>
      <c r="PB79" s="14"/>
      <c r="PC79" s="14"/>
      <c r="PD79" s="14"/>
      <c r="PE79" s="14"/>
      <c r="PF79" s="14"/>
      <c r="PG79" s="14"/>
      <c r="PH79" s="14"/>
      <c r="PI79" s="14"/>
      <c r="PJ79" s="14"/>
      <c r="PK79" s="14">
        <v>0</v>
      </c>
      <c r="PL79" s="14"/>
      <c r="PM79" s="14"/>
      <c r="PN79" s="14"/>
      <c r="PO79" s="14"/>
      <c r="PP79" s="14"/>
      <c r="PQ79" s="14"/>
      <c r="PR79" s="14"/>
      <c r="PS79" s="14"/>
      <c r="PT79" s="14"/>
      <c r="PU79" s="14"/>
      <c r="PV79" s="14"/>
      <c r="PW79" s="14">
        <v>0</v>
      </c>
      <c r="PX79" s="14"/>
      <c r="PY79" s="14"/>
      <c r="PZ79" s="14"/>
      <c r="QA79" s="14"/>
      <c r="QB79" s="14"/>
      <c r="QC79" s="14"/>
      <c r="QD79" s="14"/>
      <c r="QE79" s="14"/>
      <c r="QF79" s="14"/>
      <c r="QG79" s="14"/>
      <c r="QH79" s="14"/>
      <c r="QI79" s="14">
        <v>0</v>
      </c>
    </row>
    <row r="80" spans="18:451">
      <c r="R80" s="12"/>
      <c r="S80" s="12" t="s">
        <v>55</v>
      </c>
      <c r="T80" s="12"/>
      <c r="U80" s="22"/>
      <c r="V80" s="22"/>
      <c r="W80" s="22"/>
      <c r="X80" s="22"/>
      <c r="Y80" s="22"/>
      <c r="Z80" s="22"/>
      <c r="AA80" s="22"/>
      <c r="AB80" s="22"/>
      <c r="AC80" s="13">
        <v>1</v>
      </c>
      <c r="AD80" s="13"/>
      <c r="AE80" s="13"/>
      <c r="AF80" s="25"/>
      <c r="AG80" s="25"/>
      <c r="AH80" s="25"/>
      <c r="AI80" s="25"/>
      <c r="AJ80" s="25"/>
      <c r="AK80" s="25"/>
      <c r="AL80" s="25"/>
      <c r="AM80" s="25"/>
      <c r="AN80" s="25"/>
      <c r="AO80" s="25">
        <v>0</v>
      </c>
      <c r="AP80" s="25"/>
      <c r="AQ80" s="25"/>
      <c r="AR80" s="22"/>
      <c r="AS80" s="22"/>
      <c r="AT80" s="22"/>
      <c r="AU80" s="22"/>
      <c r="AV80" s="22"/>
      <c r="AW80" s="22"/>
      <c r="AX80" s="22"/>
      <c r="AY80" s="22"/>
      <c r="AZ80" s="22"/>
      <c r="BA80" s="22">
        <v>0</v>
      </c>
      <c r="BB80" s="22"/>
      <c r="BC80" s="22"/>
      <c r="BD80" s="22"/>
      <c r="BE80" s="22"/>
      <c r="BF80" s="22"/>
      <c r="BG80" s="22"/>
      <c r="BH80" s="14"/>
      <c r="BI80" s="14"/>
      <c r="BJ80" s="14"/>
      <c r="BK80" s="14"/>
      <c r="BL80" s="14"/>
      <c r="BM80" s="14">
        <v>0</v>
      </c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>
        <v>0</v>
      </c>
      <c r="BZ80" s="14"/>
      <c r="CA80" s="14"/>
      <c r="CB80" s="15" t="e">
        <v>#DIV/0!</v>
      </c>
      <c r="CC80" s="15" t="e">
        <v>#DIV/0!</v>
      </c>
      <c r="CD80" s="15" t="e">
        <v>#DIV/0!</v>
      </c>
      <c r="CE80" s="15" t="e">
        <v>#DIV/0!</v>
      </c>
      <c r="CF80" s="15" t="e">
        <v>#DIV/0!</v>
      </c>
      <c r="CG80" s="15" t="e">
        <v>#DIV/0!</v>
      </c>
      <c r="CH80" s="15" t="e">
        <v>#DIV/0!</v>
      </c>
      <c r="CI80" s="15" t="e">
        <v>#DIV/0!</v>
      </c>
      <c r="CJ80" s="15" t="e">
        <v>#DIV/0!</v>
      </c>
      <c r="CK80" s="15" t="e">
        <v>#DIV/0!</v>
      </c>
      <c r="CL80" s="15" t="e">
        <v>#DIV/0!</v>
      </c>
      <c r="CM80" s="15" t="e">
        <v>#DIV/0!</v>
      </c>
      <c r="CN80" s="15" t="e">
        <v>#DIV/0!</v>
      </c>
      <c r="CO80" s="15" t="e">
        <v>#DIV/0!</v>
      </c>
      <c r="CP80" s="15" t="e">
        <v>#DIV/0!</v>
      </c>
      <c r="CQ80" s="15" t="e">
        <v>#DIV/0!</v>
      </c>
      <c r="CR80" s="15" t="e">
        <v>#DIV/0!</v>
      </c>
      <c r="CS80" s="15" t="e">
        <v>#DIV/0!</v>
      </c>
      <c r="CT80" s="15" t="e">
        <v>#DIV/0!</v>
      </c>
      <c r="CU80" s="15" t="e">
        <v>#DIV/0!</v>
      </c>
      <c r="CV80" s="15" t="e">
        <v>#DIV/0!</v>
      </c>
      <c r="CW80" s="15" t="e">
        <v>#DIV/0!</v>
      </c>
      <c r="CX80" s="15" t="e">
        <v>#DIV/0!</v>
      </c>
      <c r="CY80" s="15" t="e">
        <v>#DIV/0!</v>
      </c>
      <c r="CZ80" s="15">
        <v>0</v>
      </c>
      <c r="DA80" s="15">
        <v>0</v>
      </c>
      <c r="DB80" s="15">
        <v>0</v>
      </c>
      <c r="DC80" s="15">
        <v>0</v>
      </c>
      <c r="DD80" s="15">
        <v>0</v>
      </c>
      <c r="DE80" s="15">
        <v>0</v>
      </c>
      <c r="DF80" s="15">
        <v>0</v>
      </c>
      <c r="DG80" s="15">
        <v>0</v>
      </c>
      <c r="DH80" s="15">
        <v>0</v>
      </c>
      <c r="DI80" s="15">
        <v>0.15611982661936158</v>
      </c>
      <c r="DJ80" s="15">
        <v>0</v>
      </c>
      <c r="DK80" s="15">
        <v>0</v>
      </c>
      <c r="DL80" s="16">
        <v>0</v>
      </c>
      <c r="DM80" s="16">
        <v>0</v>
      </c>
      <c r="DN80" s="16">
        <v>0</v>
      </c>
      <c r="DO80" s="16">
        <v>0</v>
      </c>
      <c r="DP80" s="16">
        <v>0</v>
      </c>
      <c r="DQ80" s="16">
        <v>0</v>
      </c>
      <c r="DR80" s="16">
        <v>0</v>
      </c>
      <c r="DS80" s="16">
        <v>0</v>
      </c>
      <c r="DT80" s="16">
        <v>0</v>
      </c>
      <c r="DU80" s="16">
        <v>114.29202819189852</v>
      </c>
      <c r="DV80" s="16">
        <v>0</v>
      </c>
      <c r="DW80" s="16">
        <v>0</v>
      </c>
      <c r="DX80" s="16">
        <v>0</v>
      </c>
      <c r="DY80" s="16">
        <v>0</v>
      </c>
      <c r="DZ80" s="16">
        <v>0</v>
      </c>
      <c r="EA80" s="16">
        <v>0</v>
      </c>
      <c r="EB80" s="16">
        <v>0</v>
      </c>
      <c r="EC80" s="16">
        <v>0</v>
      </c>
      <c r="ED80" s="16">
        <v>0</v>
      </c>
      <c r="EE80" s="16">
        <v>0</v>
      </c>
      <c r="EF80" s="16">
        <v>0</v>
      </c>
      <c r="EG80" s="16">
        <v>111.29068720970315</v>
      </c>
      <c r="EH80" s="16">
        <v>0</v>
      </c>
      <c r="EI80" s="16">
        <v>0</v>
      </c>
      <c r="EJ80" s="16">
        <v>0</v>
      </c>
      <c r="EK80" s="16">
        <v>0</v>
      </c>
      <c r="EL80" s="16">
        <v>0</v>
      </c>
      <c r="EM80" s="16">
        <v>0</v>
      </c>
      <c r="EN80" s="16">
        <v>0</v>
      </c>
      <c r="EO80" s="16">
        <v>0</v>
      </c>
      <c r="EP80" s="16">
        <v>0</v>
      </c>
      <c r="EQ80" s="16">
        <v>0</v>
      </c>
      <c r="ER80" s="16">
        <v>0</v>
      </c>
      <c r="ES80" s="16">
        <v>4</v>
      </c>
      <c r="ET80" s="16">
        <v>0</v>
      </c>
      <c r="EU80" s="16">
        <v>0</v>
      </c>
      <c r="EV80" s="16">
        <v>0</v>
      </c>
      <c r="EW80" s="16">
        <v>0</v>
      </c>
      <c r="EX80" s="16">
        <v>0</v>
      </c>
      <c r="EY80" s="16">
        <v>0</v>
      </c>
      <c r="EZ80" s="16">
        <v>0</v>
      </c>
      <c r="FA80" s="16">
        <v>0</v>
      </c>
      <c r="FB80" s="16">
        <v>0</v>
      </c>
      <c r="FC80" s="16">
        <v>0</v>
      </c>
      <c r="FD80" s="16">
        <v>0</v>
      </c>
      <c r="FE80" s="16">
        <v>711.07503288207226</v>
      </c>
      <c r="FF80" s="16">
        <v>0</v>
      </c>
      <c r="FG80" s="16">
        <v>0</v>
      </c>
      <c r="FH80" s="13">
        <v>0</v>
      </c>
      <c r="FI80" s="13">
        <v>0</v>
      </c>
      <c r="FJ80" s="13">
        <v>0</v>
      </c>
      <c r="FK80" s="13">
        <v>0</v>
      </c>
      <c r="FL80" s="13">
        <v>0</v>
      </c>
      <c r="FM80" s="13">
        <v>0</v>
      </c>
      <c r="FN80" s="13">
        <v>0</v>
      </c>
      <c r="FO80" s="13">
        <v>0</v>
      </c>
      <c r="FP80" s="13">
        <v>0</v>
      </c>
      <c r="FQ80" s="13">
        <v>1540351</v>
      </c>
      <c r="FR80" s="13">
        <v>0</v>
      </c>
      <c r="FS80" s="13">
        <v>0</v>
      </c>
      <c r="FT80" s="15">
        <v>0</v>
      </c>
      <c r="FU80" s="15">
        <v>0</v>
      </c>
      <c r="FV80" s="15">
        <v>0</v>
      </c>
      <c r="FW80" s="15">
        <v>0</v>
      </c>
      <c r="FX80" s="15">
        <v>0</v>
      </c>
      <c r="FY80" s="15">
        <v>0</v>
      </c>
      <c r="FZ80" s="15">
        <v>0</v>
      </c>
      <c r="GA80" s="15">
        <v>0</v>
      </c>
      <c r="GB80" s="15">
        <v>0</v>
      </c>
      <c r="GC80" s="15">
        <v>0.16732547971209161</v>
      </c>
      <c r="GD80" s="15">
        <v>0</v>
      </c>
      <c r="GE80" s="15">
        <v>0</v>
      </c>
      <c r="GF80" s="12"/>
      <c r="GG80" s="12"/>
      <c r="GH80" s="12"/>
      <c r="GI80" s="12"/>
      <c r="GJ80" s="12"/>
      <c r="GK80" s="12"/>
      <c r="GL80" s="12"/>
      <c r="GM80" s="12"/>
      <c r="GN80" s="12"/>
      <c r="GO80" s="12">
        <v>0</v>
      </c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>
        <v>0</v>
      </c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>
        <v>0</v>
      </c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>
        <v>0</v>
      </c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>
        <v>0</v>
      </c>
      <c r="IL80" s="12"/>
      <c r="IM80" s="12"/>
      <c r="IN80" s="12"/>
      <c r="IO80" s="12"/>
      <c r="IP80" s="12"/>
      <c r="IQ80" s="12"/>
      <c r="IR80" s="12"/>
      <c r="IS80" s="12"/>
      <c r="IT80" s="12"/>
      <c r="IU80" s="12"/>
      <c r="IV80" s="12"/>
      <c r="IW80" s="12">
        <v>0</v>
      </c>
      <c r="IX80" s="12"/>
      <c r="IY80" s="12"/>
      <c r="IZ80" s="12"/>
      <c r="JA80" s="12"/>
      <c r="JB80" s="12"/>
      <c r="JC80" s="12"/>
      <c r="JD80" s="12"/>
      <c r="JE80" s="12"/>
      <c r="JF80" s="12"/>
      <c r="JG80" s="12"/>
      <c r="JH80" s="12"/>
      <c r="JI80" s="12">
        <v>0</v>
      </c>
      <c r="JJ80" s="12"/>
      <c r="JK80" s="12"/>
      <c r="JL80" s="12"/>
      <c r="JM80" s="12"/>
      <c r="JN80" s="12"/>
      <c r="JO80" s="12"/>
      <c r="JP80" s="12"/>
      <c r="JQ80" s="12"/>
      <c r="JR80" s="12"/>
      <c r="JS80" s="12"/>
      <c r="JT80" s="12"/>
      <c r="JU80" s="12">
        <v>0</v>
      </c>
      <c r="JV80" s="12"/>
      <c r="JW80" s="12"/>
      <c r="JX80" s="12"/>
      <c r="JY80" s="12"/>
      <c r="JZ80" s="12"/>
      <c r="KA80" s="12"/>
      <c r="KB80" s="12"/>
      <c r="KC80" s="12"/>
      <c r="KD80" s="12"/>
      <c r="KE80" s="12"/>
      <c r="KF80" s="12"/>
      <c r="KG80" s="12">
        <v>0</v>
      </c>
      <c r="KH80" s="12"/>
      <c r="KI80" s="12"/>
      <c r="KJ80" s="12"/>
      <c r="KK80" s="12"/>
      <c r="KL80" s="12"/>
      <c r="KM80" s="12"/>
      <c r="KN80" s="12"/>
      <c r="KO80" s="12"/>
      <c r="KP80" s="12"/>
      <c r="KQ80" s="12"/>
      <c r="KR80" s="12"/>
      <c r="KS80" s="12">
        <v>113</v>
      </c>
      <c r="KT80" s="12"/>
      <c r="KU80" s="12"/>
      <c r="KV80" s="12"/>
      <c r="KW80" s="12"/>
      <c r="KX80" s="12"/>
      <c r="KY80" s="12"/>
      <c r="KZ80" s="12"/>
      <c r="LA80" s="12"/>
      <c r="LB80" s="12"/>
      <c r="LC80" s="12"/>
      <c r="LD80" s="12"/>
      <c r="LE80" s="12">
        <v>0</v>
      </c>
      <c r="LF80" s="12"/>
      <c r="LG80" s="12"/>
      <c r="LH80" s="12"/>
      <c r="LI80" s="12"/>
      <c r="LJ80" s="12"/>
      <c r="LK80" s="12"/>
      <c r="LL80" s="12"/>
      <c r="LM80" s="12"/>
      <c r="LN80" s="12"/>
      <c r="LO80" s="12"/>
      <c r="LP80" s="12"/>
      <c r="LQ80" s="12">
        <v>0</v>
      </c>
      <c r="LR80" s="12"/>
      <c r="LS80" s="12"/>
      <c r="LT80" s="14"/>
      <c r="LU80" s="14"/>
      <c r="LV80" s="14"/>
      <c r="LW80" s="14"/>
      <c r="LX80" s="14"/>
      <c r="LY80" s="14"/>
      <c r="LZ80" s="14"/>
      <c r="MA80" s="14"/>
      <c r="MB80" s="14"/>
      <c r="MC80" s="14">
        <v>0</v>
      </c>
      <c r="MD80" s="14"/>
      <c r="ME80" s="14"/>
      <c r="MF80" s="14"/>
      <c r="MG80" s="14"/>
      <c r="MH80" s="14"/>
      <c r="MI80" s="14"/>
      <c r="MJ80" s="14"/>
      <c r="MK80" s="14"/>
      <c r="ML80" s="14"/>
      <c r="MM80" s="14"/>
      <c r="MN80" s="14"/>
      <c r="MO80" s="14">
        <v>0</v>
      </c>
      <c r="MP80" s="14"/>
      <c r="MQ80" s="14"/>
      <c r="MR80" s="14"/>
      <c r="MS80" s="14"/>
      <c r="MT80" s="14"/>
      <c r="MU80" s="14"/>
      <c r="MV80" s="14"/>
      <c r="MW80" s="14"/>
      <c r="MX80" s="14"/>
      <c r="MY80" s="14"/>
      <c r="MZ80" s="14"/>
      <c r="NA80" s="14">
        <v>0</v>
      </c>
      <c r="NB80" s="14"/>
      <c r="NC80" s="14"/>
      <c r="ND80" s="14"/>
      <c r="NE80" s="14"/>
      <c r="NF80" s="14"/>
      <c r="NG80" s="14"/>
      <c r="NH80" s="14"/>
      <c r="NI80" s="14"/>
      <c r="NJ80" s="14"/>
      <c r="NK80" s="14"/>
      <c r="NL80" s="14"/>
      <c r="NM80" s="14">
        <v>0</v>
      </c>
      <c r="NN80" s="14"/>
      <c r="NO80" s="14"/>
      <c r="NP80" s="14"/>
      <c r="NQ80" s="14"/>
      <c r="NR80" s="14"/>
      <c r="NS80" s="14"/>
      <c r="NT80" s="14"/>
      <c r="NU80" s="14"/>
      <c r="NV80" s="14"/>
      <c r="NW80" s="14"/>
      <c r="NX80" s="14"/>
      <c r="NY80" s="14">
        <v>0</v>
      </c>
      <c r="NZ80" s="14"/>
      <c r="OA80" s="14"/>
      <c r="OB80" s="14"/>
      <c r="OC80" s="14"/>
      <c r="OD80" s="14"/>
      <c r="OE80" s="14"/>
      <c r="OF80" s="14"/>
      <c r="OG80" s="14"/>
      <c r="OH80" s="14"/>
      <c r="OI80" s="14"/>
      <c r="OJ80" s="14"/>
      <c r="OK80" s="14">
        <v>0</v>
      </c>
      <c r="OL80" s="14"/>
      <c r="OM80" s="14"/>
      <c r="ON80" s="14"/>
      <c r="OO80" s="14"/>
      <c r="OP80" s="14"/>
      <c r="OQ80" s="14"/>
      <c r="OR80" s="14"/>
      <c r="OS80" s="14"/>
      <c r="OT80" s="14"/>
      <c r="OU80" s="14"/>
      <c r="OV80" s="14"/>
      <c r="OW80" s="14">
        <v>0</v>
      </c>
      <c r="OX80" s="14"/>
      <c r="OY80" s="14"/>
      <c r="OZ80" s="14"/>
      <c r="PA80" s="14"/>
      <c r="PB80" s="14"/>
      <c r="PC80" s="14"/>
      <c r="PD80" s="14"/>
      <c r="PE80" s="14"/>
      <c r="PF80" s="14"/>
      <c r="PG80" s="14"/>
      <c r="PH80" s="14"/>
      <c r="PI80" s="14">
        <v>0</v>
      </c>
      <c r="PJ80" s="14"/>
      <c r="PK80" s="14"/>
      <c r="PL80" s="14"/>
      <c r="PM80" s="14"/>
      <c r="PN80" s="14"/>
      <c r="PO80" s="14"/>
      <c r="PP80" s="14"/>
      <c r="PQ80" s="14"/>
      <c r="PR80" s="14"/>
      <c r="PS80" s="14"/>
      <c r="PT80" s="14"/>
      <c r="PU80" s="14">
        <v>0</v>
      </c>
      <c r="PV80" s="14"/>
      <c r="PW80" s="14"/>
      <c r="PX80" s="14"/>
      <c r="PY80" s="14"/>
      <c r="PZ80" s="14"/>
      <c r="QA80" s="14"/>
      <c r="QB80" s="14"/>
      <c r="QC80" s="14"/>
      <c r="QD80" s="14"/>
      <c r="QE80" s="14"/>
      <c r="QF80" s="14"/>
      <c r="QG80" s="14">
        <v>0</v>
      </c>
      <c r="QH80" s="14"/>
      <c r="QI80" s="14"/>
    </row>
    <row r="81" spans="18:451">
      <c r="R81" s="12"/>
      <c r="S81" s="12" t="s">
        <v>56</v>
      </c>
      <c r="T81" s="12"/>
      <c r="U81" s="22"/>
      <c r="V81" s="22"/>
      <c r="W81" s="22"/>
      <c r="X81" s="22"/>
      <c r="Y81" s="22"/>
      <c r="Z81" s="22"/>
      <c r="AA81" s="22"/>
      <c r="AB81" s="22"/>
      <c r="AC81" s="13"/>
      <c r="AD81" s="13">
        <v>1</v>
      </c>
      <c r="AE81" s="13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5" t="e">
        <v>#DIV/0!</v>
      </c>
      <c r="CC81" s="15" t="e">
        <v>#DIV/0!</v>
      </c>
      <c r="CD81" s="15" t="e">
        <v>#DIV/0!</v>
      </c>
      <c r="CE81" s="15" t="e">
        <v>#DIV/0!</v>
      </c>
      <c r="CF81" s="15" t="e">
        <v>#DIV/0!</v>
      </c>
      <c r="CG81" s="15" t="e">
        <v>#DIV/0!</v>
      </c>
      <c r="CH81" s="15" t="e">
        <v>#DIV/0!</v>
      </c>
      <c r="CI81" s="15" t="e">
        <v>#DIV/0!</v>
      </c>
      <c r="CJ81" s="15" t="e">
        <v>#DIV/0!</v>
      </c>
      <c r="CK81" s="15" t="e">
        <v>#DIV/0!</v>
      </c>
      <c r="CL81" s="15" t="e">
        <v>#DIV/0!</v>
      </c>
      <c r="CM81" s="15" t="e">
        <v>#DIV/0!</v>
      </c>
      <c r="CN81" s="15" t="e">
        <v>#DIV/0!</v>
      </c>
      <c r="CO81" s="15" t="e">
        <v>#DIV/0!</v>
      </c>
      <c r="CP81" s="15" t="e">
        <v>#DIV/0!</v>
      </c>
      <c r="CQ81" s="15" t="e">
        <v>#DIV/0!</v>
      </c>
      <c r="CR81" s="15" t="e">
        <v>#DIV/0!</v>
      </c>
      <c r="CS81" s="15" t="e">
        <v>#DIV/0!</v>
      </c>
      <c r="CT81" s="15" t="e">
        <v>#DIV/0!</v>
      </c>
      <c r="CU81" s="15" t="e">
        <v>#DIV/0!</v>
      </c>
      <c r="CV81" s="15" t="e">
        <v>#DIV/0!</v>
      </c>
      <c r="CW81" s="15" t="e">
        <v>#DIV/0!</v>
      </c>
      <c r="CX81" s="15" t="e">
        <v>#DIV/0!</v>
      </c>
      <c r="CY81" s="15" t="e">
        <v>#DIV/0!</v>
      </c>
      <c r="CZ81" s="15">
        <v>0</v>
      </c>
      <c r="DA81" s="15">
        <v>0</v>
      </c>
      <c r="DB81" s="15">
        <v>0</v>
      </c>
      <c r="DC81" s="15">
        <v>0</v>
      </c>
      <c r="DD81" s="15">
        <v>0</v>
      </c>
      <c r="DE81" s="15">
        <v>0</v>
      </c>
      <c r="DF81" s="15">
        <v>0</v>
      </c>
      <c r="DG81" s="15">
        <v>0</v>
      </c>
      <c r="DH81" s="15">
        <v>0</v>
      </c>
      <c r="DI81" s="15">
        <v>0</v>
      </c>
      <c r="DJ81" s="15">
        <v>0</v>
      </c>
      <c r="DK81" s="15">
        <v>0</v>
      </c>
      <c r="DL81" s="16">
        <v>0</v>
      </c>
      <c r="DM81" s="16">
        <v>0</v>
      </c>
      <c r="DN81" s="16">
        <v>0</v>
      </c>
      <c r="DO81" s="16">
        <v>0</v>
      </c>
      <c r="DP81" s="16">
        <v>0</v>
      </c>
      <c r="DQ81" s="16">
        <v>0</v>
      </c>
      <c r="DR81" s="16">
        <v>0</v>
      </c>
      <c r="DS81" s="16">
        <v>0</v>
      </c>
      <c r="DT81" s="16">
        <v>0</v>
      </c>
      <c r="DU81" s="16">
        <v>0</v>
      </c>
      <c r="DV81" s="16">
        <v>0</v>
      </c>
      <c r="DW81" s="16">
        <v>0</v>
      </c>
      <c r="DX81" s="16">
        <v>0</v>
      </c>
      <c r="DY81" s="16">
        <v>0</v>
      </c>
      <c r="DZ81" s="16">
        <v>0</v>
      </c>
      <c r="EA81" s="16">
        <v>0</v>
      </c>
      <c r="EB81" s="16">
        <v>0</v>
      </c>
      <c r="EC81" s="16">
        <v>0</v>
      </c>
      <c r="ED81" s="16">
        <v>0</v>
      </c>
      <c r="EE81" s="16">
        <v>0</v>
      </c>
      <c r="EF81" s="16">
        <v>0</v>
      </c>
      <c r="EG81" s="16">
        <v>0</v>
      </c>
      <c r="EH81" s="16">
        <v>0</v>
      </c>
      <c r="EI81" s="16">
        <v>0</v>
      </c>
      <c r="EJ81" s="16">
        <v>0</v>
      </c>
      <c r="EK81" s="16">
        <v>0</v>
      </c>
      <c r="EL81" s="16">
        <v>0</v>
      </c>
      <c r="EM81" s="16">
        <v>0</v>
      </c>
      <c r="EN81" s="16">
        <v>0</v>
      </c>
      <c r="EO81" s="16">
        <v>0</v>
      </c>
      <c r="EP81" s="16">
        <v>0</v>
      </c>
      <c r="EQ81" s="16">
        <v>0</v>
      </c>
      <c r="ER81" s="16">
        <v>0</v>
      </c>
      <c r="ES81" s="16">
        <v>0</v>
      </c>
      <c r="ET81" s="16">
        <v>0</v>
      </c>
      <c r="EU81" s="16">
        <v>0</v>
      </c>
      <c r="EV81" s="16">
        <v>0</v>
      </c>
      <c r="EW81" s="16">
        <v>0</v>
      </c>
      <c r="EX81" s="16">
        <v>0</v>
      </c>
      <c r="EY81" s="16">
        <v>0</v>
      </c>
      <c r="EZ81" s="16">
        <v>0</v>
      </c>
      <c r="FA81" s="16">
        <v>0</v>
      </c>
      <c r="FB81" s="16">
        <v>0</v>
      </c>
      <c r="FC81" s="16">
        <v>0</v>
      </c>
      <c r="FD81" s="16">
        <v>0</v>
      </c>
      <c r="FE81" s="16">
        <v>0</v>
      </c>
      <c r="FF81" s="16">
        <v>0</v>
      </c>
      <c r="FG81" s="16">
        <v>0</v>
      </c>
      <c r="FH81" s="13">
        <v>0</v>
      </c>
      <c r="FI81" s="13">
        <v>0</v>
      </c>
      <c r="FJ81" s="13">
        <v>0</v>
      </c>
      <c r="FK81" s="13">
        <v>0</v>
      </c>
      <c r="FL81" s="13">
        <v>0</v>
      </c>
      <c r="FM81" s="13">
        <v>0</v>
      </c>
      <c r="FN81" s="13">
        <v>0</v>
      </c>
      <c r="FO81" s="13">
        <v>0</v>
      </c>
      <c r="FP81" s="13">
        <v>0</v>
      </c>
      <c r="FQ81" s="13">
        <v>0</v>
      </c>
      <c r="FR81" s="13">
        <v>0</v>
      </c>
      <c r="FS81" s="13">
        <v>0</v>
      </c>
      <c r="FT81" s="15">
        <v>0</v>
      </c>
      <c r="FU81" s="15">
        <v>0</v>
      </c>
      <c r="FV81" s="15">
        <v>0</v>
      </c>
      <c r="FW81" s="15">
        <v>0</v>
      </c>
      <c r="FX81" s="15">
        <v>0</v>
      </c>
      <c r="FY81" s="15">
        <v>0</v>
      </c>
      <c r="FZ81" s="15">
        <v>0</v>
      </c>
      <c r="GA81" s="15">
        <v>0</v>
      </c>
      <c r="GB81" s="15">
        <v>0</v>
      </c>
      <c r="GC81" s="15">
        <v>0</v>
      </c>
      <c r="GD81" s="15">
        <v>0</v>
      </c>
      <c r="GE81" s="15">
        <v>0</v>
      </c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12"/>
      <c r="IP81" s="12"/>
      <c r="IQ81" s="12"/>
      <c r="IR81" s="12"/>
      <c r="IS81" s="12"/>
      <c r="IT81" s="12"/>
      <c r="IU81" s="12"/>
      <c r="IV81" s="12"/>
      <c r="IW81" s="12"/>
      <c r="IX81" s="12"/>
      <c r="IY81" s="12"/>
      <c r="IZ81" s="12"/>
      <c r="JA81" s="12"/>
      <c r="JB81" s="12"/>
      <c r="JC81" s="12"/>
      <c r="JD81" s="12"/>
      <c r="JE81" s="12"/>
      <c r="JF81" s="12"/>
      <c r="JG81" s="12"/>
      <c r="JH81" s="12"/>
      <c r="JI81" s="12"/>
      <c r="JJ81" s="12"/>
      <c r="JK81" s="12"/>
      <c r="JL81" s="12"/>
      <c r="JM81" s="12"/>
      <c r="JN81" s="12"/>
      <c r="JO81" s="12"/>
      <c r="JP81" s="12"/>
      <c r="JQ81" s="12"/>
      <c r="JR81" s="12"/>
      <c r="JS81" s="12"/>
      <c r="JT81" s="12"/>
      <c r="JU81" s="12"/>
      <c r="JV81" s="12"/>
      <c r="JW81" s="12"/>
      <c r="JX81" s="12"/>
      <c r="JY81" s="12"/>
      <c r="JZ81" s="12"/>
      <c r="KA81" s="12"/>
      <c r="KB81" s="12"/>
      <c r="KC81" s="12"/>
      <c r="KD81" s="12"/>
      <c r="KE81" s="12"/>
      <c r="KF81" s="12"/>
      <c r="KG81" s="12"/>
      <c r="KH81" s="12"/>
      <c r="KI81" s="12"/>
      <c r="KJ81" s="12"/>
      <c r="KK81" s="12"/>
      <c r="KL81" s="12"/>
      <c r="KM81" s="12"/>
      <c r="KN81" s="12"/>
      <c r="KO81" s="12"/>
      <c r="KP81" s="12"/>
      <c r="KQ81" s="12"/>
      <c r="KR81" s="12"/>
      <c r="KS81" s="12"/>
      <c r="KT81" s="12"/>
      <c r="KU81" s="12"/>
      <c r="KV81" s="12"/>
      <c r="KW81" s="12"/>
      <c r="KX81" s="12"/>
      <c r="KY81" s="12"/>
      <c r="KZ81" s="12"/>
      <c r="LA81" s="12"/>
      <c r="LB81" s="12"/>
      <c r="LC81" s="12"/>
      <c r="LD81" s="12"/>
      <c r="LE81" s="12"/>
      <c r="LF81" s="12"/>
      <c r="LG81" s="12"/>
      <c r="LH81" s="12"/>
      <c r="LI81" s="12"/>
      <c r="LJ81" s="12"/>
      <c r="LK81" s="12"/>
      <c r="LL81" s="12"/>
      <c r="LM81" s="12"/>
      <c r="LN81" s="12"/>
      <c r="LO81" s="12"/>
      <c r="LP81" s="12"/>
      <c r="LQ81" s="12"/>
      <c r="LR81" s="12"/>
      <c r="LS81" s="12"/>
      <c r="LT81" s="14"/>
      <c r="LU81" s="14"/>
      <c r="LV81" s="14"/>
      <c r="LW81" s="14"/>
      <c r="LX81" s="14"/>
      <c r="LY81" s="14"/>
      <c r="LZ81" s="14"/>
      <c r="MA81" s="14"/>
      <c r="MB81" s="14"/>
      <c r="MC81" s="14"/>
      <c r="MD81" s="14"/>
      <c r="ME81" s="14"/>
      <c r="MF81" s="14"/>
      <c r="MG81" s="14"/>
      <c r="MH81" s="14"/>
      <c r="MI81" s="14"/>
      <c r="MJ81" s="14"/>
      <c r="MK81" s="14"/>
      <c r="ML81" s="14"/>
      <c r="MM81" s="14"/>
      <c r="MN81" s="14"/>
      <c r="MO81" s="14"/>
      <c r="MP81" s="14"/>
      <c r="MQ81" s="14"/>
      <c r="MR81" s="14"/>
      <c r="MS81" s="14"/>
      <c r="MT81" s="14"/>
      <c r="MU81" s="14"/>
      <c r="MV81" s="14"/>
      <c r="MW81" s="14"/>
      <c r="MX81" s="14"/>
      <c r="MY81" s="14"/>
      <c r="MZ81" s="14"/>
      <c r="NA81" s="14"/>
      <c r="NB81" s="14"/>
      <c r="NC81" s="14"/>
      <c r="ND81" s="14"/>
      <c r="NE81" s="14"/>
      <c r="NF81" s="14"/>
      <c r="NG81" s="14"/>
      <c r="NH81" s="14"/>
      <c r="NI81" s="14"/>
      <c r="NJ81" s="14"/>
      <c r="NK81" s="14"/>
      <c r="NL81" s="14"/>
      <c r="NM81" s="14"/>
      <c r="NN81" s="14"/>
      <c r="NO81" s="14"/>
      <c r="NP81" s="14"/>
      <c r="NQ81" s="14"/>
      <c r="NR81" s="14"/>
      <c r="NS81" s="14"/>
      <c r="NT81" s="14"/>
      <c r="NU81" s="14"/>
      <c r="NV81" s="14"/>
      <c r="NW81" s="14"/>
      <c r="NX81" s="14"/>
      <c r="NY81" s="14"/>
      <c r="NZ81" s="14"/>
      <c r="OA81" s="14"/>
      <c r="OB81" s="14"/>
      <c r="OC81" s="14"/>
      <c r="OD81" s="14"/>
      <c r="OE81" s="14"/>
      <c r="OF81" s="14"/>
      <c r="OG81" s="14"/>
      <c r="OH81" s="14"/>
      <c r="OI81" s="14"/>
      <c r="OJ81" s="14"/>
      <c r="OK81" s="14"/>
      <c r="OL81" s="14"/>
      <c r="OM81" s="14"/>
      <c r="ON81" s="14"/>
      <c r="OO81" s="14"/>
      <c r="OP81" s="14"/>
      <c r="OQ81" s="14"/>
      <c r="OR81" s="14"/>
      <c r="OS81" s="14"/>
      <c r="OT81" s="14"/>
      <c r="OU81" s="14"/>
      <c r="OV81" s="14"/>
      <c r="OW81" s="14"/>
      <c r="OX81" s="14"/>
      <c r="OY81" s="14"/>
      <c r="OZ81" s="14"/>
      <c r="PA81" s="14"/>
      <c r="PB81" s="14"/>
      <c r="PC81" s="14"/>
      <c r="PD81" s="14"/>
      <c r="PE81" s="14"/>
      <c r="PF81" s="14"/>
      <c r="PG81" s="14"/>
      <c r="PH81" s="14"/>
      <c r="PI81" s="14"/>
      <c r="PJ81" s="14"/>
      <c r="PK81" s="14"/>
      <c r="PL81" s="14"/>
      <c r="PM81" s="14"/>
      <c r="PN81" s="14"/>
      <c r="PO81" s="14"/>
      <c r="PP81" s="14"/>
      <c r="PQ81" s="14"/>
      <c r="PR81" s="14"/>
      <c r="PS81" s="14"/>
      <c r="PT81" s="14"/>
      <c r="PU81" s="14"/>
      <c r="PV81" s="14"/>
      <c r="PW81" s="14"/>
      <c r="PX81" s="14"/>
      <c r="PY81" s="14"/>
      <c r="PZ81" s="14"/>
      <c r="QA81" s="14"/>
      <c r="QB81" s="14"/>
      <c r="QC81" s="14"/>
      <c r="QD81" s="14"/>
      <c r="QE81" s="14"/>
      <c r="QF81" s="14"/>
      <c r="QG81" s="14"/>
      <c r="QH81" s="14"/>
      <c r="QI81" s="14"/>
    </row>
    <row r="82" spans="18:451">
      <c r="R82" s="12"/>
      <c r="S82" s="12" t="s">
        <v>57</v>
      </c>
      <c r="T82" s="12"/>
      <c r="U82" s="22"/>
      <c r="V82" s="22"/>
      <c r="W82" s="22"/>
      <c r="X82" s="22"/>
      <c r="Y82" s="22"/>
      <c r="Z82" s="22"/>
      <c r="AA82" s="22"/>
      <c r="AB82" s="22"/>
      <c r="AC82" s="13"/>
      <c r="AD82" s="13"/>
      <c r="AE82" s="13">
        <v>1</v>
      </c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>
        <v>29187</v>
      </c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>
        <v>29187</v>
      </c>
      <c r="BD82" s="22"/>
      <c r="BE82" s="22"/>
      <c r="BF82" s="22"/>
      <c r="BG82" s="22"/>
      <c r="BH82" s="14"/>
      <c r="BI82" s="14"/>
      <c r="BJ82" s="14"/>
      <c r="BK82" s="14"/>
      <c r="BL82" s="14"/>
      <c r="BM82" s="14"/>
      <c r="BN82" s="14"/>
      <c r="BO82" s="14">
        <v>0</v>
      </c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>
        <v>0</v>
      </c>
      <c r="CB82" s="15" t="e">
        <v>#DIV/0!</v>
      </c>
      <c r="CC82" s="15" t="e">
        <v>#DIV/0!</v>
      </c>
      <c r="CD82" s="15" t="e">
        <v>#DIV/0!</v>
      </c>
      <c r="CE82" s="15" t="e">
        <v>#DIV/0!</v>
      </c>
      <c r="CF82" s="15" t="e">
        <v>#DIV/0!</v>
      </c>
      <c r="CG82" s="15" t="e">
        <v>#DIV/0!</v>
      </c>
      <c r="CH82" s="15" t="e">
        <v>#DIV/0!</v>
      </c>
      <c r="CI82" s="15" t="e">
        <v>#DIV/0!</v>
      </c>
      <c r="CJ82" s="15" t="e">
        <v>#DIV/0!</v>
      </c>
      <c r="CK82" s="15" t="e">
        <v>#DIV/0!</v>
      </c>
      <c r="CL82" s="15" t="e">
        <v>#DIV/0!</v>
      </c>
      <c r="CM82" s="15" t="e">
        <v>#DIV/0!</v>
      </c>
      <c r="CN82" s="15" t="e">
        <v>#DIV/0!</v>
      </c>
      <c r="CO82" s="15" t="e">
        <v>#DIV/0!</v>
      </c>
      <c r="CP82" s="15" t="e">
        <v>#DIV/0!</v>
      </c>
      <c r="CQ82" s="15" t="e">
        <v>#DIV/0!</v>
      </c>
      <c r="CR82" s="15" t="e">
        <v>#DIV/0!</v>
      </c>
      <c r="CS82" s="15" t="e">
        <v>#DIV/0!</v>
      </c>
      <c r="CT82" s="15" t="e">
        <v>#DIV/0!</v>
      </c>
      <c r="CU82" s="15" t="e">
        <v>#DIV/0!</v>
      </c>
      <c r="CV82" s="15" t="e">
        <v>#DIV/0!</v>
      </c>
      <c r="CW82" s="15" t="e">
        <v>#DIV/0!</v>
      </c>
      <c r="CX82" s="15" t="e">
        <v>#DIV/0!</v>
      </c>
      <c r="CY82" s="15" t="e">
        <v>#DIV/0!</v>
      </c>
      <c r="CZ82" s="15">
        <v>0</v>
      </c>
      <c r="DA82" s="15">
        <v>0</v>
      </c>
      <c r="DB82" s="15">
        <v>0</v>
      </c>
      <c r="DC82" s="15">
        <v>0</v>
      </c>
      <c r="DD82" s="15">
        <v>0</v>
      </c>
      <c r="DE82" s="15">
        <v>0</v>
      </c>
      <c r="DF82" s="15">
        <v>0</v>
      </c>
      <c r="DG82" s="15">
        <v>0</v>
      </c>
      <c r="DH82" s="15">
        <v>0</v>
      </c>
      <c r="DI82" s="15">
        <v>0</v>
      </c>
      <c r="DJ82" s="15">
        <v>0</v>
      </c>
      <c r="DK82" s="15">
        <v>0.15451589944094721</v>
      </c>
      <c r="DL82" s="16">
        <v>0</v>
      </c>
      <c r="DM82" s="16">
        <v>0</v>
      </c>
      <c r="DN82" s="16">
        <v>0</v>
      </c>
      <c r="DO82" s="16">
        <v>0</v>
      </c>
      <c r="DP82" s="16">
        <v>0</v>
      </c>
      <c r="DQ82" s="16">
        <v>0</v>
      </c>
      <c r="DR82" s="16">
        <v>0</v>
      </c>
      <c r="DS82" s="16">
        <v>0</v>
      </c>
      <c r="DT82" s="16">
        <v>0</v>
      </c>
      <c r="DU82" s="16">
        <v>0</v>
      </c>
      <c r="DV82" s="16">
        <v>0</v>
      </c>
      <c r="DW82" s="16">
        <v>115.69061810591744</v>
      </c>
      <c r="DX82" s="16">
        <v>0</v>
      </c>
      <c r="DY82" s="16">
        <v>0</v>
      </c>
      <c r="DZ82" s="16">
        <v>0</v>
      </c>
      <c r="EA82" s="16">
        <v>0</v>
      </c>
      <c r="EB82" s="16">
        <v>0</v>
      </c>
      <c r="EC82" s="16">
        <v>0</v>
      </c>
      <c r="ED82" s="16">
        <v>0</v>
      </c>
      <c r="EE82" s="16">
        <v>0</v>
      </c>
      <c r="EF82" s="16">
        <v>0</v>
      </c>
      <c r="EG82" s="16">
        <v>0</v>
      </c>
      <c r="EH82" s="16">
        <v>0</v>
      </c>
      <c r="EI82" s="16">
        <v>111.8512189997052</v>
      </c>
      <c r="EJ82" s="16">
        <v>0</v>
      </c>
      <c r="EK82" s="16">
        <v>0</v>
      </c>
      <c r="EL82" s="16">
        <v>0</v>
      </c>
      <c r="EM82" s="16">
        <v>0</v>
      </c>
      <c r="EN82" s="16">
        <v>0</v>
      </c>
      <c r="EO82" s="16">
        <v>0</v>
      </c>
      <c r="EP82" s="16">
        <v>0</v>
      </c>
      <c r="EQ82" s="16">
        <v>0</v>
      </c>
      <c r="ER82" s="16">
        <v>0</v>
      </c>
      <c r="ES82" s="16">
        <v>0</v>
      </c>
      <c r="ET82" s="16">
        <v>0</v>
      </c>
      <c r="EU82" s="16">
        <v>4</v>
      </c>
      <c r="EV82" s="16">
        <v>0</v>
      </c>
      <c r="EW82" s="16">
        <v>0</v>
      </c>
      <c r="EX82" s="16">
        <v>0</v>
      </c>
      <c r="EY82" s="16">
        <v>0</v>
      </c>
      <c r="EZ82" s="16">
        <v>0</v>
      </c>
      <c r="FA82" s="16">
        <v>0</v>
      </c>
      <c r="FB82" s="16">
        <v>0</v>
      </c>
      <c r="FC82" s="16">
        <v>0</v>
      </c>
      <c r="FD82" s="16">
        <v>0</v>
      </c>
      <c r="FE82" s="16">
        <v>0</v>
      </c>
      <c r="FF82" s="16">
        <v>0</v>
      </c>
      <c r="FG82" s="16">
        <v>761.18866919954485</v>
      </c>
      <c r="FH82" s="13">
        <v>0</v>
      </c>
      <c r="FI82" s="13">
        <v>0</v>
      </c>
      <c r="FJ82" s="13">
        <v>0</v>
      </c>
      <c r="FK82" s="13">
        <v>0</v>
      </c>
      <c r="FL82" s="13">
        <v>0</v>
      </c>
      <c r="FM82" s="13">
        <v>0</v>
      </c>
      <c r="FN82" s="13">
        <v>0</v>
      </c>
      <c r="FO82" s="13">
        <v>0</v>
      </c>
      <c r="FP82" s="13">
        <v>0</v>
      </c>
      <c r="FQ82" s="13">
        <v>0</v>
      </c>
      <c r="FR82" s="13">
        <v>0</v>
      </c>
      <c r="FS82" s="13">
        <v>14663774</v>
      </c>
      <c r="FT82" s="15">
        <v>0</v>
      </c>
      <c r="FU82" s="15">
        <v>0</v>
      </c>
      <c r="FV82" s="15">
        <v>0</v>
      </c>
      <c r="FW82" s="15">
        <v>0</v>
      </c>
      <c r="FX82" s="15">
        <v>0</v>
      </c>
      <c r="FY82" s="15">
        <v>0</v>
      </c>
      <c r="FZ82" s="15">
        <v>0</v>
      </c>
      <c r="GA82" s="15">
        <v>0</v>
      </c>
      <c r="GB82" s="15">
        <v>0</v>
      </c>
      <c r="GC82" s="15">
        <v>0</v>
      </c>
      <c r="GD82" s="15">
        <v>0</v>
      </c>
      <c r="GE82" s="15">
        <v>0.19933887210754889</v>
      </c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>
        <v>0</v>
      </c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>
        <v>0</v>
      </c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>
        <v>0</v>
      </c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>
        <v>0</v>
      </c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>
        <v>0</v>
      </c>
      <c r="IN82" s="12"/>
      <c r="IO82" s="12"/>
      <c r="IP82" s="12"/>
      <c r="IQ82" s="12"/>
      <c r="IR82" s="12"/>
      <c r="IS82" s="12"/>
      <c r="IT82" s="12"/>
      <c r="IU82" s="12"/>
      <c r="IV82" s="12"/>
      <c r="IW82" s="12"/>
      <c r="IX82" s="12"/>
      <c r="IY82" s="12">
        <v>0</v>
      </c>
      <c r="IZ82" s="12"/>
      <c r="JA82" s="12"/>
      <c r="JB82" s="12"/>
      <c r="JC82" s="12"/>
      <c r="JD82" s="12"/>
      <c r="JE82" s="12"/>
      <c r="JF82" s="12"/>
      <c r="JG82" s="12"/>
      <c r="JH82" s="12"/>
      <c r="JI82" s="12"/>
      <c r="JJ82" s="12"/>
      <c r="JK82" s="12">
        <v>0</v>
      </c>
      <c r="JL82" s="12"/>
      <c r="JM82" s="12"/>
      <c r="JN82" s="12"/>
      <c r="JO82" s="12"/>
      <c r="JP82" s="12"/>
      <c r="JQ82" s="12"/>
      <c r="JR82" s="12"/>
      <c r="JS82" s="12"/>
      <c r="JT82" s="12"/>
      <c r="JU82" s="12"/>
      <c r="JV82" s="12"/>
      <c r="JW82" s="12">
        <v>0</v>
      </c>
      <c r="JX82" s="12"/>
      <c r="JY82" s="12"/>
      <c r="JZ82" s="12"/>
      <c r="KA82" s="12"/>
      <c r="KB82" s="12"/>
      <c r="KC82" s="12"/>
      <c r="KD82" s="12"/>
      <c r="KE82" s="12"/>
      <c r="KF82" s="12"/>
      <c r="KG82" s="12"/>
      <c r="KH82" s="12"/>
      <c r="KI82" s="12">
        <v>0</v>
      </c>
      <c r="KJ82" s="12"/>
      <c r="KK82" s="12"/>
      <c r="KL82" s="12"/>
      <c r="KM82" s="12"/>
      <c r="KN82" s="12"/>
      <c r="KO82" s="12"/>
      <c r="KP82" s="12"/>
      <c r="KQ82" s="12"/>
      <c r="KR82" s="12"/>
      <c r="KS82" s="12"/>
      <c r="KT82" s="12"/>
      <c r="KU82" s="12">
        <v>0</v>
      </c>
      <c r="KV82" s="12"/>
      <c r="KW82" s="12"/>
      <c r="KX82" s="12"/>
      <c r="KY82" s="12"/>
      <c r="KZ82" s="12"/>
      <c r="LA82" s="12"/>
      <c r="LB82" s="12"/>
      <c r="LC82" s="12"/>
      <c r="LD82" s="12"/>
      <c r="LE82" s="12"/>
      <c r="LF82" s="12"/>
      <c r="LG82" s="12">
        <v>0</v>
      </c>
      <c r="LH82" s="12"/>
      <c r="LI82" s="12"/>
      <c r="LJ82" s="12"/>
      <c r="LK82" s="12"/>
      <c r="LL82" s="12"/>
      <c r="LM82" s="12"/>
      <c r="LN82" s="12"/>
      <c r="LO82" s="12"/>
      <c r="LP82" s="12"/>
      <c r="LQ82" s="12"/>
      <c r="LR82" s="12"/>
      <c r="LS82" s="12">
        <v>886</v>
      </c>
      <c r="LT82" s="14"/>
      <c r="LU82" s="14"/>
      <c r="LV82" s="14"/>
      <c r="LW82" s="14"/>
      <c r="LX82" s="14"/>
      <c r="LY82" s="14"/>
      <c r="LZ82" s="14"/>
      <c r="MA82" s="14"/>
      <c r="MB82" s="14"/>
      <c r="MC82" s="14"/>
      <c r="MD82" s="14"/>
      <c r="ME82" s="14">
        <v>0</v>
      </c>
      <c r="MF82" s="14"/>
      <c r="MG82" s="14"/>
      <c r="MH82" s="14"/>
      <c r="MI82" s="14"/>
      <c r="MJ82" s="14"/>
      <c r="MK82" s="14"/>
      <c r="ML82" s="14"/>
      <c r="MM82" s="14"/>
      <c r="MN82" s="14"/>
      <c r="MO82" s="14"/>
      <c r="MP82" s="14"/>
      <c r="MQ82" s="14">
        <v>0</v>
      </c>
      <c r="MR82" s="14"/>
      <c r="MS82" s="14"/>
      <c r="MT82" s="14"/>
      <c r="MU82" s="14"/>
      <c r="MV82" s="14"/>
      <c r="MW82" s="14"/>
      <c r="MX82" s="14"/>
      <c r="MY82" s="14"/>
      <c r="MZ82" s="14"/>
      <c r="NA82" s="14"/>
      <c r="NB82" s="14"/>
      <c r="NC82" s="14">
        <v>0</v>
      </c>
      <c r="ND82" s="14"/>
      <c r="NE82" s="14"/>
      <c r="NF82" s="14"/>
      <c r="NG82" s="14"/>
      <c r="NH82" s="14"/>
      <c r="NI82" s="14"/>
      <c r="NJ82" s="14"/>
      <c r="NK82" s="14"/>
      <c r="NL82" s="14"/>
      <c r="NM82" s="14"/>
      <c r="NN82" s="14"/>
      <c r="NO82" s="14">
        <v>0</v>
      </c>
      <c r="NP82" s="14"/>
      <c r="NQ82" s="14"/>
      <c r="NR82" s="14"/>
      <c r="NS82" s="14"/>
      <c r="NT82" s="14"/>
      <c r="NU82" s="14"/>
      <c r="NV82" s="14"/>
      <c r="NW82" s="14"/>
      <c r="NX82" s="14"/>
      <c r="NY82" s="14"/>
      <c r="NZ82" s="14"/>
      <c r="OA82" s="14">
        <v>0</v>
      </c>
      <c r="OB82" s="14"/>
      <c r="OC82" s="14"/>
      <c r="OD82" s="14"/>
      <c r="OE82" s="14"/>
      <c r="OF82" s="14"/>
      <c r="OG82" s="14"/>
      <c r="OH82" s="14"/>
      <c r="OI82" s="14"/>
      <c r="OJ82" s="14"/>
      <c r="OK82" s="14"/>
      <c r="OL82" s="14"/>
      <c r="OM82" s="14">
        <v>0</v>
      </c>
      <c r="ON82" s="14"/>
      <c r="OO82" s="14"/>
      <c r="OP82" s="14"/>
      <c r="OQ82" s="14"/>
      <c r="OR82" s="14"/>
      <c r="OS82" s="14"/>
      <c r="OT82" s="14"/>
      <c r="OU82" s="14"/>
      <c r="OV82" s="14"/>
      <c r="OW82" s="14"/>
      <c r="OX82" s="14"/>
      <c r="OY82" s="14">
        <v>0</v>
      </c>
      <c r="OZ82" s="14"/>
      <c r="PA82" s="14"/>
      <c r="PB82" s="14"/>
      <c r="PC82" s="14"/>
      <c r="PD82" s="14"/>
      <c r="PE82" s="14"/>
      <c r="PF82" s="14"/>
      <c r="PG82" s="14"/>
      <c r="PH82" s="14"/>
      <c r="PI82" s="14"/>
      <c r="PJ82" s="14"/>
      <c r="PK82" s="14">
        <v>0</v>
      </c>
      <c r="PL82" s="14"/>
      <c r="PM82" s="14"/>
      <c r="PN82" s="14"/>
      <c r="PO82" s="14"/>
      <c r="PP82" s="14"/>
      <c r="PQ82" s="14"/>
      <c r="PR82" s="14"/>
      <c r="PS82" s="14"/>
      <c r="PT82" s="14"/>
      <c r="PU82" s="14"/>
      <c r="PV82" s="14"/>
      <c r="PW82" s="14">
        <v>0</v>
      </c>
      <c r="PX82" s="14"/>
      <c r="PY82" s="14"/>
      <c r="PZ82" s="14"/>
      <c r="QA82" s="14"/>
      <c r="QB82" s="14"/>
      <c r="QC82" s="14"/>
      <c r="QD82" s="14"/>
      <c r="QE82" s="14"/>
      <c r="QF82" s="14"/>
      <c r="QG82" s="14"/>
      <c r="QH82" s="14"/>
      <c r="QI82" s="14">
        <v>0</v>
      </c>
    </row>
    <row r="83" spans="18:451">
      <c r="R83" s="12" t="s">
        <v>103</v>
      </c>
      <c r="S83" s="12" t="s">
        <v>46</v>
      </c>
      <c r="T83" s="12"/>
      <c r="U83" s="22">
        <v>5</v>
      </c>
      <c r="V83" s="22"/>
      <c r="W83" s="22"/>
      <c r="X83" s="22"/>
      <c r="Y83" s="22"/>
      <c r="Z83" s="22"/>
      <c r="AA83" s="22"/>
      <c r="AB83" s="22">
        <v>1</v>
      </c>
      <c r="AC83" s="22"/>
      <c r="AD83" s="22"/>
      <c r="AE83" s="22"/>
      <c r="AF83" s="25"/>
      <c r="AG83" s="25">
        <v>39579.79</v>
      </c>
      <c r="AH83" s="25"/>
      <c r="AI83" s="25"/>
      <c r="AJ83" s="25"/>
      <c r="AK83" s="25"/>
      <c r="AL83" s="25"/>
      <c r="AM83" s="25"/>
      <c r="AN83" s="25">
        <v>0</v>
      </c>
      <c r="AO83" s="25"/>
      <c r="AP83" s="25"/>
      <c r="AQ83" s="25"/>
      <c r="AR83" s="22"/>
      <c r="AS83" s="22">
        <v>39579.79</v>
      </c>
      <c r="AT83" s="22"/>
      <c r="AU83" s="22"/>
      <c r="AV83" s="22"/>
      <c r="AW83" s="22"/>
      <c r="AX83" s="22"/>
      <c r="AY83" s="22"/>
      <c r="AZ83" s="22">
        <v>0</v>
      </c>
      <c r="BA83" s="22"/>
      <c r="BB83" s="22"/>
      <c r="BC83" s="22"/>
      <c r="BD83" s="22"/>
      <c r="BE83" s="22">
        <v>0</v>
      </c>
      <c r="BF83" s="22"/>
      <c r="BG83" s="22"/>
      <c r="BH83" s="14"/>
      <c r="BI83" s="14"/>
      <c r="BJ83" s="14"/>
      <c r="BK83" s="14"/>
      <c r="BL83" s="14">
        <v>0</v>
      </c>
      <c r="BM83" s="14"/>
      <c r="BN83" s="14"/>
      <c r="BO83" s="14"/>
      <c r="BP83" s="14"/>
      <c r="BQ83" s="14">
        <v>546.25878508333301</v>
      </c>
      <c r="BR83" s="14"/>
      <c r="BS83" s="14"/>
      <c r="BT83" s="14"/>
      <c r="BU83" s="14"/>
      <c r="BV83" s="14"/>
      <c r="BW83" s="14"/>
      <c r="BX83" s="14">
        <v>0</v>
      </c>
      <c r="BY83" s="14"/>
      <c r="BZ83" s="14"/>
      <c r="CA83" s="14"/>
      <c r="CB83" s="15" t="e">
        <v>#DIV/0!</v>
      </c>
      <c r="CC83" s="15">
        <v>0</v>
      </c>
      <c r="CD83" s="15" t="e">
        <v>#DIV/0!</v>
      </c>
      <c r="CE83" s="15" t="e">
        <v>#DIV/0!</v>
      </c>
      <c r="CF83" s="15" t="e">
        <v>#DIV/0!</v>
      </c>
      <c r="CG83" s="15" t="e">
        <v>#DIV/0!</v>
      </c>
      <c r="CH83" s="15" t="e">
        <v>#DIV/0!</v>
      </c>
      <c r="CI83" s="15" t="e">
        <v>#DIV/0!</v>
      </c>
      <c r="CJ83" s="15" t="e">
        <v>#DIV/0!</v>
      </c>
      <c r="CK83" s="15" t="e">
        <v>#DIV/0!</v>
      </c>
      <c r="CL83" s="15" t="e">
        <v>#DIV/0!</v>
      </c>
      <c r="CM83" s="15" t="e">
        <v>#DIV/0!</v>
      </c>
      <c r="CN83" s="15" t="e">
        <v>#DIV/0!</v>
      </c>
      <c r="CO83" s="15">
        <v>0</v>
      </c>
      <c r="CP83" s="15" t="e">
        <v>#DIV/0!</v>
      </c>
      <c r="CQ83" s="15" t="e">
        <v>#DIV/0!</v>
      </c>
      <c r="CR83" s="15" t="e">
        <v>#DIV/0!</v>
      </c>
      <c r="CS83" s="15" t="e">
        <v>#DIV/0!</v>
      </c>
      <c r="CT83" s="15" t="e">
        <v>#DIV/0!</v>
      </c>
      <c r="CU83" s="15" t="e">
        <v>#DIV/0!</v>
      </c>
      <c r="CV83" s="15" t="e">
        <v>#DIV/0!</v>
      </c>
      <c r="CW83" s="15" t="e">
        <v>#DIV/0!</v>
      </c>
      <c r="CX83" s="15" t="e">
        <v>#DIV/0!</v>
      </c>
      <c r="CY83" s="15" t="e">
        <v>#DIV/0!</v>
      </c>
      <c r="CZ83" s="15">
        <v>0</v>
      </c>
      <c r="DA83" s="15">
        <v>0.1632639389418111</v>
      </c>
      <c r="DB83" s="15">
        <v>0</v>
      </c>
      <c r="DC83" s="15">
        <v>0</v>
      </c>
      <c r="DD83" s="15">
        <v>0</v>
      </c>
      <c r="DE83" s="15">
        <v>0</v>
      </c>
      <c r="DF83" s="15">
        <v>0</v>
      </c>
      <c r="DG83" s="15">
        <v>0</v>
      </c>
      <c r="DH83" s="15">
        <v>0.1699</v>
      </c>
      <c r="DI83" s="15">
        <v>0</v>
      </c>
      <c r="DJ83" s="15">
        <v>0</v>
      </c>
      <c r="DK83" s="15">
        <v>0</v>
      </c>
      <c r="DL83" s="16">
        <v>0</v>
      </c>
      <c r="DM83" s="16">
        <v>120</v>
      </c>
      <c r="DN83" s="16">
        <v>0</v>
      </c>
      <c r="DO83" s="16">
        <v>0</v>
      </c>
      <c r="DP83" s="16">
        <v>0</v>
      </c>
      <c r="DQ83" s="16">
        <v>0</v>
      </c>
      <c r="DR83" s="16">
        <v>0</v>
      </c>
      <c r="DS83" s="16">
        <v>0</v>
      </c>
      <c r="DT83" s="16">
        <v>120</v>
      </c>
      <c r="DU83" s="16">
        <v>0</v>
      </c>
      <c r="DV83" s="16">
        <v>0</v>
      </c>
      <c r="DW83" s="16">
        <v>0</v>
      </c>
      <c r="DX83" s="16">
        <v>0</v>
      </c>
      <c r="DY83" s="16">
        <v>115.07299437621944</v>
      </c>
      <c r="DZ83" s="16">
        <v>0</v>
      </c>
      <c r="EA83" s="16">
        <v>0</v>
      </c>
      <c r="EB83" s="16">
        <v>0</v>
      </c>
      <c r="EC83" s="16">
        <v>0</v>
      </c>
      <c r="ED83" s="16">
        <v>0</v>
      </c>
      <c r="EE83" s="16">
        <v>0</v>
      </c>
      <c r="EF83" s="16">
        <v>115</v>
      </c>
      <c r="EG83" s="16">
        <v>0</v>
      </c>
      <c r="EH83" s="16">
        <v>0</v>
      </c>
      <c r="EI83" s="16">
        <v>0</v>
      </c>
      <c r="EJ83" s="16">
        <v>0</v>
      </c>
      <c r="EK83" s="16">
        <v>5</v>
      </c>
      <c r="EL83" s="16">
        <v>0</v>
      </c>
      <c r="EM83" s="16">
        <v>0</v>
      </c>
      <c r="EN83" s="16">
        <v>0</v>
      </c>
      <c r="EO83" s="16">
        <v>0</v>
      </c>
      <c r="EP83" s="16">
        <v>0</v>
      </c>
      <c r="EQ83" s="16">
        <v>0</v>
      </c>
      <c r="ER83" s="16">
        <v>5</v>
      </c>
      <c r="ES83" s="16">
        <v>0</v>
      </c>
      <c r="ET83" s="16">
        <v>0</v>
      </c>
      <c r="EU83" s="16">
        <v>0</v>
      </c>
      <c r="EV83" s="16">
        <v>0</v>
      </c>
      <c r="EW83" s="16">
        <v>691.69453689888667</v>
      </c>
      <c r="EX83" s="16">
        <v>0</v>
      </c>
      <c r="EY83" s="16">
        <v>0</v>
      </c>
      <c r="EZ83" s="16">
        <v>0</v>
      </c>
      <c r="FA83" s="16">
        <v>0</v>
      </c>
      <c r="FB83" s="16">
        <v>0</v>
      </c>
      <c r="FC83" s="16">
        <v>0</v>
      </c>
      <c r="FD83" s="16">
        <v>757</v>
      </c>
      <c r="FE83" s="16">
        <v>0</v>
      </c>
      <c r="FF83" s="16">
        <v>0</v>
      </c>
      <c r="FG83" s="16">
        <v>0</v>
      </c>
      <c r="FH83" s="13">
        <v>0</v>
      </c>
      <c r="FI83" s="13">
        <v>20870</v>
      </c>
      <c r="FJ83" s="13">
        <v>0</v>
      </c>
      <c r="FK83" s="13">
        <v>0</v>
      </c>
      <c r="FL83" s="13">
        <v>0</v>
      </c>
      <c r="FM83" s="13">
        <v>0</v>
      </c>
      <c r="FN83" s="13">
        <v>0</v>
      </c>
      <c r="FO83" s="13">
        <v>0</v>
      </c>
      <c r="FP83" s="13">
        <v>14660</v>
      </c>
      <c r="FQ83" s="13">
        <v>0</v>
      </c>
      <c r="FR83" s="13">
        <v>0</v>
      </c>
      <c r="FS83" s="13">
        <v>0</v>
      </c>
      <c r="FT83" s="15">
        <v>0</v>
      </c>
      <c r="FU83" s="15">
        <v>0.1650215620507906</v>
      </c>
      <c r="FV83" s="15">
        <v>0</v>
      </c>
      <c r="FW83" s="15">
        <v>0</v>
      </c>
      <c r="FX83" s="15">
        <v>0</v>
      </c>
      <c r="FY83" s="15">
        <v>0</v>
      </c>
      <c r="FZ83" s="15">
        <v>0</v>
      </c>
      <c r="GA83" s="15">
        <v>0</v>
      </c>
      <c r="GB83" s="15">
        <v>0.1</v>
      </c>
      <c r="GC83" s="15">
        <v>0</v>
      </c>
      <c r="GD83" s="15">
        <v>0</v>
      </c>
      <c r="GE83" s="15">
        <v>0</v>
      </c>
      <c r="GF83" s="12"/>
      <c r="GG83" s="12">
        <v>0</v>
      </c>
      <c r="GH83" s="12"/>
      <c r="GI83" s="12"/>
      <c r="GJ83" s="12"/>
      <c r="GK83" s="12"/>
      <c r="GL83" s="12"/>
      <c r="GM83" s="12"/>
      <c r="GN83" s="12">
        <v>0</v>
      </c>
      <c r="GO83" s="12"/>
      <c r="GP83" s="12"/>
      <c r="GQ83" s="12"/>
      <c r="GR83" s="12"/>
      <c r="GS83" s="12">
        <v>5</v>
      </c>
      <c r="GT83" s="12"/>
      <c r="GU83" s="12"/>
      <c r="GV83" s="12"/>
      <c r="GW83" s="12"/>
      <c r="GX83" s="12"/>
      <c r="GY83" s="12"/>
      <c r="GZ83" s="12">
        <v>0</v>
      </c>
      <c r="HA83" s="12"/>
      <c r="HB83" s="12"/>
      <c r="HC83" s="12"/>
      <c r="HD83" s="12"/>
      <c r="HE83" s="12">
        <v>0</v>
      </c>
      <c r="HF83" s="12"/>
      <c r="HG83" s="12"/>
      <c r="HH83" s="12"/>
      <c r="HI83" s="12"/>
      <c r="HJ83" s="12"/>
      <c r="HK83" s="12"/>
      <c r="HL83" s="12">
        <v>0</v>
      </c>
      <c r="HM83" s="12"/>
      <c r="HN83" s="12"/>
      <c r="HO83" s="12"/>
      <c r="HP83" s="12"/>
      <c r="HQ83" s="12">
        <v>0</v>
      </c>
      <c r="HR83" s="12"/>
      <c r="HS83" s="12"/>
      <c r="HT83" s="12"/>
      <c r="HU83" s="12"/>
      <c r="HV83" s="12"/>
      <c r="HW83" s="12"/>
      <c r="HX83" s="12">
        <v>0</v>
      </c>
      <c r="HY83" s="12"/>
      <c r="HZ83" s="12"/>
      <c r="IA83" s="12"/>
      <c r="IB83" s="12"/>
      <c r="IC83" s="12">
        <v>0</v>
      </c>
      <c r="ID83" s="12"/>
      <c r="IE83" s="12"/>
      <c r="IF83" s="12"/>
      <c r="IG83" s="12"/>
      <c r="IH83" s="12"/>
      <c r="II83" s="12"/>
      <c r="IJ83" s="12">
        <v>0</v>
      </c>
      <c r="IK83" s="12"/>
      <c r="IL83" s="12"/>
      <c r="IM83" s="12"/>
      <c r="IN83" s="12"/>
      <c r="IO83" s="12">
        <v>0</v>
      </c>
      <c r="IP83" s="12"/>
      <c r="IQ83" s="12"/>
      <c r="IR83" s="12"/>
      <c r="IS83" s="12"/>
      <c r="IT83" s="12"/>
      <c r="IU83" s="12"/>
      <c r="IV83" s="12">
        <v>0</v>
      </c>
      <c r="IW83" s="12"/>
      <c r="IX83" s="12"/>
      <c r="IY83" s="12"/>
      <c r="IZ83" s="12"/>
      <c r="JA83" s="12">
        <v>0</v>
      </c>
      <c r="JB83" s="12"/>
      <c r="JC83" s="12"/>
      <c r="JD83" s="12"/>
      <c r="JE83" s="12"/>
      <c r="JF83" s="12"/>
      <c r="JG83" s="12"/>
      <c r="JH83" s="12">
        <v>0</v>
      </c>
      <c r="JI83" s="12"/>
      <c r="JJ83" s="12"/>
      <c r="JK83" s="12"/>
      <c r="JL83" s="12"/>
      <c r="JM83" s="12">
        <v>0</v>
      </c>
      <c r="JN83" s="12"/>
      <c r="JO83" s="12"/>
      <c r="JP83" s="12"/>
      <c r="JQ83" s="12"/>
      <c r="JR83" s="12"/>
      <c r="JS83" s="12"/>
      <c r="JT83" s="12">
        <v>0</v>
      </c>
      <c r="JU83" s="12"/>
      <c r="JV83" s="12"/>
      <c r="JW83" s="12"/>
      <c r="JX83" s="12"/>
      <c r="JY83" s="12">
        <v>0</v>
      </c>
      <c r="JZ83" s="12"/>
      <c r="KA83" s="12"/>
      <c r="KB83" s="12"/>
      <c r="KC83" s="12"/>
      <c r="KD83" s="12"/>
      <c r="KE83" s="12"/>
      <c r="KF83" s="12">
        <v>1</v>
      </c>
      <c r="KG83" s="12"/>
      <c r="KH83" s="12"/>
      <c r="KI83" s="12"/>
      <c r="KJ83" s="12"/>
      <c r="KK83" s="12">
        <v>0</v>
      </c>
      <c r="KL83" s="12"/>
      <c r="KM83" s="12"/>
      <c r="KN83" s="12"/>
      <c r="KO83" s="12"/>
      <c r="KP83" s="12"/>
      <c r="KQ83" s="12"/>
      <c r="KR83" s="12">
        <v>0</v>
      </c>
      <c r="KS83" s="12"/>
      <c r="KT83" s="12"/>
      <c r="KU83" s="12"/>
      <c r="KV83" s="12"/>
      <c r="KW83" s="12">
        <v>0</v>
      </c>
      <c r="KX83" s="12"/>
      <c r="KY83" s="12"/>
      <c r="KZ83" s="12"/>
      <c r="LA83" s="12"/>
      <c r="LB83" s="12"/>
      <c r="LC83" s="12"/>
      <c r="LD83" s="12">
        <v>0</v>
      </c>
      <c r="LE83" s="12"/>
      <c r="LF83" s="12"/>
      <c r="LG83" s="12"/>
      <c r="LH83" s="12"/>
      <c r="LI83" s="12">
        <v>0</v>
      </c>
      <c r="LJ83" s="12"/>
      <c r="LK83" s="12"/>
      <c r="LL83" s="12"/>
      <c r="LM83" s="12"/>
      <c r="LN83" s="12"/>
      <c r="LO83" s="12"/>
      <c r="LP83" s="12">
        <v>0</v>
      </c>
      <c r="LQ83" s="12"/>
      <c r="LR83" s="12"/>
      <c r="LS83" s="12"/>
      <c r="LT83" s="14"/>
      <c r="LU83" s="14">
        <v>0</v>
      </c>
      <c r="LV83" s="14"/>
      <c r="LW83" s="14"/>
      <c r="LX83" s="14"/>
      <c r="LY83" s="14"/>
      <c r="LZ83" s="14"/>
      <c r="MA83" s="14"/>
      <c r="MB83" s="14">
        <v>0</v>
      </c>
      <c r="MC83" s="14"/>
      <c r="MD83" s="14"/>
      <c r="ME83" s="14"/>
      <c r="MF83" s="14"/>
      <c r="MG83" s="14">
        <v>39579.79</v>
      </c>
      <c r="MH83" s="14"/>
      <c r="MI83" s="14"/>
      <c r="MJ83" s="14"/>
      <c r="MK83" s="14"/>
      <c r="ML83" s="14"/>
      <c r="MM83" s="14"/>
      <c r="MN83" s="14">
        <v>0</v>
      </c>
      <c r="MO83" s="14"/>
      <c r="MP83" s="14"/>
      <c r="MQ83" s="14"/>
      <c r="MR83" s="14"/>
      <c r="MS83" s="14">
        <v>0</v>
      </c>
      <c r="MT83" s="14"/>
      <c r="MU83" s="14"/>
      <c r="MV83" s="14"/>
      <c r="MW83" s="14"/>
      <c r="MX83" s="14"/>
      <c r="MY83" s="14"/>
      <c r="MZ83" s="14">
        <v>0</v>
      </c>
      <c r="NA83" s="14"/>
      <c r="NB83" s="14"/>
      <c r="NC83" s="14"/>
      <c r="ND83" s="14"/>
      <c r="NE83" s="14">
        <v>0</v>
      </c>
      <c r="NF83" s="14"/>
      <c r="NG83" s="14"/>
      <c r="NH83" s="14"/>
      <c r="NI83" s="14"/>
      <c r="NJ83" s="14"/>
      <c r="NK83" s="14"/>
      <c r="NL83" s="14">
        <v>0</v>
      </c>
      <c r="NM83" s="14"/>
      <c r="NN83" s="14"/>
      <c r="NO83" s="14"/>
      <c r="NP83" s="14"/>
      <c r="NQ83" s="14">
        <v>0</v>
      </c>
      <c r="NR83" s="14"/>
      <c r="NS83" s="14"/>
      <c r="NT83" s="14"/>
      <c r="NU83" s="14"/>
      <c r="NV83" s="14"/>
      <c r="NW83" s="14"/>
      <c r="NX83" s="14">
        <v>0</v>
      </c>
      <c r="NY83" s="14"/>
      <c r="NZ83" s="14"/>
      <c r="OA83" s="14"/>
      <c r="OB83" s="14"/>
      <c r="OC83" s="14">
        <v>0</v>
      </c>
      <c r="OD83" s="14"/>
      <c r="OE83" s="14"/>
      <c r="OF83" s="14"/>
      <c r="OG83" s="14"/>
      <c r="OH83" s="14"/>
      <c r="OI83" s="14"/>
      <c r="OJ83" s="14">
        <v>0</v>
      </c>
      <c r="OK83" s="14"/>
      <c r="OL83" s="14"/>
      <c r="OM83" s="14"/>
      <c r="ON83" s="14"/>
      <c r="OO83" s="14">
        <v>0</v>
      </c>
      <c r="OP83" s="14"/>
      <c r="OQ83" s="14"/>
      <c r="OR83" s="14"/>
      <c r="OS83" s="14"/>
      <c r="OT83" s="14"/>
      <c r="OU83" s="14"/>
      <c r="OV83" s="14">
        <v>0</v>
      </c>
      <c r="OW83" s="14"/>
      <c r="OX83" s="14"/>
      <c r="OY83" s="14"/>
      <c r="OZ83" s="14"/>
      <c r="PA83" s="14">
        <v>0</v>
      </c>
      <c r="PB83" s="14"/>
      <c r="PC83" s="14"/>
      <c r="PD83" s="14"/>
      <c r="PE83" s="14"/>
      <c r="PF83" s="14"/>
      <c r="PG83" s="14"/>
      <c r="PH83" s="14">
        <v>0</v>
      </c>
      <c r="PI83" s="14"/>
      <c r="PJ83" s="14"/>
      <c r="PK83" s="14"/>
      <c r="PL83" s="14"/>
      <c r="PM83" s="14">
        <v>0</v>
      </c>
      <c r="PN83" s="14"/>
      <c r="PO83" s="14"/>
      <c r="PP83" s="14"/>
      <c r="PQ83" s="14"/>
      <c r="PR83" s="14"/>
      <c r="PS83" s="14"/>
      <c r="PT83" s="14">
        <v>0</v>
      </c>
      <c r="PU83" s="14"/>
      <c r="PV83" s="14"/>
      <c r="PW83" s="14"/>
      <c r="PX83" s="14"/>
      <c r="PY83" s="14">
        <v>0</v>
      </c>
      <c r="PZ83" s="14"/>
      <c r="QA83" s="14"/>
      <c r="QB83" s="14"/>
      <c r="QC83" s="14"/>
      <c r="QD83" s="14"/>
      <c r="QE83" s="14"/>
      <c r="QF83" s="14">
        <v>0</v>
      </c>
      <c r="QG83" s="14"/>
      <c r="QH83" s="14"/>
      <c r="QI83" s="14"/>
    </row>
    <row r="84" spans="18:451">
      <c r="R84" s="12"/>
      <c r="S84" s="12" t="s">
        <v>47</v>
      </c>
      <c r="T84" s="12"/>
      <c r="U84" s="22">
        <v>3507</v>
      </c>
      <c r="V84" s="22">
        <v>36</v>
      </c>
      <c r="W84" s="22">
        <v>2</v>
      </c>
      <c r="X84" s="22"/>
      <c r="Y84" s="22"/>
      <c r="Z84" s="22">
        <v>3</v>
      </c>
      <c r="AA84" s="22">
        <v>1</v>
      </c>
      <c r="AB84" s="22">
        <v>38</v>
      </c>
      <c r="AC84" s="22"/>
      <c r="AD84" s="22"/>
      <c r="AE84" s="22"/>
      <c r="AF84" s="25"/>
      <c r="AG84" s="25">
        <v>43820164.880930096</v>
      </c>
      <c r="AH84" s="25">
        <v>527740.68916666659</v>
      </c>
      <c r="AI84" s="25">
        <v>28563.42</v>
      </c>
      <c r="AJ84" s="25"/>
      <c r="AK84" s="25"/>
      <c r="AL84" s="25">
        <v>31985.6733333333</v>
      </c>
      <c r="AM84" s="25"/>
      <c r="AN84" s="25">
        <v>465983.77666666656</v>
      </c>
      <c r="AO84" s="25"/>
      <c r="AP84" s="25"/>
      <c r="AQ84" s="25"/>
      <c r="AR84" s="22"/>
      <c r="AS84" s="22">
        <v>43550394.249236122</v>
      </c>
      <c r="AT84" s="22">
        <v>526606.52</v>
      </c>
      <c r="AU84" s="22">
        <v>28548.66</v>
      </c>
      <c r="AV84" s="22"/>
      <c r="AW84" s="22"/>
      <c r="AX84" s="22">
        <v>0</v>
      </c>
      <c r="AY84" s="22">
        <v>0</v>
      </c>
      <c r="AZ84" s="22">
        <v>0</v>
      </c>
      <c r="BA84" s="22"/>
      <c r="BB84" s="22"/>
      <c r="BC84" s="22"/>
      <c r="BD84" s="22"/>
      <c r="BE84" s="22">
        <v>262940.62387345004</v>
      </c>
      <c r="BF84" s="22">
        <v>1134.1691666666684</v>
      </c>
      <c r="BG84" s="22">
        <v>14.760000000000201</v>
      </c>
      <c r="BH84" s="14"/>
      <c r="BI84" s="14"/>
      <c r="BJ84" s="14">
        <v>0</v>
      </c>
      <c r="BK84" s="14">
        <v>0</v>
      </c>
      <c r="BL84" s="14">
        <v>0</v>
      </c>
      <c r="BM84" s="14"/>
      <c r="BN84" s="14"/>
      <c r="BO84" s="14"/>
      <c r="BP84" s="14"/>
      <c r="BQ84" s="14">
        <v>588708.46123287792</v>
      </c>
      <c r="BR84" s="14">
        <v>0</v>
      </c>
      <c r="BS84" s="14">
        <v>0</v>
      </c>
      <c r="BT84" s="14"/>
      <c r="BU84" s="14"/>
      <c r="BV84" s="14">
        <v>-626.41</v>
      </c>
      <c r="BW84" s="14">
        <v>0</v>
      </c>
      <c r="BX84" s="14">
        <v>142.41999999999999</v>
      </c>
      <c r="BY84" s="14"/>
      <c r="BZ84" s="14"/>
      <c r="CA84" s="14"/>
      <c r="CB84" s="15" t="e">
        <v>#DIV/0!</v>
      </c>
      <c r="CC84" s="15">
        <v>0</v>
      </c>
      <c r="CD84" s="15">
        <v>0</v>
      </c>
      <c r="CE84" s="15">
        <v>0</v>
      </c>
      <c r="CF84" s="15" t="e">
        <v>#DIV/0!</v>
      </c>
      <c r="CG84" s="15" t="e">
        <v>#DIV/0!</v>
      </c>
      <c r="CH84" s="15">
        <v>0</v>
      </c>
      <c r="CI84" s="15" t="e">
        <v>#DIV/0!</v>
      </c>
      <c r="CJ84" s="15">
        <v>0</v>
      </c>
      <c r="CK84" s="15" t="e">
        <v>#DIV/0!</v>
      </c>
      <c r="CL84" s="15" t="e">
        <v>#DIV/0!</v>
      </c>
      <c r="CM84" s="15" t="e">
        <v>#DIV/0!</v>
      </c>
      <c r="CN84" s="15" t="e">
        <v>#DIV/0!</v>
      </c>
      <c r="CO84" s="15">
        <v>0</v>
      </c>
      <c r="CP84" s="15">
        <v>0</v>
      </c>
      <c r="CQ84" s="15">
        <v>0</v>
      </c>
      <c r="CR84" s="15" t="e">
        <v>#DIV/0!</v>
      </c>
      <c r="CS84" s="15" t="e">
        <v>#DIV/0!</v>
      </c>
      <c r="CT84" s="15">
        <v>0</v>
      </c>
      <c r="CU84" s="15" t="e">
        <v>#DIV/0!</v>
      </c>
      <c r="CV84" s="15">
        <v>1</v>
      </c>
      <c r="CW84" s="15" t="e">
        <v>#DIV/0!</v>
      </c>
      <c r="CX84" s="15" t="e">
        <v>#DIV/0!</v>
      </c>
      <c r="CY84" s="15" t="e">
        <v>#DIV/0!</v>
      </c>
      <c r="CZ84" s="15">
        <v>0</v>
      </c>
      <c r="DA84" s="15">
        <v>0.1611425956478528</v>
      </c>
      <c r="DB84" s="15">
        <v>0.16433921989527028</v>
      </c>
      <c r="DC84" s="15">
        <v>0.16627898686679174</v>
      </c>
      <c r="DD84" s="15">
        <v>0</v>
      </c>
      <c r="DE84" s="15">
        <v>0</v>
      </c>
      <c r="DF84" s="15">
        <v>0.16244242565779232</v>
      </c>
      <c r="DG84" s="15">
        <v>0.17990000000000003</v>
      </c>
      <c r="DH84" s="15">
        <v>0.15618080057362346</v>
      </c>
      <c r="DI84" s="15">
        <v>0</v>
      </c>
      <c r="DJ84" s="15">
        <v>0</v>
      </c>
      <c r="DK84" s="15">
        <v>0</v>
      </c>
      <c r="DL84" s="16">
        <v>0</v>
      </c>
      <c r="DM84" s="16">
        <v>118.32570738569513</v>
      </c>
      <c r="DN84" s="16">
        <v>116.99903108538322</v>
      </c>
      <c r="DO84" s="16">
        <v>120</v>
      </c>
      <c r="DP84" s="16">
        <v>0</v>
      </c>
      <c r="DQ84" s="16">
        <v>0</v>
      </c>
      <c r="DR84" s="16">
        <v>113.66184026156002</v>
      </c>
      <c r="DS84" s="16">
        <v>120</v>
      </c>
      <c r="DT84" s="16">
        <v>118.51119726041256</v>
      </c>
      <c r="DU84" s="16">
        <v>0</v>
      </c>
      <c r="DV84" s="16">
        <v>0</v>
      </c>
      <c r="DW84" s="16">
        <v>0</v>
      </c>
      <c r="DX84" s="16">
        <v>0</v>
      </c>
      <c r="DY84" s="16">
        <v>113.41331312231868</v>
      </c>
      <c r="DZ84" s="16">
        <v>112.37413440555032</v>
      </c>
      <c r="EA84" s="16">
        <v>114.63789868667918</v>
      </c>
      <c r="EB84" s="16">
        <v>0</v>
      </c>
      <c r="EC84" s="16">
        <v>0</v>
      </c>
      <c r="ED84" s="16">
        <v>108.31574030826717</v>
      </c>
      <c r="EE84" s="16">
        <v>115</v>
      </c>
      <c r="EF84" s="16">
        <v>113.48620536790149</v>
      </c>
      <c r="EG84" s="16">
        <v>0</v>
      </c>
      <c r="EH84" s="16">
        <v>0</v>
      </c>
      <c r="EI84" s="16">
        <v>0</v>
      </c>
      <c r="EJ84" s="16">
        <v>0</v>
      </c>
      <c r="EK84" s="16">
        <v>5</v>
      </c>
      <c r="EL84" s="16">
        <v>5</v>
      </c>
      <c r="EM84" s="16">
        <v>5</v>
      </c>
      <c r="EN84" s="16">
        <v>0</v>
      </c>
      <c r="EO84" s="16">
        <v>0</v>
      </c>
      <c r="EP84" s="16">
        <v>5</v>
      </c>
      <c r="EQ84" s="16">
        <v>5</v>
      </c>
      <c r="ER84" s="16">
        <v>5</v>
      </c>
      <c r="ES84" s="16">
        <v>0</v>
      </c>
      <c r="ET84" s="16">
        <v>0</v>
      </c>
      <c r="EU84" s="16">
        <v>0</v>
      </c>
      <c r="EV84" s="16">
        <v>0</v>
      </c>
      <c r="EW84" s="16">
        <v>687.82359529723385</v>
      </c>
      <c r="EX84" s="16">
        <v>665.72101907408012</v>
      </c>
      <c r="EY84" s="16">
        <v>692.23452157598501</v>
      </c>
      <c r="EZ84" s="16">
        <v>0</v>
      </c>
      <c r="FA84" s="16">
        <v>0</v>
      </c>
      <c r="FB84" s="16">
        <v>725.11801338938187</v>
      </c>
      <c r="FC84" s="16">
        <v>482</v>
      </c>
      <c r="FD84" s="16">
        <v>745.72956376254933</v>
      </c>
      <c r="FE84" s="16">
        <v>0</v>
      </c>
      <c r="FF84" s="16">
        <v>0</v>
      </c>
      <c r="FG84" s="16">
        <v>0</v>
      </c>
      <c r="FH84" s="13">
        <v>0</v>
      </c>
      <c r="FI84" s="13">
        <v>14620.459081836327</v>
      </c>
      <c r="FJ84" s="13">
        <v>17094.194444444445</v>
      </c>
      <c r="FK84" s="13">
        <v>15990</v>
      </c>
      <c r="FL84" s="13">
        <v>0</v>
      </c>
      <c r="FM84" s="13">
        <v>0</v>
      </c>
      <c r="FN84" s="13">
        <v>17983.333333333332</v>
      </c>
      <c r="FO84" s="13">
        <v>16500</v>
      </c>
      <c r="FP84" s="13">
        <v>15665.657894736842</v>
      </c>
      <c r="FQ84" s="13">
        <v>0</v>
      </c>
      <c r="FR84" s="13">
        <v>0</v>
      </c>
      <c r="FS84" s="13">
        <v>0</v>
      </c>
      <c r="FT84" s="15">
        <v>0</v>
      </c>
      <c r="FU84" s="15">
        <v>0.14780403791789007</v>
      </c>
      <c r="FV84" s="15">
        <v>0.13489180049756982</v>
      </c>
      <c r="FW84" s="15">
        <v>0.1</v>
      </c>
      <c r="FX84" s="15">
        <v>0</v>
      </c>
      <c r="FY84" s="15">
        <v>0</v>
      </c>
      <c r="FZ84" s="15">
        <v>0.40472659870250233</v>
      </c>
      <c r="GA84" s="15">
        <v>0.20499999999999999</v>
      </c>
      <c r="GB84" s="15">
        <v>0.18090442553691866</v>
      </c>
      <c r="GC84" s="15">
        <v>0</v>
      </c>
      <c r="GD84" s="15">
        <v>0</v>
      </c>
      <c r="GE84" s="15">
        <v>0</v>
      </c>
      <c r="GF84" s="12"/>
      <c r="GG84" s="12">
        <v>0</v>
      </c>
      <c r="GH84" s="12">
        <v>0</v>
      </c>
      <c r="GI84" s="12">
        <v>0</v>
      </c>
      <c r="GJ84" s="12"/>
      <c r="GK84" s="12"/>
      <c r="GL84" s="12">
        <v>0</v>
      </c>
      <c r="GM84" s="12">
        <v>0</v>
      </c>
      <c r="GN84" s="12">
        <v>0</v>
      </c>
      <c r="GO84" s="12"/>
      <c r="GP84" s="12"/>
      <c r="GQ84" s="12"/>
      <c r="GR84" s="12"/>
      <c r="GS84" s="12">
        <v>3507</v>
      </c>
      <c r="GT84" s="12">
        <v>0</v>
      </c>
      <c r="GU84" s="12">
        <v>0</v>
      </c>
      <c r="GV84" s="12"/>
      <c r="GW84" s="12"/>
      <c r="GX84" s="12">
        <v>0</v>
      </c>
      <c r="GY84" s="12">
        <v>0</v>
      </c>
      <c r="GZ84" s="12">
        <v>0</v>
      </c>
      <c r="HA84" s="12"/>
      <c r="HB84" s="12"/>
      <c r="HC84" s="12"/>
      <c r="HD84" s="12"/>
      <c r="HE84" s="12">
        <v>0</v>
      </c>
      <c r="HF84" s="12">
        <v>36</v>
      </c>
      <c r="HG84" s="12">
        <v>0</v>
      </c>
      <c r="HH84" s="12"/>
      <c r="HI84" s="12"/>
      <c r="HJ84" s="12">
        <v>0</v>
      </c>
      <c r="HK84" s="12">
        <v>0</v>
      </c>
      <c r="HL84" s="12">
        <v>0</v>
      </c>
      <c r="HM84" s="12"/>
      <c r="HN84" s="12"/>
      <c r="HO84" s="12"/>
      <c r="HP84" s="12"/>
      <c r="HQ84" s="12">
        <v>0</v>
      </c>
      <c r="HR84" s="12">
        <v>0</v>
      </c>
      <c r="HS84" s="12">
        <v>2</v>
      </c>
      <c r="HT84" s="12"/>
      <c r="HU84" s="12"/>
      <c r="HV84" s="12">
        <v>0</v>
      </c>
      <c r="HW84" s="12">
        <v>0</v>
      </c>
      <c r="HX84" s="12">
        <v>0</v>
      </c>
      <c r="HY84" s="12"/>
      <c r="HZ84" s="12"/>
      <c r="IA84" s="12"/>
      <c r="IB84" s="12"/>
      <c r="IC84" s="12">
        <v>0</v>
      </c>
      <c r="ID84" s="12">
        <v>0</v>
      </c>
      <c r="IE84" s="12">
        <v>0</v>
      </c>
      <c r="IF84" s="12"/>
      <c r="IG84" s="12"/>
      <c r="IH84" s="12">
        <v>0</v>
      </c>
      <c r="II84" s="12">
        <v>0</v>
      </c>
      <c r="IJ84" s="12">
        <v>0</v>
      </c>
      <c r="IK84" s="12"/>
      <c r="IL84" s="12"/>
      <c r="IM84" s="12"/>
      <c r="IN84" s="12"/>
      <c r="IO84" s="12">
        <v>0</v>
      </c>
      <c r="IP84" s="12">
        <v>0</v>
      </c>
      <c r="IQ84" s="12">
        <v>0</v>
      </c>
      <c r="IR84" s="12"/>
      <c r="IS84" s="12"/>
      <c r="IT84" s="12">
        <v>0</v>
      </c>
      <c r="IU84" s="12">
        <v>0</v>
      </c>
      <c r="IV84" s="12">
        <v>0</v>
      </c>
      <c r="IW84" s="12"/>
      <c r="IX84" s="12"/>
      <c r="IY84" s="12"/>
      <c r="IZ84" s="12"/>
      <c r="JA84" s="12">
        <v>0</v>
      </c>
      <c r="JB84" s="12">
        <v>0</v>
      </c>
      <c r="JC84" s="12">
        <v>0</v>
      </c>
      <c r="JD84" s="12"/>
      <c r="JE84" s="12"/>
      <c r="JF84" s="12">
        <v>3</v>
      </c>
      <c r="JG84" s="12">
        <v>0</v>
      </c>
      <c r="JH84" s="12">
        <v>0</v>
      </c>
      <c r="JI84" s="12"/>
      <c r="JJ84" s="12"/>
      <c r="JK84" s="12"/>
      <c r="JL84" s="12"/>
      <c r="JM84" s="12">
        <v>0</v>
      </c>
      <c r="JN84" s="12">
        <v>0</v>
      </c>
      <c r="JO84" s="12">
        <v>0</v>
      </c>
      <c r="JP84" s="12"/>
      <c r="JQ84" s="12"/>
      <c r="JR84" s="12">
        <v>0</v>
      </c>
      <c r="JS84" s="12">
        <v>1</v>
      </c>
      <c r="JT84" s="12">
        <v>0</v>
      </c>
      <c r="JU84" s="12"/>
      <c r="JV84" s="12"/>
      <c r="JW84" s="12"/>
      <c r="JX84" s="12"/>
      <c r="JY84" s="12">
        <v>0</v>
      </c>
      <c r="JZ84" s="12">
        <v>0</v>
      </c>
      <c r="KA84" s="12">
        <v>0</v>
      </c>
      <c r="KB84" s="12"/>
      <c r="KC84" s="12"/>
      <c r="KD84" s="12">
        <v>0</v>
      </c>
      <c r="KE84" s="12">
        <v>0</v>
      </c>
      <c r="KF84" s="12">
        <v>38</v>
      </c>
      <c r="KG84" s="12"/>
      <c r="KH84" s="12"/>
      <c r="KI84" s="12"/>
      <c r="KJ84" s="12"/>
      <c r="KK84" s="12">
        <v>0</v>
      </c>
      <c r="KL84" s="12">
        <v>0</v>
      </c>
      <c r="KM84" s="12">
        <v>0</v>
      </c>
      <c r="KN84" s="12"/>
      <c r="KO84" s="12"/>
      <c r="KP84" s="12">
        <v>0</v>
      </c>
      <c r="KQ84" s="12">
        <v>0</v>
      </c>
      <c r="KR84" s="12">
        <v>0</v>
      </c>
      <c r="KS84" s="12"/>
      <c r="KT84" s="12"/>
      <c r="KU84" s="12"/>
      <c r="KV84" s="12"/>
      <c r="KW84" s="12">
        <v>0</v>
      </c>
      <c r="KX84" s="12">
        <v>0</v>
      </c>
      <c r="KY84" s="12">
        <v>0</v>
      </c>
      <c r="KZ84" s="12"/>
      <c r="LA84" s="12"/>
      <c r="LB84" s="12">
        <v>0</v>
      </c>
      <c r="LC84" s="12">
        <v>0</v>
      </c>
      <c r="LD84" s="12">
        <v>0</v>
      </c>
      <c r="LE84" s="12"/>
      <c r="LF84" s="12"/>
      <c r="LG84" s="12"/>
      <c r="LH84" s="12"/>
      <c r="LI84" s="12">
        <v>0</v>
      </c>
      <c r="LJ84" s="12">
        <v>0</v>
      </c>
      <c r="LK84" s="12">
        <v>0</v>
      </c>
      <c r="LL84" s="12"/>
      <c r="LM84" s="12"/>
      <c r="LN84" s="12">
        <v>0</v>
      </c>
      <c r="LO84" s="12">
        <v>0</v>
      </c>
      <c r="LP84" s="12">
        <v>0</v>
      </c>
      <c r="LQ84" s="12"/>
      <c r="LR84" s="12"/>
      <c r="LS84" s="12"/>
      <c r="LT84" s="14"/>
      <c r="LU84" s="14">
        <v>0</v>
      </c>
      <c r="LV84" s="14">
        <v>0</v>
      </c>
      <c r="LW84" s="14">
        <v>0</v>
      </c>
      <c r="LX84" s="14"/>
      <c r="LY84" s="14"/>
      <c r="LZ84" s="14">
        <v>0</v>
      </c>
      <c r="MA84" s="14">
        <v>0</v>
      </c>
      <c r="MB84" s="14">
        <v>0</v>
      </c>
      <c r="MC84" s="14"/>
      <c r="MD84" s="14"/>
      <c r="ME84" s="14"/>
      <c r="MF84" s="14"/>
      <c r="MG84" s="14">
        <v>43550394.249236122</v>
      </c>
      <c r="MH84" s="14">
        <v>0</v>
      </c>
      <c r="MI84" s="14">
        <v>0</v>
      </c>
      <c r="MJ84" s="14"/>
      <c r="MK84" s="14"/>
      <c r="ML84" s="14">
        <v>0</v>
      </c>
      <c r="MM84" s="14">
        <v>0</v>
      </c>
      <c r="MN84" s="14">
        <v>0</v>
      </c>
      <c r="MO84" s="14"/>
      <c r="MP84" s="14"/>
      <c r="MQ84" s="14"/>
      <c r="MR84" s="14"/>
      <c r="MS84" s="14">
        <v>0</v>
      </c>
      <c r="MT84" s="14">
        <v>526606.52</v>
      </c>
      <c r="MU84" s="14">
        <v>0</v>
      </c>
      <c r="MV84" s="14"/>
      <c r="MW84" s="14"/>
      <c r="MX84" s="14">
        <v>0</v>
      </c>
      <c r="MY84" s="14">
        <v>0</v>
      </c>
      <c r="MZ84" s="14">
        <v>0</v>
      </c>
      <c r="NA84" s="14"/>
      <c r="NB84" s="14"/>
      <c r="NC84" s="14"/>
      <c r="ND84" s="14"/>
      <c r="NE84" s="14">
        <v>0</v>
      </c>
      <c r="NF84" s="14">
        <v>0</v>
      </c>
      <c r="NG84" s="14">
        <v>28548.66</v>
      </c>
      <c r="NH84" s="14"/>
      <c r="NI84" s="14"/>
      <c r="NJ84" s="14">
        <v>0</v>
      </c>
      <c r="NK84" s="14">
        <v>0</v>
      </c>
      <c r="NL84" s="14">
        <v>0</v>
      </c>
      <c r="NM84" s="14"/>
      <c r="NN84" s="14"/>
      <c r="NO84" s="14"/>
      <c r="NP84" s="14"/>
      <c r="NQ84" s="14">
        <v>0</v>
      </c>
      <c r="NR84" s="14">
        <v>0</v>
      </c>
      <c r="NS84" s="14">
        <v>0</v>
      </c>
      <c r="NT84" s="14"/>
      <c r="NU84" s="14"/>
      <c r="NV84" s="14">
        <v>0</v>
      </c>
      <c r="NW84" s="14">
        <v>0</v>
      </c>
      <c r="NX84" s="14">
        <v>0</v>
      </c>
      <c r="NY84" s="14"/>
      <c r="NZ84" s="14"/>
      <c r="OA84" s="14"/>
      <c r="OB84" s="14"/>
      <c r="OC84" s="14">
        <v>0</v>
      </c>
      <c r="OD84" s="14">
        <v>0</v>
      </c>
      <c r="OE84" s="14">
        <v>0</v>
      </c>
      <c r="OF84" s="14"/>
      <c r="OG84" s="14"/>
      <c r="OH84" s="14">
        <v>0</v>
      </c>
      <c r="OI84" s="14">
        <v>0</v>
      </c>
      <c r="OJ84" s="14">
        <v>0</v>
      </c>
      <c r="OK84" s="14"/>
      <c r="OL84" s="14"/>
      <c r="OM84" s="14"/>
      <c r="ON84" s="14"/>
      <c r="OO84" s="14">
        <v>0</v>
      </c>
      <c r="OP84" s="14">
        <v>0</v>
      </c>
      <c r="OQ84" s="14">
        <v>0</v>
      </c>
      <c r="OR84" s="14"/>
      <c r="OS84" s="14"/>
      <c r="OT84" s="14">
        <v>31985.6733333333</v>
      </c>
      <c r="OU84" s="14"/>
      <c r="OV84" s="14">
        <v>0</v>
      </c>
      <c r="OW84" s="14"/>
      <c r="OX84" s="14"/>
      <c r="OY84" s="14"/>
      <c r="OZ84" s="14"/>
      <c r="PA84" s="14">
        <v>0</v>
      </c>
      <c r="PB84" s="14">
        <v>0</v>
      </c>
      <c r="PC84" s="14">
        <v>0</v>
      </c>
      <c r="PD84" s="14"/>
      <c r="PE84" s="14"/>
      <c r="PF84" s="14">
        <v>0</v>
      </c>
      <c r="PG84" s="14"/>
      <c r="PH84" s="14">
        <v>0</v>
      </c>
      <c r="PI84" s="14"/>
      <c r="PJ84" s="14"/>
      <c r="PK84" s="14"/>
      <c r="PL84" s="14"/>
      <c r="PM84" s="14">
        <v>0</v>
      </c>
      <c r="PN84" s="14">
        <v>0</v>
      </c>
      <c r="PO84" s="14">
        <v>0</v>
      </c>
      <c r="PP84" s="14"/>
      <c r="PQ84" s="14"/>
      <c r="PR84" s="14">
        <v>0</v>
      </c>
      <c r="PS84" s="14"/>
      <c r="PT84" s="14">
        <v>465983.77666666656</v>
      </c>
      <c r="PU84" s="14"/>
      <c r="PV84" s="14"/>
      <c r="PW84" s="14"/>
      <c r="PX84" s="14"/>
      <c r="PY84" s="14">
        <v>0</v>
      </c>
      <c r="PZ84" s="14">
        <v>0</v>
      </c>
      <c r="QA84" s="14">
        <v>0</v>
      </c>
      <c r="QB84" s="14"/>
      <c r="QC84" s="14"/>
      <c r="QD84" s="14">
        <v>0</v>
      </c>
      <c r="QE84" s="14"/>
      <c r="QF84" s="14">
        <v>0</v>
      </c>
      <c r="QG84" s="14"/>
      <c r="QH84" s="14"/>
      <c r="QI84" s="14"/>
    </row>
    <row r="85" spans="18:451">
      <c r="R85" s="12"/>
      <c r="S85" s="12" t="s">
        <v>48</v>
      </c>
      <c r="T85" s="12"/>
      <c r="U85" s="22">
        <v>4</v>
      </c>
      <c r="V85" s="22">
        <v>1</v>
      </c>
      <c r="W85" s="22">
        <v>31</v>
      </c>
      <c r="X85" s="22">
        <v>3</v>
      </c>
      <c r="Y85" s="22"/>
      <c r="Z85" s="22"/>
      <c r="AA85" s="22"/>
      <c r="AB85" s="22"/>
      <c r="AC85" s="22"/>
      <c r="AD85" s="22"/>
      <c r="AE85" s="22"/>
      <c r="AF85" s="25"/>
      <c r="AG85" s="25">
        <v>51589.759999999995</v>
      </c>
      <c r="AH85" s="25">
        <v>10819.47</v>
      </c>
      <c r="AI85" s="25">
        <v>458745.32999999996</v>
      </c>
      <c r="AJ85" s="25">
        <v>37376.759999999995</v>
      </c>
      <c r="AK85" s="25"/>
      <c r="AL85" s="25"/>
      <c r="AM85" s="25"/>
      <c r="AN85" s="25"/>
      <c r="AO85" s="25"/>
      <c r="AP85" s="25"/>
      <c r="AQ85" s="25"/>
      <c r="AR85" s="22"/>
      <c r="AS85" s="22">
        <v>51309.372051282073</v>
      </c>
      <c r="AT85" s="22">
        <v>10785.52</v>
      </c>
      <c r="AU85" s="22">
        <v>458745.32999999996</v>
      </c>
      <c r="AV85" s="22">
        <v>37376.759999999995</v>
      </c>
      <c r="AW85" s="22"/>
      <c r="AX85" s="22"/>
      <c r="AY85" s="22"/>
      <c r="AZ85" s="22"/>
      <c r="BA85" s="22"/>
      <c r="BB85" s="22"/>
      <c r="BC85" s="22"/>
      <c r="BD85" s="22"/>
      <c r="BE85" s="22">
        <v>275.84794871795009</v>
      </c>
      <c r="BF85" s="22">
        <v>33.949999999998902</v>
      </c>
      <c r="BG85" s="22">
        <v>0</v>
      </c>
      <c r="BH85" s="14">
        <v>0</v>
      </c>
      <c r="BI85" s="14"/>
      <c r="BJ85" s="14"/>
      <c r="BK85" s="14"/>
      <c r="BL85" s="14"/>
      <c r="BM85" s="14"/>
      <c r="BN85" s="14"/>
      <c r="BO85" s="14"/>
      <c r="BP85" s="14"/>
      <c r="BQ85" s="14">
        <v>872.36136349999992</v>
      </c>
      <c r="BR85" s="14">
        <v>0</v>
      </c>
      <c r="BS85" s="14">
        <v>0</v>
      </c>
      <c r="BT85" s="14">
        <v>0</v>
      </c>
      <c r="BU85" s="14"/>
      <c r="BV85" s="14"/>
      <c r="BW85" s="14"/>
      <c r="BX85" s="14"/>
      <c r="BY85" s="14"/>
      <c r="BZ85" s="14"/>
      <c r="CA85" s="14"/>
      <c r="CB85" s="15" t="e">
        <v>#DIV/0!</v>
      </c>
      <c r="CC85" s="15">
        <v>0</v>
      </c>
      <c r="CD85" s="15">
        <v>0</v>
      </c>
      <c r="CE85" s="15">
        <v>0</v>
      </c>
      <c r="CF85" s="15">
        <v>0</v>
      </c>
      <c r="CG85" s="15" t="e">
        <v>#DIV/0!</v>
      </c>
      <c r="CH85" s="15" t="e">
        <v>#DIV/0!</v>
      </c>
      <c r="CI85" s="15" t="e">
        <v>#DIV/0!</v>
      </c>
      <c r="CJ85" s="15" t="e">
        <v>#DIV/0!</v>
      </c>
      <c r="CK85" s="15" t="e">
        <v>#DIV/0!</v>
      </c>
      <c r="CL85" s="15" t="e">
        <v>#DIV/0!</v>
      </c>
      <c r="CM85" s="15" t="e">
        <v>#DIV/0!</v>
      </c>
      <c r="CN85" s="15" t="e">
        <v>#DIV/0!</v>
      </c>
      <c r="CO85" s="15">
        <v>0</v>
      </c>
      <c r="CP85" s="15">
        <v>0</v>
      </c>
      <c r="CQ85" s="15">
        <v>0</v>
      </c>
      <c r="CR85" s="15">
        <v>0</v>
      </c>
      <c r="CS85" s="15" t="e">
        <v>#DIV/0!</v>
      </c>
      <c r="CT85" s="15" t="e">
        <v>#DIV/0!</v>
      </c>
      <c r="CU85" s="15" t="e">
        <v>#DIV/0!</v>
      </c>
      <c r="CV85" s="15" t="e">
        <v>#DIV/0!</v>
      </c>
      <c r="CW85" s="15" t="e">
        <v>#DIV/0!</v>
      </c>
      <c r="CX85" s="15" t="e">
        <v>#DIV/0!</v>
      </c>
      <c r="CY85" s="15" t="e">
        <v>#DIV/0!</v>
      </c>
      <c r="CZ85" s="15">
        <v>0</v>
      </c>
      <c r="DA85" s="15">
        <v>0.16776828422876949</v>
      </c>
      <c r="DB85" s="15">
        <v>0.17990000000000003</v>
      </c>
      <c r="DC85" s="15">
        <v>0.16850349893335756</v>
      </c>
      <c r="DD85" s="15">
        <v>0.15311209800918835</v>
      </c>
      <c r="DE85" s="15">
        <v>0</v>
      </c>
      <c r="DF85" s="15">
        <v>0</v>
      </c>
      <c r="DG85" s="15">
        <v>0</v>
      </c>
      <c r="DH85" s="15">
        <v>0</v>
      </c>
      <c r="DI85" s="15">
        <v>0</v>
      </c>
      <c r="DJ85" s="15">
        <v>0</v>
      </c>
      <c r="DK85" s="15">
        <v>0</v>
      </c>
      <c r="DL85" s="16">
        <v>0</v>
      </c>
      <c r="DM85" s="16">
        <v>120</v>
      </c>
      <c r="DN85" s="16">
        <v>120</v>
      </c>
      <c r="DO85" s="16">
        <v>116.24524554411745</v>
      </c>
      <c r="DP85" s="16">
        <v>90.022970903522207</v>
      </c>
      <c r="DQ85" s="16">
        <v>0</v>
      </c>
      <c r="DR85" s="16">
        <v>0</v>
      </c>
      <c r="DS85" s="16">
        <v>0</v>
      </c>
      <c r="DT85" s="16">
        <v>0</v>
      </c>
      <c r="DU85" s="16">
        <v>0</v>
      </c>
      <c r="DV85" s="16">
        <v>0</v>
      </c>
      <c r="DW85" s="16">
        <v>0</v>
      </c>
      <c r="DX85" s="16">
        <v>0</v>
      </c>
      <c r="DY85" s="16">
        <v>115</v>
      </c>
      <c r="DZ85" s="16">
        <v>115</v>
      </c>
      <c r="EA85" s="16">
        <v>111.75918113016499</v>
      </c>
      <c r="EB85" s="16">
        <v>85.217075038284833</v>
      </c>
      <c r="EC85" s="16">
        <v>0</v>
      </c>
      <c r="ED85" s="16">
        <v>0</v>
      </c>
      <c r="EE85" s="16">
        <v>0</v>
      </c>
      <c r="EF85" s="16">
        <v>0</v>
      </c>
      <c r="EG85" s="16">
        <v>0</v>
      </c>
      <c r="EH85" s="16">
        <v>0</v>
      </c>
      <c r="EI85" s="16">
        <v>0</v>
      </c>
      <c r="EJ85" s="16">
        <v>0</v>
      </c>
      <c r="EK85" s="16">
        <v>5</v>
      </c>
      <c r="EL85" s="16">
        <v>5</v>
      </c>
      <c r="EM85" s="16">
        <v>5</v>
      </c>
      <c r="EN85" s="16">
        <v>5</v>
      </c>
      <c r="EO85" s="16">
        <v>0</v>
      </c>
      <c r="EP85" s="16">
        <v>0</v>
      </c>
      <c r="EQ85" s="16">
        <v>0</v>
      </c>
      <c r="ER85" s="16">
        <v>0</v>
      </c>
      <c r="ES85" s="16">
        <v>0</v>
      </c>
      <c r="ET85" s="16">
        <v>0</v>
      </c>
      <c r="EU85" s="16">
        <v>0</v>
      </c>
      <c r="EV85" s="16">
        <v>0</v>
      </c>
      <c r="EW85" s="16">
        <v>634.90641247833628</v>
      </c>
      <c r="EX85" s="16">
        <v>587.5</v>
      </c>
      <c r="EY85" s="16">
        <v>653.14039937123675</v>
      </c>
      <c r="EZ85" s="16">
        <v>706.34628637059723</v>
      </c>
      <c r="FA85" s="16">
        <v>0</v>
      </c>
      <c r="FB85" s="16">
        <v>0</v>
      </c>
      <c r="FC85" s="16">
        <v>0</v>
      </c>
      <c r="FD85" s="16">
        <v>0</v>
      </c>
      <c r="FE85" s="16">
        <v>0</v>
      </c>
      <c r="FF85" s="16">
        <v>0</v>
      </c>
      <c r="FG85" s="16">
        <v>0</v>
      </c>
      <c r="FH85" s="13">
        <v>0</v>
      </c>
      <c r="FI85" s="13">
        <v>14425</v>
      </c>
      <c r="FJ85" s="13">
        <v>12100</v>
      </c>
      <c r="FK85" s="13">
        <v>17071.677419354837</v>
      </c>
      <c r="FL85" s="13">
        <v>17733.333333333332</v>
      </c>
      <c r="FM85" s="13">
        <v>0</v>
      </c>
      <c r="FN85" s="13">
        <v>0</v>
      </c>
      <c r="FO85" s="13">
        <v>0</v>
      </c>
      <c r="FP85" s="13">
        <v>0</v>
      </c>
      <c r="FQ85" s="13">
        <v>0</v>
      </c>
      <c r="FR85" s="13">
        <v>0</v>
      </c>
      <c r="FS85" s="13">
        <v>0</v>
      </c>
      <c r="FT85" s="15">
        <v>0</v>
      </c>
      <c r="FU85" s="15">
        <v>0.1</v>
      </c>
      <c r="FV85" s="15">
        <v>0.1</v>
      </c>
      <c r="FW85" s="15">
        <v>0.12664628454599394</v>
      </c>
      <c r="FX85" s="15">
        <v>0.26353383458646618</v>
      </c>
      <c r="FY85" s="15">
        <v>0</v>
      </c>
      <c r="FZ85" s="15">
        <v>0</v>
      </c>
      <c r="GA85" s="15">
        <v>0</v>
      </c>
      <c r="GB85" s="15">
        <v>0</v>
      </c>
      <c r="GC85" s="15">
        <v>0</v>
      </c>
      <c r="GD85" s="15">
        <v>0</v>
      </c>
      <c r="GE85" s="15">
        <v>0</v>
      </c>
      <c r="GF85" s="12"/>
      <c r="GG85" s="12">
        <v>0</v>
      </c>
      <c r="GH85" s="12">
        <v>0</v>
      </c>
      <c r="GI85" s="12">
        <v>0</v>
      </c>
      <c r="GJ85" s="12">
        <v>0</v>
      </c>
      <c r="GK85" s="12"/>
      <c r="GL85" s="12"/>
      <c r="GM85" s="12"/>
      <c r="GN85" s="12"/>
      <c r="GO85" s="12"/>
      <c r="GP85" s="12"/>
      <c r="GQ85" s="12"/>
      <c r="GR85" s="12"/>
      <c r="GS85" s="12">
        <v>4</v>
      </c>
      <c r="GT85" s="12">
        <v>0</v>
      </c>
      <c r="GU85" s="12">
        <v>0</v>
      </c>
      <c r="GV85" s="12">
        <v>0</v>
      </c>
      <c r="GW85" s="12"/>
      <c r="GX85" s="12"/>
      <c r="GY85" s="12"/>
      <c r="GZ85" s="12"/>
      <c r="HA85" s="12"/>
      <c r="HB85" s="12"/>
      <c r="HC85" s="12"/>
      <c r="HD85" s="12"/>
      <c r="HE85" s="12">
        <v>0</v>
      </c>
      <c r="HF85" s="12">
        <v>1</v>
      </c>
      <c r="HG85" s="12">
        <v>0</v>
      </c>
      <c r="HH85" s="12">
        <v>0</v>
      </c>
      <c r="HI85" s="12"/>
      <c r="HJ85" s="12"/>
      <c r="HK85" s="12"/>
      <c r="HL85" s="12"/>
      <c r="HM85" s="12"/>
      <c r="HN85" s="12"/>
      <c r="HO85" s="12"/>
      <c r="HP85" s="12"/>
      <c r="HQ85" s="12">
        <v>0</v>
      </c>
      <c r="HR85" s="12">
        <v>0</v>
      </c>
      <c r="HS85" s="12">
        <v>31</v>
      </c>
      <c r="HT85" s="12">
        <v>0</v>
      </c>
      <c r="HU85" s="12"/>
      <c r="HV85" s="12"/>
      <c r="HW85" s="12"/>
      <c r="HX85" s="12"/>
      <c r="HY85" s="12"/>
      <c r="HZ85" s="12"/>
      <c r="IA85" s="12"/>
      <c r="IB85" s="12"/>
      <c r="IC85" s="12">
        <v>0</v>
      </c>
      <c r="ID85" s="12">
        <v>0</v>
      </c>
      <c r="IE85" s="12">
        <v>0</v>
      </c>
      <c r="IF85" s="12">
        <v>3</v>
      </c>
      <c r="IG85" s="12"/>
      <c r="IH85" s="12"/>
      <c r="II85" s="12"/>
      <c r="IJ85" s="12"/>
      <c r="IK85" s="12"/>
      <c r="IL85" s="12"/>
      <c r="IM85" s="12"/>
      <c r="IN85" s="12"/>
      <c r="IO85" s="12">
        <v>0</v>
      </c>
      <c r="IP85" s="12">
        <v>0</v>
      </c>
      <c r="IQ85" s="12">
        <v>0</v>
      </c>
      <c r="IR85" s="12">
        <v>0</v>
      </c>
      <c r="IS85" s="12"/>
      <c r="IT85" s="12"/>
      <c r="IU85" s="12"/>
      <c r="IV85" s="12"/>
      <c r="IW85" s="12"/>
      <c r="IX85" s="12"/>
      <c r="IY85" s="12"/>
      <c r="IZ85" s="12"/>
      <c r="JA85" s="12">
        <v>0</v>
      </c>
      <c r="JB85" s="12">
        <v>0</v>
      </c>
      <c r="JC85" s="12">
        <v>0</v>
      </c>
      <c r="JD85" s="12">
        <v>0</v>
      </c>
      <c r="JE85" s="12"/>
      <c r="JF85" s="12"/>
      <c r="JG85" s="12"/>
      <c r="JH85" s="12"/>
      <c r="JI85" s="12"/>
      <c r="JJ85" s="12"/>
      <c r="JK85" s="12"/>
      <c r="JL85" s="12"/>
      <c r="JM85" s="12">
        <v>0</v>
      </c>
      <c r="JN85" s="12">
        <v>0</v>
      </c>
      <c r="JO85" s="12">
        <v>0</v>
      </c>
      <c r="JP85" s="12">
        <v>0</v>
      </c>
      <c r="JQ85" s="12"/>
      <c r="JR85" s="12"/>
      <c r="JS85" s="12"/>
      <c r="JT85" s="12"/>
      <c r="JU85" s="12"/>
      <c r="JV85" s="12"/>
      <c r="JW85" s="12"/>
      <c r="JX85" s="12"/>
      <c r="JY85" s="12">
        <v>0</v>
      </c>
      <c r="JZ85" s="12">
        <v>0</v>
      </c>
      <c r="KA85" s="12">
        <v>0</v>
      </c>
      <c r="KB85" s="12">
        <v>0</v>
      </c>
      <c r="KC85" s="12"/>
      <c r="KD85" s="12"/>
      <c r="KE85" s="12"/>
      <c r="KF85" s="12"/>
      <c r="KG85" s="12"/>
      <c r="KH85" s="12"/>
      <c r="KI85" s="12"/>
      <c r="KJ85" s="12"/>
      <c r="KK85" s="12">
        <v>0</v>
      </c>
      <c r="KL85" s="12">
        <v>0</v>
      </c>
      <c r="KM85" s="12">
        <v>0</v>
      </c>
      <c r="KN85" s="12">
        <v>0</v>
      </c>
      <c r="KO85" s="12"/>
      <c r="KP85" s="12"/>
      <c r="KQ85" s="12"/>
      <c r="KR85" s="12"/>
      <c r="KS85" s="12"/>
      <c r="KT85" s="12"/>
      <c r="KU85" s="12"/>
      <c r="KV85" s="12"/>
      <c r="KW85" s="12">
        <v>0</v>
      </c>
      <c r="KX85" s="12">
        <v>0</v>
      </c>
      <c r="KY85" s="12">
        <v>0</v>
      </c>
      <c r="KZ85" s="12">
        <v>0</v>
      </c>
      <c r="LA85" s="12"/>
      <c r="LB85" s="12"/>
      <c r="LC85" s="12"/>
      <c r="LD85" s="12"/>
      <c r="LE85" s="12"/>
      <c r="LF85" s="12"/>
      <c r="LG85" s="12"/>
      <c r="LH85" s="12"/>
      <c r="LI85" s="12">
        <v>0</v>
      </c>
      <c r="LJ85" s="12">
        <v>0</v>
      </c>
      <c r="LK85" s="12">
        <v>0</v>
      </c>
      <c r="LL85" s="12">
        <v>0</v>
      </c>
      <c r="LM85" s="12"/>
      <c r="LN85" s="12"/>
      <c r="LO85" s="12"/>
      <c r="LP85" s="12"/>
      <c r="LQ85" s="12"/>
      <c r="LR85" s="12"/>
      <c r="LS85" s="12"/>
      <c r="LT85" s="14"/>
      <c r="LU85" s="14">
        <v>0</v>
      </c>
      <c r="LV85" s="14">
        <v>0</v>
      </c>
      <c r="LW85" s="14">
        <v>0</v>
      </c>
      <c r="LX85" s="14">
        <v>0</v>
      </c>
      <c r="LY85" s="14"/>
      <c r="LZ85" s="14"/>
      <c r="MA85" s="14"/>
      <c r="MB85" s="14"/>
      <c r="MC85" s="14"/>
      <c r="MD85" s="14"/>
      <c r="ME85" s="14"/>
      <c r="MF85" s="14"/>
      <c r="MG85" s="14">
        <v>51309.372051282073</v>
      </c>
      <c r="MH85" s="14">
        <v>0</v>
      </c>
      <c r="MI85" s="14">
        <v>0</v>
      </c>
      <c r="MJ85" s="14">
        <v>0</v>
      </c>
      <c r="MK85" s="14"/>
      <c r="ML85" s="14"/>
      <c r="MM85" s="14"/>
      <c r="MN85" s="14"/>
      <c r="MO85" s="14"/>
      <c r="MP85" s="14"/>
      <c r="MQ85" s="14"/>
      <c r="MR85" s="14"/>
      <c r="MS85" s="14">
        <v>0</v>
      </c>
      <c r="MT85" s="14">
        <v>10785.52</v>
      </c>
      <c r="MU85" s="14">
        <v>0</v>
      </c>
      <c r="MV85" s="14">
        <v>0</v>
      </c>
      <c r="MW85" s="14"/>
      <c r="MX85" s="14"/>
      <c r="MY85" s="14"/>
      <c r="MZ85" s="14"/>
      <c r="NA85" s="14"/>
      <c r="NB85" s="14"/>
      <c r="NC85" s="14"/>
      <c r="ND85" s="14"/>
      <c r="NE85" s="14">
        <v>0</v>
      </c>
      <c r="NF85" s="14">
        <v>0</v>
      </c>
      <c r="NG85" s="14">
        <v>458745.32999999996</v>
      </c>
      <c r="NH85" s="14">
        <v>0</v>
      </c>
      <c r="NI85" s="14"/>
      <c r="NJ85" s="14"/>
      <c r="NK85" s="14"/>
      <c r="NL85" s="14"/>
      <c r="NM85" s="14"/>
      <c r="NN85" s="14"/>
      <c r="NO85" s="14"/>
      <c r="NP85" s="14"/>
      <c r="NQ85" s="14">
        <v>0</v>
      </c>
      <c r="NR85" s="14">
        <v>0</v>
      </c>
      <c r="NS85" s="14">
        <v>0</v>
      </c>
      <c r="NT85" s="14">
        <v>37376.759999999995</v>
      </c>
      <c r="NU85" s="14"/>
      <c r="NV85" s="14"/>
      <c r="NW85" s="14"/>
      <c r="NX85" s="14"/>
      <c r="NY85" s="14"/>
      <c r="NZ85" s="14"/>
      <c r="OA85" s="14"/>
      <c r="OB85" s="14"/>
      <c r="OC85" s="14">
        <v>0</v>
      </c>
      <c r="OD85" s="14">
        <v>0</v>
      </c>
      <c r="OE85" s="14">
        <v>0</v>
      </c>
      <c r="OF85" s="14">
        <v>0</v>
      </c>
      <c r="OG85" s="14"/>
      <c r="OH85" s="14"/>
      <c r="OI85" s="14"/>
      <c r="OJ85" s="14"/>
      <c r="OK85" s="14"/>
      <c r="OL85" s="14"/>
      <c r="OM85" s="14"/>
      <c r="ON85" s="14"/>
      <c r="OO85" s="14">
        <v>0</v>
      </c>
      <c r="OP85" s="14">
        <v>0</v>
      </c>
      <c r="OQ85" s="14">
        <v>0</v>
      </c>
      <c r="OR85" s="14">
        <v>0</v>
      </c>
      <c r="OS85" s="14"/>
      <c r="OT85" s="14"/>
      <c r="OU85" s="14"/>
      <c r="OV85" s="14"/>
      <c r="OW85" s="14"/>
      <c r="OX85" s="14"/>
      <c r="OY85" s="14"/>
      <c r="OZ85" s="14"/>
      <c r="PA85" s="14">
        <v>0</v>
      </c>
      <c r="PB85" s="14">
        <v>0</v>
      </c>
      <c r="PC85" s="14">
        <v>0</v>
      </c>
      <c r="PD85" s="14">
        <v>0</v>
      </c>
      <c r="PE85" s="14"/>
      <c r="PF85" s="14"/>
      <c r="PG85" s="14"/>
      <c r="PH85" s="14"/>
      <c r="PI85" s="14"/>
      <c r="PJ85" s="14"/>
      <c r="PK85" s="14"/>
      <c r="PL85" s="14"/>
      <c r="PM85" s="14">
        <v>0</v>
      </c>
      <c r="PN85" s="14">
        <v>0</v>
      </c>
      <c r="PO85" s="14">
        <v>0</v>
      </c>
      <c r="PP85" s="14">
        <v>0</v>
      </c>
      <c r="PQ85" s="14"/>
      <c r="PR85" s="14"/>
      <c r="PS85" s="14"/>
      <c r="PT85" s="14"/>
      <c r="PU85" s="14"/>
      <c r="PV85" s="14"/>
      <c r="PW85" s="14"/>
      <c r="PX85" s="14"/>
      <c r="PY85" s="14">
        <v>0</v>
      </c>
      <c r="PZ85" s="14">
        <v>0</v>
      </c>
      <c r="QA85" s="14">
        <v>0</v>
      </c>
      <c r="QB85" s="14">
        <v>0</v>
      </c>
      <c r="QC85" s="14"/>
      <c r="QD85" s="14"/>
      <c r="QE85" s="14"/>
      <c r="QF85" s="14"/>
      <c r="QG85" s="14"/>
      <c r="QH85" s="14"/>
      <c r="QI85" s="14"/>
    </row>
    <row r="86" spans="18:451">
      <c r="R86" s="12"/>
      <c r="S86" s="12" t="s">
        <v>49</v>
      </c>
      <c r="T86" s="12"/>
      <c r="U86" s="12">
        <v>1</v>
      </c>
      <c r="V86" s="12">
        <v>1</v>
      </c>
      <c r="W86" s="12">
        <v>1</v>
      </c>
      <c r="X86" s="12">
        <v>19</v>
      </c>
      <c r="Y86" s="12">
        <v>1</v>
      </c>
      <c r="Z86" s="12"/>
      <c r="AA86" s="12"/>
      <c r="AB86" s="12"/>
      <c r="AC86" s="12"/>
      <c r="AD86" s="12"/>
      <c r="AE86" s="12"/>
      <c r="AG86">
        <v>16865.599999999999</v>
      </c>
      <c r="AH86">
        <v>7965.5</v>
      </c>
      <c r="AI86">
        <v>6800</v>
      </c>
      <c r="AJ86">
        <v>231964.23</v>
      </c>
      <c r="AK86">
        <v>10800</v>
      </c>
      <c r="AR86" s="14"/>
      <c r="AS86" s="14">
        <v>16778.042000000001</v>
      </c>
      <c r="AT86" s="14">
        <v>7921.6</v>
      </c>
      <c r="AU86" s="14">
        <v>6759.06</v>
      </c>
      <c r="AV86" s="14">
        <v>231964.23</v>
      </c>
      <c r="AW86" s="14">
        <v>10734.27</v>
      </c>
      <c r="AX86" s="14"/>
      <c r="AY86" s="14"/>
      <c r="AZ86" s="14"/>
      <c r="BA86" s="14"/>
      <c r="BB86" s="14"/>
      <c r="BC86" s="14"/>
      <c r="BD86" s="14"/>
      <c r="BE86" s="14">
        <v>87.558000000000902</v>
      </c>
      <c r="BF86" s="14">
        <v>43.899999999999601</v>
      </c>
      <c r="BG86" s="14">
        <v>40.9399999999996</v>
      </c>
      <c r="BH86" s="14">
        <v>0</v>
      </c>
      <c r="BI86" s="14">
        <v>65.729999999999606</v>
      </c>
      <c r="BJ86" s="14"/>
      <c r="BK86" s="14"/>
      <c r="BL86" s="14"/>
      <c r="BM86" s="14"/>
      <c r="BN86" s="14"/>
      <c r="BO86" s="14"/>
      <c r="BP86" s="14"/>
      <c r="BQ86" s="14">
        <v>252.843453333333</v>
      </c>
      <c r="BR86" s="14">
        <v>0</v>
      </c>
      <c r="BS86" s="14">
        <v>0</v>
      </c>
      <c r="BT86" s="14">
        <v>0</v>
      </c>
      <c r="BU86" s="14">
        <v>161.91</v>
      </c>
      <c r="BV86" s="14"/>
      <c r="BW86" s="14"/>
      <c r="BX86" s="14"/>
      <c r="BY86" s="14"/>
      <c r="BZ86" s="14"/>
      <c r="CA86" s="14"/>
      <c r="CB86" s="15" t="e">
        <v>#DIV/0!</v>
      </c>
      <c r="CC86" s="15">
        <v>0</v>
      </c>
      <c r="CD86" s="15">
        <v>0</v>
      </c>
      <c r="CE86" s="15">
        <v>0</v>
      </c>
      <c r="CF86" s="15">
        <v>0</v>
      </c>
      <c r="CG86" s="15">
        <v>0</v>
      </c>
      <c r="CH86" s="15" t="e">
        <v>#DIV/0!</v>
      </c>
      <c r="CI86" s="15" t="e">
        <v>#DIV/0!</v>
      </c>
      <c r="CJ86" s="15" t="e">
        <v>#DIV/0!</v>
      </c>
      <c r="CK86" s="15" t="e">
        <v>#DIV/0!</v>
      </c>
      <c r="CL86" s="15" t="e">
        <v>#DIV/0!</v>
      </c>
      <c r="CM86" s="15" t="e">
        <v>#DIV/0!</v>
      </c>
      <c r="CN86" s="15" t="e">
        <v>#DIV/0!</v>
      </c>
      <c r="CO86" s="15">
        <v>0</v>
      </c>
      <c r="CP86" s="15">
        <v>0</v>
      </c>
      <c r="CQ86" s="15">
        <v>0</v>
      </c>
      <c r="CR86" s="15">
        <v>0</v>
      </c>
      <c r="CS86" s="15">
        <v>0</v>
      </c>
      <c r="CT86" s="15" t="e">
        <v>#DIV/0!</v>
      </c>
      <c r="CU86" s="15" t="e">
        <v>#DIV/0!</v>
      </c>
      <c r="CV86" s="15" t="e">
        <v>#DIV/0!</v>
      </c>
      <c r="CW86" s="15" t="e">
        <v>#DIV/0!</v>
      </c>
      <c r="CX86" s="15" t="e">
        <v>#DIV/0!</v>
      </c>
      <c r="CY86" s="15" t="e">
        <v>#DIV/0!</v>
      </c>
      <c r="CZ86" s="15">
        <v>0</v>
      </c>
      <c r="DA86" s="15">
        <v>0.17989999999999998</v>
      </c>
      <c r="DB86" s="15">
        <v>0.1699</v>
      </c>
      <c r="DC86" s="15">
        <v>0.17989999999999998</v>
      </c>
      <c r="DD86" s="15">
        <v>0.16884372515930773</v>
      </c>
      <c r="DE86" s="15">
        <v>0.17989999999999998</v>
      </c>
      <c r="DF86" s="15">
        <v>0</v>
      </c>
      <c r="DG86" s="15">
        <v>0</v>
      </c>
      <c r="DH86" s="15">
        <v>0</v>
      </c>
      <c r="DI86" s="15">
        <v>0</v>
      </c>
      <c r="DJ86" s="15">
        <v>0</v>
      </c>
      <c r="DK86" s="15">
        <v>0</v>
      </c>
      <c r="DL86" s="16">
        <v>0</v>
      </c>
      <c r="DM86" s="16">
        <v>120</v>
      </c>
      <c r="DN86" s="16">
        <v>120</v>
      </c>
      <c r="DO86" s="16">
        <v>84</v>
      </c>
      <c r="DP86" s="16">
        <v>120</v>
      </c>
      <c r="DQ86" s="16">
        <v>120</v>
      </c>
      <c r="DR86" s="16">
        <v>0</v>
      </c>
      <c r="DS86" s="16">
        <v>0</v>
      </c>
      <c r="DT86" s="16">
        <v>0</v>
      </c>
      <c r="DU86" s="16">
        <v>0</v>
      </c>
      <c r="DV86" s="16">
        <v>0</v>
      </c>
      <c r="DW86" s="16">
        <v>0</v>
      </c>
      <c r="DX86" s="16">
        <v>0</v>
      </c>
      <c r="DY86" s="16">
        <v>115</v>
      </c>
      <c r="DZ86" s="16">
        <v>116</v>
      </c>
      <c r="EA86" s="16">
        <v>80</v>
      </c>
      <c r="EB86" s="16">
        <v>115.22384268848685</v>
      </c>
      <c r="EC86" s="16">
        <v>118</v>
      </c>
      <c r="ED86" s="16">
        <v>0</v>
      </c>
      <c r="EE86" s="16">
        <v>0</v>
      </c>
      <c r="EF86" s="16">
        <v>0</v>
      </c>
      <c r="EG86" s="16">
        <v>0</v>
      </c>
      <c r="EH86" s="16">
        <v>0</v>
      </c>
      <c r="EI86" s="16">
        <v>0</v>
      </c>
      <c r="EJ86" s="16">
        <v>0</v>
      </c>
      <c r="EK86" s="16">
        <v>5</v>
      </c>
      <c r="EL86" s="16">
        <v>5</v>
      </c>
      <c r="EM86" s="16">
        <v>5</v>
      </c>
      <c r="EN86" s="16">
        <v>4.9999999999999991</v>
      </c>
      <c r="EO86" s="16">
        <v>5</v>
      </c>
      <c r="EP86" s="16">
        <v>0</v>
      </c>
      <c r="EQ86" s="16">
        <v>0</v>
      </c>
      <c r="ER86" s="16">
        <v>0</v>
      </c>
      <c r="ES86" s="16">
        <v>0</v>
      </c>
      <c r="ET86" s="16">
        <v>0</v>
      </c>
      <c r="EU86" s="16">
        <v>0</v>
      </c>
      <c r="EV86" s="16">
        <v>0</v>
      </c>
      <c r="EW86" s="16">
        <v>638.5</v>
      </c>
      <c r="EX86" s="16">
        <v>561</v>
      </c>
      <c r="EY86" s="16">
        <v>598</v>
      </c>
      <c r="EZ86" s="16">
        <v>662.09735156333147</v>
      </c>
      <c r="FA86" s="16">
        <v>578</v>
      </c>
      <c r="FB86" s="16">
        <v>0</v>
      </c>
      <c r="FC86" s="16">
        <v>0</v>
      </c>
      <c r="FD86" s="16">
        <v>0</v>
      </c>
      <c r="FE86" s="16">
        <v>0</v>
      </c>
      <c r="FF86" s="16">
        <v>0</v>
      </c>
      <c r="FG86" s="16">
        <v>0</v>
      </c>
      <c r="FH86" s="13">
        <v>0</v>
      </c>
      <c r="FI86" s="13">
        <v>18800</v>
      </c>
      <c r="FJ86" s="13">
        <v>8900</v>
      </c>
      <c r="FK86" s="13">
        <v>8500</v>
      </c>
      <c r="FL86" s="13">
        <v>13839.315789473685</v>
      </c>
      <c r="FM86" s="13">
        <v>12000</v>
      </c>
      <c r="FN86" s="13">
        <v>0</v>
      </c>
      <c r="FO86" s="13">
        <v>0</v>
      </c>
      <c r="FP86" s="13">
        <v>0</v>
      </c>
      <c r="FQ86" s="13">
        <v>0</v>
      </c>
      <c r="FR86" s="13">
        <v>0</v>
      </c>
      <c r="FS86" s="13">
        <v>0</v>
      </c>
      <c r="FT86" s="15">
        <v>0</v>
      </c>
      <c r="FU86" s="15">
        <v>0.1</v>
      </c>
      <c r="FV86" s="15">
        <v>0.105</v>
      </c>
      <c r="FW86" s="15">
        <v>0.2</v>
      </c>
      <c r="FX86" s="15">
        <v>0.11529741735026451</v>
      </c>
      <c r="FY86" s="15">
        <v>0.1</v>
      </c>
      <c r="FZ86" s="15">
        <v>0</v>
      </c>
      <c r="GA86" s="15">
        <v>0</v>
      </c>
      <c r="GB86" s="15">
        <v>0</v>
      </c>
      <c r="GC86" s="15">
        <v>0</v>
      </c>
      <c r="GD86" s="15">
        <v>0</v>
      </c>
      <c r="GE86" s="15">
        <v>0</v>
      </c>
      <c r="GF86" s="12"/>
      <c r="GG86" s="12">
        <v>0</v>
      </c>
      <c r="GH86" s="12">
        <v>0</v>
      </c>
      <c r="GI86" s="12">
        <v>0</v>
      </c>
      <c r="GJ86" s="12">
        <v>0</v>
      </c>
      <c r="GK86" s="12">
        <v>0</v>
      </c>
      <c r="GL86" s="12"/>
      <c r="GM86" s="12"/>
      <c r="GN86" s="12"/>
      <c r="GO86" s="12"/>
      <c r="GP86" s="12"/>
      <c r="GQ86" s="12"/>
      <c r="GR86" s="12"/>
      <c r="GS86" s="12">
        <v>1</v>
      </c>
      <c r="GT86" s="12">
        <v>0</v>
      </c>
      <c r="GU86" s="12">
        <v>0</v>
      </c>
      <c r="GV86" s="12">
        <v>0</v>
      </c>
      <c r="GW86" s="12">
        <v>0</v>
      </c>
      <c r="GX86" s="12"/>
      <c r="GY86" s="12"/>
      <c r="GZ86" s="12"/>
      <c r="HA86" s="12"/>
      <c r="HB86" s="12"/>
      <c r="HC86" s="12"/>
      <c r="HD86" s="12"/>
      <c r="HE86" s="12">
        <v>0</v>
      </c>
      <c r="HF86" s="12">
        <v>1</v>
      </c>
      <c r="HG86" s="12">
        <v>0</v>
      </c>
      <c r="HH86" s="12">
        <v>0</v>
      </c>
      <c r="HI86" s="12">
        <v>0</v>
      </c>
      <c r="HJ86" s="12"/>
      <c r="HK86" s="12"/>
      <c r="HL86" s="12"/>
      <c r="HM86" s="12"/>
      <c r="HN86" s="12"/>
      <c r="HO86" s="12"/>
      <c r="HP86" s="12"/>
      <c r="HQ86" s="12">
        <v>0</v>
      </c>
      <c r="HR86" s="12">
        <v>0</v>
      </c>
      <c r="HS86" s="12">
        <v>1</v>
      </c>
      <c r="HT86" s="12">
        <v>0</v>
      </c>
      <c r="HU86" s="12">
        <v>0</v>
      </c>
      <c r="HV86" s="12"/>
      <c r="HW86" s="12"/>
      <c r="HX86" s="12"/>
      <c r="HY86" s="12"/>
      <c r="HZ86" s="12"/>
      <c r="IA86" s="12"/>
      <c r="IB86" s="12"/>
      <c r="IC86" s="12">
        <v>0</v>
      </c>
      <c r="ID86" s="12">
        <v>0</v>
      </c>
      <c r="IE86" s="12">
        <v>0</v>
      </c>
      <c r="IF86" s="12">
        <v>19</v>
      </c>
      <c r="IG86" s="12">
        <v>0</v>
      </c>
      <c r="IH86" s="12"/>
      <c r="II86" s="12"/>
      <c r="IJ86" s="12"/>
      <c r="IK86" s="12"/>
      <c r="IL86" s="12"/>
      <c r="IM86" s="12"/>
      <c r="IN86" s="12"/>
      <c r="IO86" s="12">
        <v>0</v>
      </c>
      <c r="IP86" s="12">
        <v>0</v>
      </c>
      <c r="IQ86" s="12">
        <v>0</v>
      </c>
      <c r="IR86" s="12">
        <v>0</v>
      </c>
      <c r="IS86" s="12">
        <v>0</v>
      </c>
      <c r="IT86" s="12"/>
      <c r="IU86" s="12"/>
      <c r="IV86" s="12"/>
      <c r="IW86" s="12"/>
      <c r="IX86" s="12"/>
      <c r="IY86" s="12"/>
      <c r="IZ86" s="12"/>
      <c r="JA86" s="12">
        <v>0</v>
      </c>
      <c r="JB86" s="12">
        <v>0</v>
      </c>
      <c r="JC86" s="12">
        <v>0</v>
      </c>
      <c r="JD86" s="12">
        <v>0</v>
      </c>
      <c r="JE86" s="12">
        <v>0</v>
      </c>
      <c r="JF86" s="12"/>
      <c r="JG86" s="12"/>
      <c r="JH86" s="12"/>
      <c r="JI86" s="12"/>
      <c r="JJ86" s="12"/>
      <c r="JK86" s="12"/>
      <c r="JL86" s="12"/>
      <c r="JM86" s="12">
        <v>0</v>
      </c>
      <c r="JN86" s="12">
        <v>0</v>
      </c>
      <c r="JO86" s="12">
        <v>0</v>
      </c>
      <c r="JP86" s="12">
        <v>0</v>
      </c>
      <c r="JQ86" s="12">
        <v>0</v>
      </c>
      <c r="JR86" s="12"/>
      <c r="JS86" s="12"/>
      <c r="JT86" s="12"/>
      <c r="JU86" s="12"/>
      <c r="JV86" s="12"/>
      <c r="JW86" s="12"/>
      <c r="JX86" s="12"/>
      <c r="JY86" s="12">
        <v>0</v>
      </c>
      <c r="JZ86" s="12">
        <v>0</v>
      </c>
      <c r="KA86" s="12">
        <v>0</v>
      </c>
      <c r="KB86" s="12">
        <v>0</v>
      </c>
      <c r="KC86" s="12">
        <v>0</v>
      </c>
      <c r="KD86" s="12"/>
      <c r="KE86" s="12"/>
      <c r="KF86" s="12"/>
      <c r="KG86" s="12"/>
      <c r="KH86" s="12"/>
      <c r="KI86" s="12"/>
      <c r="KJ86" s="12"/>
      <c r="KK86" s="12">
        <v>0</v>
      </c>
      <c r="KL86" s="12">
        <v>0</v>
      </c>
      <c r="KM86" s="12">
        <v>0</v>
      </c>
      <c r="KN86" s="12">
        <v>0</v>
      </c>
      <c r="KO86" s="12">
        <v>0</v>
      </c>
      <c r="KP86" s="12"/>
      <c r="KQ86" s="12"/>
      <c r="KR86" s="12"/>
      <c r="KS86" s="12"/>
      <c r="KT86" s="12"/>
      <c r="KU86" s="12"/>
      <c r="KV86" s="12"/>
      <c r="KW86" s="12">
        <v>0</v>
      </c>
      <c r="KX86" s="12">
        <v>0</v>
      </c>
      <c r="KY86" s="12">
        <v>0</v>
      </c>
      <c r="KZ86" s="12">
        <v>0</v>
      </c>
      <c r="LA86" s="12">
        <v>0</v>
      </c>
      <c r="LB86" s="12"/>
      <c r="LC86" s="12"/>
      <c r="LD86" s="12"/>
      <c r="LE86" s="12"/>
      <c r="LF86" s="12"/>
      <c r="LG86" s="12"/>
      <c r="LH86" s="12"/>
      <c r="LI86" s="12">
        <v>0</v>
      </c>
      <c r="LJ86" s="12">
        <v>0</v>
      </c>
      <c r="LK86" s="12">
        <v>0</v>
      </c>
      <c r="LL86" s="12">
        <v>0</v>
      </c>
      <c r="LM86" s="12">
        <v>0</v>
      </c>
      <c r="LN86" s="12"/>
      <c r="LO86" s="12"/>
      <c r="LP86" s="12"/>
      <c r="LQ86" s="12"/>
      <c r="LR86" s="12"/>
      <c r="LS86" s="12"/>
      <c r="LT86" s="14"/>
      <c r="LU86" s="14">
        <v>0</v>
      </c>
      <c r="LV86" s="14">
        <v>0</v>
      </c>
      <c r="LW86" s="14">
        <v>0</v>
      </c>
      <c r="LX86" s="14">
        <v>0</v>
      </c>
      <c r="LY86" s="14">
        <v>0</v>
      </c>
      <c r="LZ86" s="14"/>
      <c r="MA86" s="14"/>
      <c r="MB86" s="14"/>
      <c r="MC86" s="14"/>
      <c r="MD86" s="14"/>
      <c r="ME86" s="14"/>
      <c r="MF86" s="14"/>
      <c r="MG86" s="14">
        <v>16778.042000000001</v>
      </c>
      <c r="MH86" s="14">
        <v>0</v>
      </c>
      <c r="MI86" s="14">
        <v>0</v>
      </c>
      <c r="MJ86" s="14">
        <v>0</v>
      </c>
      <c r="MK86" s="14">
        <v>0</v>
      </c>
      <c r="ML86" s="14"/>
      <c r="MM86" s="14"/>
      <c r="MN86" s="14"/>
      <c r="MO86" s="14"/>
      <c r="MP86" s="14"/>
      <c r="MQ86" s="14"/>
      <c r="MR86" s="14"/>
      <c r="MS86" s="14">
        <v>0</v>
      </c>
      <c r="MT86" s="14">
        <v>7921.6</v>
      </c>
      <c r="MU86" s="14">
        <v>0</v>
      </c>
      <c r="MV86" s="14">
        <v>0</v>
      </c>
      <c r="MW86" s="14">
        <v>0</v>
      </c>
      <c r="MX86" s="14"/>
      <c r="MY86" s="14"/>
      <c r="MZ86" s="14"/>
      <c r="NA86" s="14"/>
      <c r="NB86" s="14"/>
      <c r="NC86" s="14"/>
      <c r="ND86" s="14"/>
      <c r="NE86" s="14">
        <v>0</v>
      </c>
      <c r="NF86" s="14">
        <v>0</v>
      </c>
      <c r="NG86" s="14">
        <v>6759.06</v>
      </c>
      <c r="NH86" s="14">
        <v>0</v>
      </c>
      <c r="NI86" s="14">
        <v>0</v>
      </c>
      <c r="NJ86" s="14"/>
      <c r="NK86" s="14"/>
      <c r="NL86" s="14"/>
      <c r="NM86" s="14"/>
      <c r="NN86" s="14"/>
      <c r="NO86" s="14"/>
      <c r="NP86" s="14"/>
      <c r="NQ86" s="14">
        <v>0</v>
      </c>
      <c r="NR86" s="14">
        <v>0</v>
      </c>
      <c r="NS86" s="14">
        <v>0</v>
      </c>
      <c r="NT86" s="14">
        <v>231964.23</v>
      </c>
      <c r="NU86" s="14">
        <v>0</v>
      </c>
      <c r="NV86" s="14"/>
      <c r="NW86" s="14"/>
      <c r="NX86" s="14"/>
      <c r="NY86" s="14"/>
      <c r="NZ86" s="14"/>
      <c r="OA86" s="14"/>
      <c r="OB86" s="14"/>
      <c r="OC86" s="14">
        <v>0</v>
      </c>
      <c r="OD86" s="14">
        <v>0</v>
      </c>
      <c r="OE86" s="14">
        <v>0</v>
      </c>
      <c r="OF86" s="14">
        <v>0</v>
      </c>
      <c r="OG86" s="14">
        <v>0</v>
      </c>
      <c r="OH86" s="14"/>
      <c r="OI86" s="14"/>
      <c r="OJ86" s="14"/>
      <c r="OK86" s="14"/>
      <c r="OL86" s="14"/>
      <c r="OM86" s="14"/>
      <c r="ON86" s="14"/>
      <c r="OO86" s="14">
        <v>0</v>
      </c>
      <c r="OP86" s="14">
        <v>0</v>
      </c>
      <c r="OQ86" s="14">
        <v>0</v>
      </c>
      <c r="OR86" s="14">
        <v>0</v>
      </c>
      <c r="OS86" s="14">
        <v>0</v>
      </c>
      <c r="OT86" s="14"/>
      <c r="OU86" s="14"/>
      <c r="OV86" s="14"/>
      <c r="OW86" s="14"/>
      <c r="OX86" s="14"/>
      <c r="OY86" s="14"/>
      <c r="OZ86" s="14"/>
      <c r="PA86" s="14">
        <v>0</v>
      </c>
      <c r="PB86" s="14">
        <v>0</v>
      </c>
      <c r="PC86" s="14">
        <v>0</v>
      </c>
      <c r="PD86" s="14">
        <v>0</v>
      </c>
      <c r="PE86" s="14">
        <v>0</v>
      </c>
      <c r="PF86" s="14"/>
      <c r="PG86" s="14"/>
      <c r="PH86" s="14"/>
      <c r="PI86" s="14"/>
      <c r="PJ86" s="14"/>
      <c r="PK86" s="14"/>
      <c r="PL86" s="14"/>
      <c r="PM86" s="14">
        <v>0</v>
      </c>
      <c r="PN86" s="14">
        <v>0</v>
      </c>
      <c r="PO86" s="14">
        <v>0</v>
      </c>
      <c r="PP86" s="14">
        <v>0</v>
      </c>
      <c r="PQ86" s="14">
        <v>0</v>
      </c>
      <c r="PR86" s="14"/>
      <c r="PS86" s="14"/>
      <c r="PT86" s="14"/>
      <c r="PU86" s="14"/>
      <c r="PV86" s="14"/>
      <c r="PW86" s="14"/>
      <c r="PX86" s="14"/>
      <c r="PY86" s="14">
        <v>0</v>
      </c>
      <c r="PZ86" s="14">
        <v>0</v>
      </c>
      <c r="QA86" s="14">
        <v>0</v>
      </c>
      <c r="QB86" s="14">
        <v>0</v>
      </c>
      <c r="QC86" s="14">
        <v>0</v>
      </c>
      <c r="QD86" s="14"/>
      <c r="QE86" s="14"/>
      <c r="QF86" s="14"/>
      <c r="QG86" s="14"/>
      <c r="QH86" s="14"/>
      <c r="QI86" s="14"/>
    </row>
    <row r="87" spans="18:451">
      <c r="R87" s="12"/>
      <c r="S87" s="12" t="s">
        <v>50</v>
      </c>
      <c r="T87" s="12"/>
      <c r="U87" s="12"/>
      <c r="V87" s="12"/>
      <c r="W87" s="12"/>
      <c r="X87" s="12"/>
      <c r="Y87" s="12"/>
      <c r="Z87" s="12">
        <v>2</v>
      </c>
      <c r="AA87" s="12">
        <v>23</v>
      </c>
      <c r="AB87" s="12"/>
      <c r="AC87" s="12"/>
      <c r="AD87" s="12"/>
      <c r="AE87" s="12"/>
      <c r="AL87">
        <v>25770</v>
      </c>
      <c r="AM87">
        <v>293393.77</v>
      </c>
      <c r="AR87" s="14"/>
      <c r="AS87" s="14"/>
      <c r="AT87" s="14"/>
      <c r="AU87" s="14"/>
      <c r="AV87" s="14"/>
      <c r="AW87" s="14"/>
      <c r="AX87" s="14">
        <v>0</v>
      </c>
      <c r="AY87" s="14">
        <v>0</v>
      </c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>
        <v>0</v>
      </c>
      <c r="BK87" s="14">
        <v>0</v>
      </c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>
        <v>0</v>
      </c>
      <c r="BW87" s="14">
        <v>0</v>
      </c>
      <c r="BX87" s="14"/>
      <c r="BY87" s="14"/>
      <c r="BZ87" s="14"/>
      <c r="CA87" s="14"/>
      <c r="CB87" s="15" t="e">
        <v>#DIV/0!</v>
      </c>
      <c r="CC87" s="15" t="e">
        <v>#DIV/0!</v>
      </c>
      <c r="CD87" s="15" t="e">
        <v>#DIV/0!</v>
      </c>
      <c r="CE87" s="15" t="e">
        <v>#DIV/0!</v>
      </c>
      <c r="CF87" s="15" t="e">
        <v>#DIV/0!</v>
      </c>
      <c r="CG87" s="15" t="e">
        <v>#DIV/0!</v>
      </c>
      <c r="CH87" s="15">
        <v>0</v>
      </c>
      <c r="CI87" s="15">
        <v>1</v>
      </c>
      <c r="CJ87" s="15" t="e">
        <v>#DIV/0!</v>
      </c>
      <c r="CK87" s="15" t="e">
        <v>#DIV/0!</v>
      </c>
      <c r="CL87" s="15" t="e">
        <v>#DIV/0!</v>
      </c>
      <c r="CM87" s="15" t="e">
        <v>#DIV/0!</v>
      </c>
      <c r="CN87" s="15" t="e">
        <v>#DIV/0!</v>
      </c>
      <c r="CO87" s="15" t="e">
        <v>#DIV/0!</v>
      </c>
      <c r="CP87" s="15" t="e">
        <v>#DIV/0!</v>
      </c>
      <c r="CQ87" s="15" t="e">
        <v>#DIV/0!</v>
      </c>
      <c r="CR87" s="15" t="e">
        <v>#DIV/0!</v>
      </c>
      <c r="CS87" s="15" t="e">
        <v>#DIV/0!</v>
      </c>
      <c r="CT87" s="15">
        <v>0</v>
      </c>
      <c r="CU87" s="15">
        <v>0</v>
      </c>
      <c r="CV87" s="15" t="e">
        <v>#DIV/0!</v>
      </c>
      <c r="CW87" s="15" t="e">
        <v>#DIV/0!</v>
      </c>
      <c r="CX87" s="15" t="e">
        <v>#DIV/0!</v>
      </c>
      <c r="CY87" s="15" t="e">
        <v>#DIV/0!</v>
      </c>
      <c r="CZ87" s="15">
        <v>0</v>
      </c>
      <c r="DA87" s="15">
        <v>0</v>
      </c>
      <c r="DB87" s="15">
        <v>0</v>
      </c>
      <c r="DC87" s="15">
        <v>0</v>
      </c>
      <c r="DD87" s="15">
        <v>0</v>
      </c>
      <c r="DE87" s="15">
        <v>0</v>
      </c>
      <c r="DF87" s="15">
        <v>0.17412584400465658</v>
      </c>
      <c r="DG87" s="15">
        <v>0.16853041189217607</v>
      </c>
      <c r="DH87" s="15">
        <v>0</v>
      </c>
      <c r="DI87" s="15">
        <v>0</v>
      </c>
      <c r="DJ87" s="15">
        <v>0</v>
      </c>
      <c r="DK87" s="15">
        <v>0</v>
      </c>
      <c r="DL87" s="16">
        <v>0</v>
      </c>
      <c r="DM87" s="16">
        <v>0</v>
      </c>
      <c r="DN87" s="16">
        <v>0</v>
      </c>
      <c r="DO87" s="16">
        <v>0</v>
      </c>
      <c r="DP87" s="16">
        <v>0</v>
      </c>
      <c r="DQ87" s="16">
        <v>0</v>
      </c>
      <c r="DR87" s="16">
        <v>120</v>
      </c>
      <c r="DS87" s="16">
        <v>118.73734486352593</v>
      </c>
      <c r="DT87" s="16">
        <v>0</v>
      </c>
      <c r="DU87" s="16">
        <v>0</v>
      </c>
      <c r="DV87" s="16">
        <v>0</v>
      </c>
      <c r="DW87" s="16">
        <v>0</v>
      </c>
      <c r="DX87" s="16">
        <v>0</v>
      </c>
      <c r="DY87" s="16">
        <v>0</v>
      </c>
      <c r="DZ87" s="16">
        <v>0</v>
      </c>
      <c r="EA87" s="16">
        <v>0</v>
      </c>
      <c r="EB87" s="16">
        <v>0</v>
      </c>
      <c r="EC87" s="16">
        <v>0</v>
      </c>
      <c r="ED87" s="16">
        <v>115</v>
      </c>
      <c r="EE87" s="16">
        <v>113.77309177600692</v>
      </c>
      <c r="EF87" s="16">
        <v>0</v>
      </c>
      <c r="EG87" s="16">
        <v>0</v>
      </c>
      <c r="EH87" s="16">
        <v>0</v>
      </c>
      <c r="EI87" s="16">
        <v>0</v>
      </c>
      <c r="EJ87" s="16">
        <v>0</v>
      </c>
      <c r="EK87" s="16">
        <v>0</v>
      </c>
      <c r="EL87" s="16">
        <v>0</v>
      </c>
      <c r="EM87" s="16">
        <v>0</v>
      </c>
      <c r="EN87" s="16">
        <v>0</v>
      </c>
      <c r="EO87" s="16">
        <v>0</v>
      </c>
      <c r="EP87" s="16">
        <v>5</v>
      </c>
      <c r="EQ87" s="16">
        <v>5</v>
      </c>
      <c r="ER87" s="16">
        <v>0</v>
      </c>
      <c r="ES87" s="16">
        <v>0</v>
      </c>
      <c r="ET87" s="16">
        <v>0</v>
      </c>
      <c r="EU87" s="16">
        <v>0</v>
      </c>
      <c r="EV87" s="16">
        <v>0</v>
      </c>
      <c r="EW87" s="16">
        <v>0</v>
      </c>
      <c r="EX87" s="16">
        <v>0</v>
      </c>
      <c r="EY87" s="16">
        <v>0</v>
      </c>
      <c r="EZ87" s="16">
        <v>0</v>
      </c>
      <c r="FA87" s="16">
        <v>0</v>
      </c>
      <c r="FB87" s="16">
        <v>650.5</v>
      </c>
      <c r="FC87" s="16">
        <v>671.81502249560424</v>
      </c>
      <c r="FD87" s="16">
        <v>0</v>
      </c>
      <c r="FE87" s="16">
        <v>0</v>
      </c>
      <c r="FF87" s="16">
        <v>0</v>
      </c>
      <c r="FG87" s="16">
        <v>0</v>
      </c>
      <c r="FH87" s="13">
        <v>0</v>
      </c>
      <c r="FI87" s="13">
        <v>0</v>
      </c>
      <c r="FJ87" s="13">
        <v>0</v>
      </c>
      <c r="FK87" s="13">
        <v>0</v>
      </c>
      <c r="FL87" s="13">
        <v>0</v>
      </c>
      <c r="FM87" s="13">
        <v>0</v>
      </c>
      <c r="FN87" s="13">
        <v>15350</v>
      </c>
      <c r="FO87" s="13">
        <v>15286.695652173914</v>
      </c>
      <c r="FP87" s="13">
        <v>0</v>
      </c>
      <c r="FQ87" s="13">
        <v>0</v>
      </c>
      <c r="FR87" s="13">
        <v>0</v>
      </c>
      <c r="FS87" s="13">
        <v>0</v>
      </c>
      <c r="FT87" s="15">
        <v>0</v>
      </c>
      <c r="FU87" s="15">
        <v>0</v>
      </c>
      <c r="FV87" s="15">
        <v>0</v>
      </c>
      <c r="FW87" s="15">
        <v>0</v>
      </c>
      <c r="FX87" s="15">
        <v>0</v>
      </c>
      <c r="FY87" s="15">
        <v>0</v>
      </c>
      <c r="FZ87" s="15">
        <v>0.16058631921824104</v>
      </c>
      <c r="GA87" s="15">
        <v>0.16545652087350751</v>
      </c>
      <c r="GB87" s="15">
        <v>0</v>
      </c>
      <c r="GC87" s="15">
        <v>0</v>
      </c>
      <c r="GD87" s="15">
        <v>0</v>
      </c>
      <c r="GE87" s="15">
        <v>0</v>
      </c>
      <c r="GF87" s="12"/>
      <c r="GG87" s="12"/>
      <c r="GH87" s="12"/>
      <c r="GI87" s="12"/>
      <c r="GJ87" s="12"/>
      <c r="GK87" s="12"/>
      <c r="GL87" s="12">
        <v>0</v>
      </c>
      <c r="GM87" s="12">
        <v>0</v>
      </c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>
        <v>0</v>
      </c>
      <c r="GY87" s="12">
        <v>0</v>
      </c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>
        <v>0</v>
      </c>
      <c r="HK87" s="12">
        <v>0</v>
      </c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>
        <v>0</v>
      </c>
      <c r="HW87" s="12">
        <v>0</v>
      </c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>
        <v>0</v>
      </c>
      <c r="II87" s="12">
        <v>0</v>
      </c>
      <c r="IJ87" s="12"/>
      <c r="IK87" s="12"/>
      <c r="IL87" s="12"/>
      <c r="IM87" s="12"/>
      <c r="IN87" s="12"/>
      <c r="IO87" s="12"/>
      <c r="IP87" s="12"/>
      <c r="IQ87" s="12"/>
      <c r="IR87" s="12"/>
      <c r="IS87" s="12"/>
      <c r="IT87" s="12">
        <v>0</v>
      </c>
      <c r="IU87" s="12">
        <v>0</v>
      </c>
      <c r="IV87" s="12"/>
      <c r="IW87" s="12"/>
      <c r="IX87" s="12"/>
      <c r="IY87" s="12"/>
      <c r="IZ87" s="12"/>
      <c r="JA87" s="12"/>
      <c r="JB87" s="12"/>
      <c r="JC87" s="12"/>
      <c r="JD87" s="12"/>
      <c r="JE87" s="12"/>
      <c r="JF87" s="12">
        <v>2</v>
      </c>
      <c r="JG87" s="12">
        <v>0</v>
      </c>
      <c r="JH87" s="12"/>
      <c r="JI87" s="12"/>
      <c r="JJ87" s="12"/>
      <c r="JK87" s="12"/>
      <c r="JL87" s="12"/>
      <c r="JM87" s="12"/>
      <c r="JN87" s="12"/>
      <c r="JO87" s="12"/>
      <c r="JP87" s="12"/>
      <c r="JQ87" s="12"/>
      <c r="JR87" s="12">
        <v>0</v>
      </c>
      <c r="JS87" s="12">
        <v>23</v>
      </c>
      <c r="JT87" s="12"/>
      <c r="JU87" s="12"/>
      <c r="JV87" s="12"/>
      <c r="JW87" s="12"/>
      <c r="JX87" s="12"/>
      <c r="JY87" s="12"/>
      <c r="JZ87" s="12"/>
      <c r="KA87" s="12"/>
      <c r="KB87" s="12"/>
      <c r="KC87" s="12"/>
      <c r="KD87" s="12">
        <v>0</v>
      </c>
      <c r="KE87" s="12">
        <v>0</v>
      </c>
      <c r="KF87" s="12"/>
      <c r="KG87" s="12"/>
      <c r="KH87" s="12"/>
      <c r="KI87" s="12"/>
      <c r="KJ87" s="12"/>
      <c r="KK87" s="12"/>
      <c r="KL87" s="12"/>
      <c r="KM87" s="12"/>
      <c r="KN87" s="12"/>
      <c r="KO87" s="12"/>
      <c r="KP87" s="12">
        <v>0</v>
      </c>
      <c r="KQ87" s="12">
        <v>0</v>
      </c>
      <c r="KR87" s="12"/>
      <c r="KS87" s="12"/>
      <c r="KT87" s="12"/>
      <c r="KU87" s="12"/>
      <c r="KV87" s="12"/>
      <c r="KW87" s="12"/>
      <c r="KX87" s="12"/>
      <c r="KY87" s="12"/>
      <c r="KZ87" s="12"/>
      <c r="LA87" s="12"/>
      <c r="LB87" s="12">
        <v>0</v>
      </c>
      <c r="LC87" s="12">
        <v>0</v>
      </c>
      <c r="LD87" s="12"/>
      <c r="LE87" s="12"/>
      <c r="LF87" s="12"/>
      <c r="LG87" s="12"/>
      <c r="LH87" s="12"/>
      <c r="LI87" s="12"/>
      <c r="LJ87" s="12"/>
      <c r="LK87" s="12"/>
      <c r="LL87" s="12"/>
      <c r="LM87" s="12"/>
      <c r="LN87" s="12">
        <v>0</v>
      </c>
      <c r="LO87" s="12">
        <v>0</v>
      </c>
      <c r="LP87" s="12"/>
      <c r="LQ87" s="12"/>
      <c r="LR87" s="12"/>
      <c r="LS87" s="12"/>
      <c r="LT87" s="14"/>
      <c r="LU87" s="14"/>
      <c r="LV87" s="14"/>
      <c r="LW87" s="14"/>
      <c r="LX87" s="14"/>
      <c r="LY87" s="14"/>
      <c r="LZ87" s="14">
        <v>0</v>
      </c>
      <c r="MA87" s="14">
        <v>0</v>
      </c>
      <c r="MB87" s="14"/>
      <c r="MC87" s="14"/>
      <c r="MD87" s="14"/>
      <c r="ME87" s="14"/>
      <c r="MF87" s="14"/>
      <c r="MG87" s="14"/>
      <c r="MH87" s="14"/>
      <c r="MI87" s="14"/>
      <c r="MJ87" s="14"/>
      <c r="MK87" s="14"/>
      <c r="ML87" s="14">
        <v>0</v>
      </c>
      <c r="MM87" s="14">
        <v>0</v>
      </c>
      <c r="MN87" s="14"/>
      <c r="MO87" s="14"/>
      <c r="MP87" s="14"/>
      <c r="MQ87" s="14"/>
      <c r="MR87" s="14"/>
      <c r="MS87" s="14"/>
      <c r="MT87" s="14"/>
      <c r="MU87" s="14"/>
      <c r="MV87" s="14"/>
      <c r="MW87" s="14"/>
      <c r="MX87" s="14">
        <v>0</v>
      </c>
      <c r="MY87" s="14">
        <v>0</v>
      </c>
      <c r="MZ87" s="14"/>
      <c r="NA87" s="14"/>
      <c r="NB87" s="14"/>
      <c r="NC87" s="14"/>
      <c r="ND87" s="14"/>
      <c r="NE87" s="14"/>
      <c r="NF87" s="14"/>
      <c r="NG87" s="14"/>
      <c r="NH87" s="14"/>
      <c r="NI87" s="14"/>
      <c r="NJ87" s="14">
        <v>0</v>
      </c>
      <c r="NK87" s="14">
        <v>0</v>
      </c>
      <c r="NL87" s="14"/>
      <c r="NM87" s="14"/>
      <c r="NN87" s="14"/>
      <c r="NO87" s="14"/>
      <c r="NP87" s="14"/>
      <c r="NQ87" s="14"/>
      <c r="NR87" s="14"/>
      <c r="NS87" s="14"/>
      <c r="NT87" s="14"/>
      <c r="NU87" s="14"/>
      <c r="NV87" s="14">
        <v>0</v>
      </c>
      <c r="NW87" s="14">
        <v>0</v>
      </c>
      <c r="NX87" s="14"/>
      <c r="NY87" s="14"/>
      <c r="NZ87" s="14"/>
      <c r="OA87" s="14"/>
      <c r="OB87" s="14"/>
      <c r="OC87" s="14"/>
      <c r="OD87" s="14"/>
      <c r="OE87" s="14"/>
      <c r="OF87" s="14"/>
      <c r="OG87" s="14"/>
      <c r="OH87" s="14">
        <v>0</v>
      </c>
      <c r="OI87" s="14">
        <v>0</v>
      </c>
      <c r="OJ87" s="14"/>
      <c r="OK87" s="14"/>
      <c r="OL87" s="14"/>
      <c r="OM87" s="14"/>
      <c r="ON87" s="14"/>
      <c r="OO87" s="14"/>
      <c r="OP87" s="14"/>
      <c r="OQ87" s="14"/>
      <c r="OR87" s="14"/>
      <c r="OS87" s="14"/>
      <c r="OT87" s="14">
        <v>25770</v>
      </c>
      <c r="OU87" s="14">
        <v>0</v>
      </c>
      <c r="OV87" s="14"/>
      <c r="OW87" s="14"/>
      <c r="OX87" s="14"/>
      <c r="OY87" s="14"/>
      <c r="OZ87" s="14"/>
      <c r="PA87" s="14"/>
      <c r="PB87" s="14"/>
      <c r="PC87" s="14"/>
      <c r="PD87" s="14"/>
      <c r="PE87" s="14"/>
      <c r="PF87" s="14">
        <v>0</v>
      </c>
      <c r="PG87" s="14">
        <v>293393.77</v>
      </c>
      <c r="PH87" s="14"/>
      <c r="PI87" s="14"/>
      <c r="PJ87" s="14"/>
      <c r="PK87" s="14"/>
      <c r="PL87" s="14"/>
      <c r="PM87" s="14"/>
      <c r="PN87" s="14"/>
      <c r="PO87" s="14"/>
      <c r="PP87" s="14"/>
      <c r="PQ87" s="14"/>
      <c r="PR87" s="14">
        <v>0</v>
      </c>
      <c r="PS87" s="14">
        <v>0</v>
      </c>
      <c r="PT87" s="14"/>
      <c r="PU87" s="14"/>
      <c r="PV87" s="14"/>
      <c r="PW87" s="14"/>
      <c r="PX87" s="14"/>
      <c r="PY87" s="14"/>
      <c r="PZ87" s="14"/>
      <c r="QA87" s="14"/>
      <c r="QB87" s="14"/>
      <c r="QC87" s="14"/>
      <c r="QD87" s="14">
        <v>0</v>
      </c>
      <c r="QE87" s="14">
        <v>0</v>
      </c>
      <c r="QF87" s="14"/>
      <c r="QG87" s="14"/>
      <c r="QH87" s="14"/>
      <c r="QI87" s="14"/>
    </row>
    <row r="88" spans="18:451">
      <c r="R88" s="12"/>
      <c r="S88" s="12" t="s">
        <v>97</v>
      </c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5" t="e">
        <v>#DIV/0!</v>
      </c>
      <c r="CC88" s="15" t="e">
        <v>#DIV/0!</v>
      </c>
      <c r="CD88" s="15" t="e">
        <v>#DIV/0!</v>
      </c>
      <c r="CE88" s="15" t="e">
        <v>#DIV/0!</v>
      </c>
      <c r="CF88" s="15" t="e">
        <v>#DIV/0!</v>
      </c>
      <c r="CG88" s="15" t="e">
        <v>#DIV/0!</v>
      </c>
      <c r="CH88" s="15" t="e">
        <v>#DIV/0!</v>
      </c>
      <c r="CI88" s="15" t="e">
        <v>#DIV/0!</v>
      </c>
      <c r="CJ88" s="15" t="e">
        <v>#DIV/0!</v>
      </c>
      <c r="CK88" s="15" t="e">
        <v>#DIV/0!</v>
      </c>
      <c r="CL88" s="15" t="e">
        <v>#DIV/0!</v>
      </c>
      <c r="CM88" s="15" t="e">
        <v>#DIV/0!</v>
      </c>
      <c r="CN88" s="15" t="e">
        <v>#DIV/0!</v>
      </c>
      <c r="CO88" s="15" t="e">
        <v>#DIV/0!</v>
      </c>
      <c r="CP88" s="15" t="e">
        <v>#DIV/0!</v>
      </c>
      <c r="CQ88" s="15" t="e">
        <v>#DIV/0!</v>
      </c>
      <c r="CR88" s="15" t="e">
        <v>#DIV/0!</v>
      </c>
      <c r="CS88" s="15" t="e">
        <v>#DIV/0!</v>
      </c>
      <c r="CT88" s="15" t="e">
        <v>#DIV/0!</v>
      </c>
      <c r="CU88" s="15" t="e">
        <v>#DIV/0!</v>
      </c>
      <c r="CV88" s="15" t="e">
        <v>#DIV/0!</v>
      </c>
      <c r="CW88" s="15" t="e">
        <v>#DIV/0!</v>
      </c>
      <c r="CX88" s="15" t="e">
        <v>#DIV/0!</v>
      </c>
      <c r="CY88" s="15" t="e">
        <v>#DIV/0!</v>
      </c>
      <c r="CZ88" s="15">
        <v>0</v>
      </c>
      <c r="DA88" s="15">
        <v>0</v>
      </c>
      <c r="DB88" s="15">
        <v>0</v>
      </c>
      <c r="DC88" s="15">
        <v>0</v>
      </c>
      <c r="DD88" s="15">
        <v>0</v>
      </c>
      <c r="DE88" s="15">
        <v>0</v>
      </c>
      <c r="DF88" s="15">
        <v>0</v>
      </c>
      <c r="DG88" s="15">
        <v>0</v>
      </c>
      <c r="DH88" s="15">
        <v>0</v>
      </c>
      <c r="DI88" s="15">
        <v>0</v>
      </c>
      <c r="DJ88" s="15">
        <v>0</v>
      </c>
      <c r="DK88" s="15">
        <v>0</v>
      </c>
      <c r="DL88" s="16">
        <v>0</v>
      </c>
      <c r="DM88" s="16">
        <v>0</v>
      </c>
      <c r="DN88" s="16">
        <v>0</v>
      </c>
      <c r="DO88" s="16">
        <v>0</v>
      </c>
      <c r="DP88" s="16">
        <v>0</v>
      </c>
      <c r="DQ88" s="16">
        <v>0</v>
      </c>
      <c r="DR88" s="16">
        <v>0</v>
      </c>
      <c r="DS88" s="16">
        <v>0</v>
      </c>
      <c r="DT88" s="16">
        <v>0</v>
      </c>
      <c r="DU88" s="16">
        <v>0</v>
      </c>
      <c r="DV88" s="16">
        <v>0</v>
      </c>
      <c r="DW88" s="16">
        <v>0</v>
      </c>
      <c r="DX88" s="16">
        <v>0</v>
      </c>
      <c r="DY88" s="16">
        <v>0</v>
      </c>
      <c r="DZ88" s="16">
        <v>0</v>
      </c>
      <c r="EA88" s="16">
        <v>0</v>
      </c>
      <c r="EB88" s="16">
        <v>0</v>
      </c>
      <c r="EC88" s="16">
        <v>0</v>
      </c>
      <c r="ED88" s="16">
        <v>0</v>
      </c>
      <c r="EE88" s="16">
        <v>0</v>
      </c>
      <c r="EF88" s="16">
        <v>0</v>
      </c>
      <c r="EG88" s="16">
        <v>0</v>
      </c>
      <c r="EH88" s="16">
        <v>0</v>
      </c>
      <c r="EI88" s="16">
        <v>0</v>
      </c>
      <c r="EJ88" s="16">
        <v>0</v>
      </c>
      <c r="EK88" s="16">
        <v>0</v>
      </c>
      <c r="EL88" s="16">
        <v>0</v>
      </c>
      <c r="EM88" s="16">
        <v>0</v>
      </c>
      <c r="EN88" s="16">
        <v>0</v>
      </c>
      <c r="EO88" s="16">
        <v>0</v>
      </c>
      <c r="EP88" s="16">
        <v>0</v>
      </c>
      <c r="EQ88" s="16">
        <v>0</v>
      </c>
      <c r="ER88" s="16">
        <v>0</v>
      </c>
      <c r="ES88" s="16">
        <v>0</v>
      </c>
      <c r="ET88" s="16">
        <v>0</v>
      </c>
      <c r="EU88" s="16">
        <v>0</v>
      </c>
      <c r="EV88" s="16">
        <v>0</v>
      </c>
      <c r="EW88" s="16">
        <v>0</v>
      </c>
      <c r="EX88" s="16">
        <v>0</v>
      </c>
      <c r="EY88" s="16">
        <v>0</v>
      </c>
      <c r="EZ88" s="16">
        <v>0</v>
      </c>
      <c r="FA88" s="16">
        <v>0</v>
      </c>
      <c r="FB88" s="16">
        <v>0</v>
      </c>
      <c r="FC88" s="16">
        <v>0</v>
      </c>
      <c r="FD88" s="16">
        <v>0</v>
      </c>
      <c r="FE88" s="16">
        <v>0</v>
      </c>
      <c r="FF88" s="16">
        <v>0</v>
      </c>
      <c r="FG88" s="16">
        <v>0</v>
      </c>
      <c r="FH88" s="13">
        <v>0</v>
      </c>
      <c r="FI88" s="13">
        <v>0</v>
      </c>
      <c r="FJ88" s="13">
        <v>0</v>
      </c>
      <c r="FK88" s="13">
        <v>0</v>
      </c>
      <c r="FL88" s="13">
        <v>0</v>
      </c>
      <c r="FM88" s="13">
        <v>0</v>
      </c>
      <c r="FN88" s="13">
        <v>0</v>
      </c>
      <c r="FO88" s="13">
        <v>0</v>
      </c>
      <c r="FP88" s="13">
        <v>0</v>
      </c>
      <c r="FQ88" s="13">
        <v>0</v>
      </c>
      <c r="FR88" s="13">
        <v>0</v>
      </c>
      <c r="FS88" s="13">
        <v>0</v>
      </c>
      <c r="FT88" s="15">
        <v>0</v>
      </c>
      <c r="FU88" s="15">
        <v>0</v>
      </c>
      <c r="FV88" s="15">
        <v>0</v>
      </c>
      <c r="FW88" s="15">
        <v>0</v>
      </c>
      <c r="FX88" s="15">
        <v>0</v>
      </c>
      <c r="FY88" s="15">
        <v>0</v>
      </c>
      <c r="FZ88" s="15">
        <v>0</v>
      </c>
      <c r="GA88" s="15">
        <v>0</v>
      </c>
      <c r="GB88" s="15">
        <v>0</v>
      </c>
      <c r="GC88" s="15">
        <v>0</v>
      </c>
      <c r="GD88" s="15">
        <v>0</v>
      </c>
      <c r="GE88" s="15">
        <v>0</v>
      </c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12"/>
      <c r="IP88" s="12"/>
      <c r="IQ88" s="12"/>
      <c r="IR88" s="12"/>
      <c r="IS88" s="12"/>
      <c r="IT88" s="12"/>
      <c r="IU88" s="12"/>
      <c r="IV88" s="12"/>
      <c r="IW88" s="12"/>
      <c r="IX88" s="12"/>
      <c r="IY88" s="12"/>
      <c r="IZ88" s="12"/>
      <c r="JA88" s="12"/>
      <c r="JB88" s="12"/>
      <c r="JC88" s="12"/>
      <c r="JD88" s="12"/>
      <c r="JE88" s="12"/>
      <c r="JF88" s="12"/>
      <c r="JG88" s="12"/>
      <c r="JH88" s="12"/>
      <c r="JI88" s="12"/>
      <c r="JJ88" s="12"/>
      <c r="JK88" s="12"/>
      <c r="JL88" s="12"/>
      <c r="JM88" s="12"/>
      <c r="JN88" s="12"/>
      <c r="JO88" s="12"/>
      <c r="JP88" s="12"/>
      <c r="JQ88" s="12"/>
      <c r="JR88" s="12"/>
      <c r="JS88" s="12"/>
      <c r="JT88" s="12"/>
      <c r="JU88" s="12"/>
      <c r="JV88" s="12"/>
      <c r="JW88" s="12"/>
      <c r="JX88" s="12"/>
      <c r="JY88" s="12"/>
      <c r="JZ88" s="12"/>
      <c r="KA88" s="12"/>
      <c r="KB88" s="12"/>
      <c r="KC88" s="12"/>
      <c r="KD88" s="12"/>
      <c r="KE88" s="12"/>
      <c r="KF88" s="12"/>
      <c r="KG88" s="12"/>
      <c r="KH88" s="12"/>
      <c r="KI88" s="12"/>
      <c r="KJ88" s="12"/>
      <c r="KK88" s="12"/>
      <c r="KL88" s="12"/>
      <c r="KM88" s="12"/>
      <c r="KN88" s="12"/>
      <c r="KO88" s="12"/>
      <c r="KP88" s="12"/>
      <c r="KQ88" s="12"/>
      <c r="KR88" s="12"/>
      <c r="KS88" s="12"/>
      <c r="KT88" s="12"/>
      <c r="KU88" s="12"/>
      <c r="KV88" s="12"/>
      <c r="KW88" s="12"/>
      <c r="KX88" s="12"/>
      <c r="KY88" s="12"/>
      <c r="KZ88" s="12"/>
      <c r="LA88" s="12"/>
      <c r="LB88" s="12"/>
      <c r="LC88" s="12"/>
      <c r="LD88" s="12"/>
      <c r="LE88" s="12"/>
      <c r="LF88" s="12"/>
      <c r="LG88" s="12"/>
      <c r="LH88" s="12"/>
      <c r="LI88" s="12"/>
      <c r="LJ88" s="12"/>
      <c r="LK88" s="12"/>
      <c r="LL88" s="12"/>
      <c r="LM88" s="12"/>
      <c r="LN88" s="12"/>
      <c r="LO88" s="12"/>
      <c r="LP88" s="12"/>
      <c r="LQ88" s="12"/>
      <c r="LR88" s="12"/>
      <c r="LS88" s="12"/>
      <c r="LT88" s="14"/>
      <c r="LU88" s="14"/>
      <c r="LV88" s="14"/>
      <c r="LW88" s="14"/>
      <c r="LX88" s="14"/>
      <c r="LY88" s="14"/>
      <c r="LZ88" s="14"/>
      <c r="MA88" s="14"/>
      <c r="MB88" s="14"/>
      <c r="MC88" s="14"/>
      <c r="MD88" s="14"/>
      <c r="ME88" s="14"/>
      <c r="MF88" s="14"/>
      <c r="MG88" s="14"/>
      <c r="MH88" s="14"/>
      <c r="MI88" s="14"/>
      <c r="MJ88" s="14"/>
      <c r="MK88" s="14"/>
      <c r="ML88" s="14"/>
      <c r="MM88" s="14"/>
      <c r="MN88" s="14"/>
      <c r="MO88" s="14"/>
      <c r="MP88" s="14"/>
      <c r="MQ88" s="14"/>
      <c r="MR88" s="14"/>
      <c r="MS88" s="14"/>
      <c r="MT88" s="14"/>
      <c r="MU88" s="14"/>
      <c r="MV88" s="14"/>
      <c r="MW88" s="14"/>
      <c r="MX88" s="14"/>
      <c r="MY88" s="14"/>
      <c r="MZ88" s="14"/>
      <c r="NA88" s="14"/>
      <c r="NB88" s="14"/>
      <c r="NC88" s="14"/>
      <c r="ND88" s="14"/>
      <c r="NE88" s="14"/>
      <c r="NF88" s="14"/>
      <c r="NG88" s="14"/>
      <c r="NH88" s="14"/>
      <c r="NI88" s="14"/>
      <c r="NJ88" s="14"/>
      <c r="NK88" s="14"/>
      <c r="NL88" s="14"/>
      <c r="NM88" s="14"/>
      <c r="NN88" s="14"/>
      <c r="NO88" s="14"/>
      <c r="NP88" s="14"/>
      <c r="NQ88" s="14"/>
      <c r="NR88" s="14"/>
      <c r="NS88" s="14"/>
      <c r="NT88" s="14"/>
      <c r="NU88" s="14"/>
      <c r="NV88" s="14"/>
      <c r="NW88" s="14"/>
      <c r="NX88" s="14"/>
      <c r="NY88" s="14"/>
      <c r="NZ88" s="14"/>
      <c r="OA88" s="14"/>
      <c r="OB88" s="14"/>
      <c r="OC88" s="14"/>
      <c r="OD88" s="14"/>
      <c r="OE88" s="14"/>
      <c r="OF88" s="14"/>
      <c r="OG88" s="14"/>
      <c r="OH88" s="14"/>
      <c r="OI88" s="14"/>
      <c r="OJ88" s="14"/>
      <c r="OK88" s="14"/>
      <c r="OL88" s="14"/>
      <c r="OM88" s="14"/>
      <c r="ON88" s="14"/>
      <c r="OO88" s="14"/>
      <c r="OP88" s="14"/>
      <c r="OQ88" s="14"/>
      <c r="OR88" s="14"/>
      <c r="OS88" s="14"/>
      <c r="OT88" s="14"/>
      <c r="OU88" s="14"/>
      <c r="OV88" s="14"/>
      <c r="OW88" s="14"/>
      <c r="OX88" s="14"/>
      <c r="OY88" s="14"/>
      <c r="OZ88" s="14"/>
      <c r="PA88" s="14"/>
      <c r="PB88" s="14"/>
      <c r="PC88" s="14"/>
      <c r="PD88" s="14"/>
      <c r="PE88" s="14"/>
      <c r="PF88" s="14"/>
      <c r="PG88" s="14"/>
      <c r="PH88" s="14"/>
      <c r="PI88" s="14"/>
      <c r="PJ88" s="14"/>
      <c r="PK88" s="14"/>
      <c r="PL88" s="14"/>
      <c r="PM88" s="14"/>
      <c r="PN88" s="14"/>
      <c r="PO88" s="14"/>
      <c r="PP88" s="14"/>
      <c r="PQ88" s="14"/>
      <c r="PR88" s="14"/>
      <c r="PS88" s="14"/>
      <c r="PT88" s="14"/>
      <c r="PU88" s="14"/>
      <c r="PV88" s="14"/>
      <c r="PW88" s="14"/>
      <c r="PX88" s="14"/>
      <c r="PY88" s="14"/>
      <c r="PZ88" s="14"/>
      <c r="QA88" s="14"/>
      <c r="QB88" s="14"/>
      <c r="QC88" s="14"/>
      <c r="QD88" s="14"/>
      <c r="QE88" s="14"/>
      <c r="QF88" s="14"/>
      <c r="QG88" s="14"/>
      <c r="QH88" s="14"/>
      <c r="QI88" s="14"/>
    </row>
    <row r="89" spans="18:451">
      <c r="R89" s="12"/>
      <c r="S89" s="12" t="s">
        <v>52</v>
      </c>
      <c r="T89" s="12"/>
      <c r="U89" s="12"/>
      <c r="V89" s="12"/>
      <c r="W89" s="12"/>
      <c r="X89" s="12"/>
      <c r="Y89" s="12"/>
      <c r="Z89" s="12"/>
      <c r="AA89" s="12"/>
      <c r="AB89" s="12"/>
      <c r="AC89" s="12">
        <v>11</v>
      </c>
      <c r="AD89" s="12"/>
      <c r="AE89" s="12"/>
      <c r="AO89">
        <v>0</v>
      </c>
      <c r="AR89" s="14"/>
      <c r="AS89" s="14"/>
      <c r="AT89" s="14"/>
      <c r="AU89" s="14"/>
      <c r="AV89" s="14"/>
      <c r="AW89" s="14"/>
      <c r="AX89" s="14"/>
      <c r="AY89" s="14"/>
      <c r="AZ89" s="14"/>
      <c r="BA89" s="14">
        <v>0</v>
      </c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>
        <v>0</v>
      </c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>
        <v>0</v>
      </c>
      <c r="BZ89" s="14"/>
      <c r="CA89" s="14"/>
      <c r="CB89" s="15" t="e">
        <v>#DIV/0!</v>
      </c>
      <c r="CC89" s="15" t="e">
        <v>#DIV/0!</v>
      </c>
      <c r="CD89" s="15" t="e">
        <v>#DIV/0!</v>
      </c>
      <c r="CE89" s="15" t="e">
        <v>#DIV/0!</v>
      </c>
      <c r="CF89" s="15" t="e">
        <v>#DIV/0!</v>
      </c>
      <c r="CG89" s="15" t="e">
        <v>#DIV/0!</v>
      </c>
      <c r="CH89" s="15" t="e">
        <v>#DIV/0!</v>
      </c>
      <c r="CI89" s="15" t="e">
        <v>#DIV/0!</v>
      </c>
      <c r="CJ89" s="15" t="e">
        <v>#DIV/0!</v>
      </c>
      <c r="CK89" s="15" t="e">
        <v>#DIV/0!</v>
      </c>
      <c r="CL89" s="15" t="e">
        <v>#DIV/0!</v>
      </c>
      <c r="CM89" s="15" t="e">
        <v>#DIV/0!</v>
      </c>
      <c r="CN89" s="15" t="e">
        <v>#DIV/0!</v>
      </c>
      <c r="CO89" s="15" t="e">
        <v>#DIV/0!</v>
      </c>
      <c r="CP89" s="15" t="e">
        <v>#DIV/0!</v>
      </c>
      <c r="CQ89" s="15" t="e">
        <v>#DIV/0!</v>
      </c>
      <c r="CR89" s="15" t="e">
        <v>#DIV/0!</v>
      </c>
      <c r="CS89" s="15" t="e">
        <v>#DIV/0!</v>
      </c>
      <c r="CT89" s="15" t="e">
        <v>#DIV/0!</v>
      </c>
      <c r="CU89" s="15" t="e">
        <v>#DIV/0!</v>
      </c>
      <c r="CV89" s="15" t="e">
        <v>#DIV/0!</v>
      </c>
      <c r="CW89" s="15" t="e">
        <v>#DIV/0!</v>
      </c>
      <c r="CX89" s="15" t="e">
        <v>#DIV/0!</v>
      </c>
      <c r="CY89" s="15" t="e">
        <v>#DIV/0!</v>
      </c>
      <c r="CZ89" s="15">
        <v>0</v>
      </c>
      <c r="DA89" s="15">
        <v>0</v>
      </c>
      <c r="DB89" s="15">
        <v>0</v>
      </c>
      <c r="DC89" s="15">
        <v>0</v>
      </c>
      <c r="DD89" s="15">
        <v>0</v>
      </c>
      <c r="DE89" s="15">
        <v>0</v>
      </c>
      <c r="DF89" s="15">
        <v>0</v>
      </c>
      <c r="DG89" s="15">
        <v>0</v>
      </c>
      <c r="DH89" s="15">
        <v>0</v>
      </c>
      <c r="DI89" s="15">
        <v>0.16226539172863425</v>
      </c>
      <c r="DJ89" s="15">
        <v>0</v>
      </c>
      <c r="DK89" s="15">
        <v>0</v>
      </c>
      <c r="DL89" s="16">
        <v>0</v>
      </c>
      <c r="DM89" s="16">
        <v>0</v>
      </c>
      <c r="DN89" s="16">
        <v>0</v>
      </c>
      <c r="DO89" s="16">
        <v>0</v>
      </c>
      <c r="DP89" s="16">
        <v>0</v>
      </c>
      <c r="DQ89" s="16">
        <v>0</v>
      </c>
      <c r="DR89" s="16">
        <v>0</v>
      </c>
      <c r="DS89" s="16">
        <v>0</v>
      </c>
      <c r="DT89" s="16">
        <v>0</v>
      </c>
      <c r="DU89" s="16">
        <v>120.00000000000001</v>
      </c>
      <c r="DV89" s="16">
        <v>0</v>
      </c>
      <c r="DW89" s="16">
        <v>0</v>
      </c>
      <c r="DX89" s="16">
        <v>0</v>
      </c>
      <c r="DY89" s="16">
        <v>0</v>
      </c>
      <c r="DZ89" s="16">
        <v>0</v>
      </c>
      <c r="EA89" s="16">
        <v>0</v>
      </c>
      <c r="EB89" s="16">
        <v>0</v>
      </c>
      <c r="EC89" s="16">
        <v>0</v>
      </c>
      <c r="ED89" s="16">
        <v>0</v>
      </c>
      <c r="EE89" s="16">
        <v>0</v>
      </c>
      <c r="EF89" s="16">
        <v>0</v>
      </c>
      <c r="EG89" s="16">
        <v>115.00000000000001</v>
      </c>
      <c r="EH89" s="16">
        <v>0</v>
      </c>
      <c r="EI89" s="16">
        <v>0</v>
      </c>
      <c r="EJ89" s="16">
        <v>0</v>
      </c>
      <c r="EK89" s="16">
        <v>0</v>
      </c>
      <c r="EL89" s="16">
        <v>0</v>
      </c>
      <c r="EM89" s="16">
        <v>0</v>
      </c>
      <c r="EN89" s="16">
        <v>0</v>
      </c>
      <c r="EO89" s="16">
        <v>0</v>
      </c>
      <c r="EP89" s="16">
        <v>0</v>
      </c>
      <c r="EQ89" s="16">
        <v>0</v>
      </c>
      <c r="ER89" s="16">
        <v>0</v>
      </c>
      <c r="ES89" s="16">
        <v>5</v>
      </c>
      <c r="ET89" s="16">
        <v>0</v>
      </c>
      <c r="EU89" s="16">
        <v>0</v>
      </c>
      <c r="EV89" s="16">
        <v>0</v>
      </c>
      <c r="EW89" s="16">
        <v>0</v>
      </c>
      <c r="EX89" s="16">
        <v>0</v>
      </c>
      <c r="EY89" s="16">
        <v>0</v>
      </c>
      <c r="EZ89" s="16">
        <v>0</v>
      </c>
      <c r="FA89" s="16">
        <v>0</v>
      </c>
      <c r="FB89" s="16">
        <v>0</v>
      </c>
      <c r="FC89" s="16">
        <v>0</v>
      </c>
      <c r="FD89" s="16">
        <v>0</v>
      </c>
      <c r="FE89" s="16">
        <v>673.2631898764472</v>
      </c>
      <c r="FF89" s="16">
        <v>0</v>
      </c>
      <c r="FG89" s="16">
        <v>0</v>
      </c>
      <c r="FH89" s="13">
        <v>0</v>
      </c>
      <c r="FI89" s="13">
        <v>0</v>
      </c>
      <c r="FJ89" s="13">
        <v>0</v>
      </c>
      <c r="FK89" s="13">
        <v>0</v>
      </c>
      <c r="FL89" s="13">
        <v>0</v>
      </c>
      <c r="FM89" s="13">
        <v>0</v>
      </c>
      <c r="FN89" s="13">
        <v>0</v>
      </c>
      <c r="FO89" s="13">
        <v>0</v>
      </c>
      <c r="FP89" s="13">
        <v>0</v>
      </c>
      <c r="FQ89" s="13">
        <v>195152</v>
      </c>
      <c r="FR89" s="13">
        <v>0</v>
      </c>
      <c r="FS89" s="13">
        <v>0</v>
      </c>
      <c r="FT89" s="15">
        <v>0</v>
      </c>
      <c r="FU89" s="15">
        <v>0</v>
      </c>
      <c r="FV89" s="15">
        <v>0</v>
      </c>
      <c r="FW89" s="15">
        <v>0</v>
      </c>
      <c r="FX89" s="15">
        <v>0</v>
      </c>
      <c r="FY89" s="15">
        <v>0</v>
      </c>
      <c r="FZ89" s="15">
        <v>0</v>
      </c>
      <c r="GA89" s="15">
        <v>0</v>
      </c>
      <c r="GB89" s="15">
        <v>0</v>
      </c>
      <c r="GC89" s="15">
        <v>0.17780217471509385</v>
      </c>
      <c r="GD89" s="15">
        <v>0</v>
      </c>
      <c r="GE89" s="15">
        <v>0</v>
      </c>
      <c r="GF89" s="12"/>
      <c r="GG89" s="12"/>
      <c r="GH89" s="12"/>
      <c r="GI89" s="12"/>
      <c r="GJ89" s="12"/>
      <c r="GK89" s="12"/>
      <c r="GL89" s="12"/>
      <c r="GM89" s="12"/>
      <c r="GN89" s="12"/>
      <c r="GO89" s="12">
        <v>0</v>
      </c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>
        <v>0</v>
      </c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>
        <v>0</v>
      </c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>
        <v>0</v>
      </c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>
        <v>0</v>
      </c>
      <c r="IL89" s="12"/>
      <c r="IM89" s="12"/>
      <c r="IN89" s="12"/>
      <c r="IO89" s="12"/>
      <c r="IP89" s="12"/>
      <c r="IQ89" s="12"/>
      <c r="IR89" s="12"/>
      <c r="IS89" s="12"/>
      <c r="IT89" s="12"/>
      <c r="IU89" s="12"/>
      <c r="IV89" s="12"/>
      <c r="IW89" s="12">
        <v>0</v>
      </c>
      <c r="IX89" s="12"/>
      <c r="IY89" s="12"/>
      <c r="IZ89" s="12"/>
      <c r="JA89" s="12"/>
      <c r="JB89" s="12"/>
      <c r="JC89" s="12"/>
      <c r="JD89" s="12"/>
      <c r="JE89" s="12"/>
      <c r="JF89" s="12"/>
      <c r="JG89" s="12"/>
      <c r="JH89" s="12"/>
      <c r="JI89" s="12">
        <v>0</v>
      </c>
      <c r="JJ89" s="12"/>
      <c r="JK89" s="12"/>
      <c r="JL89" s="12"/>
      <c r="JM89" s="12"/>
      <c r="JN89" s="12"/>
      <c r="JO89" s="12"/>
      <c r="JP89" s="12"/>
      <c r="JQ89" s="12"/>
      <c r="JR89" s="12"/>
      <c r="JS89" s="12"/>
      <c r="JT89" s="12"/>
      <c r="JU89" s="12">
        <v>0</v>
      </c>
      <c r="JV89" s="12"/>
      <c r="JW89" s="12"/>
      <c r="JX89" s="12"/>
      <c r="JY89" s="12"/>
      <c r="JZ89" s="12"/>
      <c r="KA89" s="12"/>
      <c r="KB89" s="12"/>
      <c r="KC89" s="12"/>
      <c r="KD89" s="12"/>
      <c r="KE89" s="12"/>
      <c r="KF89" s="12"/>
      <c r="KG89" s="12">
        <v>0</v>
      </c>
      <c r="KH89" s="12"/>
      <c r="KI89" s="12"/>
      <c r="KJ89" s="12"/>
      <c r="KK89" s="12"/>
      <c r="KL89" s="12"/>
      <c r="KM89" s="12"/>
      <c r="KN89" s="12"/>
      <c r="KO89" s="12"/>
      <c r="KP89" s="12"/>
      <c r="KQ89" s="12"/>
      <c r="KR89" s="12"/>
      <c r="KS89" s="12">
        <v>11</v>
      </c>
      <c r="KT89" s="12"/>
      <c r="KU89" s="12"/>
      <c r="KV89" s="12"/>
      <c r="KW89" s="12"/>
      <c r="KX89" s="12"/>
      <c r="KY89" s="12"/>
      <c r="KZ89" s="12"/>
      <c r="LA89" s="12"/>
      <c r="LB89" s="12"/>
      <c r="LC89" s="12"/>
      <c r="LD89" s="12"/>
      <c r="LE89" s="12">
        <v>0</v>
      </c>
      <c r="LF89" s="12"/>
      <c r="LG89" s="12"/>
      <c r="LH89" s="12"/>
      <c r="LI89" s="12"/>
      <c r="LJ89" s="12"/>
      <c r="LK89" s="12"/>
      <c r="LL89" s="12"/>
      <c r="LM89" s="12"/>
      <c r="LN89" s="12"/>
      <c r="LO89" s="12"/>
      <c r="LP89" s="12"/>
      <c r="LQ89" s="12">
        <v>0</v>
      </c>
      <c r="LR89" s="12"/>
      <c r="LS89" s="12"/>
      <c r="LT89" s="14"/>
      <c r="LU89" s="14"/>
      <c r="LV89" s="14"/>
      <c r="LW89" s="14"/>
      <c r="LX89" s="14"/>
      <c r="LY89" s="14"/>
      <c r="LZ89" s="14"/>
      <c r="MA89" s="14"/>
      <c r="MB89" s="14"/>
      <c r="MC89" s="14">
        <v>0</v>
      </c>
      <c r="MD89" s="14"/>
      <c r="ME89" s="14"/>
      <c r="MF89" s="14"/>
      <c r="MG89" s="14"/>
      <c r="MH89" s="14"/>
      <c r="MI89" s="14"/>
      <c r="MJ89" s="14"/>
      <c r="MK89" s="14"/>
      <c r="ML89" s="14"/>
      <c r="MM89" s="14"/>
      <c r="MN89" s="14"/>
      <c r="MO89" s="14">
        <v>0</v>
      </c>
      <c r="MP89" s="14"/>
      <c r="MQ89" s="14"/>
      <c r="MR89" s="14"/>
      <c r="MS89" s="14"/>
      <c r="MT89" s="14"/>
      <c r="MU89" s="14"/>
      <c r="MV89" s="14"/>
      <c r="MW89" s="14"/>
      <c r="MX89" s="14"/>
      <c r="MY89" s="14"/>
      <c r="MZ89" s="14"/>
      <c r="NA89" s="14">
        <v>0</v>
      </c>
      <c r="NB89" s="14"/>
      <c r="NC89" s="14"/>
      <c r="ND89" s="14"/>
      <c r="NE89" s="14"/>
      <c r="NF89" s="14"/>
      <c r="NG89" s="14"/>
      <c r="NH89" s="14"/>
      <c r="NI89" s="14"/>
      <c r="NJ89" s="14"/>
      <c r="NK89" s="14"/>
      <c r="NL89" s="14"/>
      <c r="NM89" s="14">
        <v>0</v>
      </c>
      <c r="NN89" s="14"/>
      <c r="NO89" s="14"/>
      <c r="NP89" s="14"/>
      <c r="NQ89" s="14"/>
      <c r="NR89" s="14"/>
      <c r="NS89" s="14"/>
      <c r="NT89" s="14"/>
      <c r="NU89" s="14"/>
      <c r="NV89" s="14"/>
      <c r="NW89" s="14"/>
      <c r="NX89" s="14"/>
      <c r="NY89" s="14">
        <v>0</v>
      </c>
      <c r="NZ89" s="14"/>
      <c r="OA89" s="14"/>
      <c r="OB89" s="14"/>
      <c r="OC89" s="14"/>
      <c r="OD89" s="14"/>
      <c r="OE89" s="14"/>
      <c r="OF89" s="14"/>
      <c r="OG89" s="14"/>
      <c r="OH89" s="14"/>
      <c r="OI89" s="14"/>
      <c r="OJ89" s="14"/>
      <c r="OK89" s="14">
        <v>0</v>
      </c>
      <c r="OL89" s="14"/>
      <c r="OM89" s="14"/>
      <c r="ON89" s="14"/>
      <c r="OO89" s="14"/>
      <c r="OP89" s="14"/>
      <c r="OQ89" s="14"/>
      <c r="OR89" s="14"/>
      <c r="OS89" s="14"/>
      <c r="OT89" s="14"/>
      <c r="OU89" s="14"/>
      <c r="OV89" s="14"/>
      <c r="OW89" s="14">
        <v>0</v>
      </c>
      <c r="OX89" s="14"/>
      <c r="OY89" s="14"/>
      <c r="OZ89" s="14"/>
      <c r="PA89" s="14"/>
      <c r="PB89" s="14"/>
      <c r="PC89" s="14"/>
      <c r="PD89" s="14"/>
      <c r="PE89" s="14"/>
      <c r="PF89" s="14"/>
      <c r="PG89" s="14"/>
      <c r="PH89" s="14"/>
      <c r="PI89" s="14">
        <v>0</v>
      </c>
      <c r="PJ89" s="14"/>
      <c r="PK89" s="14"/>
      <c r="PL89" s="14"/>
      <c r="PM89" s="14"/>
      <c r="PN89" s="14"/>
      <c r="PO89" s="14"/>
      <c r="PP89" s="14"/>
      <c r="PQ89" s="14"/>
      <c r="PR89" s="14"/>
      <c r="PS89" s="14"/>
      <c r="PT89" s="14"/>
      <c r="PU89" s="14">
        <v>0</v>
      </c>
      <c r="PV89" s="14"/>
      <c r="PW89" s="14"/>
      <c r="PX89" s="14"/>
      <c r="PY89" s="14"/>
      <c r="PZ89" s="14"/>
      <c r="QA89" s="14"/>
      <c r="QB89" s="14"/>
      <c r="QC89" s="14"/>
      <c r="QD89" s="14"/>
      <c r="QE89" s="14"/>
      <c r="QF89" s="14"/>
      <c r="QG89" s="14">
        <v>0</v>
      </c>
      <c r="QH89" s="14"/>
      <c r="QI89" s="14"/>
    </row>
    <row r="90" spans="18:451">
      <c r="R90" s="12"/>
      <c r="S90" s="12" t="s">
        <v>53</v>
      </c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>
        <v>2</v>
      </c>
      <c r="AE90" s="12"/>
      <c r="AP90">
        <v>0</v>
      </c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>
        <v>0</v>
      </c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>
        <v>0</v>
      </c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>
        <v>0</v>
      </c>
      <c r="CA90" s="14"/>
      <c r="CB90" s="15" t="e">
        <v>#DIV/0!</v>
      </c>
      <c r="CC90" s="15" t="e">
        <v>#DIV/0!</v>
      </c>
      <c r="CD90" s="15" t="e">
        <v>#DIV/0!</v>
      </c>
      <c r="CE90" s="15" t="e">
        <v>#DIV/0!</v>
      </c>
      <c r="CF90" s="15" t="e">
        <v>#DIV/0!</v>
      </c>
      <c r="CG90" s="15" t="e">
        <v>#DIV/0!</v>
      </c>
      <c r="CH90" s="15" t="e">
        <v>#DIV/0!</v>
      </c>
      <c r="CI90" s="15" t="e">
        <v>#DIV/0!</v>
      </c>
      <c r="CJ90" s="15" t="e">
        <v>#DIV/0!</v>
      </c>
      <c r="CK90" s="15" t="e">
        <v>#DIV/0!</v>
      </c>
      <c r="CL90" s="15" t="e">
        <v>#DIV/0!</v>
      </c>
      <c r="CM90" s="15" t="e">
        <v>#DIV/0!</v>
      </c>
      <c r="CN90" s="15" t="e">
        <v>#DIV/0!</v>
      </c>
      <c r="CO90" s="15" t="e">
        <v>#DIV/0!</v>
      </c>
      <c r="CP90" s="15" t="e">
        <v>#DIV/0!</v>
      </c>
      <c r="CQ90" s="15" t="e">
        <v>#DIV/0!</v>
      </c>
      <c r="CR90" s="15" t="e">
        <v>#DIV/0!</v>
      </c>
      <c r="CS90" s="15" t="e">
        <v>#DIV/0!</v>
      </c>
      <c r="CT90" s="15" t="e">
        <v>#DIV/0!</v>
      </c>
      <c r="CU90" s="15" t="e">
        <v>#DIV/0!</v>
      </c>
      <c r="CV90" s="15" t="e">
        <v>#DIV/0!</v>
      </c>
      <c r="CW90" s="15" t="e">
        <v>#DIV/0!</v>
      </c>
      <c r="CX90" s="15" t="e">
        <v>#DIV/0!</v>
      </c>
      <c r="CY90" s="15" t="e">
        <v>#DIV/0!</v>
      </c>
      <c r="CZ90" s="15">
        <v>0</v>
      </c>
      <c r="DA90" s="15">
        <v>0</v>
      </c>
      <c r="DB90" s="15">
        <v>0</v>
      </c>
      <c r="DC90" s="15">
        <v>0</v>
      </c>
      <c r="DD90" s="15">
        <v>0</v>
      </c>
      <c r="DE90" s="15">
        <v>0</v>
      </c>
      <c r="DF90" s="15">
        <v>0</v>
      </c>
      <c r="DG90" s="15">
        <v>0</v>
      </c>
      <c r="DH90" s="15">
        <v>0</v>
      </c>
      <c r="DI90" s="15">
        <v>0</v>
      </c>
      <c r="DJ90" s="15">
        <v>0.1742541159902701</v>
      </c>
      <c r="DK90" s="15">
        <v>0</v>
      </c>
      <c r="DL90" s="16">
        <v>0</v>
      </c>
      <c r="DM90" s="16">
        <v>0</v>
      </c>
      <c r="DN90" s="16">
        <v>0</v>
      </c>
      <c r="DO90" s="16">
        <v>0</v>
      </c>
      <c r="DP90" s="16">
        <v>0</v>
      </c>
      <c r="DQ90" s="16">
        <v>0</v>
      </c>
      <c r="DR90" s="16">
        <v>0</v>
      </c>
      <c r="DS90" s="16">
        <v>0</v>
      </c>
      <c r="DT90" s="16">
        <v>0</v>
      </c>
      <c r="DU90" s="16">
        <v>0</v>
      </c>
      <c r="DV90" s="16">
        <v>120</v>
      </c>
      <c r="DW90" s="16">
        <v>0</v>
      </c>
      <c r="DX90" s="16">
        <v>0</v>
      </c>
      <c r="DY90" s="16">
        <v>0</v>
      </c>
      <c r="DZ90" s="16">
        <v>0</v>
      </c>
      <c r="EA90" s="16">
        <v>0</v>
      </c>
      <c r="EB90" s="16">
        <v>0</v>
      </c>
      <c r="EC90" s="16">
        <v>0</v>
      </c>
      <c r="ED90" s="16">
        <v>0</v>
      </c>
      <c r="EE90" s="16">
        <v>0</v>
      </c>
      <c r="EF90" s="16">
        <v>0</v>
      </c>
      <c r="EG90" s="16">
        <v>0</v>
      </c>
      <c r="EH90" s="16">
        <v>115</v>
      </c>
      <c r="EI90" s="16">
        <v>0</v>
      </c>
      <c r="EJ90" s="16">
        <v>0</v>
      </c>
      <c r="EK90" s="16">
        <v>0</v>
      </c>
      <c r="EL90" s="16">
        <v>0</v>
      </c>
      <c r="EM90" s="16">
        <v>0</v>
      </c>
      <c r="EN90" s="16">
        <v>0</v>
      </c>
      <c r="EO90" s="16">
        <v>0</v>
      </c>
      <c r="EP90" s="16">
        <v>0</v>
      </c>
      <c r="EQ90" s="16">
        <v>0</v>
      </c>
      <c r="ER90" s="16">
        <v>0</v>
      </c>
      <c r="ES90" s="16">
        <v>0</v>
      </c>
      <c r="ET90" s="16">
        <v>5</v>
      </c>
      <c r="EU90" s="16">
        <v>0</v>
      </c>
      <c r="EV90" s="16">
        <v>0</v>
      </c>
      <c r="EW90" s="16">
        <v>0</v>
      </c>
      <c r="EX90" s="16">
        <v>0</v>
      </c>
      <c r="EY90" s="16">
        <v>0</v>
      </c>
      <c r="EZ90" s="16">
        <v>0</v>
      </c>
      <c r="FA90" s="16">
        <v>0</v>
      </c>
      <c r="FB90" s="16">
        <v>0</v>
      </c>
      <c r="FC90" s="16">
        <v>0</v>
      </c>
      <c r="FD90" s="16">
        <v>0</v>
      </c>
      <c r="FE90" s="16">
        <v>0</v>
      </c>
      <c r="FF90" s="16">
        <v>661.67757009345792</v>
      </c>
      <c r="FG90" s="16">
        <v>0</v>
      </c>
      <c r="FH90" s="13">
        <v>0</v>
      </c>
      <c r="FI90" s="13">
        <v>0</v>
      </c>
      <c r="FJ90" s="13">
        <v>0</v>
      </c>
      <c r="FK90" s="13">
        <v>0</v>
      </c>
      <c r="FL90" s="13">
        <v>0</v>
      </c>
      <c r="FM90" s="13">
        <v>0</v>
      </c>
      <c r="FN90" s="13">
        <v>0</v>
      </c>
      <c r="FO90" s="13">
        <v>0</v>
      </c>
      <c r="FP90" s="13">
        <v>0</v>
      </c>
      <c r="FQ90" s="13">
        <v>0</v>
      </c>
      <c r="FR90" s="13">
        <v>21750</v>
      </c>
      <c r="FS90" s="13">
        <v>0</v>
      </c>
      <c r="FT90" s="15">
        <v>0</v>
      </c>
      <c r="FU90" s="15">
        <v>0</v>
      </c>
      <c r="FV90" s="15">
        <v>0</v>
      </c>
      <c r="FW90" s="15">
        <v>0</v>
      </c>
      <c r="FX90" s="15">
        <v>0</v>
      </c>
      <c r="FY90" s="15">
        <v>0</v>
      </c>
      <c r="FZ90" s="15">
        <v>0</v>
      </c>
      <c r="GA90" s="15">
        <v>0</v>
      </c>
      <c r="GB90" s="15">
        <v>0</v>
      </c>
      <c r="GC90" s="15">
        <v>0</v>
      </c>
      <c r="GD90" s="15">
        <v>0.10218390804597702</v>
      </c>
      <c r="GE90" s="15">
        <v>0</v>
      </c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>
        <v>0</v>
      </c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>
        <v>0</v>
      </c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>
        <v>0</v>
      </c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>
        <v>0</v>
      </c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>
        <v>0</v>
      </c>
      <c r="IM90" s="12"/>
      <c r="IN90" s="12"/>
      <c r="IO90" s="12"/>
      <c r="IP90" s="12"/>
      <c r="IQ90" s="12"/>
      <c r="IR90" s="12"/>
      <c r="IS90" s="12"/>
      <c r="IT90" s="12"/>
      <c r="IU90" s="12"/>
      <c r="IV90" s="12"/>
      <c r="IW90" s="12"/>
      <c r="IX90" s="12">
        <v>0</v>
      </c>
      <c r="IY90" s="12"/>
      <c r="IZ90" s="12"/>
      <c r="JA90" s="12"/>
      <c r="JB90" s="12"/>
      <c r="JC90" s="12"/>
      <c r="JD90" s="12"/>
      <c r="JE90" s="12"/>
      <c r="JF90" s="12"/>
      <c r="JG90" s="12"/>
      <c r="JH90" s="12"/>
      <c r="JI90" s="12"/>
      <c r="JJ90" s="12">
        <v>0</v>
      </c>
      <c r="JK90" s="12"/>
      <c r="JL90" s="12"/>
      <c r="JM90" s="12"/>
      <c r="JN90" s="12"/>
      <c r="JO90" s="12"/>
      <c r="JP90" s="12"/>
      <c r="JQ90" s="12"/>
      <c r="JR90" s="12"/>
      <c r="JS90" s="12"/>
      <c r="JT90" s="12"/>
      <c r="JU90" s="12"/>
      <c r="JV90" s="12">
        <v>0</v>
      </c>
      <c r="JW90" s="12"/>
      <c r="JX90" s="12"/>
      <c r="JY90" s="12"/>
      <c r="JZ90" s="12"/>
      <c r="KA90" s="12"/>
      <c r="KB90" s="12"/>
      <c r="KC90" s="12"/>
      <c r="KD90" s="12"/>
      <c r="KE90" s="12"/>
      <c r="KF90" s="12"/>
      <c r="KG90" s="12"/>
      <c r="KH90" s="12">
        <v>0</v>
      </c>
      <c r="KI90" s="12"/>
      <c r="KJ90" s="12"/>
      <c r="KK90" s="12"/>
      <c r="KL90" s="12"/>
      <c r="KM90" s="12"/>
      <c r="KN90" s="12"/>
      <c r="KO90" s="12"/>
      <c r="KP90" s="12"/>
      <c r="KQ90" s="12"/>
      <c r="KR90" s="12"/>
      <c r="KS90" s="12"/>
      <c r="KT90" s="12">
        <v>0</v>
      </c>
      <c r="KU90" s="12"/>
      <c r="KV90" s="12"/>
      <c r="KW90" s="12"/>
      <c r="KX90" s="12"/>
      <c r="KY90" s="12"/>
      <c r="KZ90" s="12"/>
      <c r="LA90" s="12"/>
      <c r="LB90" s="12"/>
      <c r="LC90" s="12"/>
      <c r="LD90" s="12"/>
      <c r="LE90" s="12"/>
      <c r="LF90" s="12">
        <v>2</v>
      </c>
      <c r="LG90" s="12"/>
      <c r="LH90" s="12"/>
      <c r="LI90" s="12"/>
      <c r="LJ90" s="12"/>
      <c r="LK90" s="12"/>
      <c r="LL90" s="12"/>
      <c r="LM90" s="12"/>
      <c r="LN90" s="12"/>
      <c r="LO90" s="12"/>
      <c r="LP90" s="12"/>
      <c r="LQ90" s="12"/>
      <c r="LR90" s="12">
        <v>0</v>
      </c>
      <c r="LS90" s="12"/>
      <c r="LT90" s="14"/>
      <c r="LU90" s="14"/>
      <c r="LV90" s="14"/>
      <c r="LW90" s="14"/>
      <c r="LX90" s="14"/>
      <c r="LY90" s="14"/>
      <c r="LZ90" s="14"/>
      <c r="MA90" s="14"/>
      <c r="MB90" s="14"/>
      <c r="MC90" s="14"/>
      <c r="MD90" s="14">
        <v>0</v>
      </c>
      <c r="ME90" s="14"/>
      <c r="MF90" s="14"/>
      <c r="MG90" s="14"/>
      <c r="MH90" s="14"/>
      <c r="MI90" s="14"/>
      <c r="MJ90" s="14"/>
      <c r="MK90" s="14"/>
      <c r="ML90" s="14"/>
      <c r="MM90" s="14"/>
      <c r="MN90" s="14"/>
      <c r="MO90" s="14"/>
      <c r="MP90" s="14">
        <v>0</v>
      </c>
      <c r="MQ90" s="14"/>
      <c r="MR90" s="14"/>
      <c r="MS90" s="14"/>
      <c r="MT90" s="14"/>
      <c r="MU90" s="14"/>
      <c r="MV90" s="14"/>
      <c r="MW90" s="14"/>
      <c r="MX90" s="14"/>
      <c r="MY90" s="14"/>
      <c r="MZ90" s="14"/>
      <c r="NA90" s="14"/>
      <c r="NB90" s="14">
        <v>0</v>
      </c>
      <c r="NC90" s="14"/>
      <c r="ND90" s="14"/>
      <c r="NE90" s="14"/>
      <c r="NF90" s="14"/>
      <c r="NG90" s="14"/>
      <c r="NH90" s="14"/>
      <c r="NI90" s="14"/>
      <c r="NJ90" s="14"/>
      <c r="NK90" s="14"/>
      <c r="NL90" s="14"/>
      <c r="NM90" s="14"/>
      <c r="NN90" s="14">
        <v>0</v>
      </c>
      <c r="NO90" s="14"/>
      <c r="NP90" s="14"/>
      <c r="NQ90" s="14"/>
      <c r="NR90" s="14"/>
      <c r="NS90" s="14"/>
      <c r="NT90" s="14"/>
      <c r="NU90" s="14"/>
      <c r="NV90" s="14"/>
      <c r="NW90" s="14"/>
      <c r="NX90" s="14"/>
      <c r="NY90" s="14"/>
      <c r="NZ90" s="14">
        <v>0</v>
      </c>
      <c r="OA90" s="14"/>
      <c r="OB90" s="14"/>
      <c r="OC90" s="14"/>
      <c r="OD90" s="14"/>
      <c r="OE90" s="14"/>
      <c r="OF90" s="14"/>
      <c r="OG90" s="14"/>
      <c r="OH90" s="14"/>
      <c r="OI90" s="14"/>
      <c r="OJ90" s="14"/>
      <c r="OK90" s="14"/>
      <c r="OL90" s="14">
        <v>0</v>
      </c>
      <c r="OM90" s="14"/>
      <c r="ON90" s="14"/>
      <c r="OO90" s="14"/>
      <c r="OP90" s="14"/>
      <c r="OQ90" s="14"/>
      <c r="OR90" s="14"/>
      <c r="OS90" s="14"/>
      <c r="OT90" s="14"/>
      <c r="OU90" s="14"/>
      <c r="OV90" s="14"/>
      <c r="OW90" s="14"/>
      <c r="OX90" s="14">
        <v>0</v>
      </c>
      <c r="OY90" s="14"/>
      <c r="OZ90" s="14"/>
      <c r="PA90" s="14"/>
      <c r="PB90" s="14"/>
      <c r="PC90" s="14"/>
      <c r="PD90" s="14"/>
      <c r="PE90" s="14"/>
      <c r="PF90" s="14"/>
      <c r="PG90" s="14"/>
      <c r="PH90" s="14"/>
      <c r="PI90" s="14"/>
      <c r="PJ90" s="14">
        <v>0</v>
      </c>
      <c r="PK90" s="14"/>
      <c r="PL90" s="14"/>
      <c r="PM90" s="14"/>
      <c r="PN90" s="14"/>
      <c r="PO90" s="14"/>
      <c r="PP90" s="14"/>
      <c r="PQ90" s="14"/>
      <c r="PR90" s="14"/>
      <c r="PS90" s="14"/>
      <c r="PT90" s="14"/>
      <c r="PU90" s="14"/>
      <c r="PV90" s="14">
        <v>0</v>
      </c>
      <c r="PW90" s="14"/>
      <c r="PX90" s="14"/>
      <c r="PY90" s="14"/>
      <c r="PZ90" s="14"/>
      <c r="QA90" s="14"/>
      <c r="QB90" s="14"/>
      <c r="QC90" s="14"/>
      <c r="QD90" s="14"/>
      <c r="QE90" s="14"/>
      <c r="QF90" s="14"/>
      <c r="QG90" s="14"/>
      <c r="QH90" s="14">
        <v>0</v>
      </c>
      <c r="QI90" s="14"/>
    </row>
    <row r="91" spans="18:451">
      <c r="R91" s="12"/>
      <c r="S91" s="12" t="s">
        <v>54</v>
      </c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>
        <v>44</v>
      </c>
      <c r="AQ91">
        <v>0</v>
      </c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>
        <v>0</v>
      </c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>
        <v>0</v>
      </c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>
        <v>0</v>
      </c>
      <c r="CB91" s="15" t="e">
        <v>#DIV/0!</v>
      </c>
      <c r="CC91" s="15" t="e">
        <v>#DIV/0!</v>
      </c>
      <c r="CD91" s="15" t="e">
        <v>#DIV/0!</v>
      </c>
      <c r="CE91" s="15" t="e">
        <v>#DIV/0!</v>
      </c>
      <c r="CF91" s="15" t="e">
        <v>#DIV/0!</v>
      </c>
      <c r="CG91" s="15" t="e">
        <v>#DIV/0!</v>
      </c>
      <c r="CH91" s="15" t="e">
        <v>#DIV/0!</v>
      </c>
      <c r="CI91" s="15" t="e">
        <v>#DIV/0!</v>
      </c>
      <c r="CJ91" s="15" t="e">
        <v>#DIV/0!</v>
      </c>
      <c r="CK91" s="15" t="e">
        <v>#DIV/0!</v>
      </c>
      <c r="CL91" s="15" t="e">
        <v>#DIV/0!</v>
      </c>
      <c r="CM91" s="15" t="e">
        <v>#DIV/0!</v>
      </c>
      <c r="CN91" s="15" t="e">
        <v>#DIV/0!</v>
      </c>
      <c r="CO91" s="15" t="e">
        <v>#DIV/0!</v>
      </c>
      <c r="CP91" s="15" t="e">
        <v>#DIV/0!</v>
      </c>
      <c r="CQ91" s="15" t="e">
        <v>#DIV/0!</v>
      </c>
      <c r="CR91" s="15" t="e">
        <v>#DIV/0!</v>
      </c>
      <c r="CS91" s="15" t="e">
        <v>#DIV/0!</v>
      </c>
      <c r="CT91" s="15" t="e">
        <v>#DIV/0!</v>
      </c>
      <c r="CU91" s="15" t="e">
        <v>#DIV/0!</v>
      </c>
      <c r="CV91" s="15" t="e">
        <v>#DIV/0!</v>
      </c>
      <c r="CW91" s="15" t="e">
        <v>#DIV/0!</v>
      </c>
      <c r="CX91" s="15" t="e">
        <v>#DIV/0!</v>
      </c>
      <c r="CY91" s="15" t="e">
        <v>#DIV/0!</v>
      </c>
      <c r="CZ91" s="15">
        <v>0</v>
      </c>
      <c r="DA91" s="15">
        <v>0</v>
      </c>
      <c r="DB91" s="15">
        <v>0</v>
      </c>
      <c r="DC91" s="15">
        <v>0</v>
      </c>
      <c r="DD91" s="15">
        <v>0</v>
      </c>
      <c r="DE91" s="15">
        <v>0</v>
      </c>
      <c r="DF91" s="15">
        <v>0</v>
      </c>
      <c r="DG91" s="15">
        <v>0</v>
      </c>
      <c r="DH91" s="15">
        <v>0</v>
      </c>
      <c r="DI91" s="15">
        <v>0</v>
      </c>
      <c r="DJ91" s="15">
        <v>0</v>
      </c>
      <c r="DK91" s="15">
        <v>0.15907675189188228</v>
      </c>
      <c r="DL91" s="16">
        <v>0</v>
      </c>
      <c r="DM91" s="16">
        <v>0</v>
      </c>
      <c r="DN91" s="16">
        <v>0</v>
      </c>
      <c r="DO91" s="16">
        <v>0</v>
      </c>
      <c r="DP91" s="16">
        <v>0</v>
      </c>
      <c r="DQ91" s="16">
        <v>0</v>
      </c>
      <c r="DR91" s="16">
        <v>0</v>
      </c>
      <c r="DS91" s="16">
        <v>0</v>
      </c>
      <c r="DT91" s="16">
        <v>0</v>
      </c>
      <c r="DU91" s="16">
        <v>0</v>
      </c>
      <c r="DV91" s="16">
        <v>0</v>
      </c>
      <c r="DW91" s="16">
        <v>115.31117721547884</v>
      </c>
      <c r="DX91" s="16">
        <v>0</v>
      </c>
      <c r="DY91" s="16">
        <v>0</v>
      </c>
      <c r="DZ91" s="16">
        <v>0</v>
      </c>
      <c r="EA91" s="16">
        <v>0</v>
      </c>
      <c r="EB91" s="16">
        <v>0</v>
      </c>
      <c r="EC91" s="16">
        <v>0</v>
      </c>
      <c r="ED91" s="16">
        <v>0</v>
      </c>
      <c r="EE91" s="16">
        <v>0</v>
      </c>
      <c r="EF91" s="16">
        <v>0</v>
      </c>
      <c r="EG91" s="16">
        <v>0</v>
      </c>
      <c r="EH91" s="16">
        <v>0</v>
      </c>
      <c r="EI91" s="16">
        <v>110.30819081880206</v>
      </c>
      <c r="EJ91" s="16">
        <v>0</v>
      </c>
      <c r="EK91" s="16">
        <v>0</v>
      </c>
      <c r="EL91" s="16">
        <v>0</v>
      </c>
      <c r="EM91" s="16">
        <v>0</v>
      </c>
      <c r="EN91" s="16">
        <v>0</v>
      </c>
      <c r="EO91" s="16">
        <v>0</v>
      </c>
      <c r="EP91" s="16">
        <v>0</v>
      </c>
      <c r="EQ91" s="16">
        <v>0</v>
      </c>
      <c r="ER91" s="16">
        <v>0</v>
      </c>
      <c r="ES91" s="16">
        <v>0</v>
      </c>
      <c r="ET91" s="16">
        <v>0</v>
      </c>
      <c r="EU91" s="16">
        <v>4.9999999999999991</v>
      </c>
      <c r="EV91" s="16">
        <v>0</v>
      </c>
      <c r="EW91" s="16">
        <v>0</v>
      </c>
      <c r="EX91" s="16">
        <v>0</v>
      </c>
      <c r="EY91" s="16">
        <v>0</v>
      </c>
      <c r="EZ91" s="16">
        <v>0</v>
      </c>
      <c r="FA91" s="16">
        <v>0</v>
      </c>
      <c r="FB91" s="16">
        <v>0</v>
      </c>
      <c r="FC91" s="16">
        <v>0</v>
      </c>
      <c r="FD91" s="16">
        <v>0</v>
      </c>
      <c r="FE91" s="16">
        <v>0</v>
      </c>
      <c r="FF91" s="16">
        <v>0</v>
      </c>
      <c r="FG91" s="16">
        <v>753.1644948067302</v>
      </c>
      <c r="FH91" s="13">
        <v>0</v>
      </c>
      <c r="FI91" s="13">
        <v>0</v>
      </c>
      <c r="FJ91" s="13">
        <v>0</v>
      </c>
      <c r="FK91" s="13">
        <v>0</v>
      </c>
      <c r="FL91" s="13">
        <v>0</v>
      </c>
      <c r="FM91" s="13">
        <v>0</v>
      </c>
      <c r="FN91" s="13">
        <v>0</v>
      </c>
      <c r="FO91" s="13">
        <v>0</v>
      </c>
      <c r="FP91" s="13">
        <v>0</v>
      </c>
      <c r="FQ91" s="13">
        <v>0</v>
      </c>
      <c r="FR91" s="13">
        <v>0</v>
      </c>
      <c r="FS91" s="13">
        <v>713432</v>
      </c>
      <c r="FT91" s="15">
        <v>0</v>
      </c>
      <c r="FU91" s="15">
        <v>0</v>
      </c>
      <c r="FV91" s="15">
        <v>0</v>
      </c>
      <c r="FW91" s="15">
        <v>0</v>
      </c>
      <c r="FX91" s="15">
        <v>0</v>
      </c>
      <c r="FY91" s="15">
        <v>0</v>
      </c>
      <c r="FZ91" s="15">
        <v>0</v>
      </c>
      <c r="GA91" s="15">
        <v>0</v>
      </c>
      <c r="GB91" s="15">
        <v>0</v>
      </c>
      <c r="GC91" s="15">
        <v>0</v>
      </c>
      <c r="GD91" s="15">
        <v>0</v>
      </c>
      <c r="GE91" s="15">
        <v>0.16449731719350968</v>
      </c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>
        <v>0</v>
      </c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>
        <v>0</v>
      </c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>
        <v>0</v>
      </c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>
        <v>0</v>
      </c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>
        <v>0</v>
      </c>
      <c r="IN91" s="12"/>
      <c r="IO91" s="12"/>
      <c r="IP91" s="12"/>
      <c r="IQ91" s="12"/>
      <c r="IR91" s="12"/>
      <c r="IS91" s="12"/>
      <c r="IT91" s="12"/>
      <c r="IU91" s="12"/>
      <c r="IV91" s="12"/>
      <c r="IW91" s="12"/>
      <c r="IX91" s="12"/>
      <c r="IY91" s="12">
        <v>0</v>
      </c>
      <c r="IZ91" s="12"/>
      <c r="JA91" s="12"/>
      <c r="JB91" s="12"/>
      <c r="JC91" s="12"/>
      <c r="JD91" s="12"/>
      <c r="JE91" s="12"/>
      <c r="JF91" s="12"/>
      <c r="JG91" s="12"/>
      <c r="JH91" s="12"/>
      <c r="JI91" s="12"/>
      <c r="JJ91" s="12"/>
      <c r="JK91" s="12">
        <v>0</v>
      </c>
      <c r="JL91" s="12"/>
      <c r="JM91" s="12"/>
      <c r="JN91" s="12"/>
      <c r="JO91" s="12"/>
      <c r="JP91" s="12"/>
      <c r="JQ91" s="12"/>
      <c r="JR91" s="12"/>
      <c r="JS91" s="12"/>
      <c r="JT91" s="12"/>
      <c r="JU91" s="12"/>
      <c r="JV91" s="12"/>
      <c r="JW91" s="12">
        <v>0</v>
      </c>
      <c r="JX91" s="12"/>
      <c r="JY91" s="12"/>
      <c r="JZ91" s="12"/>
      <c r="KA91" s="12"/>
      <c r="KB91" s="12"/>
      <c r="KC91" s="12"/>
      <c r="KD91" s="12"/>
      <c r="KE91" s="12"/>
      <c r="KF91" s="12"/>
      <c r="KG91" s="12"/>
      <c r="KH91" s="12"/>
      <c r="KI91" s="12">
        <v>0</v>
      </c>
      <c r="KJ91" s="12"/>
      <c r="KK91" s="12"/>
      <c r="KL91" s="12"/>
      <c r="KM91" s="12"/>
      <c r="KN91" s="12"/>
      <c r="KO91" s="12"/>
      <c r="KP91" s="12"/>
      <c r="KQ91" s="12"/>
      <c r="KR91" s="12"/>
      <c r="KS91" s="12"/>
      <c r="KT91" s="12"/>
      <c r="KU91" s="12">
        <v>0</v>
      </c>
      <c r="KV91" s="12"/>
      <c r="KW91" s="12"/>
      <c r="KX91" s="12"/>
      <c r="KY91" s="12"/>
      <c r="KZ91" s="12"/>
      <c r="LA91" s="12"/>
      <c r="LB91" s="12"/>
      <c r="LC91" s="12"/>
      <c r="LD91" s="12"/>
      <c r="LE91" s="12"/>
      <c r="LF91" s="12"/>
      <c r="LG91" s="12">
        <v>0</v>
      </c>
      <c r="LH91" s="12"/>
      <c r="LI91" s="12"/>
      <c r="LJ91" s="12"/>
      <c r="LK91" s="12"/>
      <c r="LL91" s="12"/>
      <c r="LM91" s="12"/>
      <c r="LN91" s="12"/>
      <c r="LO91" s="12"/>
      <c r="LP91" s="12"/>
      <c r="LQ91" s="12"/>
      <c r="LR91" s="12"/>
      <c r="LS91" s="12">
        <v>44</v>
      </c>
      <c r="LT91" s="14"/>
      <c r="LU91" s="14"/>
      <c r="LV91" s="14"/>
      <c r="LW91" s="14"/>
      <c r="LX91" s="14"/>
      <c r="LY91" s="14"/>
      <c r="LZ91" s="14"/>
      <c r="MA91" s="14"/>
      <c r="MB91" s="14"/>
      <c r="MC91" s="14"/>
      <c r="MD91" s="14"/>
      <c r="ME91" s="14">
        <v>0</v>
      </c>
      <c r="MF91" s="14"/>
      <c r="MG91" s="14"/>
      <c r="MH91" s="14"/>
      <c r="MI91" s="14"/>
      <c r="MJ91" s="14"/>
      <c r="MK91" s="14"/>
      <c r="ML91" s="14"/>
      <c r="MM91" s="14"/>
      <c r="MN91" s="14"/>
      <c r="MO91" s="14"/>
      <c r="MP91" s="14"/>
      <c r="MQ91" s="14">
        <v>0</v>
      </c>
      <c r="MR91" s="14"/>
      <c r="MS91" s="14"/>
      <c r="MT91" s="14"/>
      <c r="MU91" s="14"/>
      <c r="MV91" s="14"/>
      <c r="MW91" s="14"/>
      <c r="MX91" s="14"/>
      <c r="MY91" s="14"/>
      <c r="MZ91" s="14"/>
      <c r="NA91" s="14"/>
      <c r="NB91" s="14"/>
      <c r="NC91" s="14">
        <v>0</v>
      </c>
      <c r="ND91" s="14"/>
      <c r="NE91" s="14"/>
      <c r="NF91" s="14"/>
      <c r="NG91" s="14"/>
      <c r="NH91" s="14"/>
      <c r="NI91" s="14"/>
      <c r="NJ91" s="14"/>
      <c r="NK91" s="14"/>
      <c r="NL91" s="14"/>
      <c r="NM91" s="14"/>
      <c r="NN91" s="14"/>
      <c r="NO91" s="14">
        <v>0</v>
      </c>
      <c r="NP91" s="14"/>
      <c r="NQ91" s="14"/>
      <c r="NR91" s="14"/>
      <c r="NS91" s="14"/>
      <c r="NT91" s="14"/>
      <c r="NU91" s="14"/>
      <c r="NV91" s="14"/>
      <c r="NW91" s="14"/>
      <c r="NX91" s="14"/>
      <c r="NY91" s="14"/>
      <c r="NZ91" s="14"/>
      <c r="OA91" s="14">
        <v>0</v>
      </c>
      <c r="OB91" s="14"/>
      <c r="OC91" s="14"/>
      <c r="OD91" s="14"/>
      <c r="OE91" s="14"/>
      <c r="OF91" s="14"/>
      <c r="OG91" s="14"/>
      <c r="OH91" s="14"/>
      <c r="OI91" s="14"/>
      <c r="OJ91" s="14"/>
      <c r="OK91" s="14"/>
      <c r="OL91" s="14"/>
      <c r="OM91" s="14">
        <v>0</v>
      </c>
      <c r="ON91" s="14"/>
      <c r="OO91" s="14"/>
      <c r="OP91" s="14"/>
      <c r="OQ91" s="14"/>
      <c r="OR91" s="14"/>
      <c r="OS91" s="14"/>
      <c r="OT91" s="14"/>
      <c r="OU91" s="14"/>
      <c r="OV91" s="14"/>
      <c r="OW91" s="14"/>
      <c r="OX91" s="14"/>
      <c r="OY91" s="14">
        <v>0</v>
      </c>
      <c r="OZ91" s="14"/>
      <c r="PA91" s="14"/>
      <c r="PB91" s="14"/>
      <c r="PC91" s="14"/>
      <c r="PD91" s="14"/>
      <c r="PE91" s="14"/>
      <c r="PF91" s="14"/>
      <c r="PG91" s="14"/>
      <c r="PH91" s="14"/>
      <c r="PI91" s="14"/>
      <c r="PJ91" s="14"/>
      <c r="PK91" s="14">
        <v>0</v>
      </c>
      <c r="PL91" s="14"/>
      <c r="PM91" s="14"/>
      <c r="PN91" s="14"/>
      <c r="PO91" s="14"/>
      <c r="PP91" s="14"/>
      <c r="PQ91" s="14"/>
      <c r="PR91" s="14"/>
      <c r="PS91" s="14"/>
      <c r="PT91" s="14"/>
      <c r="PU91" s="14"/>
      <c r="PV91" s="14"/>
      <c r="PW91" s="14">
        <v>0</v>
      </c>
      <c r="PX91" s="14"/>
      <c r="PY91" s="14"/>
      <c r="PZ91" s="14"/>
      <c r="QA91" s="14"/>
      <c r="QB91" s="14"/>
      <c r="QC91" s="14"/>
      <c r="QD91" s="14"/>
      <c r="QE91" s="14"/>
      <c r="QF91" s="14"/>
      <c r="QG91" s="14"/>
      <c r="QH91" s="14"/>
      <c r="QI91" s="14">
        <v>0</v>
      </c>
    </row>
    <row r="92" spans="18:451">
      <c r="R92" s="12"/>
      <c r="S92" s="12" t="s">
        <v>55</v>
      </c>
      <c r="T92" s="12"/>
      <c r="U92" s="12"/>
      <c r="V92" s="12"/>
      <c r="W92" s="12"/>
      <c r="X92" s="12"/>
      <c r="Y92" s="12"/>
      <c r="Z92" s="12"/>
      <c r="AA92" s="12"/>
      <c r="AB92" s="12"/>
      <c r="AC92" s="13">
        <v>1</v>
      </c>
      <c r="AD92" s="13"/>
      <c r="AE92" s="13"/>
      <c r="AO92">
        <v>0</v>
      </c>
      <c r="AR92" s="14"/>
      <c r="AS92" s="14"/>
      <c r="AT92" s="14"/>
      <c r="AU92" s="14"/>
      <c r="AV92" s="14"/>
      <c r="AW92" s="14"/>
      <c r="AX92" s="14"/>
      <c r="AY92" s="14"/>
      <c r="AZ92" s="14"/>
      <c r="BA92" s="14">
        <v>0</v>
      </c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>
        <v>0</v>
      </c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>
        <v>0</v>
      </c>
      <c r="BZ92" s="14"/>
      <c r="CA92" s="14"/>
      <c r="CB92" s="15" t="e">
        <v>#DIV/0!</v>
      </c>
      <c r="CC92" s="15" t="e">
        <v>#DIV/0!</v>
      </c>
      <c r="CD92" s="15" t="e">
        <v>#DIV/0!</v>
      </c>
      <c r="CE92" s="15" t="e">
        <v>#DIV/0!</v>
      </c>
      <c r="CF92" s="15" t="e">
        <v>#DIV/0!</v>
      </c>
      <c r="CG92" s="15" t="e">
        <v>#DIV/0!</v>
      </c>
      <c r="CH92" s="15" t="e">
        <v>#DIV/0!</v>
      </c>
      <c r="CI92" s="15" t="e">
        <v>#DIV/0!</v>
      </c>
      <c r="CJ92" s="15" t="e">
        <v>#DIV/0!</v>
      </c>
      <c r="CK92" s="15" t="e">
        <v>#DIV/0!</v>
      </c>
      <c r="CL92" s="15" t="e">
        <v>#DIV/0!</v>
      </c>
      <c r="CM92" s="15" t="e">
        <v>#DIV/0!</v>
      </c>
      <c r="CN92" s="15" t="e">
        <v>#DIV/0!</v>
      </c>
      <c r="CO92" s="15" t="e">
        <v>#DIV/0!</v>
      </c>
      <c r="CP92" s="15" t="e">
        <v>#DIV/0!</v>
      </c>
      <c r="CQ92" s="15" t="e">
        <v>#DIV/0!</v>
      </c>
      <c r="CR92" s="15" t="e">
        <v>#DIV/0!</v>
      </c>
      <c r="CS92" s="15" t="e">
        <v>#DIV/0!</v>
      </c>
      <c r="CT92" s="15" t="e">
        <v>#DIV/0!</v>
      </c>
      <c r="CU92" s="15" t="e">
        <v>#DIV/0!</v>
      </c>
      <c r="CV92" s="15" t="e">
        <v>#DIV/0!</v>
      </c>
      <c r="CW92" s="15" t="e">
        <v>#DIV/0!</v>
      </c>
      <c r="CX92" s="15" t="e">
        <v>#DIV/0!</v>
      </c>
      <c r="CY92" s="15" t="e">
        <v>#DIV/0!</v>
      </c>
      <c r="CZ92" s="15">
        <v>0</v>
      </c>
      <c r="DA92" s="15">
        <v>0</v>
      </c>
      <c r="DB92" s="15">
        <v>0</v>
      </c>
      <c r="DC92" s="15">
        <v>0</v>
      </c>
      <c r="DD92" s="15">
        <v>0</v>
      </c>
      <c r="DE92" s="15">
        <v>0</v>
      </c>
      <c r="DF92" s="15">
        <v>0</v>
      </c>
      <c r="DG92" s="15">
        <v>0</v>
      </c>
      <c r="DH92" s="15">
        <v>0</v>
      </c>
      <c r="DI92" s="15">
        <v>0.15663921271974193</v>
      </c>
      <c r="DJ92" s="15">
        <v>0</v>
      </c>
      <c r="DK92" s="15">
        <v>0</v>
      </c>
      <c r="DL92" s="16">
        <v>0</v>
      </c>
      <c r="DM92" s="16">
        <v>0</v>
      </c>
      <c r="DN92" s="16">
        <v>0</v>
      </c>
      <c r="DO92" s="16">
        <v>0</v>
      </c>
      <c r="DP92" s="16">
        <v>0</v>
      </c>
      <c r="DQ92" s="16">
        <v>0</v>
      </c>
      <c r="DR92" s="16">
        <v>0</v>
      </c>
      <c r="DS92" s="16">
        <v>0</v>
      </c>
      <c r="DT92" s="16">
        <v>0</v>
      </c>
      <c r="DU92" s="16">
        <v>114.86866139687459</v>
      </c>
      <c r="DV92" s="16">
        <v>0</v>
      </c>
      <c r="DW92" s="16">
        <v>0</v>
      </c>
      <c r="DX92" s="16">
        <v>0</v>
      </c>
      <c r="DY92" s="16">
        <v>0</v>
      </c>
      <c r="DZ92" s="16">
        <v>0</v>
      </c>
      <c r="EA92" s="16">
        <v>0</v>
      </c>
      <c r="EB92" s="16">
        <v>0</v>
      </c>
      <c r="EC92" s="16">
        <v>0</v>
      </c>
      <c r="ED92" s="16">
        <v>0</v>
      </c>
      <c r="EE92" s="16">
        <v>0</v>
      </c>
      <c r="EF92" s="16">
        <v>0</v>
      </c>
      <c r="EG92" s="16">
        <v>110.70608812768855</v>
      </c>
      <c r="EH92" s="16">
        <v>0</v>
      </c>
      <c r="EI92" s="16">
        <v>0</v>
      </c>
      <c r="EJ92" s="16">
        <v>0</v>
      </c>
      <c r="EK92" s="16">
        <v>0</v>
      </c>
      <c r="EL92" s="16">
        <v>0</v>
      </c>
      <c r="EM92" s="16">
        <v>0</v>
      </c>
      <c r="EN92" s="16">
        <v>0</v>
      </c>
      <c r="EO92" s="16">
        <v>0</v>
      </c>
      <c r="EP92" s="16">
        <v>0</v>
      </c>
      <c r="EQ92" s="16">
        <v>0</v>
      </c>
      <c r="ER92" s="16">
        <v>0</v>
      </c>
      <c r="ES92" s="16">
        <v>5</v>
      </c>
      <c r="ET92" s="16">
        <v>0</v>
      </c>
      <c r="EU92" s="16">
        <v>0</v>
      </c>
      <c r="EV92" s="16">
        <v>0</v>
      </c>
      <c r="EW92" s="16">
        <v>0</v>
      </c>
      <c r="EX92" s="16">
        <v>0</v>
      </c>
      <c r="EY92" s="16">
        <v>0</v>
      </c>
      <c r="EZ92" s="16">
        <v>0</v>
      </c>
      <c r="FA92" s="16">
        <v>0</v>
      </c>
      <c r="FB92" s="16">
        <v>0</v>
      </c>
      <c r="FC92" s="16">
        <v>0</v>
      </c>
      <c r="FD92" s="16">
        <v>0</v>
      </c>
      <c r="FE92" s="16">
        <v>715.83652103744703</v>
      </c>
      <c r="FF92" s="16">
        <v>0</v>
      </c>
      <c r="FG92" s="16">
        <v>0</v>
      </c>
      <c r="FH92" s="13">
        <v>0</v>
      </c>
      <c r="FI92" s="13">
        <v>0</v>
      </c>
      <c r="FJ92" s="13">
        <v>0</v>
      </c>
      <c r="FK92" s="13">
        <v>0</v>
      </c>
      <c r="FL92" s="13">
        <v>0</v>
      </c>
      <c r="FM92" s="13">
        <v>0</v>
      </c>
      <c r="FN92" s="13">
        <v>0</v>
      </c>
      <c r="FO92" s="13">
        <v>0</v>
      </c>
      <c r="FP92" s="13">
        <v>0</v>
      </c>
      <c r="FQ92" s="13">
        <v>1794865</v>
      </c>
      <c r="FR92" s="13">
        <v>0</v>
      </c>
      <c r="FS92" s="13">
        <v>0</v>
      </c>
      <c r="FT92" s="15">
        <v>0</v>
      </c>
      <c r="FU92" s="15">
        <v>0</v>
      </c>
      <c r="FV92" s="15">
        <v>0</v>
      </c>
      <c r="FW92" s="15">
        <v>0</v>
      </c>
      <c r="FX92" s="15">
        <v>0</v>
      </c>
      <c r="FY92" s="15">
        <v>0</v>
      </c>
      <c r="FZ92" s="15">
        <v>0</v>
      </c>
      <c r="GA92" s="15">
        <v>0</v>
      </c>
      <c r="GB92" s="15">
        <v>0</v>
      </c>
      <c r="GC92" s="15">
        <v>0.16761150281497492</v>
      </c>
      <c r="GD92" s="15">
        <v>0</v>
      </c>
      <c r="GE92" s="15">
        <v>0</v>
      </c>
      <c r="GF92" s="12"/>
      <c r="GG92" s="12"/>
      <c r="GH92" s="12"/>
      <c r="GI92" s="12"/>
      <c r="GJ92" s="12"/>
      <c r="GK92" s="12"/>
      <c r="GL92" s="12"/>
      <c r="GM92" s="12"/>
      <c r="GN92" s="12"/>
      <c r="GO92" s="12">
        <v>0</v>
      </c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>
        <v>0</v>
      </c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>
        <v>0</v>
      </c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>
        <v>0</v>
      </c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>
        <v>0</v>
      </c>
      <c r="IL92" s="12"/>
      <c r="IM92" s="12"/>
      <c r="IN92" s="12"/>
      <c r="IO92" s="12"/>
      <c r="IP92" s="12"/>
      <c r="IQ92" s="12"/>
      <c r="IR92" s="12"/>
      <c r="IS92" s="12"/>
      <c r="IT92" s="12"/>
      <c r="IU92" s="12"/>
      <c r="IV92" s="12"/>
      <c r="IW92" s="12">
        <v>0</v>
      </c>
      <c r="IX92" s="12"/>
      <c r="IY92" s="12"/>
      <c r="IZ92" s="12"/>
      <c r="JA92" s="12"/>
      <c r="JB92" s="12"/>
      <c r="JC92" s="12"/>
      <c r="JD92" s="12"/>
      <c r="JE92" s="12"/>
      <c r="JF92" s="12"/>
      <c r="JG92" s="12"/>
      <c r="JH92" s="12"/>
      <c r="JI92" s="12">
        <v>0</v>
      </c>
      <c r="JJ92" s="12"/>
      <c r="JK92" s="12"/>
      <c r="JL92" s="12"/>
      <c r="JM92" s="12"/>
      <c r="JN92" s="12"/>
      <c r="JO92" s="12"/>
      <c r="JP92" s="12"/>
      <c r="JQ92" s="12"/>
      <c r="JR92" s="12"/>
      <c r="JS92" s="12"/>
      <c r="JT92" s="12"/>
      <c r="JU92" s="12">
        <v>0</v>
      </c>
      <c r="JV92" s="12"/>
      <c r="JW92" s="12"/>
      <c r="JX92" s="12"/>
      <c r="JY92" s="12"/>
      <c r="JZ92" s="12"/>
      <c r="KA92" s="12"/>
      <c r="KB92" s="12"/>
      <c r="KC92" s="12"/>
      <c r="KD92" s="12"/>
      <c r="KE92" s="12"/>
      <c r="KF92" s="12"/>
      <c r="KG92" s="12">
        <v>0</v>
      </c>
      <c r="KH92" s="12"/>
      <c r="KI92" s="12"/>
      <c r="KJ92" s="12"/>
      <c r="KK92" s="12"/>
      <c r="KL92" s="12"/>
      <c r="KM92" s="12"/>
      <c r="KN92" s="12"/>
      <c r="KO92" s="12"/>
      <c r="KP92" s="12"/>
      <c r="KQ92" s="12"/>
      <c r="KR92" s="12"/>
      <c r="KS92" s="12">
        <v>128</v>
      </c>
      <c r="KT92" s="12"/>
      <c r="KU92" s="12"/>
      <c r="KV92" s="12"/>
      <c r="KW92" s="12"/>
      <c r="KX92" s="12"/>
      <c r="KY92" s="12"/>
      <c r="KZ92" s="12"/>
      <c r="LA92" s="12"/>
      <c r="LB92" s="12"/>
      <c r="LC92" s="12"/>
      <c r="LD92" s="12"/>
      <c r="LE92" s="12">
        <v>0</v>
      </c>
      <c r="LF92" s="12"/>
      <c r="LG92" s="12"/>
      <c r="LH92" s="12"/>
      <c r="LI92" s="12"/>
      <c r="LJ92" s="12"/>
      <c r="LK92" s="12"/>
      <c r="LL92" s="12"/>
      <c r="LM92" s="12"/>
      <c r="LN92" s="12"/>
      <c r="LO92" s="12"/>
      <c r="LP92" s="12"/>
      <c r="LQ92" s="12">
        <v>0</v>
      </c>
      <c r="LR92" s="12"/>
      <c r="LS92" s="12"/>
      <c r="LT92" s="14"/>
      <c r="LU92" s="14"/>
      <c r="LV92" s="14"/>
      <c r="LW92" s="14"/>
      <c r="LX92" s="14"/>
      <c r="LY92" s="14"/>
      <c r="LZ92" s="14"/>
      <c r="MA92" s="14"/>
      <c r="MB92" s="14"/>
      <c r="MC92" s="14">
        <v>0</v>
      </c>
      <c r="MD92" s="14"/>
      <c r="ME92" s="14"/>
      <c r="MF92" s="14"/>
      <c r="MG92" s="14"/>
      <c r="MH92" s="14"/>
      <c r="MI92" s="14"/>
      <c r="MJ92" s="14"/>
      <c r="MK92" s="14"/>
      <c r="ML92" s="14"/>
      <c r="MM92" s="14"/>
      <c r="MN92" s="14"/>
      <c r="MO92" s="14">
        <v>0</v>
      </c>
      <c r="MP92" s="14"/>
      <c r="MQ92" s="14"/>
      <c r="MR92" s="14"/>
      <c r="MS92" s="14"/>
      <c r="MT92" s="14"/>
      <c r="MU92" s="14"/>
      <c r="MV92" s="14"/>
      <c r="MW92" s="14"/>
      <c r="MX92" s="14"/>
      <c r="MY92" s="14"/>
      <c r="MZ92" s="14"/>
      <c r="NA92" s="14">
        <v>0</v>
      </c>
      <c r="NB92" s="14"/>
      <c r="NC92" s="14"/>
      <c r="ND92" s="14"/>
      <c r="NE92" s="14"/>
      <c r="NF92" s="14"/>
      <c r="NG92" s="14"/>
      <c r="NH92" s="14"/>
      <c r="NI92" s="14"/>
      <c r="NJ92" s="14"/>
      <c r="NK92" s="14"/>
      <c r="NL92" s="14"/>
      <c r="NM92" s="14">
        <v>0</v>
      </c>
      <c r="NN92" s="14"/>
      <c r="NO92" s="14"/>
      <c r="NP92" s="14"/>
      <c r="NQ92" s="14"/>
      <c r="NR92" s="14"/>
      <c r="NS92" s="14"/>
      <c r="NT92" s="14"/>
      <c r="NU92" s="14"/>
      <c r="NV92" s="14"/>
      <c r="NW92" s="14"/>
      <c r="NX92" s="14"/>
      <c r="NY92" s="14">
        <v>0</v>
      </c>
      <c r="NZ92" s="14"/>
      <c r="OA92" s="14"/>
      <c r="OB92" s="14"/>
      <c r="OC92" s="14"/>
      <c r="OD92" s="14"/>
      <c r="OE92" s="14"/>
      <c r="OF92" s="14"/>
      <c r="OG92" s="14"/>
      <c r="OH92" s="14"/>
      <c r="OI92" s="14"/>
      <c r="OJ92" s="14"/>
      <c r="OK92" s="14">
        <v>0</v>
      </c>
      <c r="OL92" s="14"/>
      <c r="OM92" s="14"/>
      <c r="ON92" s="14"/>
      <c r="OO92" s="14"/>
      <c r="OP92" s="14"/>
      <c r="OQ92" s="14"/>
      <c r="OR92" s="14"/>
      <c r="OS92" s="14"/>
      <c r="OT92" s="14"/>
      <c r="OU92" s="14"/>
      <c r="OV92" s="14"/>
      <c r="OW92" s="14">
        <v>0</v>
      </c>
      <c r="OX92" s="14"/>
      <c r="OY92" s="14"/>
      <c r="OZ92" s="14"/>
      <c r="PA92" s="14"/>
      <c r="PB92" s="14"/>
      <c r="PC92" s="14"/>
      <c r="PD92" s="14"/>
      <c r="PE92" s="14"/>
      <c r="PF92" s="14"/>
      <c r="PG92" s="14"/>
      <c r="PH92" s="14"/>
      <c r="PI92" s="14">
        <v>0</v>
      </c>
      <c r="PJ92" s="14"/>
      <c r="PK92" s="14"/>
      <c r="PL92" s="14"/>
      <c r="PM92" s="14"/>
      <c r="PN92" s="14"/>
      <c r="PO92" s="14"/>
      <c r="PP92" s="14"/>
      <c r="PQ92" s="14"/>
      <c r="PR92" s="14"/>
      <c r="PS92" s="14"/>
      <c r="PT92" s="14"/>
      <c r="PU92" s="14">
        <v>0</v>
      </c>
      <c r="PV92" s="14"/>
      <c r="PW92" s="14"/>
      <c r="PX92" s="14"/>
      <c r="PY92" s="14"/>
      <c r="PZ92" s="14"/>
      <c r="QA92" s="14"/>
      <c r="QB92" s="14"/>
      <c r="QC92" s="14"/>
      <c r="QD92" s="14"/>
      <c r="QE92" s="14"/>
      <c r="QF92" s="14"/>
      <c r="QG92" s="14">
        <v>0</v>
      </c>
      <c r="QH92" s="14"/>
      <c r="QI92" s="14"/>
    </row>
    <row r="93" spans="18:451">
      <c r="R93" s="12"/>
      <c r="S93" s="12" t="s">
        <v>56</v>
      </c>
      <c r="T93" s="12"/>
      <c r="U93" s="12"/>
      <c r="V93" s="12"/>
      <c r="W93" s="12"/>
      <c r="X93" s="12"/>
      <c r="Y93" s="12"/>
      <c r="Z93" s="12"/>
      <c r="AA93" s="12"/>
      <c r="AB93" s="12"/>
      <c r="AC93" s="13"/>
      <c r="AD93" s="13">
        <v>1</v>
      </c>
      <c r="AE93" s="13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5" t="e">
        <v>#DIV/0!</v>
      </c>
      <c r="CC93" s="15" t="e">
        <v>#DIV/0!</v>
      </c>
      <c r="CD93" s="15" t="e">
        <v>#DIV/0!</v>
      </c>
      <c r="CE93" s="15" t="e">
        <v>#DIV/0!</v>
      </c>
      <c r="CF93" s="15" t="e">
        <v>#DIV/0!</v>
      </c>
      <c r="CG93" s="15" t="e">
        <v>#DIV/0!</v>
      </c>
      <c r="CH93" s="15" t="e">
        <v>#DIV/0!</v>
      </c>
      <c r="CI93" s="15" t="e">
        <v>#DIV/0!</v>
      </c>
      <c r="CJ93" s="15" t="e">
        <v>#DIV/0!</v>
      </c>
      <c r="CK93" s="15" t="e">
        <v>#DIV/0!</v>
      </c>
      <c r="CL93" s="15" t="e">
        <v>#DIV/0!</v>
      </c>
      <c r="CM93" s="15" t="e">
        <v>#DIV/0!</v>
      </c>
      <c r="CN93" s="15" t="e">
        <v>#DIV/0!</v>
      </c>
      <c r="CO93" s="15" t="e">
        <v>#DIV/0!</v>
      </c>
      <c r="CP93" s="15" t="e">
        <v>#DIV/0!</v>
      </c>
      <c r="CQ93" s="15" t="e">
        <v>#DIV/0!</v>
      </c>
      <c r="CR93" s="15" t="e">
        <v>#DIV/0!</v>
      </c>
      <c r="CS93" s="15" t="e">
        <v>#DIV/0!</v>
      </c>
      <c r="CT93" s="15" t="e">
        <v>#DIV/0!</v>
      </c>
      <c r="CU93" s="15" t="e">
        <v>#DIV/0!</v>
      </c>
      <c r="CV93" s="15" t="e">
        <v>#DIV/0!</v>
      </c>
      <c r="CW93" s="15" t="e">
        <v>#DIV/0!</v>
      </c>
      <c r="CX93" s="15" t="e">
        <v>#DIV/0!</v>
      </c>
      <c r="CY93" s="15" t="e">
        <v>#DIV/0!</v>
      </c>
      <c r="CZ93" s="15">
        <v>0</v>
      </c>
      <c r="DA93" s="15">
        <v>0</v>
      </c>
      <c r="DB93" s="15">
        <v>0</v>
      </c>
      <c r="DC93" s="15">
        <v>0</v>
      </c>
      <c r="DD93" s="15">
        <v>0</v>
      </c>
      <c r="DE93" s="15">
        <v>0</v>
      </c>
      <c r="DF93" s="15">
        <v>0</v>
      </c>
      <c r="DG93" s="15">
        <v>0</v>
      </c>
      <c r="DH93" s="15">
        <v>0</v>
      </c>
      <c r="DI93" s="15">
        <v>0</v>
      </c>
      <c r="DJ93" s="15">
        <v>0</v>
      </c>
      <c r="DK93" s="15">
        <v>0</v>
      </c>
      <c r="DL93" s="16">
        <v>0</v>
      </c>
      <c r="DM93" s="16">
        <v>0</v>
      </c>
      <c r="DN93" s="16">
        <v>0</v>
      </c>
      <c r="DO93" s="16">
        <v>0</v>
      </c>
      <c r="DP93" s="16">
        <v>0</v>
      </c>
      <c r="DQ93" s="16">
        <v>0</v>
      </c>
      <c r="DR93" s="16">
        <v>0</v>
      </c>
      <c r="DS93" s="16">
        <v>0</v>
      </c>
      <c r="DT93" s="16">
        <v>0</v>
      </c>
      <c r="DU93" s="16">
        <v>0</v>
      </c>
      <c r="DV93" s="16">
        <v>0</v>
      </c>
      <c r="DW93" s="16">
        <v>0</v>
      </c>
      <c r="DX93" s="16">
        <v>0</v>
      </c>
      <c r="DY93" s="16">
        <v>0</v>
      </c>
      <c r="DZ93" s="16">
        <v>0</v>
      </c>
      <c r="EA93" s="16">
        <v>0</v>
      </c>
      <c r="EB93" s="16">
        <v>0</v>
      </c>
      <c r="EC93" s="16">
        <v>0</v>
      </c>
      <c r="ED93" s="16">
        <v>0</v>
      </c>
      <c r="EE93" s="16">
        <v>0</v>
      </c>
      <c r="EF93" s="16">
        <v>0</v>
      </c>
      <c r="EG93" s="16">
        <v>0</v>
      </c>
      <c r="EH93" s="16">
        <v>0</v>
      </c>
      <c r="EI93" s="16">
        <v>0</v>
      </c>
      <c r="EJ93" s="16">
        <v>0</v>
      </c>
      <c r="EK93" s="16">
        <v>0</v>
      </c>
      <c r="EL93" s="16">
        <v>0</v>
      </c>
      <c r="EM93" s="16">
        <v>0</v>
      </c>
      <c r="EN93" s="16">
        <v>0</v>
      </c>
      <c r="EO93" s="16">
        <v>0</v>
      </c>
      <c r="EP93" s="16">
        <v>0</v>
      </c>
      <c r="EQ93" s="16">
        <v>0</v>
      </c>
      <c r="ER93" s="16">
        <v>0</v>
      </c>
      <c r="ES93" s="16">
        <v>0</v>
      </c>
      <c r="ET93" s="16">
        <v>0</v>
      </c>
      <c r="EU93" s="16">
        <v>0</v>
      </c>
      <c r="EV93" s="16">
        <v>0</v>
      </c>
      <c r="EW93" s="16">
        <v>0</v>
      </c>
      <c r="EX93" s="16">
        <v>0</v>
      </c>
      <c r="EY93" s="16">
        <v>0</v>
      </c>
      <c r="EZ93" s="16">
        <v>0</v>
      </c>
      <c r="FA93" s="16">
        <v>0</v>
      </c>
      <c r="FB93" s="16">
        <v>0</v>
      </c>
      <c r="FC93" s="16">
        <v>0</v>
      </c>
      <c r="FD93" s="16">
        <v>0</v>
      </c>
      <c r="FE93" s="16">
        <v>0</v>
      </c>
      <c r="FF93" s="16">
        <v>0</v>
      </c>
      <c r="FG93" s="16">
        <v>0</v>
      </c>
      <c r="FH93" s="13">
        <v>0</v>
      </c>
      <c r="FI93" s="13">
        <v>0</v>
      </c>
      <c r="FJ93" s="13">
        <v>0</v>
      </c>
      <c r="FK93" s="13">
        <v>0</v>
      </c>
      <c r="FL93" s="13">
        <v>0</v>
      </c>
      <c r="FM93" s="13">
        <v>0</v>
      </c>
      <c r="FN93" s="13">
        <v>0</v>
      </c>
      <c r="FO93" s="13">
        <v>0</v>
      </c>
      <c r="FP93" s="13">
        <v>0</v>
      </c>
      <c r="FQ93" s="13">
        <v>0</v>
      </c>
      <c r="FR93" s="13">
        <v>0</v>
      </c>
      <c r="FS93" s="13">
        <v>0</v>
      </c>
      <c r="FT93" s="15">
        <v>0</v>
      </c>
      <c r="FU93" s="15">
        <v>0</v>
      </c>
      <c r="FV93" s="15">
        <v>0</v>
      </c>
      <c r="FW93" s="15">
        <v>0</v>
      </c>
      <c r="FX93" s="15">
        <v>0</v>
      </c>
      <c r="FY93" s="15">
        <v>0</v>
      </c>
      <c r="FZ93" s="15">
        <v>0</v>
      </c>
      <c r="GA93" s="15">
        <v>0</v>
      </c>
      <c r="GB93" s="15">
        <v>0</v>
      </c>
      <c r="GC93" s="15">
        <v>0</v>
      </c>
      <c r="GD93" s="15">
        <v>0</v>
      </c>
      <c r="GE93" s="15">
        <v>0</v>
      </c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12"/>
      <c r="IP93" s="12"/>
      <c r="IQ93" s="12"/>
      <c r="IR93" s="12"/>
      <c r="IS93" s="12"/>
      <c r="IT93" s="12"/>
      <c r="IU93" s="12"/>
      <c r="IV93" s="12"/>
      <c r="IW93" s="12"/>
      <c r="IX93" s="12"/>
      <c r="IY93" s="12"/>
      <c r="IZ93" s="12"/>
      <c r="JA93" s="12"/>
      <c r="JB93" s="12"/>
      <c r="JC93" s="12"/>
      <c r="JD93" s="12"/>
      <c r="JE93" s="12"/>
      <c r="JF93" s="12"/>
      <c r="JG93" s="12"/>
      <c r="JH93" s="12"/>
      <c r="JI93" s="12"/>
      <c r="JJ93" s="12"/>
      <c r="JK93" s="12"/>
      <c r="JL93" s="12"/>
      <c r="JM93" s="12"/>
      <c r="JN93" s="12"/>
      <c r="JO93" s="12"/>
      <c r="JP93" s="12"/>
      <c r="JQ93" s="12"/>
      <c r="JR93" s="12"/>
      <c r="JS93" s="12"/>
      <c r="JT93" s="12"/>
      <c r="JU93" s="12"/>
      <c r="JV93" s="12"/>
      <c r="JW93" s="12"/>
      <c r="JX93" s="12"/>
      <c r="JY93" s="12"/>
      <c r="JZ93" s="12"/>
      <c r="KA93" s="12"/>
      <c r="KB93" s="12"/>
      <c r="KC93" s="12"/>
      <c r="KD93" s="12"/>
      <c r="KE93" s="12"/>
      <c r="KF93" s="12"/>
      <c r="KG93" s="12"/>
      <c r="KH93" s="12"/>
      <c r="KI93" s="12"/>
      <c r="KJ93" s="12"/>
      <c r="KK93" s="12"/>
      <c r="KL93" s="12"/>
      <c r="KM93" s="12"/>
      <c r="KN93" s="12"/>
      <c r="KO93" s="12"/>
      <c r="KP93" s="12"/>
      <c r="KQ93" s="12"/>
      <c r="KR93" s="12"/>
      <c r="KS93" s="12"/>
      <c r="KT93" s="12"/>
      <c r="KU93" s="12"/>
      <c r="KV93" s="12"/>
      <c r="KW93" s="12"/>
      <c r="KX93" s="12"/>
      <c r="KY93" s="12"/>
      <c r="KZ93" s="12"/>
      <c r="LA93" s="12"/>
      <c r="LB93" s="12"/>
      <c r="LC93" s="12"/>
      <c r="LD93" s="12"/>
      <c r="LE93" s="12"/>
      <c r="LF93" s="12"/>
      <c r="LG93" s="12"/>
      <c r="LH93" s="12"/>
      <c r="LI93" s="12"/>
      <c r="LJ93" s="12"/>
      <c r="LK93" s="12"/>
      <c r="LL93" s="12"/>
      <c r="LM93" s="12"/>
      <c r="LN93" s="12"/>
      <c r="LO93" s="12"/>
      <c r="LP93" s="12"/>
      <c r="LQ93" s="12"/>
      <c r="LR93" s="12"/>
      <c r="LS93" s="12"/>
      <c r="LT93" s="14"/>
      <c r="LU93" s="14"/>
      <c r="LV93" s="14"/>
      <c r="LW93" s="14"/>
      <c r="LX93" s="14"/>
      <c r="LY93" s="14"/>
      <c r="LZ93" s="14"/>
      <c r="MA93" s="14"/>
      <c r="MB93" s="14"/>
      <c r="MC93" s="14"/>
      <c r="MD93" s="14"/>
      <c r="ME93" s="14"/>
      <c r="MF93" s="14"/>
      <c r="MG93" s="14"/>
      <c r="MH93" s="14"/>
      <c r="MI93" s="14"/>
      <c r="MJ93" s="14"/>
      <c r="MK93" s="14"/>
      <c r="ML93" s="14"/>
      <c r="MM93" s="14"/>
      <c r="MN93" s="14"/>
      <c r="MO93" s="14"/>
      <c r="MP93" s="14"/>
      <c r="MQ93" s="14"/>
      <c r="MR93" s="14"/>
      <c r="MS93" s="14"/>
      <c r="MT93" s="14"/>
      <c r="MU93" s="14"/>
      <c r="MV93" s="14"/>
      <c r="MW93" s="14"/>
      <c r="MX93" s="14"/>
      <c r="MY93" s="14"/>
      <c r="MZ93" s="14"/>
      <c r="NA93" s="14"/>
      <c r="NB93" s="14"/>
      <c r="NC93" s="14"/>
      <c r="ND93" s="14"/>
      <c r="NE93" s="14"/>
      <c r="NF93" s="14"/>
      <c r="NG93" s="14"/>
      <c r="NH93" s="14"/>
      <c r="NI93" s="14"/>
      <c r="NJ93" s="14"/>
      <c r="NK93" s="14"/>
      <c r="NL93" s="14"/>
      <c r="NM93" s="14"/>
      <c r="NN93" s="14"/>
      <c r="NO93" s="14"/>
      <c r="NP93" s="14"/>
      <c r="NQ93" s="14"/>
      <c r="NR93" s="14"/>
      <c r="NS93" s="14"/>
      <c r="NT93" s="14"/>
      <c r="NU93" s="14"/>
      <c r="NV93" s="14"/>
      <c r="NW93" s="14"/>
      <c r="NX93" s="14"/>
      <c r="NY93" s="14"/>
      <c r="NZ93" s="14"/>
      <c r="OA93" s="14"/>
      <c r="OB93" s="14"/>
      <c r="OC93" s="14"/>
      <c r="OD93" s="14"/>
      <c r="OE93" s="14"/>
      <c r="OF93" s="14"/>
      <c r="OG93" s="14"/>
      <c r="OH93" s="14"/>
      <c r="OI93" s="14"/>
      <c r="OJ93" s="14"/>
      <c r="OK93" s="14"/>
      <c r="OL93" s="14"/>
      <c r="OM93" s="14"/>
      <c r="ON93" s="14"/>
      <c r="OO93" s="14"/>
      <c r="OP93" s="14"/>
      <c r="OQ93" s="14"/>
      <c r="OR93" s="14"/>
      <c r="OS93" s="14"/>
      <c r="OT93" s="14"/>
      <c r="OU93" s="14"/>
      <c r="OV93" s="14"/>
      <c r="OW93" s="14"/>
      <c r="OX93" s="14"/>
      <c r="OY93" s="14"/>
      <c r="OZ93" s="14"/>
      <c r="PA93" s="14"/>
      <c r="PB93" s="14"/>
      <c r="PC93" s="14"/>
      <c r="PD93" s="14"/>
      <c r="PE93" s="14"/>
      <c r="PF93" s="14"/>
      <c r="PG93" s="14"/>
      <c r="PH93" s="14"/>
      <c r="PI93" s="14"/>
      <c r="PJ93" s="14"/>
      <c r="PK93" s="14"/>
      <c r="PL93" s="14"/>
      <c r="PM93" s="14"/>
      <c r="PN93" s="14"/>
      <c r="PO93" s="14"/>
      <c r="PP93" s="14"/>
      <c r="PQ93" s="14"/>
      <c r="PR93" s="14"/>
      <c r="PS93" s="14"/>
      <c r="PT93" s="14"/>
      <c r="PU93" s="14"/>
      <c r="PV93" s="14"/>
      <c r="PW93" s="14"/>
      <c r="PX93" s="14"/>
      <c r="PY93" s="14"/>
      <c r="PZ93" s="14"/>
      <c r="QA93" s="14"/>
      <c r="QB93" s="14"/>
      <c r="QC93" s="14"/>
      <c r="QD93" s="14"/>
      <c r="QE93" s="14"/>
      <c r="QF93" s="14"/>
      <c r="QG93" s="14"/>
      <c r="QH93" s="14"/>
      <c r="QI93" s="14"/>
    </row>
    <row r="94" spans="18:451">
      <c r="R94" s="12"/>
      <c r="S94" s="12" t="s">
        <v>57</v>
      </c>
      <c r="T94" s="12"/>
      <c r="U94" s="12"/>
      <c r="V94" s="12"/>
      <c r="W94" s="12"/>
      <c r="X94" s="12"/>
      <c r="Y94" s="12"/>
      <c r="Z94" s="12"/>
      <c r="AA94" s="12"/>
      <c r="AB94" s="12"/>
      <c r="AC94" s="13"/>
      <c r="AD94" s="13"/>
      <c r="AE94" s="13">
        <v>1</v>
      </c>
      <c r="AQ94">
        <v>29187</v>
      </c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>
        <v>29187</v>
      </c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>
        <v>0</v>
      </c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>
        <v>0</v>
      </c>
      <c r="CB94" s="15" t="e">
        <v>#DIV/0!</v>
      </c>
      <c r="CC94" s="15" t="e">
        <v>#DIV/0!</v>
      </c>
      <c r="CD94" s="15" t="e">
        <v>#DIV/0!</v>
      </c>
      <c r="CE94" s="15" t="e">
        <v>#DIV/0!</v>
      </c>
      <c r="CF94" s="15" t="e">
        <v>#DIV/0!</v>
      </c>
      <c r="CG94" s="15" t="e">
        <v>#DIV/0!</v>
      </c>
      <c r="CH94" s="15" t="e">
        <v>#DIV/0!</v>
      </c>
      <c r="CI94" s="15" t="e">
        <v>#DIV/0!</v>
      </c>
      <c r="CJ94" s="15" t="e">
        <v>#DIV/0!</v>
      </c>
      <c r="CK94" s="15" t="e">
        <v>#DIV/0!</v>
      </c>
      <c r="CL94" s="15" t="e">
        <v>#DIV/0!</v>
      </c>
      <c r="CM94" s="15" t="e">
        <v>#DIV/0!</v>
      </c>
      <c r="CN94" s="15" t="e">
        <v>#DIV/0!</v>
      </c>
      <c r="CO94" s="15" t="e">
        <v>#DIV/0!</v>
      </c>
      <c r="CP94" s="15" t="e">
        <v>#DIV/0!</v>
      </c>
      <c r="CQ94" s="15" t="e">
        <v>#DIV/0!</v>
      </c>
      <c r="CR94" s="15" t="e">
        <v>#DIV/0!</v>
      </c>
      <c r="CS94" s="15" t="e">
        <v>#DIV/0!</v>
      </c>
      <c r="CT94" s="15" t="e">
        <v>#DIV/0!</v>
      </c>
      <c r="CU94" s="15" t="e">
        <v>#DIV/0!</v>
      </c>
      <c r="CV94" s="15" t="e">
        <v>#DIV/0!</v>
      </c>
      <c r="CW94" s="15" t="e">
        <v>#DIV/0!</v>
      </c>
      <c r="CX94" s="15" t="e">
        <v>#DIV/0!</v>
      </c>
      <c r="CY94" s="15" t="e">
        <v>#DIV/0!</v>
      </c>
      <c r="CZ94" s="15">
        <v>0</v>
      </c>
      <c r="DA94" s="15">
        <v>0</v>
      </c>
      <c r="DB94" s="15">
        <v>0</v>
      </c>
      <c r="DC94" s="15">
        <v>0</v>
      </c>
      <c r="DD94" s="15">
        <v>0</v>
      </c>
      <c r="DE94" s="15">
        <v>0</v>
      </c>
      <c r="DF94" s="15">
        <v>0</v>
      </c>
      <c r="DG94" s="15">
        <v>0</v>
      </c>
      <c r="DH94" s="15">
        <v>0</v>
      </c>
      <c r="DI94" s="15">
        <v>0</v>
      </c>
      <c r="DJ94" s="15">
        <v>0</v>
      </c>
      <c r="DK94" s="15">
        <v>0.15441906464669183</v>
      </c>
      <c r="DL94" s="16">
        <v>0</v>
      </c>
      <c r="DM94" s="16">
        <v>0</v>
      </c>
      <c r="DN94" s="16">
        <v>0</v>
      </c>
      <c r="DO94" s="16">
        <v>0</v>
      </c>
      <c r="DP94" s="16">
        <v>0</v>
      </c>
      <c r="DQ94" s="16">
        <v>0</v>
      </c>
      <c r="DR94" s="16">
        <v>0</v>
      </c>
      <c r="DS94" s="16">
        <v>0</v>
      </c>
      <c r="DT94" s="16">
        <v>0</v>
      </c>
      <c r="DU94" s="16">
        <v>0</v>
      </c>
      <c r="DV94" s="16">
        <v>0</v>
      </c>
      <c r="DW94" s="16">
        <v>115.76168597673548</v>
      </c>
      <c r="DX94" s="16">
        <v>0</v>
      </c>
      <c r="DY94" s="16">
        <v>0</v>
      </c>
      <c r="DZ94" s="16">
        <v>0</v>
      </c>
      <c r="EA94" s="16">
        <v>0</v>
      </c>
      <c r="EB94" s="16">
        <v>0</v>
      </c>
      <c r="EC94" s="16">
        <v>0</v>
      </c>
      <c r="ED94" s="16">
        <v>0</v>
      </c>
      <c r="EE94" s="16">
        <v>0</v>
      </c>
      <c r="EF94" s="16">
        <v>0</v>
      </c>
      <c r="EG94" s="16">
        <v>0</v>
      </c>
      <c r="EH94" s="16">
        <v>0</v>
      </c>
      <c r="EI94" s="16">
        <v>110.89858637159274</v>
      </c>
      <c r="EJ94" s="16">
        <v>0</v>
      </c>
      <c r="EK94" s="16">
        <v>0</v>
      </c>
      <c r="EL94" s="16">
        <v>0</v>
      </c>
      <c r="EM94" s="16">
        <v>0</v>
      </c>
      <c r="EN94" s="16">
        <v>0</v>
      </c>
      <c r="EO94" s="16">
        <v>0</v>
      </c>
      <c r="EP94" s="16">
        <v>0</v>
      </c>
      <c r="EQ94" s="16">
        <v>0</v>
      </c>
      <c r="ER94" s="16">
        <v>0</v>
      </c>
      <c r="ES94" s="16">
        <v>0</v>
      </c>
      <c r="ET94" s="16">
        <v>0</v>
      </c>
      <c r="EU94" s="16">
        <v>4.9999999999999982</v>
      </c>
      <c r="EV94" s="16">
        <v>0</v>
      </c>
      <c r="EW94" s="16">
        <v>0</v>
      </c>
      <c r="EX94" s="16">
        <v>0</v>
      </c>
      <c r="EY94" s="16">
        <v>0</v>
      </c>
      <c r="EZ94" s="16">
        <v>0</v>
      </c>
      <c r="FA94" s="16">
        <v>0</v>
      </c>
      <c r="FB94" s="16">
        <v>0</v>
      </c>
      <c r="FC94" s="16">
        <v>0</v>
      </c>
      <c r="FD94" s="16">
        <v>0</v>
      </c>
      <c r="FE94" s="16">
        <v>0</v>
      </c>
      <c r="FF94" s="16">
        <v>0</v>
      </c>
      <c r="FG94" s="16">
        <v>760.28849370113846</v>
      </c>
      <c r="FH94" s="13">
        <v>0</v>
      </c>
      <c r="FI94" s="13">
        <v>0</v>
      </c>
      <c r="FJ94" s="13">
        <v>0</v>
      </c>
      <c r="FK94" s="13">
        <v>0</v>
      </c>
      <c r="FL94" s="13">
        <v>0</v>
      </c>
      <c r="FM94" s="13">
        <v>0</v>
      </c>
      <c r="FN94" s="13">
        <v>0</v>
      </c>
      <c r="FO94" s="13">
        <v>0</v>
      </c>
      <c r="FP94" s="13">
        <v>0</v>
      </c>
      <c r="FQ94" s="13">
        <v>0</v>
      </c>
      <c r="FR94" s="13">
        <v>0</v>
      </c>
      <c r="FS94" s="13">
        <v>16000758</v>
      </c>
      <c r="FT94" s="15">
        <v>0</v>
      </c>
      <c r="FU94" s="15">
        <v>0</v>
      </c>
      <c r="FV94" s="15">
        <v>0</v>
      </c>
      <c r="FW94" s="15">
        <v>0</v>
      </c>
      <c r="FX94" s="15">
        <v>0</v>
      </c>
      <c r="FY94" s="15">
        <v>0</v>
      </c>
      <c r="FZ94" s="15">
        <v>0</v>
      </c>
      <c r="GA94" s="15">
        <v>0</v>
      </c>
      <c r="GB94" s="15">
        <v>0</v>
      </c>
      <c r="GC94" s="15">
        <v>0</v>
      </c>
      <c r="GD94" s="15">
        <v>0</v>
      </c>
      <c r="GE94" s="15">
        <v>0.20049440907736998</v>
      </c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>
        <v>0</v>
      </c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>
        <v>0</v>
      </c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>
        <v>0</v>
      </c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>
        <v>0</v>
      </c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>
        <v>0</v>
      </c>
      <c r="IN94" s="12"/>
      <c r="IO94" s="12"/>
      <c r="IP94" s="12"/>
      <c r="IQ94" s="12"/>
      <c r="IR94" s="12"/>
      <c r="IS94" s="12"/>
      <c r="IT94" s="12"/>
      <c r="IU94" s="12"/>
      <c r="IV94" s="12"/>
      <c r="IW94" s="12"/>
      <c r="IX94" s="12"/>
      <c r="IY94" s="12">
        <v>0</v>
      </c>
      <c r="IZ94" s="12"/>
      <c r="JA94" s="12"/>
      <c r="JB94" s="12"/>
      <c r="JC94" s="12"/>
      <c r="JD94" s="12"/>
      <c r="JE94" s="12"/>
      <c r="JF94" s="12"/>
      <c r="JG94" s="12"/>
      <c r="JH94" s="12"/>
      <c r="JI94" s="12"/>
      <c r="JJ94" s="12"/>
      <c r="JK94" s="12">
        <v>0</v>
      </c>
      <c r="JL94" s="12"/>
      <c r="JM94" s="12"/>
      <c r="JN94" s="12"/>
      <c r="JO94" s="12"/>
      <c r="JP94" s="12"/>
      <c r="JQ94" s="12"/>
      <c r="JR94" s="12"/>
      <c r="JS94" s="12"/>
      <c r="JT94" s="12"/>
      <c r="JU94" s="12"/>
      <c r="JV94" s="12"/>
      <c r="JW94" s="12">
        <v>0</v>
      </c>
      <c r="JX94" s="12"/>
      <c r="JY94" s="12"/>
      <c r="JZ94" s="12"/>
      <c r="KA94" s="12"/>
      <c r="KB94" s="12"/>
      <c r="KC94" s="12"/>
      <c r="KD94" s="12"/>
      <c r="KE94" s="12"/>
      <c r="KF94" s="12"/>
      <c r="KG94" s="12"/>
      <c r="KH94" s="12"/>
      <c r="KI94" s="12">
        <v>0</v>
      </c>
      <c r="KJ94" s="12"/>
      <c r="KK94" s="12"/>
      <c r="KL94" s="12"/>
      <c r="KM94" s="12"/>
      <c r="KN94" s="12"/>
      <c r="KO94" s="12"/>
      <c r="KP94" s="12"/>
      <c r="KQ94" s="12"/>
      <c r="KR94" s="12"/>
      <c r="KS94" s="12"/>
      <c r="KT94" s="12"/>
      <c r="KU94" s="12">
        <v>0</v>
      </c>
      <c r="KV94" s="12"/>
      <c r="KW94" s="12"/>
      <c r="KX94" s="12"/>
      <c r="KY94" s="12"/>
      <c r="KZ94" s="12"/>
      <c r="LA94" s="12"/>
      <c r="LB94" s="12"/>
      <c r="LC94" s="12"/>
      <c r="LD94" s="12"/>
      <c r="LE94" s="12"/>
      <c r="LF94" s="12"/>
      <c r="LG94" s="12">
        <v>0</v>
      </c>
      <c r="LH94" s="12"/>
      <c r="LI94" s="12"/>
      <c r="LJ94" s="12"/>
      <c r="LK94" s="12"/>
      <c r="LL94" s="12"/>
      <c r="LM94" s="12"/>
      <c r="LN94" s="12"/>
      <c r="LO94" s="12"/>
      <c r="LP94" s="12"/>
      <c r="LQ94" s="12"/>
      <c r="LR94" s="12"/>
      <c r="LS94" s="12">
        <v>957</v>
      </c>
      <c r="LT94" s="14"/>
      <c r="LU94" s="14"/>
      <c r="LV94" s="14"/>
      <c r="LW94" s="14"/>
      <c r="LX94" s="14"/>
      <c r="LY94" s="14"/>
      <c r="LZ94" s="14"/>
      <c r="MA94" s="14"/>
      <c r="MB94" s="14"/>
      <c r="MC94" s="14"/>
      <c r="MD94" s="14"/>
      <c r="ME94" s="14">
        <v>0</v>
      </c>
      <c r="MF94" s="14"/>
      <c r="MG94" s="14"/>
      <c r="MH94" s="14"/>
      <c r="MI94" s="14"/>
      <c r="MJ94" s="14"/>
      <c r="MK94" s="14"/>
      <c r="ML94" s="14"/>
      <c r="MM94" s="14"/>
      <c r="MN94" s="14"/>
      <c r="MO94" s="14"/>
      <c r="MP94" s="14"/>
      <c r="MQ94" s="14">
        <v>0</v>
      </c>
      <c r="MR94" s="14"/>
      <c r="MS94" s="14"/>
      <c r="MT94" s="14"/>
      <c r="MU94" s="14"/>
      <c r="MV94" s="14"/>
      <c r="MW94" s="14"/>
      <c r="MX94" s="14"/>
      <c r="MY94" s="14"/>
      <c r="MZ94" s="14"/>
      <c r="NA94" s="14"/>
      <c r="NB94" s="14"/>
      <c r="NC94" s="14">
        <v>0</v>
      </c>
      <c r="ND94" s="14"/>
      <c r="NE94" s="14"/>
      <c r="NF94" s="14"/>
      <c r="NG94" s="14"/>
      <c r="NH94" s="14"/>
      <c r="NI94" s="14"/>
      <c r="NJ94" s="14"/>
      <c r="NK94" s="14"/>
      <c r="NL94" s="14"/>
      <c r="NM94" s="14"/>
      <c r="NN94" s="14"/>
      <c r="NO94" s="14">
        <v>0</v>
      </c>
      <c r="NP94" s="14"/>
      <c r="NQ94" s="14"/>
      <c r="NR94" s="14"/>
      <c r="NS94" s="14"/>
      <c r="NT94" s="14"/>
      <c r="NU94" s="14"/>
      <c r="NV94" s="14"/>
      <c r="NW94" s="14"/>
      <c r="NX94" s="14"/>
      <c r="NY94" s="14"/>
      <c r="NZ94" s="14"/>
      <c r="OA94" s="14">
        <v>0</v>
      </c>
      <c r="OB94" s="14"/>
      <c r="OC94" s="14"/>
      <c r="OD94" s="14"/>
      <c r="OE94" s="14"/>
      <c r="OF94" s="14"/>
      <c r="OG94" s="14"/>
      <c r="OH94" s="14"/>
      <c r="OI94" s="14"/>
      <c r="OJ94" s="14"/>
      <c r="OK94" s="14"/>
      <c r="OL94" s="14"/>
      <c r="OM94" s="14">
        <v>0</v>
      </c>
      <c r="ON94" s="14"/>
      <c r="OO94" s="14"/>
      <c r="OP94" s="14"/>
      <c r="OQ94" s="14"/>
      <c r="OR94" s="14"/>
      <c r="OS94" s="14"/>
      <c r="OT94" s="14"/>
      <c r="OU94" s="14"/>
      <c r="OV94" s="14"/>
      <c r="OW94" s="14"/>
      <c r="OX94" s="14"/>
      <c r="OY94" s="14">
        <v>0</v>
      </c>
      <c r="OZ94" s="14"/>
      <c r="PA94" s="14"/>
      <c r="PB94" s="14"/>
      <c r="PC94" s="14"/>
      <c r="PD94" s="14"/>
      <c r="PE94" s="14"/>
      <c r="PF94" s="14"/>
      <c r="PG94" s="14"/>
      <c r="PH94" s="14"/>
      <c r="PI94" s="14"/>
      <c r="PJ94" s="14"/>
      <c r="PK94" s="14">
        <v>0</v>
      </c>
      <c r="PL94" s="14"/>
      <c r="PM94" s="14"/>
      <c r="PN94" s="14"/>
      <c r="PO94" s="14"/>
      <c r="PP94" s="14"/>
      <c r="PQ94" s="14"/>
      <c r="PR94" s="14"/>
      <c r="PS94" s="14"/>
      <c r="PT94" s="14"/>
      <c r="PU94" s="14"/>
      <c r="PV94" s="14"/>
      <c r="PW94" s="14">
        <v>0</v>
      </c>
      <c r="PX94" s="14"/>
      <c r="PY94" s="14"/>
      <c r="PZ94" s="14"/>
      <c r="QA94" s="14"/>
      <c r="QB94" s="14"/>
      <c r="QC94" s="14"/>
      <c r="QD94" s="14"/>
      <c r="QE94" s="14"/>
      <c r="QF94" s="14"/>
      <c r="QG94" s="14"/>
      <c r="QH94" s="14"/>
      <c r="QI94" s="14">
        <v>0</v>
      </c>
    </row>
    <row r="95" spans="18:451">
      <c r="R95" s="12" t="s">
        <v>104</v>
      </c>
      <c r="S95" s="12" t="s">
        <v>46</v>
      </c>
      <c r="T95" s="12"/>
      <c r="U95" s="12">
        <v>1</v>
      </c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>
        <v>0</v>
      </c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5" t="e">
        <v>#DIV/0!</v>
      </c>
      <c r="CC95" s="15" t="e">
        <v>#DIV/0!</v>
      </c>
      <c r="CD95" s="15" t="e">
        <v>#DIV/0!</v>
      </c>
      <c r="CE95" s="15" t="e">
        <v>#DIV/0!</v>
      </c>
      <c r="CF95" s="15" t="e">
        <v>#DIV/0!</v>
      </c>
      <c r="CG95" s="15" t="e">
        <v>#DIV/0!</v>
      </c>
      <c r="CH95" s="15" t="e">
        <v>#DIV/0!</v>
      </c>
      <c r="CI95" s="15" t="e">
        <v>#DIV/0!</v>
      </c>
      <c r="CJ95" s="15" t="e">
        <v>#DIV/0!</v>
      </c>
      <c r="CK95" s="15" t="e">
        <v>#DIV/0!</v>
      </c>
      <c r="CL95" s="15" t="e">
        <v>#DIV/0!</v>
      </c>
      <c r="CM95" s="15" t="e">
        <v>#DIV/0!</v>
      </c>
      <c r="CN95" s="15" t="e">
        <v>#DIV/0!</v>
      </c>
      <c r="CO95" s="15" t="e">
        <v>#DIV/0!</v>
      </c>
      <c r="CP95" s="15" t="e">
        <v>#DIV/0!</v>
      </c>
      <c r="CQ95" s="15" t="e">
        <v>#DIV/0!</v>
      </c>
      <c r="CR95" s="15" t="e">
        <v>#DIV/0!</v>
      </c>
      <c r="CS95" s="15" t="e">
        <v>#DIV/0!</v>
      </c>
      <c r="CT95" s="15" t="e">
        <v>#DIV/0!</v>
      </c>
      <c r="CU95" s="15" t="e">
        <v>#DIV/0!</v>
      </c>
      <c r="CV95" s="15" t="e">
        <v>#DIV/0!</v>
      </c>
      <c r="CW95" s="15" t="e">
        <v>#DIV/0!</v>
      </c>
      <c r="CX95" s="15" t="e">
        <v>#DIV/0!</v>
      </c>
      <c r="CY95" s="15" t="e">
        <v>#DIV/0!</v>
      </c>
      <c r="CZ95" s="15">
        <v>0</v>
      </c>
      <c r="DA95" s="15">
        <v>0.17989999999999998</v>
      </c>
      <c r="DB95" s="15">
        <v>0</v>
      </c>
      <c r="DC95" s="15">
        <v>0</v>
      </c>
      <c r="DD95" s="15">
        <v>0</v>
      </c>
      <c r="DE95" s="15">
        <v>0</v>
      </c>
      <c r="DF95" s="15">
        <v>0</v>
      </c>
      <c r="DG95" s="15">
        <v>0</v>
      </c>
      <c r="DH95" s="15">
        <v>0</v>
      </c>
      <c r="DI95" s="15">
        <v>0</v>
      </c>
      <c r="DJ95" s="15">
        <v>0</v>
      </c>
      <c r="DK95" s="15">
        <v>0</v>
      </c>
      <c r="DL95" s="16">
        <v>0</v>
      </c>
      <c r="DM95" s="16">
        <v>120</v>
      </c>
      <c r="DN95" s="16">
        <v>0</v>
      </c>
      <c r="DO95" s="16">
        <v>0</v>
      </c>
      <c r="DP95" s="16">
        <v>0</v>
      </c>
      <c r="DQ95" s="16">
        <v>0</v>
      </c>
      <c r="DR95" s="16">
        <v>0</v>
      </c>
      <c r="DS95" s="16">
        <v>0</v>
      </c>
      <c r="DT95" s="16">
        <v>0</v>
      </c>
      <c r="DU95" s="16">
        <v>0</v>
      </c>
      <c r="DV95" s="16">
        <v>0</v>
      </c>
      <c r="DW95" s="16">
        <v>0</v>
      </c>
      <c r="DX95" s="16">
        <v>0</v>
      </c>
      <c r="DY95" s="16">
        <v>115</v>
      </c>
      <c r="DZ95" s="16">
        <v>0</v>
      </c>
      <c r="EA95" s="16">
        <v>0</v>
      </c>
      <c r="EB95" s="16">
        <v>0</v>
      </c>
      <c r="EC95" s="16">
        <v>0</v>
      </c>
      <c r="ED95" s="16">
        <v>0</v>
      </c>
      <c r="EE95" s="16">
        <v>0</v>
      </c>
      <c r="EF95" s="16">
        <v>0</v>
      </c>
      <c r="EG95" s="16">
        <v>0</v>
      </c>
      <c r="EH95" s="16">
        <v>0</v>
      </c>
      <c r="EI95" s="16">
        <v>0</v>
      </c>
      <c r="EJ95" s="16">
        <v>0</v>
      </c>
      <c r="EK95" s="16">
        <v>6</v>
      </c>
      <c r="EL95" s="16">
        <v>0</v>
      </c>
      <c r="EM95" s="16">
        <v>0</v>
      </c>
      <c r="EN95" s="16">
        <v>0</v>
      </c>
      <c r="EO95" s="16">
        <v>0</v>
      </c>
      <c r="EP95" s="16">
        <v>0</v>
      </c>
      <c r="EQ95" s="16">
        <v>0</v>
      </c>
      <c r="ER95" s="16">
        <v>0</v>
      </c>
      <c r="ES95" s="16">
        <v>0</v>
      </c>
      <c r="ET95" s="16">
        <v>0</v>
      </c>
      <c r="EU95" s="16">
        <v>0</v>
      </c>
      <c r="EV95" s="16">
        <v>0</v>
      </c>
      <c r="EW95" s="16">
        <v>482</v>
      </c>
      <c r="EX95" s="16">
        <v>0</v>
      </c>
      <c r="EY95" s="16">
        <v>0</v>
      </c>
      <c r="EZ95" s="16">
        <v>0</v>
      </c>
      <c r="FA95" s="16">
        <v>0</v>
      </c>
      <c r="FB95" s="16">
        <v>0</v>
      </c>
      <c r="FC95" s="16">
        <v>0</v>
      </c>
      <c r="FD95" s="16">
        <v>0</v>
      </c>
      <c r="FE95" s="16">
        <v>0</v>
      </c>
      <c r="FF95" s="16">
        <v>0</v>
      </c>
      <c r="FG95" s="16">
        <v>0</v>
      </c>
      <c r="FH95" s="13">
        <v>0</v>
      </c>
      <c r="FI95" s="13">
        <v>7950</v>
      </c>
      <c r="FJ95" s="13">
        <v>0</v>
      </c>
      <c r="FK95" s="13">
        <v>0</v>
      </c>
      <c r="FL95" s="13">
        <v>0</v>
      </c>
      <c r="FM95" s="13">
        <v>0</v>
      </c>
      <c r="FN95" s="13">
        <v>0</v>
      </c>
      <c r="FO95" s="13">
        <v>0</v>
      </c>
      <c r="FP95" s="13">
        <v>0</v>
      </c>
      <c r="FQ95" s="13">
        <v>0</v>
      </c>
      <c r="FR95" s="13">
        <v>0</v>
      </c>
      <c r="FS95" s="13">
        <v>0</v>
      </c>
      <c r="FT95" s="15">
        <v>0</v>
      </c>
      <c r="FU95" s="15">
        <v>0.2</v>
      </c>
      <c r="FV95" s="15">
        <v>0</v>
      </c>
      <c r="FW95" s="15">
        <v>0</v>
      </c>
      <c r="FX95" s="15">
        <v>0</v>
      </c>
      <c r="FY95" s="15">
        <v>0</v>
      </c>
      <c r="FZ95" s="15">
        <v>0</v>
      </c>
      <c r="GA95" s="15">
        <v>0</v>
      </c>
      <c r="GB95" s="15">
        <v>0</v>
      </c>
      <c r="GC95" s="15">
        <v>0</v>
      </c>
      <c r="GD95" s="15">
        <v>0</v>
      </c>
      <c r="GE95" s="15">
        <v>0</v>
      </c>
      <c r="GF95" s="12"/>
      <c r="GG95" s="12">
        <v>0</v>
      </c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>
        <v>1</v>
      </c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>
        <v>0</v>
      </c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>
        <v>0</v>
      </c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>
        <v>0</v>
      </c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12">
        <v>0</v>
      </c>
      <c r="IP95" s="12"/>
      <c r="IQ95" s="12"/>
      <c r="IR95" s="12"/>
      <c r="IS95" s="12"/>
      <c r="IT95" s="12"/>
      <c r="IU95" s="12"/>
      <c r="IV95" s="12"/>
      <c r="IW95" s="12"/>
      <c r="IX95" s="12"/>
      <c r="IY95" s="12"/>
      <c r="IZ95" s="12"/>
      <c r="JA95" s="12">
        <v>0</v>
      </c>
      <c r="JB95" s="12"/>
      <c r="JC95" s="12"/>
      <c r="JD95" s="12"/>
      <c r="JE95" s="12"/>
      <c r="JF95" s="12"/>
      <c r="JG95" s="12"/>
      <c r="JH95" s="12"/>
      <c r="JI95" s="12"/>
      <c r="JJ95" s="12"/>
      <c r="JK95" s="12"/>
      <c r="JL95" s="12"/>
      <c r="JM95" s="12">
        <v>0</v>
      </c>
      <c r="JN95" s="12"/>
      <c r="JO95" s="12"/>
      <c r="JP95" s="12"/>
      <c r="JQ95" s="12"/>
      <c r="JR95" s="12"/>
      <c r="JS95" s="12"/>
      <c r="JT95" s="12"/>
      <c r="JU95" s="12"/>
      <c r="JV95" s="12"/>
      <c r="JW95" s="12"/>
      <c r="JX95" s="12"/>
      <c r="JY95" s="12">
        <v>0</v>
      </c>
      <c r="JZ95" s="12"/>
      <c r="KA95" s="12"/>
      <c r="KB95" s="12"/>
      <c r="KC95" s="12"/>
      <c r="KD95" s="12"/>
      <c r="KE95" s="12"/>
      <c r="KF95" s="12"/>
      <c r="KG95" s="12"/>
      <c r="KH95" s="12"/>
      <c r="KI95" s="12"/>
      <c r="KJ95" s="12"/>
      <c r="KK95" s="12">
        <v>0</v>
      </c>
      <c r="KL95" s="12"/>
      <c r="KM95" s="12"/>
      <c r="KN95" s="12"/>
      <c r="KO95" s="12"/>
      <c r="KP95" s="12"/>
      <c r="KQ95" s="12"/>
      <c r="KR95" s="12"/>
      <c r="KS95" s="12"/>
      <c r="KT95" s="12"/>
      <c r="KU95" s="12"/>
      <c r="KV95" s="12"/>
      <c r="KW95" s="12">
        <v>0</v>
      </c>
      <c r="KX95" s="12"/>
      <c r="KY95" s="12"/>
      <c r="KZ95" s="12"/>
      <c r="LA95" s="12"/>
      <c r="LB95" s="12"/>
      <c r="LC95" s="12"/>
      <c r="LD95" s="12"/>
      <c r="LE95" s="12"/>
      <c r="LF95" s="12"/>
      <c r="LG95" s="12"/>
      <c r="LH95" s="12"/>
      <c r="LI95" s="12">
        <v>0</v>
      </c>
      <c r="LJ95" s="12"/>
      <c r="LK95" s="12"/>
      <c r="LL95" s="12"/>
      <c r="LM95" s="12"/>
      <c r="LN95" s="12"/>
      <c r="LO95" s="12"/>
      <c r="LP95" s="12"/>
      <c r="LQ95" s="12"/>
      <c r="LR95" s="12"/>
      <c r="LS95" s="12"/>
      <c r="LT95" s="14"/>
      <c r="LU95" s="14"/>
      <c r="LV95" s="14"/>
      <c r="LW95" s="14"/>
      <c r="LX95" s="14"/>
      <c r="LY95" s="14"/>
      <c r="LZ95" s="14"/>
      <c r="MA95" s="14"/>
      <c r="MB95" s="14"/>
      <c r="MC95" s="14"/>
      <c r="MD95" s="14"/>
      <c r="ME95" s="14"/>
      <c r="MF95" s="14"/>
      <c r="MG95" s="14"/>
      <c r="MH95" s="14"/>
      <c r="MI95" s="14"/>
      <c r="MJ95" s="14"/>
      <c r="MK95" s="14"/>
      <c r="ML95" s="14"/>
      <c r="MM95" s="14"/>
      <c r="MN95" s="14"/>
      <c r="MO95" s="14"/>
      <c r="MP95" s="14"/>
      <c r="MQ95" s="14"/>
      <c r="MR95" s="14"/>
      <c r="MS95" s="14"/>
      <c r="MT95" s="14"/>
      <c r="MU95" s="14"/>
      <c r="MV95" s="14"/>
      <c r="MW95" s="14"/>
      <c r="MX95" s="14"/>
      <c r="MY95" s="14"/>
      <c r="MZ95" s="14"/>
      <c r="NA95" s="14"/>
      <c r="NB95" s="14"/>
      <c r="NC95" s="14"/>
      <c r="ND95" s="14"/>
      <c r="NE95" s="14"/>
      <c r="NF95" s="14"/>
      <c r="NG95" s="14"/>
      <c r="NH95" s="14"/>
      <c r="NI95" s="14"/>
      <c r="NJ95" s="14"/>
      <c r="NK95" s="14"/>
      <c r="NL95" s="14"/>
      <c r="NM95" s="14"/>
      <c r="NN95" s="14"/>
      <c r="NO95" s="14"/>
      <c r="NP95" s="14"/>
      <c r="NQ95" s="14"/>
      <c r="NR95" s="14"/>
      <c r="NS95" s="14"/>
      <c r="NT95" s="14"/>
      <c r="NU95" s="14"/>
      <c r="NV95" s="14"/>
      <c r="NW95" s="14"/>
      <c r="NX95" s="14"/>
      <c r="NY95" s="14"/>
      <c r="NZ95" s="14"/>
      <c r="OA95" s="14"/>
      <c r="OB95" s="14"/>
      <c r="OC95" s="14"/>
      <c r="OD95" s="14"/>
      <c r="OE95" s="14"/>
      <c r="OF95" s="14"/>
      <c r="OG95" s="14"/>
      <c r="OH95" s="14"/>
      <c r="OI95" s="14"/>
      <c r="OJ95" s="14"/>
      <c r="OK95" s="14"/>
      <c r="OL95" s="14"/>
      <c r="OM95" s="14"/>
      <c r="ON95" s="14"/>
      <c r="OO95" s="14"/>
      <c r="OP95" s="14"/>
      <c r="OQ95" s="14"/>
      <c r="OR95" s="14"/>
      <c r="OS95" s="14"/>
      <c r="OT95" s="14"/>
      <c r="OU95" s="14"/>
      <c r="OV95" s="14"/>
      <c r="OW95" s="14"/>
      <c r="OX95" s="14"/>
      <c r="OY95" s="14"/>
      <c r="OZ95" s="14"/>
      <c r="PA95" s="14"/>
      <c r="PB95" s="14"/>
      <c r="PC95" s="14"/>
      <c r="PD95" s="14"/>
      <c r="PE95" s="14"/>
      <c r="PF95" s="14"/>
      <c r="PG95" s="14"/>
      <c r="PH95" s="14"/>
      <c r="PI95" s="14"/>
      <c r="PJ95" s="14"/>
      <c r="PK95" s="14"/>
      <c r="PL95" s="14"/>
      <c r="PM95" s="14"/>
      <c r="PN95" s="14"/>
      <c r="PO95" s="14"/>
      <c r="PP95" s="14"/>
      <c r="PQ95" s="14"/>
      <c r="PR95" s="14"/>
      <c r="PS95" s="14"/>
      <c r="PT95" s="14"/>
      <c r="PU95" s="14"/>
      <c r="PV95" s="14"/>
      <c r="PW95" s="14"/>
      <c r="PX95" s="14"/>
      <c r="PY95" s="14"/>
      <c r="PZ95" s="14"/>
      <c r="QA95" s="14"/>
      <c r="QB95" s="14"/>
      <c r="QC95" s="14"/>
      <c r="QD95" s="14"/>
      <c r="QE95" s="14"/>
      <c r="QF95" s="14"/>
      <c r="QG95" s="14"/>
      <c r="QH95" s="14"/>
      <c r="QI95" s="14"/>
    </row>
    <row r="96" spans="18:451">
      <c r="R96" s="12"/>
      <c r="S96" s="12" t="s">
        <v>47</v>
      </c>
      <c r="T96" s="12"/>
      <c r="U96" s="12">
        <v>3476</v>
      </c>
      <c r="V96" s="12">
        <v>36</v>
      </c>
      <c r="W96" s="12">
        <v>5</v>
      </c>
      <c r="X96" s="12">
        <v>2</v>
      </c>
      <c r="Y96" s="12"/>
      <c r="Z96" s="12"/>
      <c r="AA96" s="12">
        <v>1</v>
      </c>
      <c r="AB96" s="12">
        <v>40</v>
      </c>
      <c r="AC96" s="12"/>
      <c r="AD96" s="12"/>
      <c r="AE96" s="12"/>
      <c r="AG96">
        <v>43083838.597608842</v>
      </c>
      <c r="AH96">
        <v>513390.42816666648</v>
      </c>
      <c r="AI96">
        <v>72561.870999999999</v>
      </c>
      <c r="AJ96">
        <v>29034.647499999999</v>
      </c>
      <c r="AM96">
        <v>9710.69</v>
      </c>
      <c r="AN96">
        <v>440271.75933333329</v>
      </c>
      <c r="AR96" s="14"/>
      <c r="AS96" s="14">
        <v>42845019.451589473</v>
      </c>
      <c r="AT96" s="14">
        <v>512167.82</v>
      </c>
      <c r="AU96" s="14">
        <v>72516.78</v>
      </c>
      <c r="AV96" s="14">
        <v>29176.71</v>
      </c>
      <c r="AW96" s="14"/>
      <c r="AX96" s="14"/>
      <c r="AY96" s="14">
        <v>0</v>
      </c>
      <c r="AZ96" s="14">
        <v>0</v>
      </c>
      <c r="BA96" s="14"/>
      <c r="BB96" s="14"/>
      <c r="BC96" s="14"/>
      <c r="BD96" s="14"/>
      <c r="BE96" s="14">
        <v>246144.77969885149</v>
      </c>
      <c r="BF96" s="14">
        <v>1222.6081666666694</v>
      </c>
      <c r="BG96" s="14">
        <v>45.091000000000093</v>
      </c>
      <c r="BH96" s="14">
        <v>25.197500000002002</v>
      </c>
      <c r="BI96" s="14"/>
      <c r="BJ96" s="14"/>
      <c r="BK96" s="14">
        <v>0</v>
      </c>
      <c r="BL96" s="14">
        <v>0</v>
      </c>
      <c r="BM96" s="14"/>
      <c r="BN96" s="14"/>
      <c r="BO96" s="14"/>
      <c r="BP96" s="14"/>
      <c r="BQ96" s="14">
        <v>579870.14888851345</v>
      </c>
      <c r="BR96" s="14">
        <v>0</v>
      </c>
      <c r="BS96" s="14">
        <v>-167.19</v>
      </c>
      <c r="BT96" s="14">
        <v>0</v>
      </c>
      <c r="BU96" s="14"/>
      <c r="BV96" s="14"/>
      <c r="BW96" s="14">
        <v>0</v>
      </c>
      <c r="BX96" s="14">
        <v>272.70999999999998</v>
      </c>
      <c r="BY96" s="14"/>
      <c r="BZ96" s="14"/>
      <c r="CA96" s="14"/>
      <c r="CB96" s="15" t="e">
        <v>#DIV/0!</v>
      </c>
      <c r="CC96" s="15">
        <v>0</v>
      </c>
      <c r="CD96" s="15">
        <v>0</v>
      </c>
      <c r="CE96" s="15">
        <v>0</v>
      </c>
      <c r="CF96" s="15">
        <v>0</v>
      </c>
      <c r="CG96" s="15" t="e">
        <v>#DIV/0!</v>
      </c>
      <c r="CH96" s="15" t="e">
        <v>#DIV/0!</v>
      </c>
      <c r="CI96" s="15">
        <v>1</v>
      </c>
      <c r="CJ96" s="15">
        <v>0</v>
      </c>
      <c r="CK96" s="15" t="e">
        <v>#DIV/0!</v>
      </c>
      <c r="CL96" s="15" t="e">
        <v>#DIV/0!</v>
      </c>
      <c r="CM96" s="15" t="e">
        <v>#DIV/0!</v>
      </c>
      <c r="CN96" s="15" t="e">
        <v>#DIV/0!</v>
      </c>
      <c r="CO96" s="15">
        <v>0</v>
      </c>
      <c r="CP96" s="15">
        <v>0</v>
      </c>
      <c r="CQ96" s="15">
        <v>0</v>
      </c>
      <c r="CR96" s="15">
        <v>0</v>
      </c>
      <c r="CS96" s="15" t="e">
        <v>#DIV/0!</v>
      </c>
      <c r="CT96" s="15" t="e">
        <v>#DIV/0!</v>
      </c>
      <c r="CU96" s="15">
        <v>0</v>
      </c>
      <c r="CV96" s="15">
        <v>1</v>
      </c>
      <c r="CW96" s="15" t="e">
        <v>#DIV/0!</v>
      </c>
      <c r="CX96" s="15" t="e">
        <v>#DIV/0!</v>
      </c>
      <c r="CY96" s="15" t="e">
        <v>#DIV/0!</v>
      </c>
      <c r="CZ96" s="15">
        <v>0</v>
      </c>
      <c r="DA96" s="15">
        <v>0.16120073217412234</v>
      </c>
      <c r="DB96" s="15">
        <v>0.17400980279235725</v>
      </c>
      <c r="DC96" s="15">
        <v>0.1757307786633967</v>
      </c>
      <c r="DD96" s="15">
        <v>0.17121073349842028</v>
      </c>
      <c r="DE96" s="15">
        <v>0</v>
      </c>
      <c r="DF96" s="15">
        <v>0</v>
      </c>
      <c r="DG96" s="15">
        <v>0.11990000000000001</v>
      </c>
      <c r="DH96" s="15">
        <v>0.15763589749362777</v>
      </c>
      <c r="DI96" s="15">
        <v>0</v>
      </c>
      <c r="DJ96" s="15">
        <v>0</v>
      </c>
      <c r="DK96" s="15">
        <v>0</v>
      </c>
      <c r="DL96" s="16">
        <v>0</v>
      </c>
      <c r="DM96" s="16">
        <v>118.34995480497068</v>
      </c>
      <c r="DN96" s="16">
        <v>118.4195348412388</v>
      </c>
      <c r="DO96" s="16">
        <v>120</v>
      </c>
      <c r="DP96" s="16">
        <v>104.35932029715651</v>
      </c>
      <c r="DQ96" s="16">
        <v>0</v>
      </c>
      <c r="DR96" s="16">
        <v>0</v>
      </c>
      <c r="DS96" s="16">
        <v>120</v>
      </c>
      <c r="DT96" s="16">
        <v>116.96757358371516</v>
      </c>
      <c r="DU96" s="16">
        <v>0</v>
      </c>
      <c r="DV96" s="16">
        <v>0</v>
      </c>
      <c r="DW96" s="16">
        <v>0</v>
      </c>
      <c r="DX96" s="16">
        <v>0</v>
      </c>
      <c r="DY96" s="16">
        <v>112.43784214488345</v>
      </c>
      <c r="DZ96" s="16">
        <v>112.66959947379051</v>
      </c>
      <c r="EA96" s="16">
        <v>113.36480686695279</v>
      </c>
      <c r="EB96" s="16">
        <v>99.228246947314489</v>
      </c>
      <c r="EC96" s="16">
        <v>0</v>
      </c>
      <c r="ED96" s="16">
        <v>0</v>
      </c>
      <c r="EE96" s="16">
        <v>114</v>
      </c>
      <c r="EF96" s="16">
        <v>110.92658969981564</v>
      </c>
      <c r="EG96" s="16">
        <v>0</v>
      </c>
      <c r="EH96" s="16">
        <v>0</v>
      </c>
      <c r="EI96" s="16">
        <v>0</v>
      </c>
      <c r="EJ96" s="16">
        <v>0</v>
      </c>
      <c r="EK96" s="16">
        <v>6.0000000000000053</v>
      </c>
      <c r="EL96" s="16">
        <v>6</v>
      </c>
      <c r="EM96" s="16">
        <v>6</v>
      </c>
      <c r="EN96" s="16">
        <v>6</v>
      </c>
      <c r="EO96" s="16">
        <v>0</v>
      </c>
      <c r="EP96" s="16">
        <v>0</v>
      </c>
      <c r="EQ96" s="16">
        <v>6</v>
      </c>
      <c r="ER96" s="16">
        <v>5.9999999999999991</v>
      </c>
      <c r="ES96" s="16">
        <v>0</v>
      </c>
      <c r="ET96" s="16">
        <v>0</v>
      </c>
      <c r="EU96" s="16">
        <v>0</v>
      </c>
      <c r="EV96" s="16">
        <v>0</v>
      </c>
      <c r="EW96" s="16">
        <v>687.53426570047475</v>
      </c>
      <c r="EX96" s="16">
        <v>657.30045542939672</v>
      </c>
      <c r="EY96" s="16">
        <v>654.55495772482709</v>
      </c>
      <c r="EZ96" s="16">
        <v>610.5</v>
      </c>
      <c r="FA96" s="16">
        <v>0</v>
      </c>
      <c r="FB96" s="16">
        <v>0</v>
      </c>
      <c r="FC96" s="16">
        <v>810</v>
      </c>
      <c r="FD96" s="16">
        <v>734.36765480852159</v>
      </c>
      <c r="FE96" s="16">
        <v>0</v>
      </c>
      <c r="FF96" s="16">
        <v>0</v>
      </c>
      <c r="FG96" s="16">
        <v>0</v>
      </c>
      <c r="FH96" s="13">
        <v>0</v>
      </c>
      <c r="FI96" s="13">
        <v>14568.338607594937</v>
      </c>
      <c r="FJ96" s="13">
        <v>16192.111111111111</v>
      </c>
      <c r="FK96" s="13">
        <v>16310</v>
      </c>
      <c r="FL96" s="13">
        <v>17200</v>
      </c>
      <c r="FM96" s="13">
        <v>0</v>
      </c>
      <c r="FN96" s="13">
        <v>0</v>
      </c>
      <c r="FO96" s="13">
        <v>12500</v>
      </c>
      <c r="FP96" s="13">
        <v>16930.75</v>
      </c>
      <c r="FQ96" s="13">
        <v>0</v>
      </c>
      <c r="FR96" s="13">
        <v>0</v>
      </c>
      <c r="FS96" s="13">
        <v>0</v>
      </c>
      <c r="FT96" s="15">
        <v>0</v>
      </c>
      <c r="FU96" s="15">
        <v>0.14752467286189086</v>
      </c>
      <c r="FV96" s="15">
        <v>0.10896643770285942</v>
      </c>
      <c r="FW96" s="15">
        <v>0.1</v>
      </c>
      <c r="FX96" s="15">
        <v>0.14890988372093023</v>
      </c>
      <c r="FY96" s="15">
        <v>0</v>
      </c>
      <c r="FZ96" s="15">
        <v>0</v>
      </c>
      <c r="GA96" s="15">
        <v>0.21</v>
      </c>
      <c r="GB96" s="15">
        <v>0.18610771820504113</v>
      </c>
      <c r="GC96" s="15">
        <v>0</v>
      </c>
      <c r="GD96" s="15">
        <v>0</v>
      </c>
      <c r="GE96" s="15">
        <v>0</v>
      </c>
      <c r="GF96" s="12"/>
      <c r="GG96" s="12">
        <v>0</v>
      </c>
      <c r="GH96" s="12">
        <v>0</v>
      </c>
      <c r="GI96" s="12">
        <v>0</v>
      </c>
      <c r="GJ96" s="12">
        <v>0</v>
      </c>
      <c r="GK96" s="12"/>
      <c r="GL96" s="12"/>
      <c r="GM96" s="12">
        <v>0</v>
      </c>
      <c r="GN96" s="12">
        <v>0</v>
      </c>
      <c r="GO96" s="12"/>
      <c r="GP96" s="12"/>
      <c r="GQ96" s="12"/>
      <c r="GR96" s="12"/>
      <c r="GS96" s="12">
        <v>3476</v>
      </c>
      <c r="GT96" s="12">
        <v>0</v>
      </c>
      <c r="GU96" s="12">
        <v>0</v>
      </c>
      <c r="GV96" s="12">
        <v>0</v>
      </c>
      <c r="GW96" s="12"/>
      <c r="GX96" s="12"/>
      <c r="GY96" s="12">
        <v>0</v>
      </c>
      <c r="GZ96" s="12">
        <v>0</v>
      </c>
      <c r="HA96" s="12"/>
      <c r="HB96" s="12"/>
      <c r="HC96" s="12"/>
      <c r="HD96" s="12"/>
      <c r="HE96" s="12">
        <v>0</v>
      </c>
      <c r="HF96" s="12">
        <v>36</v>
      </c>
      <c r="HG96" s="12">
        <v>0</v>
      </c>
      <c r="HH96" s="12">
        <v>0</v>
      </c>
      <c r="HI96" s="12"/>
      <c r="HJ96" s="12"/>
      <c r="HK96" s="12">
        <v>0</v>
      </c>
      <c r="HL96" s="12">
        <v>0</v>
      </c>
      <c r="HM96" s="12"/>
      <c r="HN96" s="12"/>
      <c r="HO96" s="12"/>
      <c r="HP96" s="12"/>
      <c r="HQ96" s="12">
        <v>0</v>
      </c>
      <c r="HR96" s="12">
        <v>0</v>
      </c>
      <c r="HS96" s="12">
        <v>5</v>
      </c>
      <c r="HT96" s="12">
        <v>0</v>
      </c>
      <c r="HU96" s="12"/>
      <c r="HV96" s="12"/>
      <c r="HW96" s="12">
        <v>0</v>
      </c>
      <c r="HX96" s="12">
        <v>0</v>
      </c>
      <c r="HY96" s="12"/>
      <c r="HZ96" s="12"/>
      <c r="IA96" s="12"/>
      <c r="IB96" s="12"/>
      <c r="IC96" s="12">
        <v>0</v>
      </c>
      <c r="ID96" s="12">
        <v>0</v>
      </c>
      <c r="IE96" s="12">
        <v>0</v>
      </c>
      <c r="IF96" s="12">
        <v>2</v>
      </c>
      <c r="IG96" s="12"/>
      <c r="IH96" s="12"/>
      <c r="II96" s="12">
        <v>0</v>
      </c>
      <c r="IJ96" s="12">
        <v>0</v>
      </c>
      <c r="IK96" s="12"/>
      <c r="IL96" s="12"/>
      <c r="IM96" s="12"/>
      <c r="IN96" s="12"/>
      <c r="IO96" s="12">
        <v>0</v>
      </c>
      <c r="IP96" s="12">
        <v>0</v>
      </c>
      <c r="IQ96" s="12">
        <v>0</v>
      </c>
      <c r="IR96" s="12">
        <v>0</v>
      </c>
      <c r="IS96" s="12"/>
      <c r="IT96" s="12"/>
      <c r="IU96" s="12">
        <v>0</v>
      </c>
      <c r="IV96" s="12">
        <v>0</v>
      </c>
      <c r="IW96" s="12"/>
      <c r="IX96" s="12"/>
      <c r="IY96" s="12"/>
      <c r="IZ96" s="12"/>
      <c r="JA96" s="12">
        <v>0</v>
      </c>
      <c r="JB96" s="12">
        <v>0</v>
      </c>
      <c r="JC96" s="12">
        <v>0</v>
      </c>
      <c r="JD96" s="12">
        <v>0</v>
      </c>
      <c r="JE96" s="12"/>
      <c r="JF96" s="12"/>
      <c r="JG96" s="12">
        <v>0</v>
      </c>
      <c r="JH96" s="12">
        <v>0</v>
      </c>
      <c r="JI96" s="12"/>
      <c r="JJ96" s="12"/>
      <c r="JK96" s="12"/>
      <c r="JL96" s="12"/>
      <c r="JM96" s="12">
        <v>0</v>
      </c>
      <c r="JN96" s="12">
        <v>0</v>
      </c>
      <c r="JO96" s="12">
        <v>0</v>
      </c>
      <c r="JP96" s="12">
        <v>0</v>
      </c>
      <c r="JQ96" s="12"/>
      <c r="JR96" s="12"/>
      <c r="JS96" s="12">
        <v>1</v>
      </c>
      <c r="JT96" s="12">
        <v>0</v>
      </c>
      <c r="JU96" s="12"/>
      <c r="JV96" s="12"/>
      <c r="JW96" s="12"/>
      <c r="JX96" s="12"/>
      <c r="JY96" s="12">
        <v>0</v>
      </c>
      <c r="JZ96" s="12">
        <v>0</v>
      </c>
      <c r="KA96" s="12">
        <v>0</v>
      </c>
      <c r="KB96" s="12">
        <v>0</v>
      </c>
      <c r="KC96" s="12"/>
      <c r="KD96" s="12"/>
      <c r="KE96" s="12">
        <v>0</v>
      </c>
      <c r="KF96" s="12">
        <v>40</v>
      </c>
      <c r="KG96" s="12"/>
      <c r="KH96" s="12"/>
      <c r="KI96" s="12"/>
      <c r="KJ96" s="12"/>
      <c r="KK96" s="12">
        <v>0</v>
      </c>
      <c r="KL96" s="12">
        <v>0</v>
      </c>
      <c r="KM96" s="12">
        <v>0</v>
      </c>
      <c r="KN96" s="12">
        <v>0</v>
      </c>
      <c r="KO96" s="12"/>
      <c r="KP96" s="12"/>
      <c r="KQ96" s="12">
        <v>0</v>
      </c>
      <c r="KR96" s="12">
        <v>0</v>
      </c>
      <c r="KS96" s="12"/>
      <c r="KT96" s="12"/>
      <c r="KU96" s="12"/>
      <c r="KV96" s="12"/>
      <c r="KW96" s="12">
        <v>0</v>
      </c>
      <c r="KX96" s="12">
        <v>0</v>
      </c>
      <c r="KY96" s="12">
        <v>0</v>
      </c>
      <c r="KZ96" s="12">
        <v>0</v>
      </c>
      <c r="LA96" s="12"/>
      <c r="LB96" s="12"/>
      <c r="LC96" s="12">
        <v>0</v>
      </c>
      <c r="LD96" s="12">
        <v>0</v>
      </c>
      <c r="LE96" s="12"/>
      <c r="LF96" s="12"/>
      <c r="LG96" s="12"/>
      <c r="LH96" s="12"/>
      <c r="LI96" s="12">
        <v>0</v>
      </c>
      <c r="LJ96" s="12">
        <v>0</v>
      </c>
      <c r="LK96" s="12">
        <v>0</v>
      </c>
      <c r="LL96" s="12">
        <v>0</v>
      </c>
      <c r="LM96" s="12"/>
      <c r="LN96" s="12"/>
      <c r="LO96" s="12">
        <v>0</v>
      </c>
      <c r="LP96" s="12">
        <v>0</v>
      </c>
      <c r="LQ96" s="12"/>
      <c r="LR96" s="12"/>
      <c r="LS96" s="12"/>
      <c r="LT96" s="14"/>
      <c r="LU96" s="14">
        <v>0</v>
      </c>
      <c r="LV96" s="14">
        <v>0</v>
      </c>
      <c r="LW96" s="14">
        <v>0</v>
      </c>
      <c r="LX96" s="14">
        <v>0</v>
      </c>
      <c r="LY96" s="14"/>
      <c r="LZ96" s="14"/>
      <c r="MA96" s="14">
        <v>0</v>
      </c>
      <c r="MB96" s="14">
        <v>0</v>
      </c>
      <c r="MC96" s="14"/>
      <c r="MD96" s="14"/>
      <c r="ME96" s="14"/>
      <c r="MF96" s="14"/>
      <c r="MG96" s="14">
        <v>42845019.451589473</v>
      </c>
      <c r="MH96" s="14">
        <v>0</v>
      </c>
      <c r="MI96" s="14">
        <v>0</v>
      </c>
      <c r="MJ96" s="14">
        <v>0</v>
      </c>
      <c r="MK96" s="14"/>
      <c r="ML96" s="14"/>
      <c r="MM96" s="14">
        <v>0</v>
      </c>
      <c r="MN96" s="14">
        <v>0</v>
      </c>
      <c r="MO96" s="14"/>
      <c r="MP96" s="14"/>
      <c r="MQ96" s="14"/>
      <c r="MR96" s="14"/>
      <c r="MS96" s="14">
        <v>0</v>
      </c>
      <c r="MT96" s="14">
        <v>512167.82</v>
      </c>
      <c r="MU96" s="14">
        <v>0</v>
      </c>
      <c r="MV96" s="14">
        <v>0</v>
      </c>
      <c r="MW96" s="14"/>
      <c r="MX96" s="14"/>
      <c r="MY96" s="14">
        <v>0</v>
      </c>
      <c r="MZ96" s="14">
        <v>0</v>
      </c>
      <c r="NA96" s="14"/>
      <c r="NB96" s="14"/>
      <c r="NC96" s="14"/>
      <c r="ND96" s="14"/>
      <c r="NE96" s="14">
        <v>0</v>
      </c>
      <c r="NF96" s="14">
        <v>0</v>
      </c>
      <c r="NG96" s="14">
        <v>72516.78</v>
      </c>
      <c r="NH96" s="14">
        <v>0</v>
      </c>
      <c r="NI96" s="14"/>
      <c r="NJ96" s="14"/>
      <c r="NK96" s="14">
        <v>0</v>
      </c>
      <c r="NL96" s="14">
        <v>0</v>
      </c>
      <c r="NM96" s="14"/>
      <c r="NN96" s="14"/>
      <c r="NO96" s="14"/>
      <c r="NP96" s="14"/>
      <c r="NQ96" s="14">
        <v>0</v>
      </c>
      <c r="NR96" s="14">
        <v>0</v>
      </c>
      <c r="NS96" s="14">
        <v>0</v>
      </c>
      <c r="NT96" s="14">
        <v>29176.71</v>
      </c>
      <c r="NU96" s="14"/>
      <c r="NV96" s="14"/>
      <c r="NW96" s="14">
        <v>0</v>
      </c>
      <c r="NX96" s="14">
        <v>0</v>
      </c>
      <c r="NY96" s="14"/>
      <c r="NZ96" s="14"/>
      <c r="OA96" s="14"/>
      <c r="OB96" s="14"/>
      <c r="OC96" s="14">
        <v>0</v>
      </c>
      <c r="OD96" s="14">
        <v>0</v>
      </c>
      <c r="OE96" s="14">
        <v>0</v>
      </c>
      <c r="OF96" s="14">
        <v>0</v>
      </c>
      <c r="OG96" s="14"/>
      <c r="OH96" s="14"/>
      <c r="OI96" s="14">
        <v>0</v>
      </c>
      <c r="OJ96" s="14">
        <v>0</v>
      </c>
      <c r="OK96" s="14"/>
      <c r="OL96" s="14"/>
      <c r="OM96" s="14"/>
      <c r="ON96" s="14"/>
      <c r="OO96" s="14">
        <v>0</v>
      </c>
      <c r="OP96" s="14">
        <v>0</v>
      </c>
      <c r="OQ96" s="14">
        <v>0</v>
      </c>
      <c r="OR96" s="14">
        <v>0</v>
      </c>
      <c r="OS96" s="14"/>
      <c r="OT96" s="14"/>
      <c r="OU96" s="14">
        <v>0</v>
      </c>
      <c r="OV96" s="14">
        <v>0</v>
      </c>
      <c r="OW96" s="14"/>
      <c r="OX96" s="14"/>
      <c r="OY96" s="14"/>
      <c r="OZ96" s="14"/>
      <c r="PA96" s="14">
        <v>0</v>
      </c>
      <c r="PB96" s="14">
        <v>0</v>
      </c>
      <c r="PC96" s="14">
        <v>0</v>
      </c>
      <c r="PD96" s="14">
        <v>0</v>
      </c>
      <c r="PE96" s="14"/>
      <c r="PF96" s="14"/>
      <c r="PG96" s="14">
        <v>9710.69</v>
      </c>
      <c r="PH96" s="14">
        <v>0</v>
      </c>
      <c r="PI96" s="14"/>
      <c r="PJ96" s="14"/>
      <c r="PK96" s="14"/>
      <c r="PL96" s="14"/>
      <c r="PM96" s="14">
        <v>0</v>
      </c>
      <c r="PN96" s="14">
        <v>0</v>
      </c>
      <c r="PO96" s="14">
        <v>0</v>
      </c>
      <c r="PP96" s="14">
        <v>0</v>
      </c>
      <c r="PQ96" s="14"/>
      <c r="PR96" s="14"/>
      <c r="PS96" s="14">
        <v>0</v>
      </c>
      <c r="PT96" s="14">
        <v>440271.75933333329</v>
      </c>
      <c r="PU96" s="14"/>
      <c r="PV96" s="14"/>
      <c r="PW96" s="14"/>
      <c r="PX96" s="14"/>
      <c r="PY96" s="14">
        <v>0</v>
      </c>
      <c r="PZ96" s="14">
        <v>0</v>
      </c>
      <c r="QA96" s="14">
        <v>0</v>
      </c>
      <c r="QB96" s="14">
        <v>0</v>
      </c>
      <c r="QC96" s="14"/>
      <c r="QD96" s="14"/>
      <c r="QE96" s="14">
        <v>0</v>
      </c>
      <c r="QF96" s="14">
        <v>0</v>
      </c>
      <c r="QG96" s="14"/>
      <c r="QH96" s="14"/>
      <c r="QI96" s="14"/>
    </row>
    <row r="97" spans="16:451">
      <c r="R97" s="12"/>
      <c r="S97" s="12" t="s">
        <v>48</v>
      </c>
      <c r="T97" s="12"/>
      <c r="U97" s="12">
        <v>1</v>
      </c>
      <c r="V97" s="12"/>
      <c r="W97" s="12">
        <v>36</v>
      </c>
      <c r="X97" s="12"/>
      <c r="Y97" s="12">
        <v>1</v>
      </c>
      <c r="Z97" s="12"/>
      <c r="AA97" s="12"/>
      <c r="AB97" s="12"/>
      <c r="AC97" s="12"/>
      <c r="AD97" s="12"/>
      <c r="AE97" s="12"/>
      <c r="AG97">
        <v>12484.12</v>
      </c>
      <c r="AI97">
        <v>515967.3899999999</v>
      </c>
      <c r="AK97">
        <v>16862.13</v>
      </c>
      <c r="AR97" s="14"/>
      <c r="AS97" s="14">
        <v>12442.8066666667</v>
      </c>
      <c r="AT97" s="14"/>
      <c r="AU97" s="14">
        <v>515967.3899999999</v>
      </c>
      <c r="AV97" s="14"/>
      <c r="AW97" s="14">
        <v>16803.490000000002</v>
      </c>
      <c r="AX97" s="14"/>
      <c r="AY97" s="14"/>
      <c r="AZ97" s="14"/>
      <c r="BA97" s="14"/>
      <c r="BB97" s="14"/>
      <c r="BC97" s="14"/>
      <c r="BD97" s="14"/>
      <c r="BE97" s="14">
        <v>41.313333333333503</v>
      </c>
      <c r="BF97" s="14"/>
      <c r="BG97" s="14">
        <v>0</v>
      </c>
      <c r="BH97" s="14"/>
      <c r="BI97" s="14">
        <v>58.639999999999397</v>
      </c>
      <c r="BJ97" s="14"/>
      <c r="BK97" s="14"/>
      <c r="BL97" s="14"/>
      <c r="BM97" s="14"/>
      <c r="BN97" s="14"/>
      <c r="BO97" s="14"/>
      <c r="BP97" s="14"/>
      <c r="BQ97" s="14">
        <v>187.15776566666699</v>
      </c>
      <c r="BR97" s="14"/>
      <c r="BS97" s="14">
        <v>0</v>
      </c>
      <c r="BT97" s="14"/>
      <c r="BU97" s="14">
        <v>224.68788225</v>
      </c>
      <c r="BV97" s="14"/>
      <c r="BW97" s="14"/>
      <c r="BX97" s="14"/>
      <c r="BY97" s="14"/>
      <c r="BZ97" s="14"/>
      <c r="CA97" s="14"/>
      <c r="CB97" s="15" t="e">
        <v>#DIV/0!</v>
      </c>
      <c r="CC97" s="15">
        <v>0</v>
      </c>
      <c r="CD97" s="15" t="e">
        <v>#DIV/0!</v>
      </c>
      <c r="CE97" s="15">
        <v>0</v>
      </c>
      <c r="CF97" s="15" t="e">
        <v>#DIV/0!</v>
      </c>
      <c r="CG97" s="15">
        <v>0</v>
      </c>
      <c r="CH97" s="15" t="e">
        <v>#DIV/0!</v>
      </c>
      <c r="CI97" s="15" t="e">
        <v>#DIV/0!</v>
      </c>
      <c r="CJ97" s="15" t="e">
        <v>#DIV/0!</v>
      </c>
      <c r="CK97" s="15" t="e">
        <v>#DIV/0!</v>
      </c>
      <c r="CL97" s="15" t="e">
        <v>#DIV/0!</v>
      </c>
      <c r="CM97" s="15" t="e">
        <v>#DIV/0!</v>
      </c>
      <c r="CN97" s="15" t="e">
        <v>#DIV/0!</v>
      </c>
      <c r="CO97" s="15">
        <v>0</v>
      </c>
      <c r="CP97" s="15" t="e">
        <v>#DIV/0!</v>
      </c>
      <c r="CQ97" s="15">
        <v>0</v>
      </c>
      <c r="CR97" s="15" t="e">
        <v>#DIV/0!</v>
      </c>
      <c r="CS97" s="15">
        <v>0</v>
      </c>
      <c r="CT97" s="15" t="e">
        <v>#DIV/0!</v>
      </c>
      <c r="CU97" s="15" t="e">
        <v>#DIV/0!</v>
      </c>
      <c r="CV97" s="15" t="e">
        <v>#DIV/0!</v>
      </c>
      <c r="CW97" s="15" t="e">
        <v>#DIV/0!</v>
      </c>
      <c r="CX97" s="15" t="e">
        <v>#DIV/0!</v>
      </c>
      <c r="CY97" s="15" t="e">
        <v>#DIV/0!</v>
      </c>
      <c r="CZ97" s="15">
        <v>0</v>
      </c>
      <c r="DA97" s="15">
        <v>0.17989999999999998</v>
      </c>
      <c r="DB97" s="15">
        <v>0</v>
      </c>
      <c r="DC97" s="15">
        <v>0.1645170890522091</v>
      </c>
      <c r="DD97" s="15">
        <v>0</v>
      </c>
      <c r="DE97" s="15">
        <v>0.15989999999999999</v>
      </c>
      <c r="DF97" s="15">
        <v>0</v>
      </c>
      <c r="DG97" s="15">
        <v>0</v>
      </c>
      <c r="DH97" s="15">
        <v>0</v>
      </c>
      <c r="DI97" s="15">
        <v>0</v>
      </c>
      <c r="DJ97" s="15">
        <v>0</v>
      </c>
      <c r="DK97" s="15">
        <v>0</v>
      </c>
      <c r="DL97" s="16">
        <v>0</v>
      </c>
      <c r="DM97" s="16">
        <v>120</v>
      </c>
      <c r="DN97" s="16">
        <v>0</v>
      </c>
      <c r="DO97" s="16">
        <v>116.93594918415305</v>
      </c>
      <c r="DP97" s="16">
        <v>0</v>
      </c>
      <c r="DQ97" s="16">
        <v>120</v>
      </c>
      <c r="DR97" s="16">
        <v>0</v>
      </c>
      <c r="DS97" s="16">
        <v>0</v>
      </c>
      <c r="DT97" s="16">
        <v>0</v>
      </c>
      <c r="DU97" s="16">
        <v>0</v>
      </c>
      <c r="DV97" s="16">
        <v>0</v>
      </c>
      <c r="DW97" s="16">
        <v>0</v>
      </c>
      <c r="DX97" s="16">
        <v>0</v>
      </c>
      <c r="DY97" s="16">
        <v>116</v>
      </c>
      <c r="DZ97" s="16">
        <v>0</v>
      </c>
      <c r="EA97" s="16">
        <v>111.15769826953513</v>
      </c>
      <c r="EB97" s="16">
        <v>0</v>
      </c>
      <c r="EC97" s="16">
        <v>118</v>
      </c>
      <c r="ED97" s="16">
        <v>0</v>
      </c>
      <c r="EE97" s="16">
        <v>0</v>
      </c>
      <c r="EF97" s="16">
        <v>0</v>
      </c>
      <c r="EG97" s="16">
        <v>0</v>
      </c>
      <c r="EH97" s="16">
        <v>0</v>
      </c>
      <c r="EI97" s="16">
        <v>0</v>
      </c>
      <c r="EJ97" s="16">
        <v>0</v>
      </c>
      <c r="EK97" s="16">
        <v>6</v>
      </c>
      <c r="EL97" s="16">
        <v>0</v>
      </c>
      <c r="EM97" s="16">
        <v>6</v>
      </c>
      <c r="EN97" s="16">
        <v>0</v>
      </c>
      <c r="EO97" s="16">
        <v>6</v>
      </c>
      <c r="EP97" s="16">
        <v>0</v>
      </c>
      <c r="EQ97" s="16">
        <v>0</v>
      </c>
      <c r="ER97" s="16">
        <v>0</v>
      </c>
      <c r="ES97" s="16">
        <v>0</v>
      </c>
      <c r="ET97" s="16">
        <v>0</v>
      </c>
      <c r="EU97" s="16">
        <v>0</v>
      </c>
      <c r="EV97" s="16">
        <v>0</v>
      </c>
      <c r="EW97" s="16">
        <v>0</v>
      </c>
      <c r="EX97" s="16">
        <v>0</v>
      </c>
      <c r="EY97" s="16">
        <v>663.70120447439115</v>
      </c>
      <c r="EZ97" s="16">
        <v>0</v>
      </c>
      <c r="FA97" s="16">
        <v>623</v>
      </c>
      <c r="FB97" s="16">
        <v>0</v>
      </c>
      <c r="FC97" s="16">
        <v>0</v>
      </c>
      <c r="FD97" s="16">
        <v>0</v>
      </c>
      <c r="FE97" s="16">
        <v>0</v>
      </c>
      <c r="FF97" s="16">
        <v>0</v>
      </c>
      <c r="FG97" s="16">
        <v>0</v>
      </c>
      <c r="FH97" s="13">
        <v>0</v>
      </c>
      <c r="FI97" s="13">
        <v>14000</v>
      </c>
      <c r="FJ97" s="13">
        <v>0</v>
      </c>
      <c r="FK97" s="13">
        <v>16766.416666666668</v>
      </c>
      <c r="FL97" s="13">
        <v>0</v>
      </c>
      <c r="FM97" s="13">
        <v>18800</v>
      </c>
      <c r="FN97" s="13">
        <v>0</v>
      </c>
      <c r="FO97" s="13">
        <v>0</v>
      </c>
      <c r="FP97" s="13">
        <v>0</v>
      </c>
      <c r="FQ97" s="13">
        <v>0</v>
      </c>
      <c r="FR97" s="13">
        <v>0</v>
      </c>
      <c r="FS97" s="13">
        <v>0</v>
      </c>
      <c r="FT97" s="15">
        <v>0</v>
      </c>
      <c r="FU97" s="15">
        <v>0.1</v>
      </c>
      <c r="FV97" s="15">
        <v>0</v>
      </c>
      <c r="FW97" s="15">
        <v>0.13564764882180153</v>
      </c>
      <c r="FX97" s="15">
        <v>0</v>
      </c>
      <c r="FY97" s="15">
        <v>0.1</v>
      </c>
      <c r="FZ97" s="15">
        <v>0</v>
      </c>
      <c r="GA97" s="15">
        <v>0</v>
      </c>
      <c r="GB97" s="15">
        <v>0</v>
      </c>
      <c r="GC97" s="15">
        <v>0</v>
      </c>
      <c r="GD97" s="15">
        <v>0</v>
      </c>
      <c r="GE97" s="15">
        <v>0</v>
      </c>
      <c r="GF97" s="12"/>
      <c r="GG97" s="12">
        <v>0</v>
      </c>
      <c r="GH97" s="12"/>
      <c r="GI97" s="12">
        <v>0</v>
      </c>
      <c r="GJ97" s="12"/>
      <c r="GK97" s="12">
        <v>0</v>
      </c>
      <c r="GL97" s="12"/>
      <c r="GM97" s="12"/>
      <c r="GN97" s="12"/>
      <c r="GO97" s="12"/>
      <c r="GP97" s="12"/>
      <c r="GQ97" s="12"/>
      <c r="GR97" s="12"/>
      <c r="GS97" s="12">
        <v>1</v>
      </c>
      <c r="GT97" s="12"/>
      <c r="GU97" s="12">
        <v>0</v>
      </c>
      <c r="GV97" s="12"/>
      <c r="GW97" s="12">
        <v>0</v>
      </c>
      <c r="GX97" s="12"/>
      <c r="GY97" s="12"/>
      <c r="GZ97" s="12"/>
      <c r="HA97" s="12"/>
      <c r="HB97" s="12"/>
      <c r="HC97" s="12"/>
      <c r="HD97" s="12"/>
      <c r="HE97" s="12">
        <v>0</v>
      </c>
      <c r="HF97" s="12"/>
      <c r="HG97" s="12">
        <v>0</v>
      </c>
      <c r="HH97" s="12"/>
      <c r="HI97" s="12">
        <v>0</v>
      </c>
      <c r="HJ97" s="12"/>
      <c r="HK97" s="12"/>
      <c r="HL97" s="12"/>
      <c r="HM97" s="12"/>
      <c r="HN97" s="12"/>
      <c r="HO97" s="12"/>
      <c r="HP97" s="12"/>
      <c r="HQ97" s="12">
        <v>0</v>
      </c>
      <c r="HR97" s="12"/>
      <c r="HS97" s="12">
        <v>36</v>
      </c>
      <c r="HT97" s="12"/>
      <c r="HU97" s="12">
        <v>0</v>
      </c>
      <c r="HV97" s="12"/>
      <c r="HW97" s="12"/>
      <c r="HX97" s="12"/>
      <c r="HY97" s="12"/>
      <c r="HZ97" s="12"/>
      <c r="IA97" s="12"/>
      <c r="IB97" s="12"/>
      <c r="IC97" s="12">
        <v>0</v>
      </c>
      <c r="ID97" s="12"/>
      <c r="IE97" s="12">
        <v>0</v>
      </c>
      <c r="IF97" s="12"/>
      <c r="IG97" s="12">
        <v>0</v>
      </c>
      <c r="IH97" s="12"/>
      <c r="II97" s="12"/>
      <c r="IJ97" s="12"/>
      <c r="IK97" s="12"/>
      <c r="IL97" s="12"/>
      <c r="IM97" s="12"/>
      <c r="IN97" s="12"/>
      <c r="IO97" s="12">
        <v>0</v>
      </c>
      <c r="IP97" s="12"/>
      <c r="IQ97" s="12">
        <v>0</v>
      </c>
      <c r="IR97" s="12"/>
      <c r="IS97" s="12">
        <v>0</v>
      </c>
      <c r="IT97" s="12"/>
      <c r="IU97" s="12"/>
      <c r="IV97" s="12"/>
      <c r="IW97" s="12"/>
      <c r="IX97" s="12"/>
      <c r="IY97" s="12"/>
      <c r="IZ97" s="12"/>
      <c r="JA97" s="12">
        <v>0</v>
      </c>
      <c r="JB97" s="12"/>
      <c r="JC97" s="12">
        <v>0</v>
      </c>
      <c r="JD97" s="12"/>
      <c r="JE97" s="12">
        <v>0</v>
      </c>
      <c r="JF97" s="12"/>
      <c r="JG97" s="12"/>
      <c r="JH97" s="12"/>
      <c r="JI97" s="12"/>
      <c r="JJ97" s="12"/>
      <c r="JK97" s="12"/>
      <c r="JL97" s="12"/>
      <c r="JM97" s="12">
        <v>0</v>
      </c>
      <c r="JN97" s="12"/>
      <c r="JO97" s="12">
        <v>0</v>
      </c>
      <c r="JP97" s="12"/>
      <c r="JQ97" s="12">
        <v>0</v>
      </c>
      <c r="JR97" s="12"/>
      <c r="JS97" s="12"/>
      <c r="JT97" s="12"/>
      <c r="JU97" s="12"/>
      <c r="JV97" s="12"/>
      <c r="JW97" s="12"/>
      <c r="JX97" s="12"/>
      <c r="JY97" s="12">
        <v>0</v>
      </c>
      <c r="JZ97" s="12"/>
      <c r="KA97" s="12">
        <v>0</v>
      </c>
      <c r="KB97" s="12"/>
      <c r="KC97" s="12">
        <v>0</v>
      </c>
      <c r="KD97" s="12"/>
      <c r="KE97" s="12"/>
      <c r="KF97" s="12"/>
      <c r="KG97" s="12"/>
      <c r="KH97" s="12"/>
      <c r="KI97" s="12"/>
      <c r="KJ97" s="12"/>
      <c r="KK97" s="12">
        <v>0</v>
      </c>
      <c r="KL97" s="12"/>
      <c r="KM97" s="12">
        <v>0</v>
      </c>
      <c r="KN97" s="12"/>
      <c r="KO97" s="12">
        <v>0</v>
      </c>
      <c r="KP97" s="12"/>
      <c r="KQ97" s="12"/>
      <c r="KR97" s="12"/>
      <c r="KS97" s="12"/>
      <c r="KT97" s="12"/>
      <c r="KU97" s="12"/>
      <c r="KV97" s="12"/>
      <c r="KW97" s="12">
        <v>0</v>
      </c>
      <c r="KX97" s="12"/>
      <c r="KY97" s="12">
        <v>0</v>
      </c>
      <c r="KZ97" s="12"/>
      <c r="LA97" s="12">
        <v>0</v>
      </c>
      <c r="LB97" s="12"/>
      <c r="LC97" s="12"/>
      <c r="LD97" s="12"/>
      <c r="LE97" s="12"/>
      <c r="LF97" s="12"/>
      <c r="LG97" s="12"/>
      <c r="LH97" s="12"/>
      <c r="LI97" s="12">
        <v>0</v>
      </c>
      <c r="LJ97" s="12"/>
      <c r="LK97" s="12">
        <v>0</v>
      </c>
      <c r="LL97" s="12"/>
      <c r="LM97" s="12">
        <v>0</v>
      </c>
      <c r="LN97" s="12"/>
      <c r="LO97" s="12"/>
      <c r="LP97" s="12"/>
      <c r="LQ97" s="12"/>
      <c r="LR97" s="12"/>
      <c r="LS97" s="12"/>
      <c r="LT97" s="14"/>
      <c r="LU97" s="14">
        <v>0</v>
      </c>
      <c r="LV97" s="14"/>
      <c r="LW97" s="14">
        <v>0</v>
      </c>
      <c r="LX97" s="14"/>
      <c r="LY97" s="14">
        <v>0</v>
      </c>
      <c r="LZ97" s="14"/>
      <c r="MA97" s="14"/>
      <c r="MB97" s="14"/>
      <c r="MC97" s="14"/>
      <c r="MD97" s="14"/>
      <c r="ME97" s="14"/>
      <c r="MF97" s="14"/>
      <c r="MG97" s="14">
        <v>12442.8066666667</v>
      </c>
      <c r="MH97" s="14"/>
      <c r="MI97" s="14">
        <v>0</v>
      </c>
      <c r="MJ97" s="14"/>
      <c r="MK97" s="14">
        <v>0</v>
      </c>
      <c r="ML97" s="14"/>
      <c r="MM97" s="14"/>
      <c r="MN97" s="14"/>
      <c r="MO97" s="14"/>
      <c r="MP97" s="14"/>
      <c r="MQ97" s="14"/>
      <c r="MR97" s="14"/>
      <c r="MS97" s="14">
        <v>0</v>
      </c>
      <c r="MT97" s="14"/>
      <c r="MU97" s="14">
        <v>0</v>
      </c>
      <c r="MV97" s="14"/>
      <c r="MW97" s="14">
        <v>0</v>
      </c>
      <c r="MX97" s="14"/>
      <c r="MY97" s="14"/>
      <c r="MZ97" s="14"/>
      <c r="NA97" s="14"/>
      <c r="NB97" s="14"/>
      <c r="NC97" s="14"/>
      <c r="ND97" s="14"/>
      <c r="NE97" s="14">
        <v>0</v>
      </c>
      <c r="NF97" s="14"/>
      <c r="NG97" s="14">
        <v>515967.3899999999</v>
      </c>
      <c r="NH97" s="14"/>
      <c r="NI97" s="14">
        <v>0</v>
      </c>
      <c r="NJ97" s="14"/>
      <c r="NK97" s="14"/>
      <c r="NL97" s="14"/>
      <c r="NM97" s="14"/>
      <c r="NN97" s="14"/>
      <c r="NO97" s="14"/>
      <c r="NP97" s="14"/>
      <c r="NQ97" s="14">
        <v>0</v>
      </c>
      <c r="NR97" s="14"/>
      <c r="NS97" s="14">
        <v>0</v>
      </c>
      <c r="NT97" s="14"/>
      <c r="NU97" s="14">
        <v>0</v>
      </c>
      <c r="NV97" s="14"/>
      <c r="NW97" s="14"/>
      <c r="NX97" s="14"/>
      <c r="NY97" s="14"/>
      <c r="NZ97" s="14"/>
      <c r="OA97" s="14"/>
      <c r="OB97" s="14"/>
      <c r="OC97" s="14">
        <v>0</v>
      </c>
      <c r="OD97" s="14"/>
      <c r="OE97" s="14">
        <v>0</v>
      </c>
      <c r="OF97" s="14"/>
      <c r="OG97" s="14">
        <v>0</v>
      </c>
      <c r="OH97" s="14"/>
      <c r="OI97" s="14"/>
      <c r="OJ97" s="14"/>
      <c r="OK97" s="14"/>
      <c r="OL97" s="14"/>
      <c r="OM97" s="14"/>
      <c r="ON97" s="14"/>
      <c r="OO97" s="14">
        <v>0</v>
      </c>
      <c r="OP97" s="14"/>
      <c r="OQ97" s="14">
        <v>0</v>
      </c>
      <c r="OR97" s="14"/>
      <c r="OS97" s="14">
        <v>0</v>
      </c>
      <c r="OT97" s="14"/>
      <c r="OU97" s="14"/>
      <c r="OV97" s="14"/>
      <c r="OW97" s="14"/>
      <c r="OX97" s="14"/>
      <c r="OY97" s="14"/>
      <c r="OZ97" s="14"/>
      <c r="PA97" s="14">
        <v>0</v>
      </c>
      <c r="PB97" s="14"/>
      <c r="PC97" s="14">
        <v>0</v>
      </c>
      <c r="PD97" s="14"/>
      <c r="PE97" s="14">
        <v>0</v>
      </c>
      <c r="PF97" s="14"/>
      <c r="PG97" s="14"/>
      <c r="PH97" s="14"/>
      <c r="PI97" s="14"/>
      <c r="PJ97" s="14"/>
      <c r="PK97" s="14"/>
      <c r="PL97" s="14"/>
      <c r="PM97" s="14">
        <v>0</v>
      </c>
      <c r="PN97" s="14"/>
      <c r="PO97" s="14">
        <v>0</v>
      </c>
      <c r="PP97" s="14"/>
      <c r="PQ97" s="14">
        <v>0</v>
      </c>
      <c r="PR97" s="14"/>
      <c r="PS97" s="14"/>
      <c r="PT97" s="14"/>
      <c r="PU97" s="14"/>
      <c r="PV97" s="14"/>
      <c r="PW97" s="14"/>
      <c r="PX97" s="14"/>
      <c r="PY97" s="14">
        <v>0</v>
      </c>
      <c r="PZ97" s="14"/>
      <c r="QA97" s="14">
        <v>0</v>
      </c>
      <c r="QB97" s="14"/>
      <c r="QC97" s="14">
        <v>0</v>
      </c>
      <c r="QD97" s="14"/>
      <c r="QE97" s="14"/>
      <c r="QF97" s="14"/>
      <c r="QG97" s="14"/>
      <c r="QH97" s="14"/>
      <c r="QI97" s="14"/>
    </row>
    <row r="98" spans="16:451">
      <c r="R98" s="12"/>
      <c r="S98" s="12" t="s">
        <v>49</v>
      </c>
      <c r="T98" s="12"/>
      <c r="U98" s="12">
        <v>1</v>
      </c>
      <c r="V98" s="12">
        <v>2</v>
      </c>
      <c r="W98" s="12">
        <v>1</v>
      </c>
      <c r="X98" s="12">
        <v>29</v>
      </c>
      <c r="Y98" s="12"/>
      <c r="Z98" s="12"/>
      <c r="AA98" s="12">
        <v>1</v>
      </c>
      <c r="AB98" s="12"/>
      <c r="AC98" s="12"/>
      <c r="AD98" s="12"/>
      <c r="AE98" s="12"/>
      <c r="AG98">
        <v>7868.7</v>
      </c>
      <c r="AH98">
        <v>37763.85</v>
      </c>
      <c r="AI98">
        <v>19398.18</v>
      </c>
      <c r="AJ98">
        <v>411170.72</v>
      </c>
      <c r="AM98">
        <v>17851.599999999999</v>
      </c>
      <c r="AR98" s="14"/>
      <c r="AS98" s="14">
        <v>7835.0233333333299</v>
      </c>
      <c r="AT98" s="14">
        <v>37525.089999999997</v>
      </c>
      <c r="AU98" s="14">
        <v>19398.18</v>
      </c>
      <c r="AV98" s="14">
        <v>411170.72</v>
      </c>
      <c r="AW98" s="14"/>
      <c r="AX98" s="14"/>
      <c r="AY98" s="14">
        <v>0</v>
      </c>
      <c r="AZ98" s="14"/>
      <c r="BA98" s="14"/>
      <c r="BB98" s="14"/>
      <c r="BC98" s="14"/>
      <c r="BD98" s="14"/>
      <c r="BE98" s="14">
        <v>33.6766666666663</v>
      </c>
      <c r="BF98" s="14">
        <v>238.76000000000039</v>
      </c>
      <c r="BG98" s="14">
        <v>0</v>
      </c>
      <c r="BH98" s="14">
        <v>0</v>
      </c>
      <c r="BI98" s="14"/>
      <c r="BJ98" s="14"/>
      <c r="BK98" s="14">
        <v>0</v>
      </c>
      <c r="BL98" s="14"/>
      <c r="BM98" s="14"/>
      <c r="BN98" s="14"/>
      <c r="BO98" s="14"/>
      <c r="BP98" s="14"/>
      <c r="BQ98" s="14">
        <v>117.9649275</v>
      </c>
      <c r="BR98" s="14">
        <v>0</v>
      </c>
      <c r="BS98" s="14">
        <v>0</v>
      </c>
      <c r="BT98" s="14">
        <v>0</v>
      </c>
      <c r="BU98" s="14"/>
      <c r="BV98" s="14"/>
      <c r="BW98" s="14">
        <v>0</v>
      </c>
      <c r="BX98" s="14"/>
      <c r="BY98" s="14"/>
      <c r="BZ98" s="14"/>
      <c r="CA98" s="14"/>
      <c r="CB98" s="15" t="e">
        <v>#DIV/0!</v>
      </c>
      <c r="CC98" s="15">
        <v>0</v>
      </c>
      <c r="CD98" s="15">
        <v>0</v>
      </c>
      <c r="CE98" s="15">
        <v>0</v>
      </c>
      <c r="CF98" s="15">
        <v>0</v>
      </c>
      <c r="CG98" s="15" t="e">
        <v>#DIV/0!</v>
      </c>
      <c r="CH98" s="15" t="e">
        <v>#DIV/0!</v>
      </c>
      <c r="CI98" s="15">
        <v>1</v>
      </c>
      <c r="CJ98" s="15" t="e">
        <v>#DIV/0!</v>
      </c>
      <c r="CK98" s="15" t="e">
        <v>#DIV/0!</v>
      </c>
      <c r="CL98" s="15" t="e">
        <v>#DIV/0!</v>
      </c>
      <c r="CM98" s="15" t="e">
        <v>#DIV/0!</v>
      </c>
      <c r="CN98" s="15" t="e">
        <v>#DIV/0!</v>
      </c>
      <c r="CO98" s="15">
        <v>0</v>
      </c>
      <c r="CP98" s="15">
        <v>0</v>
      </c>
      <c r="CQ98" s="15">
        <v>0</v>
      </c>
      <c r="CR98" s="15">
        <v>0</v>
      </c>
      <c r="CS98" s="15" t="e">
        <v>#DIV/0!</v>
      </c>
      <c r="CT98" s="15" t="e">
        <v>#DIV/0!</v>
      </c>
      <c r="CU98" s="15">
        <v>0</v>
      </c>
      <c r="CV98" s="15" t="e">
        <v>#DIV/0!</v>
      </c>
      <c r="CW98" s="15" t="e">
        <v>#DIV/0!</v>
      </c>
      <c r="CX98" s="15" t="e">
        <v>#DIV/0!</v>
      </c>
      <c r="CY98" s="15" t="e">
        <v>#DIV/0!</v>
      </c>
      <c r="CZ98" s="15">
        <v>0</v>
      </c>
      <c r="DA98" s="15">
        <v>0.17989999999999998</v>
      </c>
      <c r="DB98" s="15">
        <v>0.17990000000000003</v>
      </c>
      <c r="DC98" s="15">
        <v>0.15989999999999999</v>
      </c>
      <c r="DD98" s="15">
        <v>0.16892242135146099</v>
      </c>
      <c r="DE98" s="15">
        <v>0</v>
      </c>
      <c r="DF98" s="15">
        <v>0</v>
      </c>
      <c r="DG98" s="15">
        <v>0.1399</v>
      </c>
      <c r="DH98" s="15">
        <v>0</v>
      </c>
      <c r="DI98" s="15">
        <v>0</v>
      </c>
      <c r="DJ98" s="15">
        <v>0</v>
      </c>
      <c r="DK98" s="15">
        <v>0</v>
      </c>
      <c r="DL98" s="16">
        <v>0</v>
      </c>
      <c r="DM98" s="16">
        <v>120</v>
      </c>
      <c r="DN98" s="16">
        <v>120</v>
      </c>
      <c r="DO98" s="16">
        <v>120</v>
      </c>
      <c r="DP98" s="16">
        <v>115.21967517042931</v>
      </c>
      <c r="DQ98" s="16">
        <v>0</v>
      </c>
      <c r="DR98" s="16">
        <v>0</v>
      </c>
      <c r="DS98" s="16">
        <v>120</v>
      </c>
      <c r="DT98" s="16">
        <v>0</v>
      </c>
      <c r="DU98" s="16">
        <v>0</v>
      </c>
      <c r="DV98" s="16">
        <v>0</v>
      </c>
      <c r="DW98" s="16">
        <v>0</v>
      </c>
      <c r="DX98" s="16">
        <v>0</v>
      </c>
      <c r="DY98" s="16">
        <v>116</v>
      </c>
      <c r="DZ98" s="16">
        <v>115.41278610891871</v>
      </c>
      <c r="EA98" s="16">
        <v>113</v>
      </c>
      <c r="EB98" s="16">
        <v>109.66380525675442</v>
      </c>
      <c r="EC98" s="16">
        <v>0</v>
      </c>
      <c r="ED98" s="16">
        <v>0</v>
      </c>
      <c r="EE98" s="16">
        <v>114</v>
      </c>
      <c r="EF98" s="16">
        <v>0</v>
      </c>
      <c r="EG98" s="16">
        <v>0</v>
      </c>
      <c r="EH98" s="16">
        <v>0</v>
      </c>
      <c r="EI98" s="16">
        <v>0</v>
      </c>
      <c r="EJ98" s="16">
        <v>0</v>
      </c>
      <c r="EK98" s="16">
        <v>6</v>
      </c>
      <c r="EL98" s="16">
        <v>6</v>
      </c>
      <c r="EM98" s="16">
        <v>6</v>
      </c>
      <c r="EN98" s="16">
        <v>6</v>
      </c>
      <c r="EO98" s="16">
        <v>0</v>
      </c>
      <c r="EP98" s="16">
        <v>0</v>
      </c>
      <c r="EQ98" s="16">
        <v>6</v>
      </c>
      <c r="ER98" s="16">
        <v>0</v>
      </c>
      <c r="ES98" s="16">
        <v>0</v>
      </c>
      <c r="ET98" s="16">
        <v>0</v>
      </c>
      <c r="EU98" s="16">
        <v>0</v>
      </c>
      <c r="EV98" s="16">
        <v>0</v>
      </c>
      <c r="EW98" s="16">
        <v>577</v>
      </c>
      <c r="EX98" s="16">
        <v>602.26203630623525</v>
      </c>
      <c r="EY98" s="16">
        <v>727</v>
      </c>
      <c r="EZ98" s="16">
        <v>656.8001654831063</v>
      </c>
      <c r="FA98" s="16">
        <v>0</v>
      </c>
      <c r="FB98" s="16">
        <v>0</v>
      </c>
      <c r="FC98" s="16">
        <v>673.5</v>
      </c>
      <c r="FD98" s="16">
        <v>0</v>
      </c>
      <c r="FE98" s="16">
        <v>0</v>
      </c>
      <c r="FF98" s="16">
        <v>0</v>
      </c>
      <c r="FG98" s="16">
        <v>0</v>
      </c>
      <c r="FH98" s="13">
        <v>0</v>
      </c>
      <c r="FI98" s="13">
        <v>8800</v>
      </c>
      <c r="FJ98" s="13">
        <v>21200</v>
      </c>
      <c r="FK98" s="13">
        <v>21780</v>
      </c>
      <c r="FL98" s="13">
        <v>16438.689655172413</v>
      </c>
      <c r="FM98" s="13">
        <v>0</v>
      </c>
      <c r="FN98" s="13">
        <v>0</v>
      </c>
      <c r="FO98" s="13">
        <v>20000</v>
      </c>
      <c r="FP98" s="13">
        <v>0</v>
      </c>
      <c r="FQ98" s="13">
        <v>0</v>
      </c>
      <c r="FR98" s="13">
        <v>0</v>
      </c>
      <c r="FS98" s="13">
        <v>0</v>
      </c>
      <c r="FT98" s="15">
        <v>0</v>
      </c>
      <c r="FU98" s="15">
        <v>0.1</v>
      </c>
      <c r="FV98" s="15">
        <v>0.10353773584905661</v>
      </c>
      <c r="FW98" s="15">
        <v>0.1</v>
      </c>
      <c r="FX98" s="15">
        <v>0.13104912296894206</v>
      </c>
      <c r="FY98" s="15">
        <v>0</v>
      </c>
      <c r="FZ98" s="15">
        <v>0</v>
      </c>
      <c r="GA98" s="15">
        <v>0.1</v>
      </c>
      <c r="GB98" s="15">
        <v>0</v>
      </c>
      <c r="GC98" s="15">
        <v>0</v>
      </c>
      <c r="GD98" s="15">
        <v>0</v>
      </c>
      <c r="GE98" s="15">
        <v>0</v>
      </c>
      <c r="GF98" s="12"/>
      <c r="GG98" s="12">
        <v>0</v>
      </c>
      <c r="GH98" s="12">
        <v>0</v>
      </c>
      <c r="GI98" s="12">
        <v>0</v>
      </c>
      <c r="GJ98" s="12">
        <v>0</v>
      </c>
      <c r="GK98" s="12"/>
      <c r="GL98" s="12"/>
      <c r="GM98" s="12">
        <v>0</v>
      </c>
      <c r="GN98" s="12"/>
      <c r="GO98" s="12"/>
      <c r="GP98" s="12"/>
      <c r="GQ98" s="12"/>
      <c r="GR98" s="12"/>
      <c r="GS98" s="12">
        <v>1</v>
      </c>
      <c r="GT98" s="12">
        <v>0</v>
      </c>
      <c r="GU98" s="12">
        <v>0</v>
      </c>
      <c r="GV98" s="12">
        <v>0</v>
      </c>
      <c r="GW98" s="12"/>
      <c r="GX98" s="12"/>
      <c r="GY98" s="12">
        <v>0</v>
      </c>
      <c r="GZ98" s="12"/>
      <c r="HA98" s="12"/>
      <c r="HB98" s="12"/>
      <c r="HC98" s="12"/>
      <c r="HD98" s="12"/>
      <c r="HE98" s="12">
        <v>0</v>
      </c>
      <c r="HF98" s="12">
        <v>2</v>
      </c>
      <c r="HG98" s="12">
        <v>0</v>
      </c>
      <c r="HH98" s="12">
        <v>0</v>
      </c>
      <c r="HI98" s="12"/>
      <c r="HJ98" s="12"/>
      <c r="HK98" s="12">
        <v>0</v>
      </c>
      <c r="HL98" s="12"/>
      <c r="HM98" s="12"/>
      <c r="HN98" s="12"/>
      <c r="HO98" s="12"/>
      <c r="HP98" s="12"/>
      <c r="HQ98" s="12">
        <v>0</v>
      </c>
      <c r="HR98" s="12">
        <v>0</v>
      </c>
      <c r="HS98" s="12">
        <v>1</v>
      </c>
      <c r="HT98" s="12">
        <v>0</v>
      </c>
      <c r="HU98" s="12"/>
      <c r="HV98" s="12"/>
      <c r="HW98" s="12">
        <v>0</v>
      </c>
      <c r="HX98" s="12"/>
      <c r="HY98" s="12"/>
      <c r="HZ98" s="12"/>
      <c r="IA98" s="12"/>
      <c r="IB98" s="12"/>
      <c r="IC98" s="12">
        <v>0</v>
      </c>
      <c r="ID98" s="12">
        <v>0</v>
      </c>
      <c r="IE98" s="12">
        <v>0</v>
      </c>
      <c r="IF98" s="12">
        <v>29</v>
      </c>
      <c r="IG98" s="12"/>
      <c r="IH98" s="12"/>
      <c r="II98" s="12">
        <v>0</v>
      </c>
      <c r="IJ98" s="12"/>
      <c r="IK98" s="12"/>
      <c r="IL98" s="12"/>
      <c r="IM98" s="12"/>
      <c r="IN98" s="12"/>
      <c r="IO98" s="12">
        <v>0</v>
      </c>
      <c r="IP98" s="12">
        <v>0</v>
      </c>
      <c r="IQ98" s="12">
        <v>0</v>
      </c>
      <c r="IR98" s="12">
        <v>0</v>
      </c>
      <c r="IS98" s="12"/>
      <c r="IT98" s="12"/>
      <c r="IU98" s="12">
        <v>0</v>
      </c>
      <c r="IV98" s="12"/>
      <c r="IW98" s="12"/>
      <c r="IX98" s="12"/>
      <c r="IY98" s="12"/>
      <c r="IZ98" s="12"/>
      <c r="JA98" s="12">
        <v>0</v>
      </c>
      <c r="JB98" s="12">
        <v>0</v>
      </c>
      <c r="JC98" s="12">
        <v>0</v>
      </c>
      <c r="JD98" s="12">
        <v>0</v>
      </c>
      <c r="JE98" s="12"/>
      <c r="JF98" s="12"/>
      <c r="JG98" s="12">
        <v>0</v>
      </c>
      <c r="JH98" s="12"/>
      <c r="JI98" s="12"/>
      <c r="JJ98" s="12"/>
      <c r="JK98" s="12"/>
      <c r="JL98" s="12"/>
      <c r="JM98" s="12">
        <v>0</v>
      </c>
      <c r="JN98" s="12">
        <v>0</v>
      </c>
      <c r="JO98" s="12">
        <v>0</v>
      </c>
      <c r="JP98" s="12">
        <v>0</v>
      </c>
      <c r="JQ98" s="12"/>
      <c r="JR98" s="12"/>
      <c r="JS98" s="12">
        <v>1</v>
      </c>
      <c r="JT98" s="12"/>
      <c r="JU98" s="12"/>
      <c r="JV98" s="12"/>
      <c r="JW98" s="12"/>
      <c r="JX98" s="12"/>
      <c r="JY98" s="12">
        <v>0</v>
      </c>
      <c r="JZ98" s="12">
        <v>0</v>
      </c>
      <c r="KA98" s="12">
        <v>0</v>
      </c>
      <c r="KB98" s="12">
        <v>0</v>
      </c>
      <c r="KC98" s="12"/>
      <c r="KD98" s="12"/>
      <c r="KE98" s="12">
        <v>0</v>
      </c>
      <c r="KF98" s="12"/>
      <c r="KG98" s="12"/>
      <c r="KH98" s="12"/>
      <c r="KI98" s="12"/>
      <c r="KJ98" s="12"/>
      <c r="KK98" s="12">
        <v>0</v>
      </c>
      <c r="KL98" s="12">
        <v>0</v>
      </c>
      <c r="KM98" s="12">
        <v>0</v>
      </c>
      <c r="KN98" s="12">
        <v>0</v>
      </c>
      <c r="KO98" s="12"/>
      <c r="KP98" s="12"/>
      <c r="KQ98" s="12">
        <v>0</v>
      </c>
      <c r="KR98" s="12"/>
      <c r="KS98" s="12"/>
      <c r="KT98" s="12"/>
      <c r="KU98" s="12"/>
      <c r="KV98" s="12"/>
      <c r="KW98" s="12">
        <v>0</v>
      </c>
      <c r="KX98" s="12">
        <v>0</v>
      </c>
      <c r="KY98" s="12">
        <v>0</v>
      </c>
      <c r="KZ98" s="12">
        <v>0</v>
      </c>
      <c r="LA98" s="12"/>
      <c r="LB98" s="12"/>
      <c r="LC98" s="12">
        <v>0</v>
      </c>
      <c r="LD98" s="12"/>
      <c r="LE98" s="12"/>
      <c r="LF98" s="12"/>
      <c r="LG98" s="12"/>
      <c r="LH98" s="12"/>
      <c r="LI98" s="12">
        <v>0</v>
      </c>
      <c r="LJ98" s="12">
        <v>0</v>
      </c>
      <c r="LK98" s="12">
        <v>0</v>
      </c>
      <c r="LL98" s="12">
        <v>0</v>
      </c>
      <c r="LM98" s="12"/>
      <c r="LN98" s="12"/>
      <c r="LO98" s="12">
        <v>0</v>
      </c>
      <c r="LP98" s="12"/>
      <c r="LQ98" s="12"/>
      <c r="LR98" s="12"/>
      <c r="LS98" s="12"/>
      <c r="LT98" s="14"/>
      <c r="LU98" s="14">
        <v>0</v>
      </c>
      <c r="LV98" s="14">
        <v>0</v>
      </c>
      <c r="LW98" s="14">
        <v>0</v>
      </c>
      <c r="LX98" s="14">
        <v>0</v>
      </c>
      <c r="LY98" s="14"/>
      <c r="LZ98" s="14"/>
      <c r="MA98" s="14">
        <v>0</v>
      </c>
      <c r="MB98" s="14"/>
      <c r="MC98" s="14"/>
      <c r="MD98" s="14"/>
      <c r="ME98" s="14"/>
      <c r="MF98" s="14"/>
      <c r="MG98" s="14">
        <v>7835.0233333333299</v>
      </c>
      <c r="MH98" s="14">
        <v>0</v>
      </c>
      <c r="MI98" s="14">
        <v>0</v>
      </c>
      <c r="MJ98" s="14">
        <v>0</v>
      </c>
      <c r="MK98" s="14"/>
      <c r="ML98" s="14"/>
      <c r="MM98" s="14">
        <v>0</v>
      </c>
      <c r="MN98" s="14"/>
      <c r="MO98" s="14"/>
      <c r="MP98" s="14"/>
      <c r="MQ98" s="14"/>
      <c r="MR98" s="14"/>
      <c r="MS98" s="14">
        <v>0</v>
      </c>
      <c r="MT98" s="14">
        <v>37525.089999999997</v>
      </c>
      <c r="MU98" s="14">
        <v>0</v>
      </c>
      <c r="MV98" s="14">
        <v>0</v>
      </c>
      <c r="MW98" s="14"/>
      <c r="MX98" s="14"/>
      <c r="MY98" s="14">
        <v>0</v>
      </c>
      <c r="MZ98" s="14"/>
      <c r="NA98" s="14"/>
      <c r="NB98" s="14"/>
      <c r="NC98" s="14"/>
      <c r="ND98" s="14"/>
      <c r="NE98" s="14">
        <v>0</v>
      </c>
      <c r="NF98" s="14">
        <v>0</v>
      </c>
      <c r="NG98" s="14">
        <v>19398.18</v>
      </c>
      <c r="NH98" s="14">
        <v>0</v>
      </c>
      <c r="NI98" s="14"/>
      <c r="NJ98" s="14"/>
      <c r="NK98" s="14">
        <v>0</v>
      </c>
      <c r="NL98" s="14"/>
      <c r="NM98" s="14"/>
      <c r="NN98" s="14"/>
      <c r="NO98" s="14"/>
      <c r="NP98" s="14"/>
      <c r="NQ98" s="14">
        <v>0</v>
      </c>
      <c r="NR98" s="14">
        <v>0</v>
      </c>
      <c r="NS98" s="14">
        <v>0</v>
      </c>
      <c r="NT98" s="14">
        <v>411170.72</v>
      </c>
      <c r="NU98" s="14"/>
      <c r="NV98" s="14"/>
      <c r="NW98" s="14">
        <v>0</v>
      </c>
      <c r="NX98" s="14"/>
      <c r="NY98" s="14"/>
      <c r="NZ98" s="14"/>
      <c r="OA98" s="14"/>
      <c r="OB98" s="14"/>
      <c r="OC98" s="14">
        <v>0</v>
      </c>
      <c r="OD98" s="14">
        <v>0</v>
      </c>
      <c r="OE98" s="14">
        <v>0</v>
      </c>
      <c r="OF98" s="14">
        <v>0</v>
      </c>
      <c r="OG98" s="14"/>
      <c r="OH98" s="14"/>
      <c r="OI98" s="14">
        <v>0</v>
      </c>
      <c r="OJ98" s="14"/>
      <c r="OK98" s="14"/>
      <c r="OL98" s="14"/>
      <c r="OM98" s="14"/>
      <c r="ON98" s="14"/>
      <c r="OO98" s="14">
        <v>0</v>
      </c>
      <c r="OP98" s="14">
        <v>0</v>
      </c>
      <c r="OQ98" s="14">
        <v>0</v>
      </c>
      <c r="OR98" s="14">
        <v>0</v>
      </c>
      <c r="OS98" s="14"/>
      <c r="OT98" s="14"/>
      <c r="OU98" s="14">
        <v>0</v>
      </c>
      <c r="OV98" s="14"/>
      <c r="OW98" s="14"/>
      <c r="OX98" s="14"/>
      <c r="OY98" s="14"/>
      <c r="OZ98" s="14"/>
      <c r="PA98" s="14">
        <v>0</v>
      </c>
      <c r="PB98" s="14">
        <v>0</v>
      </c>
      <c r="PC98" s="14">
        <v>0</v>
      </c>
      <c r="PD98" s="14">
        <v>0</v>
      </c>
      <c r="PE98" s="14"/>
      <c r="PF98" s="14"/>
      <c r="PG98" s="14">
        <v>17851.599999999999</v>
      </c>
      <c r="PH98" s="14"/>
      <c r="PI98" s="14"/>
      <c r="PJ98" s="14"/>
      <c r="PK98" s="14"/>
      <c r="PL98" s="14"/>
      <c r="PM98" s="14">
        <v>0</v>
      </c>
      <c r="PN98" s="14">
        <v>0</v>
      </c>
      <c r="PO98" s="14">
        <v>0</v>
      </c>
      <c r="PP98" s="14">
        <v>0</v>
      </c>
      <c r="PQ98" s="14"/>
      <c r="PR98" s="14"/>
      <c r="PS98" s="14">
        <v>0</v>
      </c>
      <c r="PT98" s="14"/>
      <c r="PU98" s="14"/>
      <c r="PV98" s="14"/>
      <c r="PW98" s="14"/>
      <c r="PX98" s="14"/>
      <c r="PY98" s="14">
        <v>0</v>
      </c>
      <c r="PZ98" s="14">
        <v>0</v>
      </c>
      <c r="QA98" s="14">
        <v>0</v>
      </c>
      <c r="QB98" s="14">
        <v>0</v>
      </c>
      <c r="QC98" s="14"/>
      <c r="QD98" s="14"/>
      <c r="QE98" s="14">
        <v>0</v>
      </c>
      <c r="QF98" s="14"/>
      <c r="QG98" s="14"/>
      <c r="QH98" s="14"/>
      <c r="QI98" s="14"/>
    </row>
    <row r="99" spans="16:451">
      <c r="R99" s="12"/>
      <c r="S99" s="12" t="s">
        <v>50</v>
      </c>
      <c r="T99" s="12"/>
      <c r="U99" s="12"/>
      <c r="V99" s="12"/>
      <c r="W99" s="12"/>
      <c r="X99" s="12">
        <v>2</v>
      </c>
      <c r="Y99" s="12"/>
      <c r="Z99" s="12"/>
      <c r="AA99" s="12">
        <v>20</v>
      </c>
      <c r="AB99" s="12"/>
      <c r="AC99" s="12"/>
      <c r="AD99" s="12"/>
      <c r="AE99" s="12"/>
      <c r="AJ99">
        <v>18114.96</v>
      </c>
      <c r="AM99">
        <v>251226.03000000003</v>
      </c>
      <c r="AR99" s="14"/>
      <c r="AS99" s="14"/>
      <c r="AT99" s="14"/>
      <c r="AU99" s="14"/>
      <c r="AV99" s="14">
        <v>18091.309999999998</v>
      </c>
      <c r="AW99" s="14"/>
      <c r="AX99" s="14"/>
      <c r="AY99" s="14">
        <v>0</v>
      </c>
      <c r="AZ99" s="14"/>
      <c r="BA99" s="14"/>
      <c r="BB99" s="14"/>
      <c r="BC99" s="14"/>
      <c r="BD99" s="14"/>
      <c r="BE99" s="14"/>
      <c r="BF99" s="14"/>
      <c r="BG99" s="14"/>
      <c r="BH99" s="14">
        <v>23.65</v>
      </c>
      <c r="BI99" s="14"/>
      <c r="BJ99" s="14"/>
      <c r="BK99" s="14">
        <v>0</v>
      </c>
      <c r="BL99" s="14"/>
      <c r="BM99" s="14"/>
      <c r="BN99" s="14"/>
      <c r="BO99" s="14"/>
      <c r="BP99" s="14"/>
      <c r="BQ99" s="14"/>
      <c r="BR99" s="14"/>
      <c r="BS99" s="14"/>
      <c r="BT99" s="14">
        <v>117.38</v>
      </c>
      <c r="BU99" s="14"/>
      <c r="BV99" s="14"/>
      <c r="BW99" s="14">
        <v>0</v>
      </c>
      <c r="BX99" s="14"/>
      <c r="BY99" s="14"/>
      <c r="BZ99" s="14"/>
      <c r="CA99" s="14"/>
      <c r="CB99" s="15" t="e">
        <v>#DIV/0!</v>
      </c>
      <c r="CC99" s="15" t="e">
        <v>#DIV/0!</v>
      </c>
      <c r="CD99" s="15" t="e">
        <v>#DIV/0!</v>
      </c>
      <c r="CE99" s="15" t="e">
        <v>#DIV/0!</v>
      </c>
      <c r="CF99" s="15">
        <v>0</v>
      </c>
      <c r="CG99" s="15" t="e">
        <v>#DIV/0!</v>
      </c>
      <c r="CH99" s="15" t="e">
        <v>#DIV/0!</v>
      </c>
      <c r="CI99" s="15">
        <v>1</v>
      </c>
      <c r="CJ99" s="15" t="e">
        <v>#DIV/0!</v>
      </c>
      <c r="CK99" s="15" t="e">
        <v>#DIV/0!</v>
      </c>
      <c r="CL99" s="15" t="e">
        <v>#DIV/0!</v>
      </c>
      <c r="CM99" s="15" t="e">
        <v>#DIV/0!</v>
      </c>
      <c r="CN99" s="15" t="e">
        <v>#DIV/0!</v>
      </c>
      <c r="CO99" s="15" t="e">
        <v>#DIV/0!</v>
      </c>
      <c r="CP99" s="15" t="e">
        <v>#DIV/0!</v>
      </c>
      <c r="CQ99" s="15" t="e">
        <v>#DIV/0!</v>
      </c>
      <c r="CR99" s="15">
        <v>0</v>
      </c>
      <c r="CS99" s="15" t="e">
        <v>#DIV/0!</v>
      </c>
      <c r="CT99" s="15" t="e">
        <v>#DIV/0!</v>
      </c>
      <c r="CU99" s="15">
        <v>0</v>
      </c>
      <c r="CV99" s="15" t="e">
        <v>#DIV/0!</v>
      </c>
      <c r="CW99" s="15" t="e">
        <v>#DIV/0!</v>
      </c>
      <c r="CX99" s="15" t="e">
        <v>#DIV/0!</v>
      </c>
      <c r="CY99" s="15" t="e">
        <v>#DIV/0!</v>
      </c>
      <c r="CZ99" s="15">
        <v>0</v>
      </c>
      <c r="DA99" s="15">
        <v>0</v>
      </c>
      <c r="DB99" s="15">
        <v>0</v>
      </c>
      <c r="DC99" s="15">
        <v>0</v>
      </c>
      <c r="DD99" s="15">
        <v>0.17990000000000003</v>
      </c>
      <c r="DE99" s="15">
        <v>0</v>
      </c>
      <c r="DF99" s="15">
        <v>0</v>
      </c>
      <c r="DG99" s="15">
        <v>0.16562104415611267</v>
      </c>
      <c r="DH99" s="15">
        <v>0</v>
      </c>
      <c r="DI99" s="15">
        <v>0</v>
      </c>
      <c r="DJ99" s="15">
        <v>0</v>
      </c>
      <c r="DK99" s="15">
        <v>0</v>
      </c>
      <c r="DL99" s="16">
        <v>0</v>
      </c>
      <c r="DM99" s="16">
        <v>0</v>
      </c>
      <c r="DN99" s="16">
        <v>0</v>
      </c>
      <c r="DO99" s="16">
        <v>0</v>
      </c>
      <c r="DP99" s="16">
        <v>120</v>
      </c>
      <c r="DQ99" s="16">
        <v>0</v>
      </c>
      <c r="DR99" s="16">
        <v>0</v>
      </c>
      <c r="DS99" s="16">
        <v>115.11201151276315</v>
      </c>
      <c r="DT99" s="16">
        <v>0</v>
      </c>
      <c r="DU99" s="16">
        <v>0</v>
      </c>
      <c r="DV99" s="16">
        <v>0</v>
      </c>
      <c r="DW99" s="16">
        <v>0</v>
      </c>
      <c r="DX99" s="16">
        <v>0</v>
      </c>
      <c r="DY99" s="16">
        <v>0</v>
      </c>
      <c r="DZ99" s="16">
        <v>0</v>
      </c>
      <c r="EA99" s="16">
        <v>0</v>
      </c>
      <c r="EB99" s="16">
        <v>113.86138613861387</v>
      </c>
      <c r="EC99" s="16">
        <v>0</v>
      </c>
      <c r="ED99" s="16">
        <v>0</v>
      </c>
      <c r="EE99" s="16">
        <v>109.61446602370091</v>
      </c>
      <c r="EF99" s="16">
        <v>0</v>
      </c>
      <c r="EG99" s="16">
        <v>0</v>
      </c>
      <c r="EH99" s="16">
        <v>0</v>
      </c>
      <c r="EI99" s="16">
        <v>0</v>
      </c>
      <c r="EJ99" s="16">
        <v>0</v>
      </c>
      <c r="EK99" s="16">
        <v>0</v>
      </c>
      <c r="EL99" s="16">
        <v>0</v>
      </c>
      <c r="EM99" s="16">
        <v>0</v>
      </c>
      <c r="EN99" s="16">
        <v>6</v>
      </c>
      <c r="EO99" s="16">
        <v>0</v>
      </c>
      <c r="EP99" s="16">
        <v>0</v>
      </c>
      <c r="EQ99" s="16">
        <v>6</v>
      </c>
      <c r="ER99" s="16">
        <v>0</v>
      </c>
      <c r="ES99" s="16">
        <v>0</v>
      </c>
      <c r="ET99" s="16">
        <v>0</v>
      </c>
      <c r="EU99" s="16">
        <v>0</v>
      </c>
      <c r="EV99" s="16">
        <v>0</v>
      </c>
      <c r="EW99" s="16">
        <v>0</v>
      </c>
      <c r="EX99" s="16">
        <v>0</v>
      </c>
      <c r="EY99" s="16">
        <v>0</v>
      </c>
      <c r="EZ99" s="16">
        <v>623.37871287128712</v>
      </c>
      <c r="FA99" s="16">
        <v>0</v>
      </c>
      <c r="FB99" s="16">
        <v>0</v>
      </c>
      <c r="FC99" s="16">
        <v>673.40390270619832</v>
      </c>
      <c r="FD99" s="16">
        <v>0</v>
      </c>
      <c r="FE99" s="16">
        <v>0</v>
      </c>
      <c r="FF99" s="16">
        <v>0</v>
      </c>
      <c r="FG99" s="16">
        <v>0</v>
      </c>
      <c r="FH99" s="13">
        <v>0</v>
      </c>
      <c r="FI99" s="13">
        <v>0</v>
      </c>
      <c r="FJ99" s="13">
        <v>0</v>
      </c>
      <c r="FK99" s="13">
        <v>0</v>
      </c>
      <c r="FL99" s="13">
        <v>10100</v>
      </c>
      <c r="FM99" s="13">
        <v>0</v>
      </c>
      <c r="FN99" s="13">
        <v>0</v>
      </c>
      <c r="FO99" s="13">
        <v>14797.35</v>
      </c>
      <c r="FP99" s="13">
        <v>0</v>
      </c>
      <c r="FQ99" s="13">
        <v>0</v>
      </c>
      <c r="FR99" s="13">
        <v>0</v>
      </c>
      <c r="FS99" s="13">
        <v>0</v>
      </c>
      <c r="FT99" s="15">
        <v>0</v>
      </c>
      <c r="FU99" s="15">
        <v>0</v>
      </c>
      <c r="FV99" s="15">
        <v>0</v>
      </c>
      <c r="FW99" s="15">
        <v>0</v>
      </c>
      <c r="FX99" s="15">
        <v>0.1</v>
      </c>
      <c r="FY99" s="15">
        <v>0</v>
      </c>
      <c r="FZ99" s="15">
        <v>0</v>
      </c>
      <c r="GA99" s="15">
        <v>0.14298881218596574</v>
      </c>
      <c r="GB99" s="15">
        <v>0</v>
      </c>
      <c r="GC99" s="15">
        <v>0</v>
      </c>
      <c r="GD99" s="15">
        <v>0</v>
      </c>
      <c r="GE99" s="15">
        <v>0</v>
      </c>
      <c r="GF99" s="12"/>
      <c r="GG99" s="12"/>
      <c r="GH99" s="12"/>
      <c r="GI99" s="12"/>
      <c r="GJ99" s="12">
        <v>0</v>
      </c>
      <c r="GK99" s="12"/>
      <c r="GL99" s="12"/>
      <c r="GM99" s="12">
        <v>0</v>
      </c>
      <c r="GN99" s="12"/>
      <c r="GO99" s="12"/>
      <c r="GP99" s="12"/>
      <c r="GQ99" s="12"/>
      <c r="GR99" s="12"/>
      <c r="GS99" s="12"/>
      <c r="GT99" s="12"/>
      <c r="GU99" s="12"/>
      <c r="GV99" s="12">
        <v>0</v>
      </c>
      <c r="GW99" s="12"/>
      <c r="GX99" s="12"/>
      <c r="GY99" s="12">
        <v>0</v>
      </c>
      <c r="GZ99" s="12"/>
      <c r="HA99" s="12"/>
      <c r="HB99" s="12"/>
      <c r="HC99" s="12"/>
      <c r="HD99" s="12"/>
      <c r="HE99" s="12"/>
      <c r="HF99" s="12"/>
      <c r="HG99" s="12"/>
      <c r="HH99" s="12">
        <v>0</v>
      </c>
      <c r="HI99" s="12"/>
      <c r="HJ99" s="12"/>
      <c r="HK99" s="12">
        <v>0</v>
      </c>
      <c r="HL99" s="12"/>
      <c r="HM99" s="12"/>
      <c r="HN99" s="12"/>
      <c r="HO99" s="12"/>
      <c r="HP99" s="12"/>
      <c r="HQ99" s="12"/>
      <c r="HR99" s="12"/>
      <c r="HS99" s="12"/>
      <c r="HT99" s="12">
        <v>0</v>
      </c>
      <c r="HU99" s="12"/>
      <c r="HV99" s="12"/>
      <c r="HW99" s="12">
        <v>0</v>
      </c>
      <c r="HX99" s="12"/>
      <c r="HY99" s="12"/>
      <c r="HZ99" s="12"/>
      <c r="IA99" s="12"/>
      <c r="IB99" s="12"/>
      <c r="IC99" s="12"/>
      <c r="ID99" s="12"/>
      <c r="IE99" s="12"/>
      <c r="IF99" s="12">
        <v>2</v>
      </c>
      <c r="IG99" s="12"/>
      <c r="IH99" s="12"/>
      <c r="II99" s="12">
        <v>0</v>
      </c>
      <c r="IJ99" s="12"/>
      <c r="IK99" s="12"/>
      <c r="IL99" s="12"/>
      <c r="IM99" s="12"/>
      <c r="IN99" s="12"/>
      <c r="IO99" s="12"/>
      <c r="IP99" s="12"/>
      <c r="IQ99" s="12"/>
      <c r="IR99" s="12">
        <v>0</v>
      </c>
      <c r="IS99" s="12"/>
      <c r="IT99" s="12"/>
      <c r="IU99" s="12">
        <v>0</v>
      </c>
      <c r="IV99" s="12"/>
      <c r="IW99" s="12"/>
      <c r="IX99" s="12"/>
      <c r="IY99" s="12"/>
      <c r="IZ99" s="12"/>
      <c r="JA99" s="12"/>
      <c r="JB99" s="12"/>
      <c r="JC99" s="12"/>
      <c r="JD99" s="12">
        <v>0</v>
      </c>
      <c r="JE99" s="12"/>
      <c r="JF99" s="12"/>
      <c r="JG99" s="12">
        <v>0</v>
      </c>
      <c r="JH99" s="12"/>
      <c r="JI99" s="12"/>
      <c r="JJ99" s="12"/>
      <c r="JK99" s="12"/>
      <c r="JL99" s="12"/>
      <c r="JM99" s="12"/>
      <c r="JN99" s="12"/>
      <c r="JO99" s="12"/>
      <c r="JP99" s="12">
        <v>0</v>
      </c>
      <c r="JQ99" s="12"/>
      <c r="JR99" s="12"/>
      <c r="JS99" s="12">
        <v>20</v>
      </c>
      <c r="JT99" s="12"/>
      <c r="JU99" s="12"/>
      <c r="JV99" s="12"/>
      <c r="JW99" s="12"/>
      <c r="JX99" s="12"/>
      <c r="JY99" s="12"/>
      <c r="JZ99" s="12"/>
      <c r="KA99" s="12"/>
      <c r="KB99" s="12">
        <v>0</v>
      </c>
      <c r="KC99" s="12"/>
      <c r="KD99" s="12"/>
      <c r="KE99" s="12">
        <v>0</v>
      </c>
      <c r="KF99" s="12"/>
      <c r="KG99" s="12"/>
      <c r="KH99" s="12"/>
      <c r="KI99" s="12"/>
      <c r="KJ99" s="12"/>
      <c r="KK99" s="12"/>
      <c r="KL99" s="12"/>
      <c r="KM99" s="12"/>
      <c r="KN99" s="12">
        <v>0</v>
      </c>
      <c r="KO99" s="12"/>
      <c r="KP99" s="12"/>
      <c r="KQ99" s="12">
        <v>0</v>
      </c>
      <c r="KR99" s="12"/>
      <c r="KS99" s="12"/>
      <c r="KT99" s="12"/>
      <c r="KU99" s="12"/>
      <c r="KV99" s="12"/>
      <c r="KW99" s="12"/>
      <c r="KX99" s="12"/>
      <c r="KY99" s="12"/>
      <c r="KZ99" s="12">
        <v>0</v>
      </c>
      <c r="LA99" s="12"/>
      <c r="LB99" s="12"/>
      <c r="LC99" s="12">
        <v>0</v>
      </c>
      <c r="LD99" s="12"/>
      <c r="LE99" s="12"/>
      <c r="LF99" s="12"/>
      <c r="LG99" s="12"/>
      <c r="LH99" s="12"/>
      <c r="LI99" s="12"/>
      <c r="LJ99" s="12"/>
      <c r="LK99" s="12"/>
      <c r="LL99" s="12">
        <v>0</v>
      </c>
      <c r="LM99" s="12"/>
      <c r="LN99" s="12"/>
      <c r="LO99" s="12">
        <v>0</v>
      </c>
      <c r="LP99" s="12"/>
      <c r="LQ99" s="12"/>
      <c r="LR99" s="12"/>
      <c r="LS99" s="12"/>
      <c r="LT99" s="14"/>
      <c r="LU99" s="14"/>
      <c r="LV99" s="14"/>
      <c r="LW99" s="14"/>
      <c r="LX99" s="14">
        <v>0</v>
      </c>
      <c r="LY99" s="14"/>
      <c r="LZ99" s="14"/>
      <c r="MA99" s="14">
        <v>0</v>
      </c>
      <c r="MB99" s="14"/>
      <c r="MC99" s="14"/>
      <c r="MD99" s="14"/>
      <c r="ME99" s="14"/>
      <c r="MF99" s="14"/>
      <c r="MG99" s="14"/>
      <c r="MH99" s="14"/>
      <c r="MI99" s="14"/>
      <c r="MJ99" s="14">
        <v>0</v>
      </c>
      <c r="MK99" s="14"/>
      <c r="ML99" s="14"/>
      <c r="MM99" s="14">
        <v>0</v>
      </c>
      <c r="MN99" s="14"/>
      <c r="MO99" s="14"/>
      <c r="MP99" s="14"/>
      <c r="MQ99" s="14"/>
      <c r="MR99" s="14"/>
      <c r="MS99" s="14"/>
      <c r="MT99" s="14"/>
      <c r="MU99" s="14"/>
      <c r="MV99" s="14">
        <v>0</v>
      </c>
      <c r="MW99" s="14"/>
      <c r="MX99" s="14"/>
      <c r="MY99" s="14">
        <v>0</v>
      </c>
      <c r="MZ99" s="14"/>
      <c r="NA99" s="14"/>
      <c r="NB99" s="14"/>
      <c r="NC99" s="14"/>
      <c r="ND99" s="14"/>
      <c r="NE99" s="14"/>
      <c r="NF99" s="14"/>
      <c r="NG99" s="14"/>
      <c r="NH99" s="14">
        <v>0</v>
      </c>
      <c r="NI99" s="14"/>
      <c r="NJ99" s="14"/>
      <c r="NK99" s="14">
        <v>0</v>
      </c>
      <c r="NL99" s="14"/>
      <c r="NM99" s="14"/>
      <c r="NN99" s="14"/>
      <c r="NO99" s="14"/>
      <c r="NP99" s="14"/>
      <c r="NQ99" s="14"/>
      <c r="NR99" s="14"/>
      <c r="NS99" s="14"/>
      <c r="NT99" s="14">
        <v>18091.309999999998</v>
      </c>
      <c r="NU99" s="14"/>
      <c r="NV99" s="14"/>
      <c r="NW99" s="14">
        <v>0</v>
      </c>
      <c r="NX99" s="14"/>
      <c r="NY99" s="14"/>
      <c r="NZ99" s="14"/>
      <c r="OA99" s="14"/>
      <c r="OB99" s="14"/>
      <c r="OC99" s="14"/>
      <c r="OD99" s="14"/>
      <c r="OE99" s="14"/>
      <c r="OF99" s="14">
        <v>0</v>
      </c>
      <c r="OG99" s="14"/>
      <c r="OH99" s="14"/>
      <c r="OI99" s="14">
        <v>0</v>
      </c>
      <c r="OJ99" s="14"/>
      <c r="OK99" s="14"/>
      <c r="OL99" s="14"/>
      <c r="OM99" s="14"/>
      <c r="ON99" s="14"/>
      <c r="OO99" s="14"/>
      <c r="OP99" s="14"/>
      <c r="OQ99" s="14"/>
      <c r="OR99" s="14">
        <v>0</v>
      </c>
      <c r="OS99" s="14"/>
      <c r="OT99" s="14"/>
      <c r="OU99" s="14">
        <v>0</v>
      </c>
      <c r="OV99" s="14"/>
      <c r="OW99" s="14"/>
      <c r="OX99" s="14"/>
      <c r="OY99" s="14"/>
      <c r="OZ99" s="14"/>
      <c r="PA99" s="14"/>
      <c r="PB99" s="14"/>
      <c r="PC99" s="14"/>
      <c r="PD99" s="14">
        <v>0</v>
      </c>
      <c r="PE99" s="14"/>
      <c r="PF99" s="14"/>
      <c r="PG99" s="14">
        <v>251226.03000000003</v>
      </c>
      <c r="PH99" s="14"/>
      <c r="PI99" s="14"/>
      <c r="PJ99" s="14"/>
      <c r="PK99" s="14"/>
      <c r="PL99" s="14"/>
      <c r="PM99" s="14"/>
      <c r="PN99" s="14"/>
      <c r="PO99" s="14"/>
      <c r="PP99" s="14">
        <v>0</v>
      </c>
      <c r="PQ99" s="14"/>
      <c r="PR99" s="14"/>
      <c r="PS99" s="14">
        <v>0</v>
      </c>
      <c r="PT99" s="14"/>
      <c r="PU99" s="14"/>
      <c r="PV99" s="14"/>
      <c r="PW99" s="14"/>
      <c r="PX99" s="14"/>
      <c r="PY99" s="14"/>
      <c r="PZ99" s="14"/>
      <c r="QA99" s="14"/>
      <c r="QB99" s="14">
        <v>0</v>
      </c>
      <c r="QC99" s="14"/>
      <c r="QD99" s="14"/>
      <c r="QE99" s="14">
        <v>0</v>
      </c>
      <c r="QF99" s="14"/>
      <c r="QG99" s="14"/>
      <c r="QH99" s="14"/>
      <c r="QI99" s="14"/>
    </row>
    <row r="100" spans="16:451">
      <c r="R100" s="12"/>
      <c r="S100" s="12" t="s">
        <v>97</v>
      </c>
      <c r="T100" s="12"/>
      <c r="U100" s="12">
        <v>1</v>
      </c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G100">
        <v>10734.27</v>
      </c>
      <c r="AR100" s="14"/>
      <c r="AS100" s="14">
        <v>10734.27</v>
      </c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>
        <v>0</v>
      </c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>
        <v>160.92459775</v>
      </c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5" t="e">
        <v>#DIV/0!</v>
      </c>
      <c r="CC100" s="15">
        <v>0</v>
      </c>
      <c r="CD100" s="15" t="e">
        <v>#DIV/0!</v>
      </c>
      <c r="CE100" s="15" t="e">
        <v>#DIV/0!</v>
      </c>
      <c r="CF100" s="15" t="e">
        <v>#DIV/0!</v>
      </c>
      <c r="CG100" s="15" t="e">
        <v>#DIV/0!</v>
      </c>
      <c r="CH100" s="15" t="e">
        <v>#DIV/0!</v>
      </c>
      <c r="CI100" s="15" t="e">
        <v>#DIV/0!</v>
      </c>
      <c r="CJ100" s="15" t="e">
        <v>#DIV/0!</v>
      </c>
      <c r="CK100" s="15" t="e">
        <v>#DIV/0!</v>
      </c>
      <c r="CL100" s="15" t="e">
        <v>#DIV/0!</v>
      </c>
      <c r="CM100" s="15" t="e">
        <v>#DIV/0!</v>
      </c>
      <c r="CN100" s="15" t="e">
        <v>#DIV/0!</v>
      </c>
      <c r="CO100" s="15">
        <v>0</v>
      </c>
      <c r="CP100" s="15" t="e">
        <v>#DIV/0!</v>
      </c>
      <c r="CQ100" s="15" t="e">
        <v>#DIV/0!</v>
      </c>
      <c r="CR100" s="15" t="e">
        <v>#DIV/0!</v>
      </c>
      <c r="CS100" s="15" t="e">
        <v>#DIV/0!</v>
      </c>
      <c r="CT100" s="15" t="e">
        <v>#DIV/0!</v>
      </c>
      <c r="CU100" s="15" t="e">
        <v>#DIV/0!</v>
      </c>
      <c r="CV100" s="15" t="e">
        <v>#DIV/0!</v>
      </c>
      <c r="CW100" s="15" t="e">
        <v>#DIV/0!</v>
      </c>
      <c r="CX100" s="15" t="e">
        <v>#DIV/0!</v>
      </c>
      <c r="CY100" s="15" t="e">
        <v>#DIV/0!</v>
      </c>
      <c r="CZ100" s="15">
        <v>0</v>
      </c>
      <c r="DA100" s="15">
        <v>0.17989999999999998</v>
      </c>
      <c r="DB100" s="15">
        <v>0</v>
      </c>
      <c r="DC100" s="15">
        <v>0</v>
      </c>
      <c r="DD100" s="15">
        <v>0</v>
      </c>
      <c r="DE100" s="15">
        <v>0</v>
      </c>
      <c r="DF100" s="15">
        <v>0</v>
      </c>
      <c r="DG100" s="15">
        <v>0</v>
      </c>
      <c r="DH100" s="15">
        <v>0</v>
      </c>
      <c r="DI100" s="15">
        <v>0</v>
      </c>
      <c r="DJ100" s="15">
        <v>0</v>
      </c>
      <c r="DK100" s="15">
        <v>0</v>
      </c>
      <c r="DL100" s="16">
        <v>0</v>
      </c>
      <c r="DM100" s="16">
        <v>120</v>
      </c>
      <c r="DN100" s="16">
        <v>0</v>
      </c>
      <c r="DO100" s="16">
        <v>0</v>
      </c>
      <c r="DP100" s="16">
        <v>0</v>
      </c>
      <c r="DQ100" s="16">
        <v>0</v>
      </c>
      <c r="DR100" s="16">
        <v>0</v>
      </c>
      <c r="DS100" s="16">
        <v>0</v>
      </c>
      <c r="DT100" s="16">
        <v>0</v>
      </c>
      <c r="DU100" s="16">
        <v>0</v>
      </c>
      <c r="DV100" s="16">
        <v>0</v>
      </c>
      <c r="DW100" s="16">
        <v>0</v>
      </c>
      <c r="DX100" s="16">
        <v>0</v>
      </c>
      <c r="DY100" s="16">
        <v>117</v>
      </c>
      <c r="DZ100" s="16">
        <v>0</v>
      </c>
      <c r="EA100" s="16">
        <v>0</v>
      </c>
      <c r="EB100" s="16">
        <v>0</v>
      </c>
      <c r="EC100" s="16">
        <v>0</v>
      </c>
      <c r="ED100" s="16">
        <v>0</v>
      </c>
      <c r="EE100" s="16">
        <v>0</v>
      </c>
      <c r="EF100" s="16">
        <v>0</v>
      </c>
      <c r="EG100" s="16">
        <v>0</v>
      </c>
      <c r="EH100" s="16">
        <v>0</v>
      </c>
      <c r="EI100" s="16">
        <v>0</v>
      </c>
      <c r="EJ100" s="16">
        <v>0</v>
      </c>
      <c r="EK100" s="16">
        <v>6</v>
      </c>
      <c r="EL100" s="16">
        <v>0</v>
      </c>
      <c r="EM100" s="16">
        <v>0</v>
      </c>
      <c r="EN100" s="16">
        <v>0</v>
      </c>
      <c r="EO100" s="16">
        <v>0</v>
      </c>
      <c r="EP100" s="16">
        <v>0</v>
      </c>
      <c r="EQ100" s="16">
        <v>0</v>
      </c>
      <c r="ER100" s="16">
        <v>0</v>
      </c>
      <c r="ES100" s="16">
        <v>0</v>
      </c>
      <c r="ET100" s="16">
        <v>0</v>
      </c>
      <c r="EU100" s="16">
        <v>0</v>
      </c>
      <c r="EV100" s="16">
        <v>0</v>
      </c>
      <c r="EW100" s="16">
        <v>578</v>
      </c>
      <c r="EX100" s="16">
        <v>0</v>
      </c>
      <c r="EY100" s="16">
        <v>0</v>
      </c>
      <c r="EZ100" s="16">
        <v>0</v>
      </c>
      <c r="FA100" s="16">
        <v>0</v>
      </c>
      <c r="FB100" s="16">
        <v>0</v>
      </c>
      <c r="FC100" s="16">
        <v>0</v>
      </c>
      <c r="FD100" s="16">
        <v>0</v>
      </c>
      <c r="FE100" s="16">
        <v>0</v>
      </c>
      <c r="FF100" s="16">
        <v>0</v>
      </c>
      <c r="FG100" s="16">
        <v>0</v>
      </c>
      <c r="FH100" s="13">
        <v>0</v>
      </c>
      <c r="FI100" s="13">
        <v>12000</v>
      </c>
      <c r="FJ100" s="13">
        <v>0</v>
      </c>
      <c r="FK100" s="13">
        <v>0</v>
      </c>
      <c r="FL100" s="13">
        <v>0</v>
      </c>
      <c r="FM100" s="13">
        <v>0</v>
      </c>
      <c r="FN100" s="13">
        <v>0</v>
      </c>
      <c r="FO100" s="13">
        <v>0</v>
      </c>
      <c r="FP100" s="13">
        <v>0</v>
      </c>
      <c r="FQ100" s="13">
        <v>0</v>
      </c>
      <c r="FR100" s="13">
        <v>0</v>
      </c>
      <c r="FS100" s="13">
        <v>0</v>
      </c>
      <c r="FT100" s="15">
        <v>0</v>
      </c>
      <c r="FU100" s="15">
        <v>0.1</v>
      </c>
      <c r="FV100" s="15">
        <v>0</v>
      </c>
      <c r="FW100" s="15">
        <v>0</v>
      </c>
      <c r="FX100" s="15">
        <v>0</v>
      </c>
      <c r="FY100" s="15">
        <v>0</v>
      </c>
      <c r="FZ100" s="15">
        <v>0</v>
      </c>
      <c r="GA100" s="15">
        <v>0</v>
      </c>
      <c r="GB100" s="15">
        <v>0</v>
      </c>
      <c r="GC100" s="15">
        <v>0</v>
      </c>
      <c r="GD100" s="15">
        <v>0</v>
      </c>
      <c r="GE100" s="15">
        <v>0</v>
      </c>
      <c r="GF100" s="12"/>
      <c r="GG100" s="12">
        <v>0</v>
      </c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>
        <v>1</v>
      </c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>
        <v>0</v>
      </c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>
        <v>0</v>
      </c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>
        <v>0</v>
      </c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12">
        <v>0</v>
      </c>
      <c r="IP100" s="12"/>
      <c r="IQ100" s="12"/>
      <c r="IR100" s="12"/>
      <c r="IS100" s="12"/>
      <c r="IT100" s="12"/>
      <c r="IU100" s="12"/>
      <c r="IV100" s="12"/>
      <c r="IW100" s="12"/>
      <c r="IX100" s="12"/>
      <c r="IY100" s="12"/>
      <c r="IZ100" s="12"/>
      <c r="JA100" s="12">
        <v>0</v>
      </c>
      <c r="JB100" s="12"/>
      <c r="JC100" s="12"/>
      <c r="JD100" s="12"/>
      <c r="JE100" s="12"/>
      <c r="JF100" s="12"/>
      <c r="JG100" s="12"/>
      <c r="JH100" s="12"/>
      <c r="JI100" s="12"/>
      <c r="JJ100" s="12"/>
      <c r="JK100" s="12"/>
      <c r="JL100" s="12"/>
      <c r="JM100" s="12">
        <v>0</v>
      </c>
      <c r="JN100" s="12"/>
      <c r="JO100" s="12"/>
      <c r="JP100" s="12"/>
      <c r="JQ100" s="12"/>
      <c r="JR100" s="12"/>
      <c r="JS100" s="12"/>
      <c r="JT100" s="12"/>
      <c r="JU100" s="12"/>
      <c r="JV100" s="12"/>
      <c r="JW100" s="12"/>
      <c r="JX100" s="12"/>
      <c r="JY100" s="12">
        <v>0</v>
      </c>
      <c r="JZ100" s="12"/>
      <c r="KA100" s="12"/>
      <c r="KB100" s="12"/>
      <c r="KC100" s="12"/>
      <c r="KD100" s="12"/>
      <c r="KE100" s="12"/>
      <c r="KF100" s="12"/>
      <c r="KG100" s="12"/>
      <c r="KH100" s="12"/>
      <c r="KI100" s="12"/>
      <c r="KJ100" s="12"/>
      <c r="KK100" s="12">
        <v>0</v>
      </c>
      <c r="KL100" s="12"/>
      <c r="KM100" s="12"/>
      <c r="KN100" s="12"/>
      <c r="KO100" s="12"/>
      <c r="KP100" s="12"/>
      <c r="KQ100" s="12"/>
      <c r="KR100" s="12"/>
      <c r="KS100" s="12"/>
      <c r="KT100" s="12"/>
      <c r="KU100" s="12"/>
      <c r="KV100" s="12"/>
      <c r="KW100" s="12">
        <v>0</v>
      </c>
      <c r="KX100" s="12"/>
      <c r="KY100" s="12"/>
      <c r="KZ100" s="12"/>
      <c r="LA100" s="12"/>
      <c r="LB100" s="12"/>
      <c r="LC100" s="12"/>
      <c r="LD100" s="12"/>
      <c r="LE100" s="12"/>
      <c r="LF100" s="12"/>
      <c r="LG100" s="12"/>
      <c r="LH100" s="12"/>
      <c r="LI100" s="12">
        <v>0</v>
      </c>
      <c r="LJ100" s="12"/>
      <c r="LK100" s="12"/>
      <c r="LL100" s="12"/>
      <c r="LM100" s="12"/>
      <c r="LN100" s="12"/>
      <c r="LO100" s="12"/>
      <c r="LP100" s="12"/>
      <c r="LQ100" s="12"/>
      <c r="LR100" s="12"/>
      <c r="LS100" s="12"/>
      <c r="LT100" s="14"/>
      <c r="LU100" s="14">
        <v>0</v>
      </c>
      <c r="LV100" s="14"/>
      <c r="LW100" s="14"/>
      <c r="LX100" s="14"/>
      <c r="LY100" s="14"/>
      <c r="LZ100" s="14"/>
      <c r="MA100" s="14"/>
      <c r="MB100" s="14"/>
      <c r="MC100" s="14"/>
      <c r="MD100" s="14"/>
      <c r="ME100" s="14"/>
      <c r="MF100" s="14"/>
      <c r="MG100" s="14">
        <v>10734.27</v>
      </c>
      <c r="MH100" s="14"/>
      <c r="MI100" s="14"/>
      <c r="MJ100" s="14"/>
      <c r="MK100" s="14"/>
      <c r="ML100" s="14"/>
      <c r="MM100" s="14"/>
      <c r="MN100" s="14"/>
      <c r="MO100" s="14"/>
      <c r="MP100" s="14"/>
      <c r="MQ100" s="14"/>
      <c r="MR100" s="14"/>
      <c r="MS100" s="14">
        <v>0</v>
      </c>
      <c r="MT100" s="14"/>
      <c r="MU100" s="14"/>
      <c r="MV100" s="14"/>
      <c r="MW100" s="14"/>
      <c r="MX100" s="14"/>
      <c r="MY100" s="14"/>
      <c r="MZ100" s="14"/>
      <c r="NA100" s="14"/>
      <c r="NB100" s="14"/>
      <c r="NC100" s="14"/>
      <c r="ND100" s="14"/>
      <c r="NE100" s="14">
        <v>0</v>
      </c>
      <c r="NF100" s="14"/>
      <c r="NG100" s="14"/>
      <c r="NH100" s="14"/>
      <c r="NI100" s="14"/>
      <c r="NJ100" s="14"/>
      <c r="NK100" s="14"/>
      <c r="NL100" s="14"/>
      <c r="NM100" s="14"/>
      <c r="NN100" s="14"/>
      <c r="NO100" s="14"/>
      <c r="NP100" s="14"/>
      <c r="NQ100" s="14">
        <v>0</v>
      </c>
      <c r="NR100" s="14"/>
      <c r="NS100" s="14"/>
      <c r="NT100" s="14"/>
      <c r="NU100" s="14"/>
      <c r="NV100" s="14"/>
      <c r="NW100" s="14"/>
      <c r="NX100" s="14"/>
      <c r="NY100" s="14"/>
      <c r="NZ100" s="14"/>
      <c r="OA100" s="14"/>
      <c r="OB100" s="14"/>
      <c r="OC100" s="14">
        <v>0</v>
      </c>
      <c r="OD100" s="14"/>
      <c r="OE100" s="14"/>
      <c r="OF100" s="14"/>
      <c r="OG100" s="14"/>
      <c r="OH100" s="14"/>
      <c r="OI100" s="14"/>
      <c r="OJ100" s="14"/>
      <c r="OK100" s="14"/>
      <c r="OL100" s="14"/>
      <c r="OM100" s="14"/>
      <c r="ON100" s="14"/>
      <c r="OO100" s="14">
        <v>0</v>
      </c>
      <c r="OP100" s="14"/>
      <c r="OQ100" s="14"/>
      <c r="OR100" s="14"/>
      <c r="OS100" s="14"/>
      <c r="OT100" s="14"/>
      <c r="OU100" s="14"/>
      <c r="OV100" s="14"/>
      <c r="OW100" s="14"/>
      <c r="OX100" s="14"/>
      <c r="OY100" s="14"/>
      <c r="OZ100" s="14"/>
      <c r="PA100" s="14">
        <v>0</v>
      </c>
      <c r="PB100" s="14"/>
      <c r="PC100" s="14"/>
      <c r="PD100" s="14"/>
      <c r="PE100" s="14"/>
      <c r="PF100" s="14"/>
      <c r="PG100" s="14"/>
      <c r="PH100" s="14"/>
      <c r="PI100" s="14"/>
      <c r="PJ100" s="14"/>
      <c r="PK100" s="14"/>
      <c r="PL100" s="14"/>
      <c r="PM100" s="14">
        <v>0</v>
      </c>
      <c r="PN100" s="14"/>
      <c r="PO100" s="14"/>
      <c r="PP100" s="14"/>
      <c r="PQ100" s="14"/>
      <c r="PR100" s="14"/>
      <c r="PS100" s="14"/>
      <c r="PT100" s="14"/>
      <c r="PU100" s="14"/>
      <c r="PV100" s="14"/>
      <c r="PW100" s="14"/>
      <c r="PX100" s="14"/>
      <c r="PY100" s="14">
        <v>0</v>
      </c>
      <c r="PZ100" s="14"/>
      <c r="QA100" s="14"/>
      <c r="QB100" s="14"/>
      <c r="QC100" s="14"/>
      <c r="QD100" s="14"/>
      <c r="QE100" s="14"/>
      <c r="QF100" s="14"/>
      <c r="QG100" s="14"/>
      <c r="QH100" s="14"/>
      <c r="QI100" s="14"/>
    </row>
    <row r="101" spans="16:451">
      <c r="R101" s="12"/>
      <c r="S101" s="12" t="s">
        <v>52</v>
      </c>
      <c r="T101" s="12"/>
      <c r="U101" s="12"/>
      <c r="V101" s="12"/>
      <c r="W101" s="12"/>
      <c r="X101" s="12"/>
      <c r="Y101" s="12"/>
      <c r="Z101" s="12"/>
      <c r="AA101" s="12"/>
      <c r="AB101" s="12"/>
      <c r="AC101" s="12">
        <v>5</v>
      </c>
      <c r="AD101" s="12"/>
      <c r="AE101" s="12"/>
      <c r="AO101">
        <v>0</v>
      </c>
      <c r="AR101" s="14"/>
      <c r="AS101" s="14"/>
      <c r="AT101" s="14"/>
      <c r="AU101" s="14"/>
      <c r="AV101" s="14"/>
      <c r="AW101" s="14"/>
      <c r="AX101" s="14"/>
      <c r="AY101" s="14"/>
      <c r="AZ101" s="14"/>
      <c r="BA101" s="14">
        <v>0</v>
      </c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>
        <v>0</v>
      </c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>
        <v>0</v>
      </c>
      <c r="BZ101" s="14"/>
      <c r="CA101" s="14"/>
      <c r="CB101" s="15" t="e">
        <v>#DIV/0!</v>
      </c>
      <c r="CC101" s="15" t="e">
        <v>#DIV/0!</v>
      </c>
      <c r="CD101" s="15" t="e">
        <v>#DIV/0!</v>
      </c>
      <c r="CE101" s="15" t="e">
        <v>#DIV/0!</v>
      </c>
      <c r="CF101" s="15" t="e">
        <v>#DIV/0!</v>
      </c>
      <c r="CG101" s="15" t="e">
        <v>#DIV/0!</v>
      </c>
      <c r="CH101" s="15" t="e">
        <v>#DIV/0!</v>
      </c>
      <c r="CI101" s="15" t="e">
        <v>#DIV/0!</v>
      </c>
      <c r="CJ101" s="15" t="e">
        <v>#DIV/0!</v>
      </c>
      <c r="CK101" s="15" t="e">
        <v>#DIV/0!</v>
      </c>
      <c r="CL101" s="15" t="e">
        <v>#DIV/0!</v>
      </c>
      <c r="CM101" s="15" t="e">
        <v>#DIV/0!</v>
      </c>
      <c r="CN101" s="15" t="e">
        <v>#DIV/0!</v>
      </c>
      <c r="CO101" s="15" t="e">
        <v>#DIV/0!</v>
      </c>
      <c r="CP101" s="15" t="e">
        <v>#DIV/0!</v>
      </c>
      <c r="CQ101" s="15" t="e">
        <v>#DIV/0!</v>
      </c>
      <c r="CR101" s="15" t="e">
        <v>#DIV/0!</v>
      </c>
      <c r="CS101" s="15" t="e">
        <v>#DIV/0!</v>
      </c>
      <c r="CT101" s="15" t="e">
        <v>#DIV/0!</v>
      </c>
      <c r="CU101" s="15" t="e">
        <v>#DIV/0!</v>
      </c>
      <c r="CV101" s="15" t="e">
        <v>#DIV/0!</v>
      </c>
      <c r="CW101" s="15" t="e">
        <v>#DIV/0!</v>
      </c>
      <c r="CX101" s="15" t="e">
        <v>#DIV/0!</v>
      </c>
      <c r="CY101" s="15" t="e">
        <v>#DIV/0!</v>
      </c>
      <c r="CZ101" s="15">
        <v>0</v>
      </c>
      <c r="DA101" s="15">
        <v>0</v>
      </c>
      <c r="DB101" s="15">
        <v>0</v>
      </c>
      <c r="DC101" s="15">
        <v>0</v>
      </c>
      <c r="DD101" s="15">
        <v>0</v>
      </c>
      <c r="DE101" s="15">
        <v>0</v>
      </c>
      <c r="DF101" s="15">
        <v>0</v>
      </c>
      <c r="DG101" s="15">
        <v>0</v>
      </c>
      <c r="DH101" s="15">
        <v>0</v>
      </c>
      <c r="DI101" s="15">
        <v>0.16764380236676169</v>
      </c>
      <c r="DJ101" s="15">
        <v>0</v>
      </c>
      <c r="DK101" s="15">
        <v>0</v>
      </c>
      <c r="DL101" s="16">
        <v>0</v>
      </c>
      <c r="DM101" s="16">
        <v>0</v>
      </c>
      <c r="DN101" s="16">
        <v>0</v>
      </c>
      <c r="DO101" s="16">
        <v>0</v>
      </c>
      <c r="DP101" s="16">
        <v>0</v>
      </c>
      <c r="DQ101" s="16">
        <v>0</v>
      </c>
      <c r="DR101" s="16">
        <v>0</v>
      </c>
      <c r="DS101" s="16">
        <v>0</v>
      </c>
      <c r="DT101" s="16">
        <v>0</v>
      </c>
      <c r="DU101" s="16">
        <v>116.48354495983415</v>
      </c>
      <c r="DV101" s="16">
        <v>0</v>
      </c>
      <c r="DW101" s="16">
        <v>0</v>
      </c>
      <c r="DX101" s="16">
        <v>0</v>
      </c>
      <c r="DY101" s="16">
        <v>0</v>
      </c>
      <c r="DZ101" s="16">
        <v>0</v>
      </c>
      <c r="EA101" s="16">
        <v>0</v>
      </c>
      <c r="EB101" s="16">
        <v>0</v>
      </c>
      <c r="EC101" s="16">
        <v>0</v>
      </c>
      <c r="ED101" s="16">
        <v>0</v>
      </c>
      <c r="EE101" s="16">
        <v>0</v>
      </c>
      <c r="EF101" s="16">
        <v>0</v>
      </c>
      <c r="EG101" s="16">
        <v>110.29152630215081</v>
      </c>
      <c r="EH101" s="16">
        <v>0</v>
      </c>
      <c r="EI101" s="16">
        <v>0</v>
      </c>
      <c r="EJ101" s="16">
        <v>0</v>
      </c>
      <c r="EK101" s="16">
        <v>0</v>
      </c>
      <c r="EL101" s="16">
        <v>0</v>
      </c>
      <c r="EM101" s="16">
        <v>0</v>
      </c>
      <c r="EN101" s="16">
        <v>0</v>
      </c>
      <c r="EO101" s="16">
        <v>0</v>
      </c>
      <c r="EP101" s="16">
        <v>0</v>
      </c>
      <c r="EQ101" s="16">
        <v>0</v>
      </c>
      <c r="ER101" s="16">
        <v>0</v>
      </c>
      <c r="ES101" s="16">
        <v>6</v>
      </c>
      <c r="ET101" s="16">
        <v>0</v>
      </c>
      <c r="EU101" s="16">
        <v>0</v>
      </c>
      <c r="EV101" s="16">
        <v>0</v>
      </c>
      <c r="EW101" s="16">
        <v>0</v>
      </c>
      <c r="EX101" s="16">
        <v>0</v>
      </c>
      <c r="EY101" s="16">
        <v>0</v>
      </c>
      <c r="EZ101" s="16">
        <v>0</v>
      </c>
      <c r="FA101" s="16">
        <v>0</v>
      </c>
      <c r="FB101" s="16">
        <v>0</v>
      </c>
      <c r="FC101" s="16">
        <v>0</v>
      </c>
      <c r="FD101" s="16">
        <v>0</v>
      </c>
      <c r="FE101" s="16">
        <v>706.22276479479126</v>
      </c>
      <c r="FF101" s="16">
        <v>0</v>
      </c>
      <c r="FG101" s="16">
        <v>0</v>
      </c>
      <c r="FH101" s="13">
        <v>0</v>
      </c>
      <c r="FI101" s="13">
        <v>0</v>
      </c>
      <c r="FJ101" s="13">
        <v>0</v>
      </c>
      <c r="FK101" s="13">
        <v>0</v>
      </c>
      <c r="FL101" s="13">
        <v>0</v>
      </c>
      <c r="FM101" s="13">
        <v>0</v>
      </c>
      <c r="FN101" s="13">
        <v>0</v>
      </c>
      <c r="FO101" s="13">
        <v>0</v>
      </c>
      <c r="FP101" s="13">
        <v>0</v>
      </c>
      <c r="FQ101" s="13">
        <v>84650</v>
      </c>
      <c r="FR101" s="13">
        <v>0</v>
      </c>
      <c r="FS101" s="13">
        <v>0</v>
      </c>
      <c r="FT101" s="15">
        <v>0</v>
      </c>
      <c r="FU101" s="15">
        <v>0</v>
      </c>
      <c r="FV101" s="15">
        <v>0</v>
      </c>
      <c r="FW101" s="15">
        <v>0</v>
      </c>
      <c r="FX101" s="15">
        <v>0</v>
      </c>
      <c r="FY101" s="15">
        <v>0</v>
      </c>
      <c r="FZ101" s="15">
        <v>0</v>
      </c>
      <c r="GA101" s="15">
        <v>0</v>
      </c>
      <c r="GB101" s="15">
        <v>0</v>
      </c>
      <c r="GC101" s="15">
        <v>0.31618428824571765</v>
      </c>
      <c r="GD101" s="15">
        <v>0</v>
      </c>
      <c r="GE101" s="15">
        <v>0</v>
      </c>
      <c r="GF101" s="12"/>
      <c r="GG101" s="12"/>
      <c r="GH101" s="12"/>
      <c r="GI101" s="12"/>
      <c r="GJ101" s="12"/>
      <c r="GK101" s="12"/>
      <c r="GL101" s="12"/>
      <c r="GM101" s="12"/>
      <c r="GN101" s="12"/>
      <c r="GO101" s="12">
        <v>0</v>
      </c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>
        <v>0</v>
      </c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>
        <v>0</v>
      </c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>
        <v>0</v>
      </c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>
        <v>0</v>
      </c>
      <c r="IL101" s="12"/>
      <c r="IM101" s="12"/>
      <c r="IN101" s="12"/>
      <c r="IO101" s="12"/>
      <c r="IP101" s="12"/>
      <c r="IQ101" s="12"/>
      <c r="IR101" s="12"/>
      <c r="IS101" s="12"/>
      <c r="IT101" s="12"/>
      <c r="IU101" s="12"/>
      <c r="IV101" s="12"/>
      <c r="IW101" s="12">
        <v>0</v>
      </c>
      <c r="IX101" s="12"/>
      <c r="IY101" s="12"/>
      <c r="IZ101" s="12"/>
      <c r="JA101" s="12"/>
      <c r="JB101" s="12"/>
      <c r="JC101" s="12"/>
      <c r="JD101" s="12"/>
      <c r="JE101" s="12"/>
      <c r="JF101" s="12"/>
      <c r="JG101" s="12"/>
      <c r="JH101" s="12"/>
      <c r="JI101" s="12">
        <v>0</v>
      </c>
      <c r="JJ101" s="12"/>
      <c r="JK101" s="12"/>
      <c r="JL101" s="12"/>
      <c r="JM101" s="12"/>
      <c r="JN101" s="12"/>
      <c r="JO101" s="12"/>
      <c r="JP101" s="12"/>
      <c r="JQ101" s="12"/>
      <c r="JR101" s="12"/>
      <c r="JS101" s="12"/>
      <c r="JT101" s="12"/>
      <c r="JU101" s="12">
        <v>0</v>
      </c>
      <c r="JV101" s="12"/>
      <c r="JW101" s="12"/>
      <c r="JX101" s="12"/>
      <c r="JY101" s="12"/>
      <c r="JZ101" s="12"/>
      <c r="KA101" s="12"/>
      <c r="KB101" s="12"/>
      <c r="KC101" s="12"/>
      <c r="KD101" s="12"/>
      <c r="KE101" s="12"/>
      <c r="KF101" s="12"/>
      <c r="KG101" s="12">
        <v>0</v>
      </c>
      <c r="KH101" s="12"/>
      <c r="KI101" s="12"/>
      <c r="KJ101" s="12"/>
      <c r="KK101" s="12"/>
      <c r="KL101" s="12"/>
      <c r="KM101" s="12"/>
      <c r="KN101" s="12"/>
      <c r="KO101" s="12"/>
      <c r="KP101" s="12"/>
      <c r="KQ101" s="12"/>
      <c r="KR101" s="12"/>
      <c r="KS101" s="12">
        <v>5</v>
      </c>
      <c r="KT101" s="12"/>
      <c r="KU101" s="12"/>
      <c r="KV101" s="12"/>
      <c r="KW101" s="12"/>
      <c r="KX101" s="12"/>
      <c r="KY101" s="12"/>
      <c r="KZ101" s="12"/>
      <c r="LA101" s="12"/>
      <c r="LB101" s="12"/>
      <c r="LC101" s="12"/>
      <c r="LD101" s="12"/>
      <c r="LE101" s="12">
        <v>0</v>
      </c>
      <c r="LF101" s="12"/>
      <c r="LG101" s="12"/>
      <c r="LH101" s="12"/>
      <c r="LI101" s="12"/>
      <c r="LJ101" s="12"/>
      <c r="LK101" s="12"/>
      <c r="LL101" s="12"/>
      <c r="LM101" s="12"/>
      <c r="LN101" s="12"/>
      <c r="LO101" s="12"/>
      <c r="LP101" s="12"/>
      <c r="LQ101" s="12">
        <v>0</v>
      </c>
      <c r="LR101" s="12"/>
      <c r="LS101" s="12"/>
      <c r="LT101" s="14"/>
      <c r="LU101" s="14"/>
      <c r="LV101" s="14"/>
      <c r="LW101" s="14"/>
      <c r="LX101" s="14"/>
      <c r="LY101" s="14"/>
      <c r="LZ101" s="14"/>
      <c r="MA101" s="14"/>
      <c r="MB101" s="14"/>
      <c r="MC101" s="14">
        <v>0</v>
      </c>
      <c r="MD101" s="14"/>
      <c r="ME101" s="14"/>
      <c r="MF101" s="14"/>
      <c r="MG101" s="14"/>
      <c r="MH101" s="14"/>
      <c r="MI101" s="14"/>
      <c r="MJ101" s="14"/>
      <c r="MK101" s="14"/>
      <c r="ML101" s="14"/>
      <c r="MM101" s="14"/>
      <c r="MN101" s="14"/>
      <c r="MO101" s="14">
        <v>0</v>
      </c>
      <c r="MP101" s="14"/>
      <c r="MQ101" s="14"/>
      <c r="MR101" s="14"/>
      <c r="MS101" s="14"/>
      <c r="MT101" s="14"/>
      <c r="MU101" s="14"/>
      <c r="MV101" s="14"/>
      <c r="MW101" s="14"/>
      <c r="MX101" s="14"/>
      <c r="MY101" s="14"/>
      <c r="MZ101" s="14"/>
      <c r="NA101" s="14">
        <v>0</v>
      </c>
      <c r="NB101" s="14"/>
      <c r="NC101" s="14"/>
      <c r="ND101" s="14"/>
      <c r="NE101" s="14"/>
      <c r="NF101" s="14"/>
      <c r="NG101" s="14"/>
      <c r="NH101" s="14"/>
      <c r="NI101" s="14"/>
      <c r="NJ101" s="14"/>
      <c r="NK101" s="14"/>
      <c r="NL101" s="14"/>
      <c r="NM101" s="14">
        <v>0</v>
      </c>
      <c r="NN101" s="14"/>
      <c r="NO101" s="14"/>
      <c r="NP101" s="14"/>
      <c r="NQ101" s="14"/>
      <c r="NR101" s="14"/>
      <c r="NS101" s="14"/>
      <c r="NT101" s="14"/>
      <c r="NU101" s="14"/>
      <c r="NV101" s="14"/>
      <c r="NW101" s="14"/>
      <c r="NX101" s="14"/>
      <c r="NY101" s="14">
        <v>0</v>
      </c>
      <c r="NZ101" s="14"/>
      <c r="OA101" s="14"/>
      <c r="OB101" s="14"/>
      <c r="OC101" s="14"/>
      <c r="OD101" s="14"/>
      <c r="OE101" s="14"/>
      <c r="OF101" s="14"/>
      <c r="OG101" s="14"/>
      <c r="OH101" s="14"/>
      <c r="OI101" s="14"/>
      <c r="OJ101" s="14"/>
      <c r="OK101" s="14">
        <v>0</v>
      </c>
      <c r="OL101" s="14"/>
      <c r="OM101" s="14"/>
      <c r="ON101" s="14"/>
      <c r="OO101" s="14"/>
      <c r="OP101" s="14"/>
      <c r="OQ101" s="14"/>
      <c r="OR101" s="14"/>
      <c r="OS101" s="14"/>
      <c r="OT101" s="14"/>
      <c r="OU101" s="14"/>
      <c r="OV101" s="14"/>
      <c r="OW101" s="14">
        <v>0</v>
      </c>
      <c r="OX101" s="14"/>
      <c r="OY101" s="14"/>
      <c r="OZ101" s="14"/>
      <c r="PA101" s="14"/>
      <c r="PB101" s="14"/>
      <c r="PC101" s="14"/>
      <c r="PD101" s="14"/>
      <c r="PE101" s="14"/>
      <c r="PF101" s="14"/>
      <c r="PG101" s="14"/>
      <c r="PH101" s="14"/>
      <c r="PI101" s="14">
        <v>0</v>
      </c>
      <c r="PJ101" s="14"/>
      <c r="PK101" s="14"/>
      <c r="PL101" s="14"/>
      <c r="PM101" s="14"/>
      <c r="PN101" s="14"/>
      <c r="PO101" s="14"/>
      <c r="PP101" s="14"/>
      <c r="PQ101" s="14"/>
      <c r="PR101" s="14"/>
      <c r="PS101" s="14"/>
      <c r="PT101" s="14"/>
      <c r="PU101" s="14">
        <v>0</v>
      </c>
      <c r="PV101" s="14"/>
      <c r="PW101" s="14"/>
      <c r="PX101" s="14"/>
      <c r="PY101" s="14"/>
      <c r="PZ101" s="14"/>
      <c r="QA101" s="14"/>
      <c r="QB101" s="14"/>
      <c r="QC101" s="14"/>
      <c r="QD101" s="14"/>
      <c r="QE101" s="14"/>
      <c r="QF101" s="14"/>
      <c r="QG101" s="14">
        <v>0</v>
      </c>
      <c r="QH101" s="14"/>
      <c r="QI101" s="14"/>
    </row>
    <row r="102" spans="16:451">
      <c r="R102" s="12"/>
      <c r="S102" s="12" t="s">
        <v>53</v>
      </c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>
        <v>24</v>
      </c>
      <c r="AE102" s="12"/>
      <c r="AP102">
        <v>0</v>
      </c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>
        <v>0</v>
      </c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>
        <v>0</v>
      </c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>
        <v>0</v>
      </c>
      <c r="CA102" s="14"/>
      <c r="CB102" s="15" t="e">
        <v>#DIV/0!</v>
      </c>
      <c r="CC102" s="15" t="e">
        <v>#DIV/0!</v>
      </c>
      <c r="CD102" s="15" t="e">
        <v>#DIV/0!</v>
      </c>
      <c r="CE102" s="15" t="e">
        <v>#DIV/0!</v>
      </c>
      <c r="CF102" s="15" t="e">
        <v>#DIV/0!</v>
      </c>
      <c r="CG102" s="15" t="e">
        <v>#DIV/0!</v>
      </c>
      <c r="CH102" s="15" t="e">
        <v>#DIV/0!</v>
      </c>
      <c r="CI102" s="15" t="e">
        <v>#DIV/0!</v>
      </c>
      <c r="CJ102" s="15" t="e">
        <v>#DIV/0!</v>
      </c>
      <c r="CK102" s="15" t="e">
        <v>#DIV/0!</v>
      </c>
      <c r="CL102" s="15" t="e">
        <v>#DIV/0!</v>
      </c>
      <c r="CM102" s="15" t="e">
        <v>#DIV/0!</v>
      </c>
      <c r="CN102" s="15" t="e">
        <v>#DIV/0!</v>
      </c>
      <c r="CO102" s="15" t="e">
        <v>#DIV/0!</v>
      </c>
      <c r="CP102" s="15" t="e">
        <v>#DIV/0!</v>
      </c>
      <c r="CQ102" s="15" t="e">
        <v>#DIV/0!</v>
      </c>
      <c r="CR102" s="15" t="e">
        <v>#DIV/0!</v>
      </c>
      <c r="CS102" s="15" t="e">
        <v>#DIV/0!</v>
      </c>
      <c r="CT102" s="15" t="e">
        <v>#DIV/0!</v>
      </c>
      <c r="CU102" s="15" t="e">
        <v>#DIV/0!</v>
      </c>
      <c r="CV102" s="15" t="e">
        <v>#DIV/0!</v>
      </c>
      <c r="CW102" s="15" t="e">
        <v>#DIV/0!</v>
      </c>
      <c r="CX102" s="15" t="e">
        <v>#DIV/0!</v>
      </c>
      <c r="CY102" s="15" t="e">
        <v>#DIV/0!</v>
      </c>
      <c r="CZ102" s="15">
        <v>0</v>
      </c>
      <c r="DA102" s="15">
        <v>0</v>
      </c>
      <c r="DB102" s="15">
        <v>0</v>
      </c>
      <c r="DC102" s="15">
        <v>0</v>
      </c>
      <c r="DD102" s="15">
        <v>0</v>
      </c>
      <c r="DE102" s="15">
        <v>0</v>
      </c>
      <c r="DF102" s="15">
        <v>0</v>
      </c>
      <c r="DG102" s="15">
        <v>0</v>
      </c>
      <c r="DH102" s="15">
        <v>0</v>
      </c>
      <c r="DI102" s="15">
        <v>0</v>
      </c>
      <c r="DJ102" s="15">
        <v>0.16901694400804762</v>
      </c>
      <c r="DK102" s="15">
        <v>0</v>
      </c>
      <c r="DL102" s="16">
        <v>0</v>
      </c>
      <c r="DM102" s="16">
        <v>0</v>
      </c>
      <c r="DN102" s="16">
        <v>0</v>
      </c>
      <c r="DO102" s="16">
        <v>0</v>
      </c>
      <c r="DP102" s="16">
        <v>0</v>
      </c>
      <c r="DQ102" s="16">
        <v>0</v>
      </c>
      <c r="DR102" s="16">
        <v>0</v>
      </c>
      <c r="DS102" s="16">
        <v>0</v>
      </c>
      <c r="DT102" s="16">
        <v>0</v>
      </c>
      <c r="DU102" s="16">
        <v>0</v>
      </c>
      <c r="DV102" s="16">
        <v>118.79288194673808</v>
      </c>
      <c r="DW102" s="16">
        <v>0</v>
      </c>
      <c r="DX102" s="16">
        <v>0</v>
      </c>
      <c r="DY102" s="16">
        <v>0</v>
      </c>
      <c r="DZ102" s="16">
        <v>0</v>
      </c>
      <c r="EA102" s="16">
        <v>0</v>
      </c>
      <c r="EB102" s="16">
        <v>0</v>
      </c>
      <c r="EC102" s="16">
        <v>0</v>
      </c>
      <c r="ED102" s="16">
        <v>0</v>
      </c>
      <c r="EE102" s="16">
        <v>0</v>
      </c>
      <c r="EF102" s="16">
        <v>0</v>
      </c>
      <c r="EG102" s="16">
        <v>0</v>
      </c>
      <c r="EH102" s="16">
        <v>112.82559414008013</v>
      </c>
      <c r="EI102" s="16">
        <v>0</v>
      </c>
      <c r="EJ102" s="16">
        <v>0</v>
      </c>
      <c r="EK102" s="16">
        <v>0</v>
      </c>
      <c r="EL102" s="16">
        <v>0</v>
      </c>
      <c r="EM102" s="16">
        <v>0</v>
      </c>
      <c r="EN102" s="16">
        <v>0</v>
      </c>
      <c r="EO102" s="16">
        <v>0</v>
      </c>
      <c r="EP102" s="16">
        <v>0</v>
      </c>
      <c r="EQ102" s="16">
        <v>0</v>
      </c>
      <c r="ER102" s="16">
        <v>0</v>
      </c>
      <c r="ES102" s="16">
        <v>0</v>
      </c>
      <c r="ET102" s="16">
        <v>6</v>
      </c>
      <c r="EU102" s="16">
        <v>0</v>
      </c>
      <c r="EV102" s="16">
        <v>0</v>
      </c>
      <c r="EW102" s="16">
        <v>0</v>
      </c>
      <c r="EX102" s="16">
        <v>0</v>
      </c>
      <c r="EY102" s="16">
        <v>0</v>
      </c>
      <c r="EZ102" s="16">
        <v>0</v>
      </c>
      <c r="FA102" s="16">
        <v>0</v>
      </c>
      <c r="FB102" s="16">
        <v>0</v>
      </c>
      <c r="FC102" s="16">
        <v>0</v>
      </c>
      <c r="FD102" s="16">
        <v>0</v>
      </c>
      <c r="FE102" s="16">
        <v>0</v>
      </c>
      <c r="FF102" s="16">
        <v>663.46612944101253</v>
      </c>
      <c r="FG102" s="16">
        <v>0</v>
      </c>
      <c r="FH102" s="13">
        <v>0</v>
      </c>
      <c r="FI102" s="13">
        <v>0</v>
      </c>
      <c r="FJ102" s="13">
        <v>0</v>
      </c>
      <c r="FK102" s="13">
        <v>0</v>
      </c>
      <c r="FL102" s="13">
        <v>0</v>
      </c>
      <c r="FM102" s="13">
        <v>0</v>
      </c>
      <c r="FN102" s="13">
        <v>0</v>
      </c>
      <c r="FO102" s="13">
        <v>0</v>
      </c>
      <c r="FP102" s="13">
        <v>0</v>
      </c>
      <c r="FQ102" s="13">
        <v>0</v>
      </c>
      <c r="FR102" s="13">
        <v>368094</v>
      </c>
      <c r="FS102" s="13">
        <v>0</v>
      </c>
      <c r="FT102" s="15">
        <v>0</v>
      </c>
      <c r="FU102" s="15">
        <v>0</v>
      </c>
      <c r="FV102" s="15">
        <v>0</v>
      </c>
      <c r="FW102" s="15">
        <v>0</v>
      </c>
      <c r="FX102" s="15">
        <v>0</v>
      </c>
      <c r="FY102" s="15">
        <v>0</v>
      </c>
      <c r="FZ102" s="15">
        <v>0</v>
      </c>
      <c r="GA102" s="15">
        <v>0</v>
      </c>
      <c r="GB102" s="15">
        <v>0</v>
      </c>
      <c r="GC102" s="15">
        <v>0</v>
      </c>
      <c r="GD102" s="15">
        <v>0.16722907735524078</v>
      </c>
      <c r="GE102" s="15">
        <v>0</v>
      </c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>
        <v>0</v>
      </c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>
        <v>0</v>
      </c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>
        <v>0</v>
      </c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>
        <v>0</v>
      </c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>
        <v>0</v>
      </c>
      <c r="IM102" s="12"/>
      <c r="IN102" s="12"/>
      <c r="IO102" s="12"/>
      <c r="IP102" s="12"/>
      <c r="IQ102" s="12"/>
      <c r="IR102" s="12"/>
      <c r="IS102" s="12"/>
      <c r="IT102" s="12"/>
      <c r="IU102" s="12"/>
      <c r="IV102" s="12"/>
      <c r="IW102" s="12"/>
      <c r="IX102" s="12">
        <v>0</v>
      </c>
      <c r="IY102" s="12"/>
      <c r="IZ102" s="12"/>
      <c r="JA102" s="12"/>
      <c r="JB102" s="12"/>
      <c r="JC102" s="12"/>
      <c r="JD102" s="12"/>
      <c r="JE102" s="12"/>
      <c r="JF102" s="12"/>
      <c r="JG102" s="12"/>
      <c r="JH102" s="12"/>
      <c r="JI102" s="12"/>
      <c r="JJ102" s="12">
        <v>0</v>
      </c>
      <c r="JK102" s="12"/>
      <c r="JL102" s="12"/>
      <c r="JM102" s="12"/>
      <c r="JN102" s="12"/>
      <c r="JO102" s="12"/>
      <c r="JP102" s="12"/>
      <c r="JQ102" s="12"/>
      <c r="JR102" s="12"/>
      <c r="JS102" s="12"/>
      <c r="JT102" s="12"/>
      <c r="JU102" s="12"/>
      <c r="JV102" s="12">
        <v>0</v>
      </c>
      <c r="JW102" s="12"/>
      <c r="JX102" s="12"/>
      <c r="JY102" s="12"/>
      <c r="JZ102" s="12"/>
      <c r="KA102" s="12"/>
      <c r="KB102" s="12"/>
      <c r="KC102" s="12"/>
      <c r="KD102" s="12"/>
      <c r="KE102" s="12"/>
      <c r="KF102" s="12"/>
      <c r="KG102" s="12"/>
      <c r="KH102" s="12">
        <v>0</v>
      </c>
      <c r="KI102" s="12"/>
      <c r="KJ102" s="12"/>
      <c r="KK102" s="12"/>
      <c r="KL102" s="12"/>
      <c r="KM102" s="12"/>
      <c r="KN102" s="12"/>
      <c r="KO102" s="12"/>
      <c r="KP102" s="12"/>
      <c r="KQ102" s="12"/>
      <c r="KR102" s="12"/>
      <c r="KS102" s="12"/>
      <c r="KT102" s="12">
        <v>0</v>
      </c>
      <c r="KU102" s="12"/>
      <c r="KV102" s="12"/>
      <c r="KW102" s="12"/>
      <c r="KX102" s="12"/>
      <c r="KY102" s="12"/>
      <c r="KZ102" s="12"/>
      <c r="LA102" s="12"/>
      <c r="LB102" s="12"/>
      <c r="LC102" s="12"/>
      <c r="LD102" s="12"/>
      <c r="LE102" s="12"/>
      <c r="LF102" s="12">
        <v>24</v>
      </c>
      <c r="LG102" s="12"/>
      <c r="LH102" s="12"/>
      <c r="LI102" s="12"/>
      <c r="LJ102" s="12"/>
      <c r="LK102" s="12"/>
      <c r="LL102" s="12"/>
      <c r="LM102" s="12"/>
      <c r="LN102" s="12"/>
      <c r="LO102" s="12"/>
      <c r="LP102" s="12"/>
      <c r="LQ102" s="12"/>
      <c r="LR102" s="12">
        <v>0</v>
      </c>
      <c r="LS102" s="12"/>
      <c r="LT102" s="14"/>
      <c r="LU102" s="14"/>
      <c r="LV102" s="14"/>
      <c r="LW102" s="14"/>
      <c r="LX102" s="14"/>
      <c r="LY102" s="14"/>
      <c r="LZ102" s="14"/>
      <c r="MA102" s="14"/>
      <c r="MB102" s="14"/>
      <c r="MC102" s="14"/>
      <c r="MD102" s="14">
        <v>0</v>
      </c>
      <c r="ME102" s="14"/>
      <c r="MF102" s="14"/>
      <c r="MG102" s="14"/>
      <c r="MH102" s="14"/>
      <c r="MI102" s="14"/>
      <c r="MJ102" s="14"/>
      <c r="MK102" s="14"/>
      <c r="ML102" s="14"/>
      <c r="MM102" s="14"/>
      <c r="MN102" s="14"/>
      <c r="MO102" s="14"/>
      <c r="MP102" s="14">
        <v>0</v>
      </c>
      <c r="MQ102" s="14"/>
      <c r="MR102" s="14"/>
      <c r="MS102" s="14"/>
      <c r="MT102" s="14"/>
      <c r="MU102" s="14"/>
      <c r="MV102" s="14"/>
      <c r="MW102" s="14"/>
      <c r="MX102" s="14"/>
      <c r="MY102" s="14"/>
      <c r="MZ102" s="14"/>
      <c r="NA102" s="14"/>
      <c r="NB102" s="14">
        <v>0</v>
      </c>
      <c r="NC102" s="14"/>
      <c r="ND102" s="14"/>
      <c r="NE102" s="14"/>
      <c r="NF102" s="14"/>
      <c r="NG102" s="14"/>
      <c r="NH102" s="14"/>
      <c r="NI102" s="14"/>
      <c r="NJ102" s="14"/>
      <c r="NK102" s="14"/>
      <c r="NL102" s="14"/>
      <c r="NM102" s="14"/>
      <c r="NN102" s="14">
        <v>0</v>
      </c>
      <c r="NO102" s="14"/>
      <c r="NP102" s="14"/>
      <c r="NQ102" s="14"/>
      <c r="NR102" s="14"/>
      <c r="NS102" s="14"/>
      <c r="NT102" s="14"/>
      <c r="NU102" s="14"/>
      <c r="NV102" s="14"/>
      <c r="NW102" s="14"/>
      <c r="NX102" s="14"/>
      <c r="NY102" s="14"/>
      <c r="NZ102" s="14">
        <v>0</v>
      </c>
      <c r="OA102" s="14"/>
      <c r="OB102" s="14"/>
      <c r="OC102" s="14"/>
      <c r="OD102" s="14"/>
      <c r="OE102" s="14"/>
      <c r="OF102" s="14"/>
      <c r="OG102" s="14"/>
      <c r="OH102" s="14"/>
      <c r="OI102" s="14"/>
      <c r="OJ102" s="14"/>
      <c r="OK102" s="14"/>
      <c r="OL102" s="14">
        <v>0</v>
      </c>
      <c r="OM102" s="14"/>
      <c r="ON102" s="14"/>
      <c r="OO102" s="14"/>
      <c r="OP102" s="14"/>
      <c r="OQ102" s="14"/>
      <c r="OR102" s="14"/>
      <c r="OS102" s="14"/>
      <c r="OT102" s="14"/>
      <c r="OU102" s="14"/>
      <c r="OV102" s="14"/>
      <c r="OW102" s="14"/>
      <c r="OX102" s="14">
        <v>0</v>
      </c>
      <c r="OY102" s="14"/>
      <c r="OZ102" s="14"/>
      <c r="PA102" s="14"/>
      <c r="PB102" s="14"/>
      <c r="PC102" s="14"/>
      <c r="PD102" s="14"/>
      <c r="PE102" s="14"/>
      <c r="PF102" s="14"/>
      <c r="PG102" s="14"/>
      <c r="PH102" s="14"/>
      <c r="PI102" s="14"/>
      <c r="PJ102" s="14">
        <v>0</v>
      </c>
      <c r="PK102" s="14"/>
      <c r="PL102" s="14"/>
      <c r="PM102" s="14"/>
      <c r="PN102" s="14"/>
      <c r="PO102" s="14"/>
      <c r="PP102" s="14"/>
      <c r="PQ102" s="14"/>
      <c r="PR102" s="14"/>
      <c r="PS102" s="14"/>
      <c r="PT102" s="14"/>
      <c r="PU102" s="14"/>
      <c r="PV102" s="14">
        <v>0</v>
      </c>
      <c r="PW102" s="14"/>
      <c r="PX102" s="14"/>
      <c r="PY102" s="14"/>
      <c r="PZ102" s="14"/>
      <c r="QA102" s="14"/>
      <c r="QB102" s="14"/>
      <c r="QC102" s="14"/>
      <c r="QD102" s="14"/>
      <c r="QE102" s="14"/>
      <c r="QF102" s="14"/>
      <c r="QG102" s="14"/>
      <c r="QH102" s="14">
        <v>0</v>
      </c>
      <c r="QI102" s="14"/>
    </row>
    <row r="103" spans="16:451">
      <c r="R103" s="12"/>
      <c r="S103" s="12" t="s">
        <v>54</v>
      </c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>
        <v>39</v>
      </c>
      <c r="AQ103">
        <v>0</v>
      </c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>
        <v>0</v>
      </c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>
        <v>0</v>
      </c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>
        <v>0</v>
      </c>
      <c r="CB103" s="15" t="e">
        <v>#DIV/0!</v>
      </c>
      <c r="CC103" s="15" t="e">
        <v>#DIV/0!</v>
      </c>
      <c r="CD103" s="15" t="e">
        <v>#DIV/0!</v>
      </c>
      <c r="CE103" s="15" t="e">
        <v>#DIV/0!</v>
      </c>
      <c r="CF103" s="15" t="e">
        <v>#DIV/0!</v>
      </c>
      <c r="CG103" s="15" t="e">
        <v>#DIV/0!</v>
      </c>
      <c r="CH103" s="15" t="e">
        <v>#DIV/0!</v>
      </c>
      <c r="CI103" s="15" t="e">
        <v>#DIV/0!</v>
      </c>
      <c r="CJ103" s="15" t="e">
        <v>#DIV/0!</v>
      </c>
      <c r="CK103" s="15" t="e">
        <v>#DIV/0!</v>
      </c>
      <c r="CL103" s="15" t="e">
        <v>#DIV/0!</v>
      </c>
      <c r="CM103" s="15" t="e">
        <v>#DIV/0!</v>
      </c>
      <c r="CN103" s="15" t="e">
        <v>#DIV/0!</v>
      </c>
      <c r="CO103" s="15" t="e">
        <v>#DIV/0!</v>
      </c>
      <c r="CP103" s="15" t="e">
        <v>#DIV/0!</v>
      </c>
      <c r="CQ103" s="15" t="e">
        <v>#DIV/0!</v>
      </c>
      <c r="CR103" s="15" t="e">
        <v>#DIV/0!</v>
      </c>
      <c r="CS103" s="15" t="e">
        <v>#DIV/0!</v>
      </c>
      <c r="CT103" s="15" t="e">
        <v>#DIV/0!</v>
      </c>
      <c r="CU103" s="15" t="e">
        <v>#DIV/0!</v>
      </c>
      <c r="CV103" s="15" t="e">
        <v>#DIV/0!</v>
      </c>
      <c r="CW103" s="15" t="e">
        <v>#DIV/0!</v>
      </c>
      <c r="CX103" s="15" t="e">
        <v>#DIV/0!</v>
      </c>
      <c r="CY103" s="15" t="e">
        <v>#DIV/0!</v>
      </c>
      <c r="CZ103" s="15">
        <v>0</v>
      </c>
      <c r="DA103" s="15">
        <v>0</v>
      </c>
      <c r="DB103" s="15">
        <v>0</v>
      </c>
      <c r="DC103" s="15">
        <v>0</v>
      </c>
      <c r="DD103" s="15">
        <v>0</v>
      </c>
      <c r="DE103" s="15">
        <v>0</v>
      </c>
      <c r="DF103" s="15">
        <v>0</v>
      </c>
      <c r="DG103" s="15">
        <v>0</v>
      </c>
      <c r="DH103" s="15">
        <v>0</v>
      </c>
      <c r="DI103" s="15">
        <v>0</v>
      </c>
      <c r="DJ103" s="15">
        <v>0</v>
      </c>
      <c r="DK103" s="15">
        <v>0.15715041634372118</v>
      </c>
      <c r="DL103" s="16">
        <v>0</v>
      </c>
      <c r="DM103" s="16">
        <v>0</v>
      </c>
      <c r="DN103" s="16">
        <v>0</v>
      </c>
      <c r="DO103" s="16">
        <v>0</v>
      </c>
      <c r="DP103" s="16">
        <v>0</v>
      </c>
      <c r="DQ103" s="16">
        <v>0</v>
      </c>
      <c r="DR103" s="16">
        <v>0</v>
      </c>
      <c r="DS103" s="16">
        <v>0</v>
      </c>
      <c r="DT103" s="16">
        <v>0</v>
      </c>
      <c r="DU103" s="16">
        <v>0</v>
      </c>
      <c r="DV103" s="16">
        <v>0</v>
      </c>
      <c r="DW103" s="16">
        <v>118.53643555958526</v>
      </c>
      <c r="DX103" s="16">
        <v>0</v>
      </c>
      <c r="DY103" s="16">
        <v>0</v>
      </c>
      <c r="DZ103" s="16">
        <v>0</v>
      </c>
      <c r="EA103" s="16">
        <v>0</v>
      </c>
      <c r="EB103" s="16">
        <v>0</v>
      </c>
      <c r="EC103" s="16">
        <v>0</v>
      </c>
      <c r="ED103" s="16">
        <v>0</v>
      </c>
      <c r="EE103" s="16">
        <v>0</v>
      </c>
      <c r="EF103" s="16">
        <v>0</v>
      </c>
      <c r="EG103" s="16">
        <v>0</v>
      </c>
      <c r="EH103" s="16">
        <v>0</v>
      </c>
      <c r="EI103" s="16">
        <v>112.53643555958526</v>
      </c>
      <c r="EJ103" s="16">
        <v>0</v>
      </c>
      <c r="EK103" s="16">
        <v>0</v>
      </c>
      <c r="EL103" s="16">
        <v>0</v>
      </c>
      <c r="EM103" s="16">
        <v>0</v>
      </c>
      <c r="EN103" s="16">
        <v>0</v>
      </c>
      <c r="EO103" s="16">
        <v>0</v>
      </c>
      <c r="EP103" s="16">
        <v>0</v>
      </c>
      <c r="EQ103" s="16">
        <v>0</v>
      </c>
      <c r="ER103" s="16">
        <v>0</v>
      </c>
      <c r="ES103" s="16">
        <v>0</v>
      </c>
      <c r="ET103" s="16">
        <v>0</v>
      </c>
      <c r="EU103" s="16">
        <v>5.9999999999999982</v>
      </c>
      <c r="EV103" s="16">
        <v>0</v>
      </c>
      <c r="EW103" s="16">
        <v>0</v>
      </c>
      <c r="EX103" s="16">
        <v>0</v>
      </c>
      <c r="EY103" s="16">
        <v>0</v>
      </c>
      <c r="EZ103" s="16">
        <v>0</v>
      </c>
      <c r="FA103" s="16">
        <v>0</v>
      </c>
      <c r="FB103" s="16">
        <v>0</v>
      </c>
      <c r="FC103" s="16">
        <v>0</v>
      </c>
      <c r="FD103" s="16">
        <v>0</v>
      </c>
      <c r="FE103" s="16">
        <v>0</v>
      </c>
      <c r="FF103" s="16">
        <v>0</v>
      </c>
      <c r="FG103" s="16">
        <v>744.95544068284073</v>
      </c>
      <c r="FH103" s="13">
        <v>0</v>
      </c>
      <c r="FI103" s="13">
        <v>0</v>
      </c>
      <c r="FJ103" s="13">
        <v>0</v>
      </c>
      <c r="FK103" s="13">
        <v>0</v>
      </c>
      <c r="FL103" s="13">
        <v>0</v>
      </c>
      <c r="FM103" s="13">
        <v>0</v>
      </c>
      <c r="FN103" s="13">
        <v>0</v>
      </c>
      <c r="FO103" s="13">
        <v>0</v>
      </c>
      <c r="FP103" s="13">
        <v>0</v>
      </c>
      <c r="FQ103" s="13">
        <v>0</v>
      </c>
      <c r="FR103" s="13">
        <v>0</v>
      </c>
      <c r="FS103" s="13">
        <v>604955</v>
      </c>
      <c r="FT103" s="15">
        <v>0</v>
      </c>
      <c r="FU103" s="15">
        <v>0</v>
      </c>
      <c r="FV103" s="15">
        <v>0</v>
      </c>
      <c r="FW103" s="15">
        <v>0</v>
      </c>
      <c r="FX103" s="15">
        <v>0</v>
      </c>
      <c r="FY103" s="15">
        <v>0</v>
      </c>
      <c r="FZ103" s="15">
        <v>0</v>
      </c>
      <c r="GA103" s="15">
        <v>0</v>
      </c>
      <c r="GB103" s="15">
        <v>0</v>
      </c>
      <c r="GC103" s="15">
        <v>0</v>
      </c>
      <c r="GD103" s="15">
        <v>0</v>
      </c>
      <c r="GE103" s="15">
        <v>0.17961253316362374</v>
      </c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>
        <v>0</v>
      </c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>
        <v>0</v>
      </c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>
        <v>0</v>
      </c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>
        <v>0</v>
      </c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>
        <v>0</v>
      </c>
      <c r="IN103" s="12"/>
      <c r="IO103" s="12"/>
      <c r="IP103" s="12"/>
      <c r="IQ103" s="12"/>
      <c r="IR103" s="12"/>
      <c r="IS103" s="12"/>
      <c r="IT103" s="12"/>
      <c r="IU103" s="12"/>
      <c r="IV103" s="12"/>
      <c r="IW103" s="12"/>
      <c r="IX103" s="12"/>
      <c r="IY103" s="12">
        <v>0</v>
      </c>
      <c r="IZ103" s="12"/>
      <c r="JA103" s="12"/>
      <c r="JB103" s="12"/>
      <c r="JC103" s="12"/>
      <c r="JD103" s="12"/>
      <c r="JE103" s="12"/>
      <c r="JF103" s="12"/>
      <c r="JG103" s="12"/>
      <c r="JH103" s="12"/>
      <c r="JI103" s="12"/>
      <c r="JJ103" s="12"/>
      <c r="JK103" s="12">
        <v>0</v>
      </c>
      <c r="JL103" s="12"/>
      <c r="JM103" s="12"/>
      <c r="JN103" s="12"/>
      <c r="JO103" s="12"/>
      <c r="JP103" s="12"/>
      <c r="JQ103" s="12"/>
      <c r="JR103" s="12"/>
      <c r="JS103" s="12"/>
      <c r="JT103" s="12"/>
      <c r="JU103" s="12"/>
      <c r="JV103" s="12"/>
      <c r="JW103" s="12">
        <v>0</v>
      </c>
      <c r="JX103" s="12"/>
      <c r="JY103" s="12"/>
      <c r="JZ103" s="12"/>
      <c r="KA103" s="12"/>
      <c r="KB103" s="12"/>
      <c r="KC103" s="12"/>
      <c r="KD103" s="12"/>
      <c r="KE103" s="12"/>
      <c r="KF103" s="12"/>
      <c r="KG103" s="12"/>
      <c r="KH103" s="12"/>
      <c r="KI103" s="12">
        <v>0</v>
      </c>
      <c r="KJ103" s="12"/>
      <c r="KK103" s="12"/>
      <c r="KL103" s="12"/>
      <c r="KM103" s="12"/>
      <c r="KN103" s="12"/>
      <c r="KO103" s="12"/>
      <c r="KP103" s="12"/>
      <c r="KQ103" s="12"/>
      <c r="KR103" s="12"/>
      <c r="KS103" s="12"/>
      <c r="KT103" s="12"/>
      <c r="KU103" s="12">
        <v>0</v>
      </c>
      <c r="KV103" s="12"/>
      <c r="KW103" s="12"/>
      <c r="KX103" s="12"/>
      <c r="KY103" s="12"/>
      <c r="KZ103" s="12"/>
      <c r="LA103" s="12"/>
      <c r="LB103" s="12"/>
      <c r="LC103" s="12"/>
      <c r="LD103" s="12"/>
      <c r="LE103" s="12"/>
      <c r="LF103" s="12"/>
      <c r="LG103" s="12">
        <v>0</v>
      </c>
      <c r="LH103" s="12"/>
      <c r="LI103" s="12"/>
      <c r="LJ103" s="12"/>
      <c r="LK103" s="12"/>
      <c r="LL103" s="12"/>
      <c r="LM103" s="12"/>
      <c r="LN103" s="12"/>
      <c r="LO103" s="12"/>
      <c r="LP103" s="12"/>
      <c r="LQ103" s="12"/>
      <c r="LR103" s="12"/>
      <c r="LS103" s="12">
        <v>39</v>
      </c>
      <c r="LT103" s="14"/>
      <c r="LU103" s="14"/>
      <c r="LV103" s="14"/>
      <c r="LW103" s="14"/>
      <c r="LX103" s="14"/>
      <c r="LY103" s="14"/>
      <c r="LZ103" s="14"/>
      <c r="MA103" s="14"/>
      <c r="MB103" s="14"/>
      <c r="MC103" s="14"/>
      <c r="MD103" s="14"/>
      <c r="ME103" s="14">
        <v>0</v>
      </c>
      <c r="MF103" s="14"/>
      <c r="MG103" s="14"/>
      <c r="MH103" s="14"/>
      <c r="MI103" s="14"/>
      <c r="MJ103" s="14"/>
      <c r="MK103" s="14"/>
      <c r="ML103" s="14"/>
      <c r="MM103" s="14"/>
      <c r="MN103" s="14"/>
      <c r="MO103" s="14"/>
      <c r="MP103" s="14"/>
      <c r="MQ103" s="14">
        <v>0</v>
      </c>
      <c r="MR103" s="14"/>
      <c r="MS103" s="14"/>
      <c r="MT103" s="14"/>
      <c r="MU103" s="14"/>
      <c r="MV103" s="14"/>
      <c r="MW103" s="14"/>
      <c r="MX103" s="14"/>
      <c r="MY103" s="14"/>
      <c r="MZ103" s="14"/>
      <c r="NA103" s="14"/>
      <c r="NB103" s="14"/>
      <c r="NC103" s="14">
        <v>0</v>
      </c>
      <c r="ND103" s="14"/>
      <c r="NE103" s="14"/>
      <c r="NF103" s="14"/>
      <c r="NG103" s="14"/>
      <c r="NH103" s="14"/>
      <c r="NI103" s="14"/>
      <c r="NJ103" s="14"/>
      <c r="NK103" s="14"/>
      <c r="NL103" s="14"/>
      <c r="NM103" s="14"/>
      <c r="NN103" s="14"/>
      <c r="NO103" s="14">
        <v>0</v>
      </c>
      <c r="NP103" s="14"/>
      <c r="NQ103" s="14"/>
      <c r="NR103" s="14"/>
      <c r="NS103" s="14"/>
      <c r="NT103" s="14"/>
      <c r="NU103" s="14"/>
      <c r="NV103" s="14"/>
      <c r="NW103" s="14"/>
      <c r="NX103" s="14"/>
      <c r="NY103" s="14"/>
      <c r="NZ103" s="14"/>
      <c r="OA103" s="14">
        <v>0</v>
      </c>
      <c r="OB103" s="14"/>
      <c r="OC103" s="14"/>
      <c r="OD103" s="14"/>
      <c r="OE103" s="14"/>
      <c r="OF103" s="14"/>
      <c r="OG103" s="14"/>
      <c r="OH103" s="14"/>
      <c r="OI103" s="14"/>
      <c r="OJ103" s="14"/>
      <c r="OK103" s="14"/>
      <c r="OL103" s="14"/>
      <c r="OM103" s="14">
        <v>0</v>
      </c>
      <c r="ON103" s="14"/>
      <c r="OO103" s="14"/>
      <c r="OP103" s="14"/>
      <c r="OQ103" s="14"/>
      <c r="OR103" s="14"/>
      <c r="OS103" s="14"/>
      <c r="OT103" s="14"/>
      <c r="OU103" s="14"/>
      <c r="OV103" s="14"/>
      <c r="OW103" s="14"/>
      <c r="OX103" s="14"/>
      <c r="OY103" s="14">
        <v>0</v>
      </c>
      <c r="OZ103" s="14"/>
      <c r="PA103" s="14"/>
      <c r="PB103" s="14"/>
      <c r="PC103" s="14"/>
      <c r="PD103" s="14"/>
      <c r="PE103" s="14"/>
      <c r="PF103" s="14"/>
      <c r="PG103" s="14"/>
      <c r="PH103" s="14"/>
      <c r="PI103" s="14"/>
      <c r="PJ103" s="14"/>
      <c r="PK103" s="14">
        <v>0</v>
      </c>
      <c r="PL103" s="14"/>
      <c r="PM103" s="14"/>
      <c r="PN103" s="14"/>
      <c r="PO103" s="14"/>
      <c r="PP103" s="14"/>
      <c r="PQ103" s="14"/>
      <c r="PR103" s="14"/>
      <c r="PS103" s="14"/>
      <c r="PT103" s="14"/>
      <c r="PU103" s="14"/>
      <c r="PV103" s="14"/>
      <c r="PW103" s="14">
        <v>0</v>
      </c>
      <c r="PX103" s="14"/>
      <c r="PY103" s="14"/>
      <c r="PZ103" s="14"/>
      <c r="QA103" s="14"/>
      <c r="QB103" s="14"/>
      <c r="QC103" s="14"/>
      <c r="QD103" s="14"/>
      <c r="QE103" s="14"/>
      <c r="QF103" s="14"/>
      <c r="QG103" s="14"/>
      <c r="QH103" s="14"/>
      <c r="QI103" s="14">
        <v>0</v>
      </c>
    </row>
    <row r="104" spans="16:451">
      <c r="R104" s="12"/>
      <c r="S104" s="12" t="s">
        <v>55</v>
      </c>
      <c r="T104" s="12"/>
      <c r="U104" s="12"/>
      <c r="V104" s="12"/>
      <c r="W104" s="12"/>
      <c r="X104" s="12"/>
      <c r="Y104" s="12"/>
      <c r="Z104" s="12"/>
      <c r="AA104" s="12"/>
      <c r="AB104" s="12"/>
      <c r="AC104" s="13">
        <v>1</v>
      </c>
      <c r="AD104" s="13"/>
      <c r="AE104" s="13"/>
      <c r="AO104">
        <v>0</v>
      </c>
      <c r="AR104" s="14"/>
      <c r="AS104" s="14"/>
      <c r="AT104" s="14"/>
      <c r="AU104" s="14"/>
      <c r="AV104" s="14"/>
      <c r="AW104" s="14"/>
      <c r="AX104" s="14"/>
      <c r="AY104" s="14"/>
      <c r="AZ104" s="14"/>
      <c r="BA104" s="14">
        <v>0</v>
      </c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>
        <v>0</v>
      </c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>
        <v>0</v>
      </c>
      <c r="BZ104" s="14"/>
      <c r="CA104" s="14"/>
      <c r="CB104" s="15" t="e">
        <v>#DIV/0!</v>
      </c>
      <c r="CC104" s="15" t="e">
        <v>#DIV/0!</v>
      </c>
      <c r="CD104" s="15" t="e">
        <v>#DIV/0!</v>
      </c>
      <c r="CE104" s="15" t="e">
        <v>#DIV/0!</v>
      </c>
      <c r="CF104" s="15" t="e">
        <v>#DIV/0!</v>
      </c>
      <c r="CG104" s="15" t="e">
        <v>#DIV/0!</v>
      </c>
      <c r="CH104" s="15" t="e">
        <v>#DIV/0!</v>
      </c>
      <c r="CI104" s="15" t="e">
        <v>#DIV/0!</v>
      </c>
      <c r="CJ104" s="15" t="e">
        <v>#DIV/0!</v>
      </c>
      <c r="CK104" s="15" t="e">
        <v>#DIV/0!</v>
      </c>
      <c r="CL104" s="15" t="e">
        <v>#DIV/0!</v>
      </c>
      <c r="CM104" s="15" t="e">
        <v>#DIV/0!</v>
      </c>
      <c r="CN104" s="15" t="e">
        <v>#DIV/0!</v>
      </c>
      <c r="CO104" s="15" t="e">
        <v>#DIV/0!</v>
      </c>
      <c r="CP104" s="15" t="e">
        <v>#DIV/0!</v>
      </c>
      <c r="CQ104" s="15" t="e">
        <v>#DIV/0!</v>
      </c>
      <c r="CR104" s="15" t="e">
        <v>#DIV/0!</v>
      </c>
      <c r="CS104" s="15" t="e">
        <v>#DIV/0!</v>
      </c>
      <c r="CT104" s="15" t="e">
        <v>#DIV/0!</v>
      </c>
      <c r="CU104" s="15" t="e">
        <v>#DIV/0!</v>
      </c>
      <c r="CV104" s="15" t="e">
        <v>#DIV/0!</v>
      </c>
      <c r="CW104" s="15" t="e">
        <v>#DIV/0!</v>
      </c>
      <c r="CX104" s="15" t="e">
        <v>#DIV/0!</v>
      </c>
      <c r="CY104" s="15" t="e">
        <v>#DIV/0!</v>
      </c>
      <c r="CZ104" s="15">
        <v>0</v>
      </c>
      <c r="DA104" s="15">
        <v>0</v>
      </c>
      <c r="DB104" s="15">
        <v>0</v>
      </c>
      <c r="DC104" s="15">
        <v>0</v>
      </c>
      <c r="DD104" s="15">
        <v>0</v>
      </c>
      <c r="DE104" s="15">
        <v>0</v>
      </c>
      <c r="DF104" s="15">
        <v>0</v>
      </c>
      <c r="DG104" s="15">
        <v>0</v>
      </c>
      <c r="DH104" s="15">
        <v>0</v>
      </c>
      <c r="DI104" s="15">
        <v>0.15702271013373897</v>
      </c>
      <c r="DJ104" s="15">
        <v>0</v>
      </c>
      <c r="DK104" s="15">
        <v>0</v>
      </c>
      <c r="DL104" s="16">
        <v>0</v>
      </c>
      <c r="DM104" s="16">
        <v>0</v>
      </c>
      <c r="DN104" s="16">
        <v>0</v>
      </c>
      <c r="DO104" s="16">
        <v>0</v>
      </c>
      <c r="DP104" s="16">
        <v>0</v>
      </c>
      <c r="DQ104" s="16">
        <v>0</v>
      </c>
      <c r="DR104" s="16">
        <v>0</v>
      </c>
      <c r="DS104" s="16">
        <v>0</v>
      </c>
      <c r="DT104" s="16">
        <v>0</v>
      </c>
      <c r="DU104" s="16">
        <v>115.33672778956239</v>
      </c>
      <c r="DV104" s="16">
        <v>0</v>
      </c>
      <c r="DW104" s="16">
        <v>0</v>
      </c>
      <c r="DX104" s="16">
        <v>0</v>
      </c>
      <c r="DY104" s="16">
        <v>0</v>
      </c>
      <c r="DZ104" s="16">
        <v>0</v>
      </c>
      <c r="EA104" s="16">
        <v>0</v>
      </c>
      <c r="EB104" s="16">
        <v>0</v>
      </c>
      <c r="EC104" s="16">
        <v>0</v>
      </c>
      <c r="ED104" s="16">
        <v>0</v>
      </c>
      <c r="EE104" s="16">
        <v>0</v>
      </c>
      <c r="EF104" s="16">
        <v>0</v>
      </c>
      <c r="EG104" s="16">
        <v>110.03586984399685</v>
      </c>
      <c r="EH104" s="16">
        <v>0</v>
      </c>
      <c r="EI104" s="16">
        <v>0</v>
      </c>
      <c r="EJ104" s="16">
        <v>0</v>
      </c>
      <c r="EK104" s="16">
        <v>0</v>
      </c>
      <c r="EL104" s="16">
        <v>0</v>
      </c>
      <c r="EM104" s="16">
        <v>0</v>
      </c>
      <c r="EN104" s="16">
        <v>0</v>
      </c>
      <c r="EO104" s="16">
        <v>0</v>
      </c>
      <c r="EP104" s="16">
        <v>0</v>
      </c>
      <c r="EQ104" s="16">
        <v>0</v>
      </c>
      <c r="ER104" s="16">
        <v>0</v>
      </c>
      <c r="ES104" s="16">
        <v>6.0000000000000027</v>
      </c>
      <c r="ET104" s="16">
        <v>0</v>
      </c>
      <c r="EU104" s="16">
        <v>0</v>
      </c>
      <c r="EV104" s="16">
        <v>0</v>
      </c>
      <c r="EW104" s="16">
        <v>0</v>
      </c>
      <c r="EX104" s="16">
        <v>0</v>
      </c>
      <c r="EY104" s="16">
        <v>0</v>
      </c>
      <c r="EZ104" s="16">
        <v>0</v>
      </c>
      <c r="FA104" s="16">
        <v>0</v>
      </c>
      <c r="FB104" s="16">
        <v>0</v>
      </c>
      <c r="FC104" s="16">
        <v>0</v>
      </c>
      <c r="FD104" s="16">
        <v>0</v>
      </c>
      <c r="FE104" s="16">
        <v>713.26710094671671</v>
      </c>
      <c r="FF104" s="16">
        <v>0</v>
      </c>
      <c r="FG104" s="16">
        <v>0</v>
      </c>
      <c r="FH104" s="13">
        <v>0</v>
      </c>
      <c r="FI104" s="13">
        <v>0</v>
      </c>
      <c r="FJ104" s="13">
        <v>0</v>
      </c>
      <c r="FK104" s="13">
        <v>0</v>
      </c>
      <c r="FL104" s="13">
        <v>0</v>
      </c>
      <c r="FM104" s="13">
        <v>0</v>
      </c>
      <c r="FN104" s="13">
        <v>0</v>
      </c>
      <c r="FO104" s="13">
        <v>0</v>
      </c>
      <c r="FP104" s="13">
        <v>0</v>
      </c>
      <c r="FQ104" s="13">
        <v>1976517</v>
      </c>
      <c r="FR104" s="13">
        <v>0</v>
      </c>
      <c r="FS104" s="13">
        <v>0</v>
      </c>
      <c r="FT104" s="15">
        <v>0</v>
      </c>
      <c r="FU104" s="15">
        <v>0</v>
      </c>
      <c r="FV104" s="15">
        <v>0</v>
      </c>
      <c r="FW104" s="15">
        <v>0</v>
      </c>
      <c r="FX104" s="15">
        <v>0</v>
      </c>
      <c r="FY104" s="15">
        <v>0</v>
      </c>
      <c r="FZ104" s="15">
        <v>0</v>
      </c>
      <c r="GA104" s="15">
        <v>0</v>
      </c>
      <c r="GB104" s="15">
        <v>0</v>
      </c>
      <c r="GC104" s="15">
        <v>0.16914651885109006</v>
      </c>
      <c r="GD104" s="15">
        <v>0</v>
      </c>
      <c r="GE104" s="15">
        <v>0</v>
      </c>
      <c r="GF104" s="12"/>
      <c r="GG104" s="12"/>
      <c r="GH104" s="12"/>
      <c r="GI104" s="12"/>
      <c r="GJ104" s="12"/>
      <c r="GK104" s="12"/>
      <c r="GL104" s="12"/>
      <c r="GM104" s="12"/>
      <c r="GN104" s="12"/>
      <c r="GO104" s="12">
        <v>0</v>
      </c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>
        <v>0</v>
      </c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>
        <v>0</v>
      </c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>
        <v>0</v>
      </c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>
        <v>0</v>
      </c>
      <c r="IL104" s="12"/>
      <c r="IM104" s="12"/>
      <c r="IN104" s="12"/>
      <c r="IO104" s="12"/>
      <c r="IP104" s="12"/>
      <c r="IQ104" s="12"/>
      <c r="IR104" s="12"/>
      <c r="IS104" s="12"/>
      <c r="IT104" s="12"/>
      <c r="IU104" s="12"/>
      <c r="IV104" s="12"/>
      <c r="IW104" s="12">
        <v>0</v>
      </c>
      <c r="IX104" s="12"/>
      <c r="IY104" s="12"/>
      <c r="IZ104" s="12"/>
      <c r="JA104" s="12"/>
      <c r="JB104" s="12"/>
      <c r="JC104" s="12"/>
      <c r="JD104" s="12"/>
      <c r="JE104" s="12"/>
      <c r="JF104" s="12"/>
      <c r="JG104" s="12"/>
      <c r="JH104" s="12"/>
      <c r="JI104" s="12">
        <v>0</v>
      </c>
      <c r="JJ104" s="12"/>
      <c r="JK104" s="12"/>
      <c r="JL104" s="12"/>
      <c r="JM104" s="12"/>
      <c r="JN104" s="12"/>
      <c r="JO104" s="12"/>
      <c r="JP104" s="12"/>
      <c r="JQ104" s="12"/>
      <c r="JR104" s="12"/>
      <c r="JS104" s="12"/>
      <c r="JT104" s="12"/>
      <c r="JU104" s="12">
        <v>0</v>
      </c>
      <c r="JV104" s="12"/>
      <c r="JW104" s="12"/>
      <c r="JX104" s="12"/>
      <c r="JY104" s="12"/>
      <c r="JZ104" s="12"/>
      <c r="KA104" s="12"/>
      <c r="KB104" s="12"/>
      <c r="KC104" s="12"/>
      <c r="KD104" s="12"/>
      <c r="KE104" s="12"/>
      <c r="KF104" s="12"/>
      <c r="KG104" s="12">
        <v>0</v>
      </c>
      <c r="KH104" s="12"/>
      <c r="KI104" s="12"/>
      <c r="KJ104" s="12"/>
      <c r="KK104" s="12"/>
      <c r="KL104" s="12"/>
      <c r="KM104" s="12"/>
      <c r="KN104" s="12"/>
      <c r="KO104" s="12"/>
      <c r="KP104" s="12"/>
      <c r="KQ104" s="12"/>
      <c r="KR104" s="12"/>
      <c r="KS104" s="12">
        <v>140</v>
      </c>
      <c r="KT104" s="12"/>
      <c r="KU104" s="12"/>
      <c r="KV104" s="12"/>
      <c r="KW104" s="12"/>
      <c r="KX104" s="12"/>
      <c r="KY104" s="12"/>
      <c r="KZ104" s="12"/>
      <c r="LA104" s="12"/>
      <c r="LB104" s="12"/>
      <c r="LC104" s="12"/>
      <c r="LD104" s="12"/>
      <c r="LE104" s="12">
        <v>0</v>
      </c>
      <c r="LF104" s="12"/>
      <c r="LG104" s="12"/>
      <c r="LH104" s="12"/>
      <c r="LI104" s="12"/>
      <c r="LJ104" s="12"/>
      <c r="LK104" s="12"/>
      <c r="LL104" s="12"/>
      <c r="LM104" s="12"/>
      <c r="LN104" s="12"/>
      <c r="LO104" s="12"/>
      <c r="LP104" s="12"/>
      <c r="LQ104" s="12">
        <v>0</v>
      </c>
      <c r="LR104" s="12"/>
      <c r="LS104" s="12"/>
      <c r="LT104" s="14"/>
      <c r="LU104" s="14"/>
      <c r="LV104" s="14"/>
      <c r="LW104" s="14"/>
      <c r="LX104" s="14"/>
      <c r="LY104" s="14"/>
      <c r="LZ104" s="14"/>
      <c r="MA104" s="14"/>
      <c r="MB104" s="14"/>
      <c r="MC104" s="14">
        <v>0</v>
      </c>
      <c r="MD104" s="14"/>
      <c r="ME104" s="14"/>
      <c r="MF104" s="14"/>
      <c r="MG104" s="14"/>
      <c r="MH104" s="14"/>
      <c r="MI104" s="14"/>
      <c r="MJ104" s="14"/>
      <c r="MK104" s="14"/>
      <c r="ML104" s="14"/>
      <c r="MM104" s="14"/>
      <c r="MN104" s="14"/>
      <c r="MO104" s="14">
        <v>0</v>
      </c>
      <c r="MP104" s="14"/>
      <c r="MQ104" s="14"/>
      <c r="MR104" s="14"/>
      <c r="MS104" s="14"/>
      <c r="MT104" s="14"/>
      <c r="MU104" s="14"/>
      <c r="MV104" s="14"/>
      <c r="MW104" s="14"/>
      <c r="MX104" s="14"/>
      <c r="MY104" s="14"/>
      <c r="MZ104" s="14"/>
      <c r="NA104" s="14">
        <v>0</v>
      </c>
      <c r="NB104" s="14"/>
      <c r="NC104" s="14"/>
      <c r="ND104" s="14"/>
      <c r="NE104" s="14"/>
      <c r="NF104" s="14"/>
      <c r="NG104" s="14"/>
      <c r="NH104" s="14"/>
      <c r="NI104" s="14"/>
      <c r="NJ104" s="14"/>
      <c r="NK104" s="14"/>
      <c r="NL104" s="14"/>
      <c r="NM104" s="14">
        <v>0</v>
      </c>
      <c r="NN104" s="14"/>
      <c r="NO104" s="14"/>
      <c r="NP104" s="14"/>
      <c r="NQ104" s="14"/>
      <c r="NR104" s="14"/>
      <c r="NS104" s="14"/>
      <c r="NT104" s="14"/>
      <c r="NU104" s="14"/>
      <c r="NV104" s="14"/>
      <c r="NW104" s="14"/>
      <c r="NX104" s="14"/>
      <c r="NY104" s="14">
        <v>0</v>
      </c>
      <c r="NZ104" s="14"/>
      <c r="OA104" s="14"/>
      <c r="OB104" s="14"/>
      <c r="OC104" s="14"/>
      <c r="OD104" s="14"/>
      <c r="OE104" s="14"/>
      <c r="OF104" s="14"/>
      <c r="OG104" s="14"/>
      <c r="OH104" s="14"/>
      <c r="OI104" s="14"/>
      <c r="OJ104" s="14"/>
      <c r="OK104" s="14">
        <v>0</v>
      </c>
      <c r="OL104" s="14"/>
      <c r="OM104" s="14"/>
      <c r="ON104" s="14"/>
      <c r="OO104" s="14"/>
      <c r="OP104" s="14"/>
      <c r="OQ104" s="14"/>
      <c r="OR104" s="14"/>
      <c r="OS104" s="14"/>
      <c r="OT104" s="14"/>
      <c r="OU104" s="14"/>
      <c r="OV104" s="14"/>
      <c r="OW104" s="14">
        <v>0</v>
      </c>
      <c r="OX104" s="14"/>
      <c r="OY104" s="14"/>
      <c r="OZ104" s="14"/>
      <c r="PA104" s="14"/>
      <c r="PB104" s="14"/>
      <c r="PC104" s="14"/>
      <c r="PD104" s="14"/>
      <c r="PE104" s="14"/>
      <c r="PF104" s="14"/>
      <c r="PG104" s="14"/>
      <c r="PH104" s="14"/>
      <c r="PI104" s="14">
        <v>0</v>
      </c>
      <c r="PJ104" s="14"/>
      <c r="PK104" s="14"/>
      <c r="PL104" s="14"/>
      <c r="PM104" s="14"/>
      <c r="PN104" s="14"/>
      <c r="PO104" s="14"/>
      <c r="PP104" s="14"/>
      <c r="PQ104" s="14"/>
      <c r="PR104" s="14"/>
      <c r="PS104" s="14"/>
      <c r="PT104" s="14"/>
      <c r="PU104" s="14">
        <v>0</v>
      </c>
      <c r="PV104" s="14"/>
      <c r="PW104" s="14"/>
      <c r="PX104" s="14"/>
      <c r="PY104" s="14"/>
      <c r="PZ104" s="14"/>
      <c r="QA104" s="14"/>
      <c r="QB104" s="14"/>
      <c r="QC104" s="14"/>
      <c r="QD104" s="14"/>
      <c r="QE104" s="14"/>
      <c r="QF104" s="14"/>
      <c r="QG104" s="14">
        <v>0</v>
      </c>
      <c r="QH104" s="14"/>
      <c r="QI104" s="14"/>
    </row>
    <row r="105" spans="16:451">
      <c r="R105" s="12"/>
      <c r="S105" s="12" t="s">
        <v>56</v>
      </c>
      <c r="T105" s="12"/>
      <c r="U105" s="12"/>
      <c r="V105" s="12"/>
      <c r="W105" s="12"/>
      <c r="X105" s="12"/>
      <c r="Y105" s="12"/>
      <c r="Z105" s="12"/>
      <c r="AA105" s="12"/>
      <c r="AB105" s="12"/>
      <c r="AC105" s="13"/>
      <c r="AD105" s="13">
        <v>1</v>
      </c>
      <c r="AE105" s="13"/>
      <c r="AP105">
        <v>0</v>
      </c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>
        <v>0</v>
      </c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>
        <v>0</v>
      </c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>
        <v>0</v>
      </c>
      <c r="CA105" s="14"/>
      <c r="CB105" s="15" t="e">
        <v>#DIV/0!</v>
      </c>
      <c r="CC105" s="15" t="e">
        <v>#DIV/0!</v>
      </c>
      <c r="CD105" s="15" t="e">
        <v>#DIV/0!</v>
      </c>
      <c r="CE105" s="15" t="e">
        <v>#DIV/0!</v>
      </c>
      <c r="CF105" s="15" t="e">
        <v>#DIV/0!</v>
      </c>
      <c r="CG105" s="15" t="e">
        <v>#DIV/0!</v>
      </c>
      <c r="CH105" s="15" t="e">
        <v>#DIV/0!</v>
      </c>
      <c r="CI105" s="15" t="e">
        <v>#DIV/0!</v>
      </c>
      <c r="CJ105" s="15" t="e">
        <v>#DIV/0!</v>
      </c>
      <c r="CK105" s="15" t="e">
        <v>#DIV/0!</v>
      </c>
      <c r="CL105" s="15" t="e">
        <v>#DIV/0!</v>
      </c>
      <c r="CM105" s="15" t="e">
        <v>#DIV/0!</v>
      </c>
      <c r="CN105" s="15" t="e">
        <v>#DIV/0!</v>
      </c>
      <c r="CO105" s="15" t="e">
        <v>#DIV/0!</v>
      </c>
      <c r="CP105" s="15" t="e">
        <v>#DIV/0!</v>
      </c>
      <c r="CQ105" s="15" t="e">
        <v>#DIV/0!</v>
      </c>
      <c r="CR105" s="15" t="e">
        <v>#DIV/0!</v>
      </c>
      <c r="CS105" s="15" t="e">
        <v>#DIV/0!</v>
      </c>
      <c r="CT105" s="15" t="e">
        <v>#DIV/0!</v>
      </c>
      <c r="CU105" s="15" t="e">
        <v>#DIV/0!</v>
      </c>
      <c r="CV105" s="15" t="e">
        <v>#DIV/0!</v>
      </c>
      <c r="CW105" s="15" t="e">
        <v>#DIV/0!</v>
      </c>
      <c r="CX105" s="15" t="e">
        <v>#DIV/0!</v>
      </c>
      <c r="CY105" s="15" t="e">
        <v>#DIV/0!</v>
      </c>
      <c r="CZ105" s="15">
        <v>0</v>
      </c>
      <c r="DA105" s="15">
        <v>0</v>
      </c>
      <c r="DB105" s="15">
        <v>0</v>
      </c>
      <c r="DC105" s="15">
        <v>0</v>
      </c>
      <c r="DD105" s="15">
        <v>0</v>
      </c>
      <c r="DE105" s="15">
        <v>0</v>
      </c>
      <c r="DF105" s="15">
        <v>0</v>
      </c>
      <c r="DG105" s="15">
        <v>0</v>
      </c>
      <c r="DH105" s="15">
        <v>0</v>
      </c>
      <c r="DI105" s="15">
        <v>0</v>
      </c>
      <c r="DJ105" s="15">
        <v>0.1742541159902701</v>
      </c>
      <c r="DK105" s="15">
        <v>0</v>
      </c>
      <c r="DL105" s="16">
        <v>0</v>
      </c>
      <c r="DM105" s="16">
        <v>0</v>
      </c>
      <c r="DN105" s="16">
        <v>0</v>
      </c>
      <c r="DO105" s="16">
        <v>0</v>
      </c>
      <c r="DP105" s="16">
        <v>0</v>
      </c>
      <c r="DQ105" s="16">
        <v>0</v>
      </c>
      <c r="DR105" s="16">
        <v>0</v>
      </c>
      <c r="DS105" s="16">
        <v>0</v>
      </c>
      <c r="DT105" s="16">
        <v>0</v>
      </c>
      <c r="DU105" s="16">
        <v>0</v>
      </c>
      <c r="DV105" s="16">
        <v>120</v>
      </c>
      <c r="DW105" s="16">
        <v>0</v>
      </c>
      <c r="DX105" s="16">
        <v>0</v>
      </c>
      <c r="DY105" s="16">
        <v>0</v>
      </c>
      <c r="DZ105" s="16">
        <v>0</v>
      </c>
      <c r="EA105" s="16">
        <v>0</v>
      </c>
      <c r="EB105" s="16">
        <v>0</v>
      </c>
      <c r="EC105" s="16">
        <v>0</v>
      </c>
      <c r="ED105" s="16">
        <v>0</v>
      </c>
      <c r="EE105" s="16">
        <v>0</v>
      </c>
      <c r="EF105" s="16">
        <v>0</v>
      </c>
      <c r="EG105" s="16">
        <v>0</v>
      </c>
      <c r="EH105" s="16">
        <v>114</v>
      </c>
      <c r="EI105" s="16">
        <v>0</v>
      </c>
      <c r="EJ105" s="16">
        <v>0</v>
      </c>
      <c r="EK105" s="16">
        <v>0</v>
      </c>
      <c r="EL105" s="16">
        <v>0</v>
      </c>
      <c r="EM105" s="16">
        <v>0</v>
      </c>
      <c r="EN105" s="16">
        <v>0</v>
      </c>
      <c r="EO105" s="16">
        <v>0</v>
      </c>
      <c r="EP105" s="16">
        <v>0</v>
      </c>
      <c r="EQ105" s="16">
        <v>0</v>
      </c>
      <c r="ER105" s="16">
        <v>0</v>
      </c>
      <c r="ES105" s="16">
        <v>0</v>
      </c>
      <c r="ET105" s="16">
        <v>6</v>
      </c>
      <c r="EU105" s="16">
        <v>0</v>
      </c>
      <c r="EV105" s="16">
        <v>0</v>
      </c>
      <c r="EW105" s="16">
        <v>0</v>
      </c>
      <c r="EX105" s="16">
        <v>0</v>
      </c>
      <c r="EY105" s="16">
        <v>0</v>
      </c>
      <c r="EZ105" s="16">
        <v>0</v>
      </c>
      <c r="FA105" s="16">
        <v>0</v>
      </c>
      <c r="FB105" s="16">
        <v>0</v>
      </c>
      <c r="FC105" s="16">
        <v>0</v>
      </c>
      <c r="FD105" s="16">
        <v>0</v>
      </c>
      <c r="FE105" s="16">
        <v>0</v>
      </c>
      <c r="FF105" s="16">
        <v>661.67757009345792</v>
      </c>
      <c r="FG105" s="16">
        <v>0</v>
      </c>
      <c r="FH105" s="13">
        <v>0</v>
      </c>
      <c r="FI105" s="13">
        <v>0</v>
      </c>
      <c r="FJ105" s="13">
        <v>0</v>
      </c>
      <c r="FK105" s="13">
        <v>0</v>
      </c>
      <c r="FL105" s="13">
        <v>0</v>
      </c>
      <c r="FM105" s="13">
        <v>0</v>
      </c>
      <c r="FN105" s="13">
        <v>0</v>
      </c>
      <c r="FO105" s="13">
        <v>0</v>
      </c>
      <c r="FP105" s="13">
        <v>0</v>
      </c>
      <c r="FQ105" s="13">
        <v>0</v>
      </c>
      <c r="FR105" s="13">
        <v>21750</v>
      </c>
      <c r="FS105" s="13">
        <v>0</v>
      </c>
      <c r="FT105" s="15">
        <v>0</v>
      </c>
      <c r="FU105" s="15">
        <v>0</v>
      </c>
      <c r="FV105" s="15">
        <v>0</v>
      </c>
      <c r="FW105" s="15">
        <v>0</v>
      </c>
      <c r="FX105" s="15">
        <v>0</v>
      </c>
      <c r="FY105" s="15">
        <v>0</v>
      </c>
      <c r="FZ105" s="15">
        <v>0</v>
      </c>
      <c r="GA105" s="15">
        <v>0</v>
      </c>
      <c r="GB105" s="15">
        <v>0</v>
      </c>
      <c r="GC105" s="15">
        <v>0</v>
      </c>
      <c r="GD105" s="15">
        <v>0.10218390804597702</v>
      </c>
      <c r="GE105" s="15">
        <v>0</v>
      </c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>
        <v>0</v>
      </c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>
        <v>0</v>
      </c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>
        <v>0</v>
      </c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>
        <v>0</v>
      </c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>
        <v>0</v>
      </c>
      <c r="IM105" s="12"/>
      <c r="IN105" s="12"/>
      <c r="IO105" s="12"/>
      <c r="IP105" s="12"/>
      <c r="IQ105" s="12"/>
      <c r="IR105" s="12"/>
      <c r="IS105" s="12"/>
      <c r="IT105" s="12"/>
      <c r="IU105" s="12"/>
      <c r="IV105" s="12"/>
      <c r="IW105" s="12"/>
      <c r="IX105" s="12">
        <v>0</v>
      </c>
      <c r="IY105" s="12"/>
      <c r="IZ105" s="12"/>
      <c r="JA105" s="12"/>
      <c r="JB105" s="12"/>
      <c r="JC105" s="12"/>
      <c r="JD105" s="12"/>
      <c r="JE105" s="12"/>
      <c r="JF105" s="12"/>
      <c r="JG105" s="12"/>
      <c r="JH105" s="12"/>
      <c r="JI105" s="12"/>
      <c r="JJ105" s="12">
        <v>0</v>
      </c>
      <c r="JK105" s="12"/>
      <c r="JL105" s="12"/>
      <c r="JM105" s="12"/>
      <c r="JN105" s="12"/>
      <c r="JO105" s="12"/>
      <c r="JP105" s="12"/>
      <c r="JQ105" s="12"/>
      <c r="JR105" s="12"/>
      <c r="JS105" s="12"/>
      <c r="JT105" s="12"/>
      <c r="JU105" s="12"/>
      <c r="JV105" s="12">
        <v>0</v>
      </c>
      <c r="JW105" s="12"/>
      <c r="JX105" s="12"/>
      <c r="JY105" s="12"/>
      <c r="JZ105" s="12"/>
      <c r="KA105" s="12"/>
      <c r="KB105" s="12"/>
      <c r="KC105" s="12"/>
      <c r="KD105" s="12"/>
      <c r="KE105" s="12"/>
      <c r="KF105" s="12"/>
      <c r="KG105" s="12"/>
      <c r="KH105" s="12">
        <v>0</v>
      </c>
      <c r="KI105" s="12"/>
      <c r="KJ105" s="12"/>
      <c r="KK105" s="12"/>
      <c r="KL105" s="12"/>
      <c r="KM105" s="12"/>
      <c r="KN105" s="12"/>
      <c r="KO105" s="12"/>
      <c r="KP105" s="12"/>
      <c r="KQ105" s="12"/>
      <c r="KR105" s="12"/>
      <c r="KS105" s="12"/>
      <c r="KT105" s="12">
        <v>0</v>
      </c>
      <c r="KU105" s="12"/>
      <c r="KV105" s="12"/>
      <c r="KW105" s="12"/>
      <c r="KX105" s="12"/>
      <c r="KY105" s="12"/>
      <c r="KZ105" s="12"/>
      <c r="LA105" s="12"/>
      <c r="LB105" s="12"/>
      <c r="LC105" s="12"/>
      <c r="LD105" s="12"/>
      <c r="LE105" s="12"/>
      <c r="LF105" s="12">
        <v>2</v>
      </c>
      <c r="LG105" s="12"/>
      <c r="LH105" s="12"/>
      <c r="LI105" s="12"/>
      <c r="LJ105" s="12"/>
      <c r="LK105" s="12"/>
      <c r="LL105" s="12"/>
      <c r="LM105" s="12"/>
      <c r="LN105" s="12"/>
      <c r="LO105" s="12"/>
      <c r="LP105" s="12"/>
      <c r="LQ105" s="12"/>
      <c r="LR105" s="12">
        <v>0</v>
      </c>
      <c r="LS105" s="12"/>
      <c r="LT105" s="14"/>
      <c r="LU105" s="14"/>
      <c r="LV105" s="14"/>
      <c r="LW105" s="14"/>
      <c r="LX105" s="14"/>
      <c r="LY105" s="14"/>
      <c r="LZ105" s="14"/>
      <c r="MA105" s="14"/>
      <c r="MB105" s="14"/>
      <c r="MC105" s="14"/>
      <c r="MD105" s="14">
        <v>0</v>
      </c>
      <c r="ME105" s="14"/>
      <c r="MF105" s="14"/>
      <c r="MG105" s="14"/>
      <c r="MH105" s="14"/>
      <c r="MI105" s="14"/>
      <c r="MJ105" s="14"/>
      <c r="MK105" s="14"/>
      <c r="ML105" s="14"/>
      <c r="MM105" s="14"/>
      <c r="MN105" s="14"/>
      <c r="MO105" s="14"/>
      <c r="MP105" s="14">
        <v>0</v>
      </c>
      <c r="MQ105" s="14"/>
      <c r="MR105" s="14"/>
      <c r="MS105" s="14"/>
      <c r="MT105" s="14"/>
      <c r="MU105" s="14"/>
      <c r="MV105" s="14"/>
      <c r="MW105" s="14"/>
      <c r="MX105" s="14"/>
      <c r="MY105" s="14"/>
      <c r="MZ105" s="14"/>
      <c r="NA105" s="14"/>
      <c r="NB105" s="14">
        <v>0</v>
      </c>
      <c r="NC105" s="14"/>
      <c r="ND105" s="14"/>
      <c r="NE105" s="14"/>
      <c r="NF105" s="14"/>
      <c r="NG105" s="14"/>
      <c r="NH105" s="14"/>
      <c r="NI105" s="14"/>
      <c r="NJ105" s="14"/>
      <c r="NK105" s="14"/>
      <c r="NL105" s="14"/>
      <c r="NM105" s="14"/>
      <c r="NN105" s="14">
        <v>0</v>
      </c>
      <c r="NO105" s="14"/>
      <c r="NP105" s="14"/>
      <c r="NQ105" s="14"/>
      <c r="NR105" s="14"/>
      <c r="NS105" s="14"/>
      <c r="NT105" s="14"/>
      <c r="NU105" s="14"/>
      <c r="NV105" s="14"/>
      <c r="NW105" s="14"/>
      <c r="NX105" s="14"/>
      <c r="NY105" s="14"/>
      <c r="NZ105" s="14">
        <v>0</v>
      </c>
      <c r="OA105" s="14"/>
      <c r="OB105" s="14"/>
      <c r="OC105" s="14"/>
      <c r="OD105" s="14"/>
      <c r="OE105" s="14"/>
      <c r="OF105" s="14"/>
      <c r="OG105" s="14"/>
      <c r="OH105" s="14"/>
      <c r="OI105" s="14"/>
      <c r="OJ105" s="14"/>
      <c r="OK105" s="14"/>
      <c r="OL105" s="14">
        <v>0</v>
      </c>
      <c r="OM105" s="14"/>
      <c r="ON105" s="14"/>
      <c r="OO105" s="14"/>
      <c r="OP105" s="14"/>
      <c r="OQ105" s="14"/>
      <c r="OR105" s="14"/>
      <c r="OS105" s="14"/>
      <c r="OT105" s="14"/>
      <c r="OU105" s="14"/>
      <c r="OV105" s="14"/>
      <c r="OW105" s="14"/>
      <c r="OX105" s="14">
        <v>0</v>
      </c>
      <c r="OY105" s="14"/>
      <c r="OZ105" s="14"/>
      <c r="PA105" s="14"/>
      <c r="PB105" s="14"/>
      <c r="PC105" s="14"/>
      <c r="PD105" s="14"/>
      <c r="PE105" s="14"/>
      <c r="PF105" s="14"/>
      <c r="PG105" s="14"/>
      <c r="PH105" s="14"/>
      <c r="PI105" s="14"/>
      <c r="PJ105" s="14">
        <v>0</v>
      </c>
      <c r="PK105" s="14"/>
      <c r="PL105" s="14"/>
      <c r="PM105" s="14"/>
      <c r="PN105" s="14"/>
      <c r="PO105" s="14"/>
      <c r="PP105" s="14"/>
      <c r="PQ105" s="14"/>
      <c r="PR105" s="14"/>
      <c r="PS105" s="14"/>
      <c r="PT105" s="14"/>
      <c r="PU105" s="14"/>
      <c r="PV105" s="14">
        <v>0</v>
      </c>
      <c r="PW105" s="14"/>
      <c r="PX105" s="14"/>
      <c r="PY105" s="14"/>
      <c r="PZ105" s="14"/>
      <c r="QA105" s="14"/>
      <c r="QB105" s="14"/>
      <c r="QC105" s="14"/>
      <c r="QD105" s="14"/>
      <c r="QE105" s="14"/>
      <c r="QF105" s="14"/>
      <c r="QG105" s="14"/>
      <c r="QH105" s="14">
        <v>0</v>
      </c>
      <c r="QI105" s="14"/>
    </row>
    <row r="106" spans="16:451">
      <c r="R106" s="12"/>
      <c r="S106" s="12" t="s">
        <v>57</v>
      </c>
      <c r="T106" s="12"/>
      <c r="U106" s="12"/>
      <c r="V106" s="12"/>
      <c r="W106" s="12"/>
      <c r="X106" s="12"/>
      <c r="Y106" s="12"/>
      <c r="Z106" s="12"/>
      <c r="AA106" s="12"/>
      <c r="AB106" s="12"/>
      <c r="AC106" s="13"/>
      <c r="AD106" s="13"/>
      <c r="AE106" s="13">
        <v>1</v>
      </c>
      <c r="AQ106">
        <v>29187</v>
      </c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>
        <v>29187</v>
      </c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>
        <v>0</v>
      </c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>
        <v>0</v>
      </c>
      <c r="CB106" s="15" t="e">
        <v>#DIV/0!</v>
      </c>
      <c r="CC106" s="15" t="e">
        <v>#DIV/0!</v>
      </c>
      <c r="CD106" s="15" t="e">
        <v>#DIV/0!</v>
      </c>
      <c r="CE106" s="15" t="e">
        <v>#DIV/0!</v>
      </c>
      <c r="CF106" s="15" t="e">
        <v>#DIV/0!</v>
      </c>
      <c r="CG106" s="15" t="e">
        <v>#DIV/0!</v>
      </c>
      <c r="CH106" s="15" t="e">
        <v>#DIV/0!</v>
      </c>
      <c r="CI106" s="15" t="e">
        <v>#DIV/0!</v>
      </c>
      <c r="CJ106" s="15" t="e">
        <v>#DIV/0!</v>
      </c>
      <c r="CK106" s="15" t="e">
        <v>#DIV/0!</v>
      </c>
      <c r="CL106" s="15" t="e">
        <v>#DIV/0!</v>
      </c>
      <c r="CM106" s="15" t="e">
        <v>#DIV/0!</v>
      </c>
      <c r="CN106" s="15" t="e">
        <v>#DIV/0!</v>
      </c>
      <c r="CO106" s="15" t="e">
        <v>#DIV/0!</v>
      </c>
      <c r="CP106" s="15" t="e">
        <v>#DIV/0!</v>
      </c>
      <c r="CQ106" s="15" t="e">
        <v>#DIV/0!</v>
      </c>
      <c r="CR106" s="15" t="e">
        <v>#DIV/0!</v>
      </c>
      <c r="CS106" s="15" t="e">
        <v>#DIV/0!</v>
      </c>
      <c r="CT106" s="15" t="e">
        <v>#DIV/0!</v>
      </c>
      <c r="CU106" s="15" t="e">
        <v>#DIV/0!</v>
      </c>
      <c r="CV106" s="15" t="e">
        <v>#DIV/0!</v>
      </c>
      <c r="CW106" s="15" t="e">
        <v>#DIV/0!</v>
      </c>
      <c r="CX106" s="15" t="e">
        <v>#DIV/0!</v>
      </c>
      <c r="CY106" s="15" t="e">
        <v>#DIV/0!</v>
      </c>
      <c r="CZ106" s="15">
        <v>0</v>
      </c>
      <c r="DA106" s="15">
        <v>0</v>
      </c>
      <c r="DB106" s="15">
        <v>0</v>
      </c>
      <c r="DC106" s="15">
        <v>0</v>
      </c>
      <c r="DD106" s="15">
        <v>0</v>
      </c>
      <c r="DE106" s="15">
        <v>0</v>
      </c>
      <c r="DF106" s="15">
        <v>0</v>
      </c>
      <c r="DG106" s="15">
        <v>0</v>
      </c>
      <c r="DH106" s="15">
        <v>0</v>
      </c>
      <c r="DI106" s="15">
        <v>0</v>
      </c>
      <c r="DJ106" s="15">
        <v>0</v>
      </c>
      <c r="DK106" s="15">
        <v>0.15477732188056104</v>
      </c>
      <c r="DL106" s="16">
        <v>0</v>
      </c>
      <c r="DM106" s="16">
        <v>0</v>
      </c>
      <c r="DN106" s="16">
        <v>0</v>
      </c>
      <c r="DO106" s="16">
        <v>0</v>
      </c>
      <c r="DP106" s="16">
        <v>0</v>
      </c>
      <c r="DQ106" s="16">
        <v>0</v>
      </c>
      <c r="DR106" s="16">
        <v>0</v>
      </c>
      <c r="DS106" s="16">
        <v>0</v>
      </c>
      <c r="DT106" s="16">
        <v>0</v>
      </c>
      <c r="DU106" s="16">
        <v>0</v>
      </c>
      <c r="DV106" s="16">
        <v>0</v>
      </c>
      <c r="DW106" s="16">
        <v>115.66804556870984</v>
      </c>
      <c r="DX106" s="16">
        <v>0</v>
      </c>
      <c r="DY106" s="16">
        <v>0</v>
      </c>
      <c r="DZ106" s="16">
        <v>0</v>
      </c>
      <c r="EA106" s="16">
        <v>0</v>
      </c>
      <c r="EB106" s="16">
        <v>0</v>
      </c>
      <c r="EC106" s="16">
        <v>0</v>
      </c>
      <c r="ED106" s="16">
        <v>0</v>
      </c>
      <c r="EE106" s="16">
        <v>0</v>
      </c>
      <c r="EF106" s="16">
        <v>0</v>
      </c>
      <c r="EG106" s="16">
        <v>0</v>
      </c>
      <c r="EH106" s="16">
        <v>0</v>
      </c>
      <c r="EI106" s="16">
        <v>109.79407313047084</v>
      </c>
      <c r="EJ106" s="16">
        <v>0</v>
      </c>
      <c r="EK106" s="16">
        <v>0</v>
      </c>
      <c r="EL106" s="16">
        <v>0</v>
      </c>
      <c r="EM106" s="16">
        <v>0</v>
      </c>
      <c r="EN106" s="16">
        <v>0</v>
      </c>
      <c r="EO106" s="16">
        <v>0</v>
      </c>
      <c r="EP106" s="16">
        <v>0</v>
      </c>
      <c r="EQ106" s="16">
        <v>0</v>
      </c>
      <c r="ER106" s="16">
        <v>0</v>
      </c>
      <c r="ES106" s="16">
        <v>0</v>
      </c>
      <c r="ET106" s="16">
        <v>0</v>
      </c>
      <c r="EU106" s="16">
        <v>6</v>
      </c>
      <c r="EV106" s="16">
        <v>0</v>
      </c>
      <c r="EW106" s="16">
        <v>0</v>
      </c>
      <c r="EX106" s="16">
        <v>0</v>
      </c>
      <c r="EY106" s="16">
        <v>0</v>
      </c>
      <c r="EZ106" s="16">
        <v>0</v>
      </c>
      <c r="FA106" s="16">
        <v>0</v>
      </c>
      <c r="FB106" s="16">
        <v>0</v>
      </c>
      <c r="FC106" s="16">
        <v>0</v>
      </c>
      <c r="FD106" s="16">
        <v>0</v>
      </c>
      <c r="FE106" s="16">
        <v>0</v>
      </c>
      <c r="FF106" s="16">
        <v>0</v>
      </c>
      <c r="FG106" s="16">
        <v>759.91597804421485</v>
      </c>
      <c r="FH106" s="13">
        <v>0</v>
      </c>
      <c r="FI106" s="13">
        <v>0</v>
      </c>
      <c r="FJ106" s="13">
        <v>0</v>
      </c>
      <c r="FK106" s="13">
        <v>0</v>
      </c>
      <c r="FL106" s="13">
        <v>0</v>
      </c>
      <c r="FM106" s="13">
        <v>0</v>
      </c>
      <c r="FN106" s="13">
        <v>0</v>
      </c>
      <c r="FO106" s="13">
        <v>0</v>
      </c>
      <c r="FP106" s="13">
        <v>0</v>
      </c>
      <c r="FQ106" s="13">
        <v>0</v>
      </c>
      <c r="FR106" s="13">
        <v>0</v>
      </c>
      <c r="FS106" s="13">
        <v>16949411</v>
      </c>
      <c r="FT106" s="15">
        <v>0</v>
      </c>
      <c r="FU106" s="15">
        <v>0</v>
      </c>
      <c r="FV106" s="15">
        <v>0</v>
      </c>
      <c r="FW106" s="15">
        <v>0</v>
      </c>
      <c r="FX106" s="15">
        <v>0</v>
      </c>
      <c r="FY106" s="15">
        <v>0</v>
      </c>
      <c r="FZ106" s="15">
        <v>0</v>
      </c>
      <c r="GA106" s="15">
        <v>0</v>
      </c>
      <c r="GB106" s="15">
        <v>0</v>
      </c>
      <c r="GC106" s="15">
        <v>0</v>
      </c>
      <c r="GD106" s="15">
        <v>0</v>
      </c>
      <c r="GE106" s="15">
        <v>0.19979087119900507</v>
      </c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>
        <v>0</v>
      </c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>
        <v>0</v>
      </c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>
        <v>0</v>
      </c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>
        <v>0</v>
      </c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>
        <v>0</v>
      </c>
      <c r="IN106" s="12"/>
      <c r="IO106" s="12"/>
      <c r="IP106" s="12"/>
      <c r="IQ106" s="12"/>
      <c r="IR106" s="12"/>
      <c r="IS106" s="12"/>
      <c r="IT106" s="12"/>
      <c r="IU106" s="12"/>
      <c r="IV106" s="12"/>
      <c r="IW106" s="12"/>
      <c r="IX106" s="12"/>
      <c r="IY106" s="12">
        <v>0</v>
      </c>
      <c r="IZ106" s="12"/>
      <c r="JA106" s="12"/>
      <c r="JB106" s="12"/>
      <c r="JC106" s="12"/>
      <c r="JD106" s="12"/>
      <c r="JE106" s="12"/>
      <c r="JF106" s="12"/>
      <c r="JG106" s="12"/>
      <c r="JH106" s="12"/>
      <c r="JI106" s="12"/>
      <c r="JJ106" s="12"/>
      <c r="JK106" s="12">
        <v>0</v>
      </c>
      <c r="JL106" s="12"/>
      <c r="JM106" s="12"/>
      <c r="JN106" s="12"/>
      <c r="JO106" s="12"/>
      <c r="JP106" s="12"/>
      <c r="JQ106" s="12"/>
      <c r="JR106" s="12"/>
      <c r="JS106" s="12"/>
      <c r="JT106" s="12"/>
      <c r="JU106" s="12"/>
      <c r="JV106" s="12"/>
      <c r="JW106" s="12">
        <v>0</v>
      </c>
      <c r="JX106" s="12"/>
      <c r="JY106" s="12"/>
      <c r="JZ106" s="12"/>
      <c r="KA106" s="12"/>
      <c r="KB106" s="12"/>
      <c r="KC106" s="12"/>
      <c r="KD106" s="12"/>
      <c r="KE106" s="12"/>
      <c r="KF106" s="12"/>
      <c r="KG106" s="12"/>
      <c r="KH106" s="12"/>
      <c r="KI106" s="12">
        <v>0</v>
      </c>
      <c r="KJ106" s="12"/>
      <c r="KK106" s="12"/>
      <c r="KL106" s="12"/>
      <c r="KM106" s="12"/>
      <c r="KN106" s="12"/>
      <c r="KO106" s="12"/>
      <c r="KP106" s="12"/>
      <c r="KQ106" s="12"/>
      <c r="KR106" s="12"/>
      <c r="KS106" s="12"/>
      <c r="KT106" s="12"/>
      <c r="KU106" s="12">
        <v>0</v>
      </c>
      <c r="KV106" s="12"/>
      <c r="KW106" s="12"/>
      <c r="KX106" s="12"/>
      <c r="KY106" s="12"/>
      <c r="KZ106" s="12"/>
      <c r="LA106" s="12"/>
      <c r="LB106" s="12"/>
      <c r="LC106" s="12"/>
      <c r="LD106" s="12"/>
      <c r="LE106" s="12"/>
      <c r="LF106" s="12"/>
      <c r="LG106" s="12">
        <v>0</v>
      </c>
      <c r="LH106" s="12"/>
      <c r="LI106" s="12"/>
      <c r="LJ106" s="12"/>
      <c r="LK106" s="12"/>
      <c r="LL106" s="12"/>
      <c r="LM106" s="12"/>
      <c r="LN106" s="12"/>
      <c r="LO106" s="12"/>
      <c r="LP106" s="12"/>
      <c r="LQ106" s="12"/>
      <c r="LR106" s="12"/>
      <c r="LS106" s="12">
        <v>1013</v>
      </c>
      <c r="LT106" s="14"/>
      <c r="LU106" s="14"/>
      <c r="LV106" s="14"/>
      <c r="LW106" s="14"/>
      <c r="LX106" s="14"/>
      <c r="LY106" s="14"/>
      <c r="LZ106" s="14"/>
      <c r="MA106" s="14"/>
      <c r="MB106" s="14"/>
      <c r="MC106" s="14"/>
      <c r="MD106" s="14"/>
      <c r="ME106" s="14">
        <v>0</v>
      </c>
      <c r="MF106" s="14"/>
      <c r="MG106" s="14"/>
      <c r="MH106" s="14"/>
      <c r="MI106" s="14"/>
      <c r="MJ106" s="14"/>
      <c r="MK106" s="14"/>
      <c r="ML106" s="14"/>
      <c r="MM106" s="14"/>
      <c r="MN106" s="14"/>
      <c r="MO106" s="14"/>
      <c r="MP106" s="14"/>
      <c r="MQ106" s="14">
        <v>0</v>
      </c>
      <c r="MR106" s="14"/>
      <c r="MS106" s="14"/>
      <c r="MT106" s="14"/>
      <c r="MU106" s="14"/>
      <c r="MV106" s="14"/>
      <c r="MW106" s="14"/>
      <c r="MX106" s="14"/>
      <c r="MY106" s="14"/>
      <c r="MZ106" s="14"/>
      <c r="NA106" s="14"/>
      <c r="NB106" s="14"/>
      <c r="NC106" s="14">
        <v>0</v>
      </c>
      <c r="ND106" s="14"/>
      <c r="NE106" s="14"/>
      <c r="NF106" s="14"/>
      <c r="NG106" s="14"/>
      <c r="NH106" s="14"/>
      <c r="NI106" s="14"/>
      <c r="NJ106" s="14"/>
      <c r="NK106" s="14"/>
      <c r="NL106" s="14"/>
      <c r="NM106" s="14"/>
      <c r="NN106" s="14"/>
      <c r="NO106" s="14">
        <v>0</v>
      </c>
      <c r="NP106" s="14"/>
      <c r="NQ106" s="14"/>
      <c r="NR106" s="14"/>
      <c r="NS106" s="14"/>
      <c r="NT106" s="14"/>
      <c r="NU106" s="14"/>
      <c r="NV106" s="14"/>
      <c r="NW106" s="14"/>
      <c r="NX106" s="14"/>
      <c r="NY106" s="14"/>
      <c r="NZ106" s="14"/>
      <c r="OA106" s="14">
        <v>0</v>
      </c>
      <c r="OB106" s="14"/>
      <c r="OC106" s="14"/>
      <c r="OD106" s="14"/>
      <c r="OE106" s="14"/>
      <c r="OF106" s="14"/>
      <c r="OG106" s="14"/>
      <c r="OH106" s="14"/>
      <c r="OI106" s="14"/>
      <c r="OJ106" s="14"/>
      <c r="OK106" s="14"/>
      <c r="OL106" s="14"/>
      <c r="OM106" s="14">
        <v>0</v>
      </c>
      <c r="ON106" s="14"/>
      <c r="OO106" s="14"/>
      <c r="OP106" s="14"/>
      <c r="OQ106" s="14"/>
      <c r="OR106" s="14"/>
      <c r="OS106" s="14"/>
      <c r="OT106" s="14"/>
      <c r="OU106" s="14"/>
      <c r="OV106" s="14"/>
      <c r="OW106" s="14"/>
      <c r="OX106" s="14"/>
      <c r="OY106" s="14">
        <v>0</v>
      </c>
      <c r="OZ106" s="14"/>
      <c r="PA106" s="14"/>
      <c r="PB106" s="14"/>
      <c r="PC106" s="14"/>
      <c r="PD106" s="14"/>
      <c r="PE106" s="14"/>
      <c r="PF106" s="14"/>
      <c r="PG106" s="14"/>
      <c r="PH106" s="14"/>
      <c r="PI106" s="14"/>
      <c r="PJ106" s="14"/>
      <c r="PK106" s="14">
        <v>0</v>
      </c>
      <c r="PL106" s="14"/>
      <c r="PM106" s="14"/>
      <c r="PN106" s="14"/>
      <c r="PO106" s="14"/>
      <c r="PP106" s="14"/>
      <c r="PQ106" s="14"/>
      <c r="PR106" s="14"/>
      <c r="PS106" s="14"/>
      <c r="PT106" s="14"/>
      <c r="PU106" s="14"/>
      <c r="PV106" s="14"/>
      <c r="PW106" s="14">
        <v>0</v>
      </c>
      <c r="PX106" s="14"/>
      <c r="PY106" s="14"/>
      <c r="PZ106" s="14"/>
      <c r="QA106" s="14"/>
      <c r="QB106" s="14"/>
      <c r="QC106" s="14"/>
      <c r="QD106" s="14"/>
      <c r="QE106" s="14"/>
      <c r="QF106" s="14"/>
      <c r="QG106" s="14"/>
      <c r="QH106" s="14"/>
      <c r="QI106" s="14">
        <v>0</v>
      </c>
    </row>
    <row r="107" spans="16:451">
      <c r="R107" s="12" t="s">
        <v>105</v>
      </c>
      <c r="S107" s="12" t="s">
        <v>46</v>
      </c>
      <c r="T107" s="12"/>
      <c r="U107" s="12">
        <v>4</v>
      </c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G107">
        <v>25050.14</v>
      </c>
      <c r="AR107" s="14"/>
      <c r="AS107" s="14">
        <v>25050.14</v>
      </c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>
        <v>0</v>
      </c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>
        <v>361.83539050000002</v>
      </c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5" t="e">
        <v>#DIV/0!</v>
      </c>
      <c r="CC107" s="15">
        <v>0</v>
      </c>
      <c r="CD107" s="15" t="e">
        <v>#DIV/0!</v>
      </c>
      <c r="CE107" s="15" t="e">
        <v>#DIV/0!</v>
      </c>
      <c r="CF107" s="15" t="e">
        <v>#DIV/0!</v>
      </c>
      <c r="CG107" s="15" t="e">
        <v>#DIV/0!</v>
      </c>
      <c r="CH107" s="15" t="e">
        <v>#DIV/0!</v>
      </c>
      <c r="CI107" s="15" t="e">
        <v>#DIV/0!</v>
      </c>
      <c r="CJ107" s="15" t="e">
        <v>#DIV/0!</v>
      </c>
      <c r="CK107" s="15" t="e">
        <v>#DIV/0!</v>
      </c>
      <c r="CL107" s="15" t="e">
        <v>#DIV/0!</v>
      </c>
      <c r="CM107" s="15" t="e">
        <v>#DIV/0!</v>
      </c>
      <c r="CN107" s="15" t="e">
        <v>#DIV/0!</v>
      </c>
      <c r="CO107" s="15">
        <v>0</v>
      </c>
      <c r="CP107" s="15" t="e">
        <v>#DIV/0!</v>
      </c>
      <c r="CQ107" s="15" t="e">
        <v>#DIV/0!</v>
      </c>
      <c r="CR107" s="15" t="e">
        <v>#DIV/0!</v>
      </c>
      <c r="CS107" s="15" t="e">
        <v>#DIV/0!</v>
      </c>
      <c r="CT107" s="15" t="e">
        <v>#DIV/0!</v>
      </c>
      <c r="CU107" s="15" t="e">
        <v>#DIV/0!</v>
      </c>
      <c r="CV107" s="15" t="e">
        <v>#DIV/0!</v>
      </c>
      <c r="CW107" s="15" t="e">
        <v>#DIV/0!</v>
      </c>
      <c r="CX107" s="15" t="e">
        <v>#DIV/0!</v>
      </c>
      <c r="CY107" s="15" t="e">
        <v>#DIV/0!</v>
      </c>
      <c r="CZ107" s="15">
        <v>0</v>
      </c>
      <c r="DA107" s="15">
        <v>0.1757934775162695</v>
      </c>
      <c r="DB107" s="15">
        <v>0</v>
      </c>
      <c r="DC107" s="15">
        <v>0</v>
      </c>
      <c r="DD107" s="15">
        <v>0</v>
      </c>
      <c r="DE107" s="15">
        <v>0</v>
      </c>
      <c r="DF107" s="15">
        <v>0</v>
      </c>
      <c r="DG107" s="15">
        <v>0</v>
      </c>
      <c r="DH107" s="15">
        <v>0</v>
      </c>
      <c r="DI107" s="15">
        <v>0</v>
      </c>
      <c r="DJ107" s="15">
        <v>0</v>
      </c>
      <c r="DK107" s="15">
        <v>0</v>
      </c>
      <c r="DL107" s="16">
        <v>0</v>
      </c>
      <c r="DM107" s="16">
        <v>120</v>
      </c>
      <c r="DN107" s="16">
        <v>0</v>
      </c>
      <c r="DO107" s="16">
        <v>0</v>
      </c>
      <c r="DP107" s="16">
        <v>0</v>
      </c>
      <c r="DQ107" s="16">
        <v>0</v>
      </c>
      <c r="DR107" s="16">
        <v>0</v>
      </c>
      <c r="DS107" s="16">
        <v>0</v>
      </c>
      <c r="DT107" s="16">
        <v>0</v>
      </c>
      <c r="DU107" s="16">
        <v>0</v>
      </c>
      <c r="DV107" s="16">
        <v>0</v>
      </c>
      <c r="DW107" s="16">
        <v>0</v>
      </c>
      <c r="DX107" s="16">
        <v>0</v>
      </c>
      <c r="DY107" s="16">
        <v>113.34838772814014</v>
      </c>
      <c r="DZ107" s="16">
        <v>0</v>
      </c>
      <c r="EA107" s="16">
        <v>0</v>
      </c>
      <c r="EB107" s="16">
        <v>0</v>
      </c>
      <c r="EC107" s="16">
        <v>0</v>
      </c>
      <c r="ED107" s="16">
        <v>0</v>
      </c>
      <c r="EE107" s="16">
        <v>0</v>
      </c>
      <c r="EF107" s="16">
        <v>0</v>
      </c>
      <c r="EG107" s="16">
        <v>0</v>
      </c>
      <c r="EH107" s="16">
        <v>0</v>
      </c>
      <c r="EI107" s="16">
        <v>0</v>
      </c>
      <c r="EJ107" s="16">
        <v>0</v>
      </c>
      <c r="EK107" s="16">
        <v>7.4008905416646282</v>
      </c>
      <c r="EL107" s="16">
        <v>0</v>
      </c>
      <c r="EM107" s="16">
        <v>0</v>
      </c>
      <c r="EN107" s="16">
        <v>0</v>
      </c>
      <c r="EO107" s="16">
        <v>0</v>
      </c>
      <c r="EP107" s="16">
        <v>0</v>
      </c>
      <c r="EQ107" s="16">
        <v>0</v>
      </c>
      <c r="ER107" s="16">
        <v>0</v>
      </c>
      <c r="ES107" s="16">
        <v>0</v>
      </c>
      <c r="ET107" s="16">
        <v>0</v>
      </c>
      <c r="EU107" s="16">
        <v>0</v>
      </c>
      <c r="EV107" s="16">
        <v>0</v>
      </c>
      <c r="EW107" s="16">
        <v>603.62680432548814</v>
      </c>
      <c r="EX107" s="16">
        <v>0</v>
      </c>
      <c r="EY107" s="16">
        <v>0</v>
      </c>
      <c r="EZ107" s="16">
        <v>0</v>
      </c>
      <c r="FA107" s="16">
        <v>0</v>
      </c>
      <c r="FB107" s="16">
        <v>0</v>
      </c>
      <c r="FC107" s="16">
        <v>0</v>
      </c>
      <c r="FD107" s="16">
        <v>0</v>
      </c>
      <c r="FE107" s="16">
        <v>0</v>
      </c>
      <c r="FF107" s="16">
        <v>0</v>
      </c>
      <c r="FG107" s="16">
        <v>0</v>
      </c>
      <c r="FH107" s="13">
        <v>0</v>
      </c>
      <c r="FI107" s="13">
        <v>12205</v>
      </c>
      <c r="FJ107" s="13">
        <v>0</v>
      </c>
      <c r="FK107" s="13">
        <v>0</v>
      </c>
      <c r="FL107" s="13">
        <v>0</v>
      </c>
      <c r="FM107" s="13">
        <v>0</v>
      </c>
      <c r="FN107" s="13">
        <v>0</v>
      </c>
      <c r="FO107" s="13">
        <v>0</v>
      </c>
      <c r="FP107" s="13">
        <v>0</v>
      </c>
      <c r="FQ107" s="13">
        <v>0</v>
      </c>
      <c r="FR107" s="13">
        <v>0</v>
      </c>
      <c r="FS107" s="13">
        <v>0</v>
      </c>
      <c r="FT107" s="15">
        <v>0</v>
      </c>
      <c r="FU107" s="15">
        <v>0.16276116345759933</v>
      </c>
      <c r="FV107" s="15">
        <v>0</v>
      </c>
      <c r="FW107" s="15">
        <v>0</v>
      </c>
      <c r="FX107" s="15">
        <v>0</v>
      </c>
      <c r="FY107" s="15">
        <v>0</v>
      </c>
      <c r="FZ107" s="15">
        <v>0</v>
      </c>
      <c r="GA107" s="15">
        <v>0</v>
      </c>
      <c r="GB107" s="15">
        <v>0</v>
      </c>
      <c r="GC107" s="15">
        <v>0</v>
      </c>
      <c r="GD107" s="15">
        <v>0</v>
      </c>
      <c r="GE107" s="15">
        <v>0</v>
      </c>
      <c r="GF107" s="12"/>
      <c r="GG107" s="12">
        <v>0</v>
      </c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>
        <v>4</v>
      </c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>
        <v>0</v>
      </c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>
        <v>0</v>
      </c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>
        <v>0</v>
      </c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12">
        <v>0</v>
      </c>
      <c r="IP107" s="12"/>
      <c r="IQ107" s="12"/>
      <c r="IR107" s="12"/>
      <c r="IS107" s="12"/>
      <c r="IT107" s="12"/>
      <c r="IU107" s="12"/>
      <c r="IV107" s="12"/>
      <c r="IW107" s="12"/>
      <c r="IX107" s="12"/>
      <c r="IY107" s="12"/>
      <c r="IZ107" s="12"/>
      <c r="JA107" s="12">
        <v>0</v>
      </c>
      <c r="JB107" s="12"/>
      <c r="JC107" s="12"/>
      <c r="JD107" s="12"/>
      <c r="JE107" s="12"/>
      <c r="JF107" s="12"/>
      <c r="JG107" s="12"/>
      <c r="JH107" s="12"/>
      <c r="JI107" s="12"/>
      <c r="JJ107" s="12"/>
      <c r="JK107" s="12"/>
      <c r="JL107" s="12"/>
      <c r="JM107" s="12">
        <v>0</v>
      </c>
      <c r="JN107" s="12"/>
      <c r="JO107" s="12"/>
      <c r="JP107" s="12"/>
      <c r="JQ107" s="12"/>
      <c r="JR107" s="12"/>
      <c r="JS107" s="12"/>
      <c r="JT107" s="12"/>
      <c r="JU107" s="12"/>
      <c r="JV107" s="12"/>
      <c r="JW107" s="12"/>
      <c r="JX107" s="12"/>
      <c r="JY107" s="12">
        <v>0</v>
      </c>
      <c r="JZ107" s="12"/>
      <c r="KA107" s="12"/>
      <c r="KB107" s="12"/>
      <c r="KC107" s="12"/>
      <c r="KD107" s="12"/>
      <c r="KE107" s="12"/>
      <c r="KF107" s="12"/>
      <c r="KG107" s="12"/>
      <c r="KH107" s="12"/>
      <c r="KI107" s="12"/>
      <c r="KJ107" s="12"/>
      <c r="KK107" s="12">
        <v>0</v>
      </c>
      <c r="KL107" s="12"/>
      <c r="KM107" s="12"/>
      <c r="KN107" s="12"/>
      <c r="KO107" s="12"/>
      <c r="KP107" s="12"/>
      <c r="KQ107" s="12"/>
      <c r="KR107" s="12"/>
      <c r="KS107" s="12"/>
      <c r="KT107" s="12"/>
      <c r="KU107" s="12"/>
      <c r="KV107" s="12"/>
      <c r="KW107" s="12">
        <v>0</v>
      </c>
      <c r="KX107" s="12"/>
      <c r="KY107" s="12"/>
      <c r="KZ107" s="12"/>
      <c r="LA107" s="12"/>
      <c r="LB107" s="12"/>
      <c r="LC107" s="12"/>
      <c r="LD107" s="12"/>
      <c r="LE107" s="12"/>
      <c r="LF107" s="12"/>
      <c r="LG107" s="12"/>
      <c r="LH107" s="12"/>
      <c r="LI107" s="12">
        <v>0</v>
      </c>
      <c r="LJ107" s="12"/>
      <c r="LK107" s="12"/>
      <c r="LL107" s="12"/>
      <c r="LM107" s="12"/>
      <c r="LN107" s="12"/>
      <c r="LO107" s="12"/>
      <c r="LP107" s="12"/>
      <c r="LQ107" s="12"/>
      <c r="LR107" s="12"/>
      <c r="LS107" s="12"/>
      <c r="LT107" s="14"/>
      <c r="LU107" s="14">
        <v>0</v>
      </c>
      <c r="LV107" s="14"/>
      <c r="LW107" s="14"/>
      <c r="LX107" s="14"/>
      <c r="LY107" s="14"/>
      <c r="LZ107" s="14"/>
      <c r="MA107" s="14"/>
      <c r="MB107" s="14"/>
      <c r="MC107" s="14"/>
      <c r="MD107" s="14"/>
      <c r="ME107" s="14"/>
      <c r="MF107" s="14"/>
      <c r="MG107" s="14">
        <v>25050.14</v>
      </c>
      <c r="MH107" s="14"/>
      <c r="MI107" s="14"/>
      <c r="MJ107" s="14"/>
      <c r="MK107" s="14"/>
      <c r="ML107" s="14"/>
      <c r="MM107" s="14"/>
      <c r="MN107" s="14"/>
      <c r="MO107" s="14"/>
      <c r="MP107" s="14"/>
      <c r="MQ107" s="14"/>
      <c r="MR107" s="14"/>
      <c r="MS107" s="14">
        <v>0</v>
      </c>
      <c r="MT107" s="14"/>
      <c r="MU107" s="14"/>
      <c r="MV107" s="14"/>
      <c r="MW107" s="14"/>
      <c r="MX107" s="14"/>
      <c r="MY107" s="14"/>
      <c r="MZ107" s="14"/>
      <c r="NA107" s="14"/>
      <c r="NB107" s="14"/>
      <c r="NC107" s="14"/>
      <c r="ND107" s="14"/>
      <c r="NE107" s="14">
        <v>0</v>
      </c>
      <c r="NF107" s="14"/>
      <c r="NG107" s="14"/>
      <c r="NH107" s="14"/>
      <c r="NI107" s="14"/>
      <c r="NJ107" s="14"/>
      <c r="NK107" s="14"/>
      <c r="NL107" s="14"/>
      <c r="NM107" s="14"/>
      <c r="NN107" s="14"/>
      <c r="NO107" s="14"/>
      <c r="NP107" s="14"/>
      <c r="NQ107" s="14">
        <v>0</v>
      </c>
      <c r="NR107" s="14"/>
      <c r="NS107" s="14"/>
      <c r="NT107" s="14"/>
      <c r="NU107" s="14"/>
      <c r="NV107" s="14"/>
      <c r="NW107" s="14"/>
      <c r="NX107" s="14"/>
      <c r="NY107" s="14"/>
      <c r="NZ107" s="14"/>
      <c r="OA107" s="14"/>
      <c r="OB107" s="14"/>
      <c r="OC107" s="14">
        <v>0</v>
      </c>
      <c r="OD107" s="14"/>
      <c r="OE107" s="14"/>
      <c r="OF107" s="14"/>
      <c r="OG107" s="14"/>
      <c r="OH107" s="14"/>
      <c r="OI107" s="14"/>
      <c r="OJ107" s="14"/>
      <c r="OK107" s="14"/>
      <c r="OL107" s="14"/>
      <c r="OM107" s="14"/>
      <c r="ON107" s="14"/>
      <c r="OO107" s="14">
        <v>0</v>
      </c>
      <c r="OP107" s="14"/>
      <c r="OQ107" s="14"/>
      <c r="OR107" s="14"/>
      <c r="OS107" s="14"/>
      <c r="OT107" s="14"/>
      <c r="OU107" s="14"/>
      <c r="OV107" s="14"/>
      <c r="OW107" s="14"/>
      <c r="OX107" s="14"/>
      <c r="OY107" s="14"/>
      <c r="OZ107" s="14"/>
      <c r="PA107" s="14">
        <v>0</v>
      </c>
      <c r="PB107" s="14"/>
      <c r="PC107" s="14"/>
      <c r="PD107" s="14"/>
      <c r="PE107" s="14"/>
      <c r="PF107" s="14"/>
      <c r="PG107" s="14"/>
      <c r="PH107" s="14"/>
      <c r="PI107" s="14"/>
      <c r="PJ107" s="14"/>
      <c r="PK107" s="14"/>
      <c r="PL107" s="14"/>
      <c r="PM107" s="14">
        <v>0</v>
      </c>
      <c r="PN107" s="14"/>
      <c r="PO107" s="14"/>
      <c r="PP107" s="14"/>
      <c r="PQ107" s="14"/>
      <c r="PR107" s="14"/>
      <c r="PS107" s="14"/>
      <c r="PT107" s="14"/>
      <c r="PU107" s="14"/>
      <c r="PV107" s="14"/>
      <c r="PW107" s="14"/>
      <c r="PX107" s="14"/>
      <c r="PY107" s="14">
        <v>0</v>
      </c>
      <c r="PZ107" s="14"/>
      <c r="QA107" s="14"/>
      <c r="QB107" s="14"/>
      <c r="QC107" s="14"/>
      <c r="QD107" s="14"/>
      <c r="QE107" s="14"/>
      <c r="QF107" s="14"/>
      <c r="QG107" s="14"/>
      <c r="QH107" s="14"/>
      <c r="QI107" s="14"/>
    </row>
    <row r="108" spans="16:451">
      <c r="P108">
        <v>1.3329730703413492E-2</v>
      </c>
      <c r="R108" s="12"/>
      <c r="S108" s="12" t="s">
        <v>47</v>
      </c>
      <c r="T108" s="12"/>
      <c r="U108" s="12">
        <v>10829</v>
      </c>
      <c r="V108" s="12">
        <v>148</v>
      </c>
      <c r="W108" s="12">
        <v>10</v>
      </c>
      <c r="X108" s="12">
        <v>1</v>
      </c>
      <c r="Y108" s="12"/>
      <c r="Z108" s="12">
        <v>4</v>
      </c>
      <c r="AA108" s="12">
        <v>1</v>
      </c>
      <c r="AB108" s="12">
        <v>110</v>
      </c>
      <c r="AC108" s="12"/>
      <c r="AD108" s="12"/>
      <c r="AE108" s="12"/>
      <c r="AG108">
        <v>131515284.43559007</v>
      </c>
      <c r="AH108">
        <v>1915419.4387023801</v>
      </c>
      <c r="AI108">
        <v>158413.14485714294</v>
      </c>
      <c r="AJ108">
        <v>9293.73</v>
      </c>
      <c r="AL108">
        <v>68781.066666666593</v>
      </c>
      <c r="AM108">
        <v>9629.7199999999993</v>
      </c>
      <c r="AN108">
        <v>1327092.0122142853</v>
      </c>
      <c r="AR108" s="14"/>
      <c r="AS108" s="14">
        <v>130775922.57300125</v>
      </c>
      <c r="AT108" s="14">
        <v>1909794.38</v>
      </c>
      <c r="AU108" s="14">
        <v>158168.22</v>
      </c>
      <c r="AV108" s="14">
        <v>9293.73</v>
      </c>
      <c r="AW108" s="14"/>
      <c r="AX108" s="14">
        <v>0</v>
      </c>
      <c r="AY108" s="14">
        <v>0</v>
      </c>
      <c r="AZ108" s="14">
        <v>0</v>
      </c>
      <c r="BA108" s="14"/>
      <c r="BB108" s="14"/>
      <c r="BC108" s="14"/>
      <c r="BD108" s="14"/>
      <c r="BE108" s="14">
        <v>751416.22634157247</v>
      </c>
      <c r="BF108" s="14">
        <v>5538.4591190476249</v>
      </c>
      <c r="BG108" s="14">
        <v>244.92485714285792</v>
      </c>
      <c r="BH108" s="14">
        <v>0</v>
      </c>
      <c r="BI108" s="14"/>
      <c r="BJ108" s="14">
        <v>0</v>
      </c>
      <c r="BK108" s="14">
        <v>0</v>
      </c>
      <c r="BL108" s="14">
        <v>0</v>
      </c>
      <c r="BM108" s="14"/>
      <c r="BN108" s="14"/>
      <c r="BO108" s="14"/>
      <c r="BP108" s="14"/>
      <c r="BQ108" s="14">
        <v>1774562.1070146675</v>
      </c>
      <c r="BR108" s="14">
        <v>14.769999999999982</v>
      </c>
      <c r="BS108" s="14">
        <v>0</v>
      </c>
      <c r="BT108" s="14">
        <v>0</v>
      </c>
      <c r="BU108" s="14"/>
      <c r="BV108" s="14">
        <v>0</v>
      </c>
      <c r="BW108" s="14">
        <v>0</v>
      </c>
      <c r="BX108" s="14">
        <v>1512.2000000000003</v>
      </c>
      <c r="BY108" s="14"/>
      <c r="BZ108" s="14"/>
      <c r="CA108" s="14"/>
      <c r="CB108" s="15" t="e">
        <v>#DIV/0!</v>
      </c>
      <c r="CC108" s="15">
        <v>0</v>
      </c>
      <c r="CD108" s="15">
        <v>0</v>
      </c>
      <c r="CE108" s="15">
        <v>0</v>
      </c>
      <c r="CF108" s="15">
        <v>0</v>
      </c>
      <c r="CG108" s="15" t="e">
        <v>#DIV/0!</v>
      </c>
      <c r="CH108" s="15">
        <v>0</v>
      </c>
      <c r="CI108" s="15">
        <v>1</v>
      </c>
      <c r="CJ108" s="15">
        <v>0</v>
      </c>
      <c r="CK108" s="15" t="e">
        <v>#DIV/0!</v>
      </c>
      <c r="CL108" s="15" t="e">
        <v>#DIV/0!</v>
      </c>
      <c r="CM108" s="15" t="e">
        <v>#DIV/0!</v>
      </c>
      <c r="CN108" s="15" t="e">
        <v>#DIV/0!</v>
      </c>
      <c r="CO108" s="15">
        <v>0</v>
      </c>
      <c r="CP108" s="15">
        <v>0</v>
      </c>
      <c r="CQ108" s="15">
        <v>0</v>
      </c>
      <c r="CR108" s="15">
        <v>0</v>
      </c>
      <c r="CS108" s="15" t="e">
        <v>#DIV/0!</v>
      </c>
      <c r="CT108" s="15">
        <v>0</v>
      </c>
      <c r="CU108" s="15">
        <v>0</v>
      </c>
      <c r="CV108" s="15">
        <v>1</v>
      </c>
      <c r="CW108" s="15" t="e">
        <v>#DIV/0!</v>
      </c>
      <c r="CX108" s="15" t="e">
        <v>#DIV/0!</v>
      </c>
      <c r="CY108" s="15" t="e">
        <v>#DIV/0!</v>
      </c>
      <c r="CZ108" s="15">
        <v>0</v>
      </c>
      <c r="DA108" s="15">
        <v>0.16175935874848132</v>
      </c>
      <c r="DB108" s="15">
        <v>0.17213948456941941</v>
      </c>
      <c r="DC108" s="15">
        <v>0.15498596090629968</v>
      </c>
      <c r="DD108" s="15">
        <v>0.17989999999999998</v>
      </c>
      <c r="DE108" s="15">
        <v>0</v>
      </c>
      <c r="DF108" s="15">
        <v>0.16144446379054622</v>
      </c>
      <c r="DG108" s="15">
        <v>0.1699</v>
      </c>
      <c r="DH108" s="15">
        <v>0.15815700479967659</v>
      </c>
      <c r="DI108" s="15">
        <v>0</v>
      </c>
      <c r="DJ108" s="15">
        <v>0</v>
      </c>
      <c r="DK108" s="15">
        <v>0</v>
      </c>
      <c r="DL108" s="16">
        <v>0</v>
      </c>
      <c r="DM108" s="16">
        <v>118.22164864409233</v>
      </c>
      <c r="DN108" s="16">
        <v>118.66675721209116</v>
      </c>
      <c r="DO108" s="16">
        <v>120</v>
      </c>
      <c r="DP108" s="16">
        <v>120</v>
      </c>
      <c r="DQ108" s="16">
        <v>0</v>
      </c>
      <c r="DR108" s="16">
        <v>120</v>
      </c>
      <c r="DS108" s="16">
        <v>120</v>
      </c>
      <c r="DT108" s="16">
        <v>118.0281263787395</v>
      </c>
      <c r="DU108" s="16">
        <v>0</v>
      </c>
      <c r="DV108" s="16">
        <v>0</v>
      </c>
      <c r="DW108" s="16">
        <v>0</v>
      </c>
      <c r="DX108" s="16">
        <v>0</v>
      </c>
      <c r="DY108" s="16">
        <v>110.30426317833866</v>
      </c>
      <c r="DZ108" s="16">
        <v>110.74814105628076</v>
      </c>
      <c r="EA108" s="16">
        <v>111.56469917555606</v>
      </c>
      <c r="EB108" s="16">
        <v>111</v>
      </c>
      <c r="EC108" s="16">
        <v>0</v>
      </c>
      <c r="ED108" s="16">
        <v>112.4595988908235</v>
      </c>
      <c r="EE108" s="16">
        <v>111</v>
      </c>
      <c r="EF108" s="16">
        <v>110.04461620899413</v>
      </c>
      <c r="EG108" s="16">
        <v>0</v>
      </c>
      <c r="EH108" s="16">
        <v>0</v>
      </c>
      <c r="EI108" s="16">
        <v>0</v>
      </c>
      <c r="EJ108" s="16">
        <v>0</v>
      </c>
      <c r="EK108" s="16">
        <v>8.0099436017332035</v>
      </c>
      <c r="EL108" s="16">
        <v>8.0278359476670911</v>
      </c>
      <c r="EM108" s="16">
        <v>8.4408776718521015</v>
      </c>
      <c r="EN108" s="16">
        <v>9</v>
      </c>
      <c r="EO108" s="16">
        <v>0</v>
      </c>
      <c r="EP108" s="16">
        <v>7.5404011091765009</v>
      </c>
      <c r="EQ108" s="16">
        <v>9</v>
      </c>
      <c r="ER108" s="16">
        <v>8.0105983424573086</v>
      </c>
      <c r="ES108" s="16">
        <v>0</v>
      </c>
      <c r="ET108" s="16">
        <v>0</v>
      </c>
      <c r="EU108" s="16">
        <v>0</v>
      </c>
      <c r="EV108" s="16">
        <v>0</v>
      </c>
      <c r="EW108" s="16">
        <v>686.9130866553952</v>
      </c>
      <c r="EX108" s="16">
        <v>661.24926003240148</v>
      </c>
      <c r="EY108" s="16">
        <v>698.76561335290364</v>
      </c>
      <c r="EZ108" s="16">
        <v>662.5</v>
      </c>
      <c r="FA108" s="16">
        <v>0</v>
      </c>
      <c r="FB108" s="16">
        <v>690.21003417811312</v>
      </c>
      <c r="FC108" s="16">
        <v>617</v>
      </c>
      <c r="FD108" s="16">
        <v>726.7721608656168</v>
      </c>
      <c r="FE108" s="16">
        <v>0</v>
      </c>
      <c r="FF108" s="16">
        <v>0</v>
      </c>
      <c r="FG108" s="16">
        <v>0</v>
      </c>
      <c r="FH108" s="13">
        <v>0</v>
      </c>
      <c r="FI108" s="13">
        <v>14459.793609751592</v>
      </c>
      <c r="FJ108" s="13">
        <v>15342.297297297297</v>
      </c>
      <c r="FK108" s="13">
        <v>19642.7</v>
      </c>
      <c r="FL108" s="13">
        <v>10500</v>
      </c>
      <c r="FM108" s="13">
        <v>0</v>
      </c>
      <c r="FN108" s="13">
        <v>19420</v>
      </c>
      <c r="FO108" s="13">
        <v>12850</v>
      </c>
      <c r="FP108" s="13">
        <v>15817.763636363636</v>
      </c>
      <c r="FQ108" s="13">
        <v>0</v>
      </c>
      <c r="FR108" s="13">
        <v>0</v>
      </c>
      <c r="FS108" s="13">
        <v>0</v>
      </c>
      <c r="FT108" s="15">
        <v>0</v>
      </c>
      <c r="FU108" s="15">
        <v>0.14893256884171713</v>
      </c>
      <c r="FV108" s="15">
        <v>0.12119713651537438</v>
      </c>
      <c r="FW108" s="15">
        <v>0.17841488186450946</v>
      </c>
      <c r="FX108" s="15">
        <v>0.1</v>
      </c>
      <c r="FY108" s="15">
        <v>0</v>
      </c>
      <c r="FZ108" s="15">
        <v>0.10167996910401647</v>
      </c>
      <c r="GA108" s="15">
        <v>0.24</v>
      </c>
      <c r="GB108" s="15">
        <v>0.16311244435197714</v>
      </c>
      <c r="GC108" s="15">
        <v>0</v>
      </c>
      <c r="GD108" s="15">
        <v>0</v>
      </c>
      <c r="GE108" s="15">
        <v>0</v>
      </c>
      <c r="GF108" s="12"/>
      <c r="GG108" s="12">
        <v>0</v>
      </c>
      <c r="GH108" s="12">
        <v>0</v>
      </c>
      <c r="GI108" s="12">
        <v>0</v>
      </c>
      <c r="GJ108" s="12">
        <v>0</v>
      </c>
      <c r="GK108" s="12"/>
      <c r="GL108" s="12">
        <v>0</v>
      </c>
      <c r="GM108" s="12">
        <v>0</v>
      </c>
      <c r="GN108" s="12">
        <v>0</v>
      </c>
      <c r="GO108" s="12"/>
      <c r="GP108" s="12"/>
      <c r="GQ108" s="12"/>
      <c r="GR108" s="12"/>
      <c r="GS108" s="12">
        <v>10829</v>
      </c>
      <c r="GT108" s="12">
        <v>0</v>
      </c>
      <c r="GU108" s="12">
        <v>0</v>
      </c>
      <c r="GV108" s="12">
        <v>0</v>
      </c>
      <c r="GW108" s="12"/>
      <c r="GX108" s="12">
        <v>0</v>
      </c>
      <c r="GY108" s="12">
        <v>0</v>
      </c>
      <c r="GZ108" s="12">
        <v>0</v>
      </c>
      <c r="HA108" s="12"/>
      <c r="HB108" s="12"/>
      <c r="HC108" s="12"/>
      <c r="HD108" s="12"/>
      <c r="HE108" s="12">
        <v>0</v>
      </c>
      <c r="HF108" s="12">
        <v>148</v>
      </c>
      <c r="HG108" s="12">
        <v>0</v>
      </c>
      <c r="HH108" s="12">
        <v>0</v>
      </c>
      <c r="HI108" s="12"/>
      <c r="HJ108" s="12">
        <v>0</v>
      </c>
      <c r="HK108" s="12">
        <v>0</v>
      </c>
      <c r="HL108" s="12">
        <v>0</v>
      </c>
      <c r="HM108" s="12"/>
      <c r="HN108" s="12"/>
      <c r="HO108" s="12"/>
      <c r="HP108" s="12"/>
      <c r="HQ108" s="12">
        <v>0</v>
      </c>
      <c r="HR108" s="12">
        <v>0</v>
      </c>
      <c r="HS108" s="12">
        <v>10</v>
      </c>
      <c r="HT108" s="12">
        <v>0</v>
      </c>
      <c r="HU108" s="12"/>
      <c r="HV108" s="12">
        <v>0</v>
      </c>
      <c r="HW108" s="12">
        <v>0</v>
      </c>
      <c r="HX108" s="12">
        <v>0</v>
      </c>
      <c r="HY108" s="12"/>
      <c r="HZ108" s="12"/>
      <c r="IA108" s="12"/>
      <c r="IB108" s="12"/>
      <c r="IC108" s="12">
        <v>0</v>
      </c>
      <c r="ID108" s="12">
        <v>0</v>
      </c>
      <c r="IE108" s="12">
        <v>0</v>
      </c>
      <c r="IF108" s="12">
        <v>1</v>
      </c>
      <c r="IG108" s="12"/>
      <c r="IH108" s="12">
        <v>0</v>
      </c>
      <c r="II108" s="12">
        <v>0</v>
      </c>
      <c r="IJ108" s="12">
        <v>0</v>
      </c>
      <c r="IK108" s="12"/>
      <c r="IL108" s="12"/>
      <c r="IM108" s="12"/>
      <c r="IN108" s="12"/>
      <c r="IO108" s="12">
        <v>0</v>
      </c>
      <c r="IP108" s="12">
        <v>0</v>
      </c>
      <c r="IQ108" s="12">
        <v>0</v>
      </c>
      <c r="IR108" s="12">
        <v>0</v>
      </c>
      <c r="IS108" s="12"/>
      <c r="IT108" s="12">
        <v>0</v>
      </c>
      <c r="IU108" s="12">
        <v>0</v>
      </c>
      <c r="IV108" s="12">
        <v>0</v>
      </c>
      <c r="IW108" s="12"/>
      <c r="IX108" s="12"/>
      <c r="IY108" s="12"/>
      <c r="IZ108" s="12"/>
      <c r="JA108" s="12">
        <v>0</v>
      </c>
      <c r="JB108" s="12">
        <v>0</v>
      </c>
      <c r="JC108" s="12">
        <v>0</v>
      </c>
      <c r="JD108" s="12">
        <v>0</v>
      </c>
      <c r="JE108" s="12"/>
      <c r="JF108" s="12">
        <v>4</v>
      </c>
      <c r="JG108" s="12">
        <v>0</v>
      </c>
      <c r="JH108" s="12">
        <v>0</v>
      </c>
      <c r="JI108" s="12"/>
      <c r="JJ108" s="12"/>
      <c r="JK108" s="12"/>
      <c r="JL108" s="12"/>
      <c r="JM108" s="12">
        <v>0</v>
      </c>
      <c r="JN108" s="12">
        <v>0</v>
      </c>
      <c r="JO108" s="12">
        <v>0</v>
      </c>
      <c r="JP108" s="12">
        <v>0</v>
      </c>
      <c r="JQ108" s="12"/>
      <c r="JR108" s="12">
        <v>0</v>
      </c>
      <c r="JS108" s="12">
        <v>1</v>
      </c>
      <c r="JT108" s="12">
        <v>0</v>
      </c>
      <c r="JU108" s="12"/>
      <c r="JV108" s="12"/>
      <c r="JW108" s="12"/>
      <c r="JX108" s="12"/>
      <c r="JY108" s="12">
        <v>0</v>
      </c>
      <c r="JZ108" s="12">
        <v>0</v>
      </c>
      <c r="KA108" s="12">
        <v>0</v>
      </c>
      <c r="KB108" s="12">
        <v>0</v>
      </c>
      <c r="KC108" s="12"/>
      <c r="KD108" s="12">
        <v>0</v>
      </c>
      <c r="KE108" s="12">
        <v>0</v>
      </c>
      <c r="KF108" s="12">
        <v>110</v>
      </c>
      <c r="KG108" s="12"/>
      <c r="KH108" s="12"/>
      <c r="KI108" s="12"/>
      <c r="KJ108" s="12"/>
      <c r="KK108" s="12">
        <v>0</v>
      </c>
      <c r="KL108" s="12">
        <v>0</v>
      </c>
      <c r="KM108" s="12">
        <v>0</v>
      </c>
      <c r="KN108" s="12">
        <v>0</v>
      </c>
      <c r="KO108" s="12"/>
      <c r="KP108" s="12">
        <v>0</v>
      </c>
      <c r="KQ108" s="12">
        <v>0</v>
      </c>
      <c r="KR108" s="12">
        <v>0</v>
      </c>
      <c r="KS108" s="12"/>
      <c r="KT108" s="12"/>
      <c r="KU108" s="12"/>
      <c r="KV108" s="12"/>
      <c r="KW108" s="12">
        <v>0</v>
      </c>
      <c r="KX108" s="12">
        <v>0</v>
      </c>
      <c r="KY108" s="12">
        <v>0</v>
      </c>
      <c r="KZ108" s="12">
        <v>0</v>
      </c>
      <c r="LA108" s="12"/>
      <c r="LB108" s="12">
        <v>0</v>
      </c>
      <c r="LC108" s="12">
        <v>0</v>
      </c>
      <c r="LD108" s="12">
        <v>0</v>
      </c>
      <c r="LE108" s="12"/>
      <c r="LF108" s="12"/>
      <c r="LG108" s="12"/>
      <c r="LH108" s="12"/>
      <c r="LI108" s="12">
        <v>0</v>
      </c>
      <c r="LJ108" s="12">
        <v>0</v>
      </c>
      <c r="LK108" s="12">
        <v>0</v>
      </c>
      <c r="LL108" s="12">
        <v>0</v>
      </c>
      <c r="LM108" s="12"/>
      <c r="LN108" s="12">
        <v>0</v>
      </c>
      <c r="LO108" s="12">
        <v>0</v>
      </c>
      <c r="LP108" s="12">
        <v>0</v>
      </c>
      <c r="LQ108" s="12"/>
      <c r="LR108" s="12"/>
      <c r="LS108" s="12"/>
      <c r="LT108" s="14"/>
      <c r="LU108" s="14">
        <v>0</v>
      </c>
      <c r="LV108" s="14">
        <v>0</v>
      </c>
      <c r="LW108" s="14">
        <v>0</v>
      </c>
      <c r="LX108" s="14">
        <v>0</v>
      </c>
      <c r="LY108" s="14"/>
      <c r="LZ108" s="14">
        <v>0</v>
      </c>
      <c r="MA108" s="14">
        <v>0</v>
      </c>
      <c r="MB108" s="14">
        <v>0</v>
      </c>
      <c r="MC108" s="14"/>
      <c r="MD108" s="14"/>
      <c r="ME108" s="14"/>
      <c r="MF108" s="14"/>
      <c r="MG108" s="14">
        <v>130775922.57300125</v>
      </c>
      <c r="MH108" s="14">
        <v>0</v>
      </c>
      <c r="MI108" s="14">
        <v>0</v>
      </c>
      <c r="MJ108" s="14">
        <v>0</v>
      </c>
      <c r="MK108" s="14"/>
      <c r="ML108" s="14">
        <v>0</v>
      </c>
      <c r="MM108" s="14">
        <v>0</v>
      </c>
      <c r="MN108" s="14">
        <v>0</v>
      </c>
      <c r="MO108" s="14"/>
      <c r="MP108" s="14"/>
      <c r="MQ108" s="14"/>
      <c r="MR108" s="14"/>
      <c r="MS108" s="14">
        <v>0</v>
      </c>
      <c r="MT108" s="14">
        <v>1909794.38</v>
      </c>
      <c r="MU108" s="14">
        <v>0</v>
      </c>
      <c r="MV108" s="14">
        <v>0</v>
      </c>
      <c r="MW108" s="14"/>
      <c r="MX108" s="14">
        <v>0</v>
      </c>
      <c r="MY108" s="14">
        <v>0</v>
      </c>
      <c r="MZ108" s="14">
        <v>0</v>
      </c>
      <c r="NA108" s="14"/>
      <c r="NB108" s="14"/>
      <c r="NC108" s="14"/>
      <c r="ND108" s="14"/>
      <c r="NE108" s="14">
        <v>0</v>
      </c>
      <c r="NF108" s="14">
        <v>0</v>
      </c>
      <c r="NG108" s="14">
        <v>158168.22</v>
      </c>
      <c r="NH108" s="14">
        <v>0</v>
      </c>
      <c r="NI108" s="14"/>
      <c r="NJ108" s="14">
        <v>0</v>
      </c>
      <c r="NK108" s="14">
        <v>0</v>
      </c>
      <c r="NL108" s="14">
        <v>0</v>
      </c>
      <c r="NM108" s="14"/>
      <c r="NN108" s="14"/>
      <c r="NO108" s="14"/>
      <c r="NP108" s="14"/>
      <c r="NQ108" s="14">
        <v>0</v>
      </c>
      <c r="NR108" s="14">
        <v>0</v>
      </c>
      <c r="NS108" s="14">
        <v>0</v>
      </c>
      <c r="NT108" s="14">
        <v>9293.73</v>
      </c>
      <c r="NU108" s="14"/>
      <c r="NV108" s="14">
        <v>0</v>
      </c>
      <c r="NW108" s="14">
        <v>0</v>
      </c>
      <c r="NX108" s="14">
        <v>0</v>
      </c>
      <c r="NY108" s="14"/>
      <c r="NZ108" s="14"/>
      <c r="OA108" s="14"/>
      <c r="OB108" s="14"/>
      <c r="OC108" s="14">
        <v>0</v>
      </c>
      <c r="OD108" s="14">
        <v>0</v>
      </c>
      <c r="OE108" s="14">
        <v>0</v>
      </c>
      <c r="OF108" s="14">
        <v>0</v>
      </c>
      <c r="OG108" s="14"/>
      <c r="OH108" s="14">
        <v>0</v>
      </c>
      <c r="OI108" s="14">
        <v>0</v>
      </c>
      <c r="OJ108" s="14">
        <v>0</v>
      </c>
      <c r="OK108" s="14"/>
      <c r="OL108" s="14"/>
      <c r="OM108" s="14"/>
      <c r="ON108" s="14"/>
      <c r="OO108" s="14">
        <v>0</v>
      </c>
      <c r="OP108" s="14">
        <v>0</v>
      </c>
      <c r="OQ108" s="14">
        <v>0</v>
      </c>
      <c r="OR108" s="14">
        <v>0</v>
      </c>
      <c r="OS108" s="14"/>
      <c r="OT108" s="14">
        <v>68781.066666666593</v>
      </c>
      <c r="OU108" s="14">
        <v>0</v>
      </c>
      <c r="OV108" s="14">
        <v>0</v>
      </c>
      <c r="OW108" s="14"/>
      <c r="OX108" s="14"/>
      <c r="OY108" s="14"/>
      <c r="OZ108" s="14"/>
      <c r="PA108" s="14">
        <v>0</v>
      </c>
      <c r="PB108" s="14">
        <v>0</v>
      </c>
      <c r="PC108" s="14">
        <v>0</v>
      </c>
      <c r="PD108" s="14">
        <v>0</v>
      </c>
      <c r="PE108" s="14"/>
      <c r="PF108" s="14">
        <v>0</v>
      </c>
      <c r="PG108" s="14">
        <v>9629.7199999999993</v>
      </c>
      <c r="PH108" s="14">
        <v>0</v>
      </c>
      <c r="PI108" s="14"/>
      <c r="PJ108" s="14"/>
      <c r="PK108" s="14"/>
      <c r="PL108" s="14"/>
      <c r="PM108" s="14">
        <v>0</v>
      </c>
      <c r="PN108" s="14">
        <v>0</v>
      </c>
      <c r="PO108" s="14">
        <v>0</v>
      </c>
      <c r="PP108" s="14">
        <v>0</v>
      </c>
      <c r="PQ108" s="14"/>
      <c r="PR108" s="14">
        <v>0</v>
      </c>
      <c r="PS108" s="14">
        <v>0</v>
      </c>
      <c r="PT108" s="14">
        <v>1327092.0122142853</v>
      </c>
      <c r="PU108" s="14"/>
      <c r="PV108" s="14"/>
      <c r="PW108" s="14"/>
      <c r="PX108" s="14"/>
      <c r="PY108" s="14">
        <v>0</v>
      </c>
      <c r="PZ108" s="14">
        <v>0</v>
      </c>
      <c r="QA108" s="14">
        <v>0</v>
      </c>
      <c r="QB108" s="14">
        <v>0</v>
      </c>
      <c r="QC108" s="14"/>
      <c r="QD108" s="14">
        <v>0</v>
      </c>
      <c r="QE108" s="14">
        <v>0</v>
      </c>
      <c r="QF108" s="14">
        <v>0</v>
      </c>
      <c r="QG108" s="14"/>
      <c r="QH108" s="14"/>
      <c r="QI108" s="14"/>
    </row>
    <row r="109" spans="16:451">
      <c r="R109" s="12"/>
      <c r="S109" s="12" t="s">
        <v>48</v>
      </c>
      <c r="T109" s="12"/>
      <c r="U109" s="12">
        <v>24</v>
      </c>
      <c r="V109" s="12">
        <v>14</v>
      </c>
      <c r="W109" s="12">
        <v>108</v>
      </c>
      <c r="X109" s="12">
        <v>4</v>
      </c>
      <c r="Y109" s="12"/>
      <c r="Z109" s="12"/>
      <c r="AA109" s="12"/>
      <c r="AB109" s="12"/>
      <c r="AC109" s="12"/>
      <c r="AD109" s="12"/>
      <c r="AE109" s="12"/>
      <c r="AG109">
        <v>305970.8299999999</v>
      </c>
      <c r="AH109">
        <v>250985.02000000002</v>
      </c>
      <c r="AI109">
        <v>1453114.89</v>
      </c>
      <c r="AJ109">
        <v>59128.399999999994</v>
      </c>
      <c r="AR109" s="14"/>
      <c r="AS109" s="14">
        <v>304385.72489629639</v>
      </c>
      <c r="AT109" s="14">
        <v>249597.22000000006</v>
      </c>
      <c r="AU109" s="14">
        <v>1453107.91</v>
      </c>
      <c r="AV109" s="14">
        <v>59128.399999999994</v>
      </c>
      <c r="AW109" s="14"/>
      <c r="AX109" s="14"/>
      <c r="AY109" s="14"/>
      <c r="AZ109" s="14"/>
      <c r="BA109" s="14"/>
      <c r="BB109" s="14"/>
      <c r="BC109" s="14"/>
      <c r="BD109" s="14"/>
      <c r="BE109" s="14">
        <v>1585.1051037037009</v>
      </c>
      <c r="BF109" s="14">
        <v>1387.7999999999956</v>
      </c>
      <c r="BG109" s="14">
        <v>6.9800000000013798</v>
      </c>
      <c r="BH109" s="14">
        <v>0</v>
      </c>
      <c r="BI109" s="14"/>
      <c r="BJ109" s="14"/>
      <c r="BK109" s="14"/>
      <c r="BL109" s="14"/>
      <c r="BM109" s="14"/>
      <c r="BN109" s="14"/>
      <c r="BO109" s="14"/>
      <c r="BP109" s="14"/>
      <c r="BQ109" s="14">
        <v>4852.9079559166667</v>
      </c>
      <c r="BR109" s="14">
        <v>0</v>
      </c>
      <c r="BS109" s="14">
        <v>0</v>
      </c>
      <c r="BT109" s="14">
        <v>0</v>
      </c>
      <c r="BU109" s="14"/>
      <c r="BV109" s="14"/>
      <c r="BW109" s="14"/>
      <c r="BX109" s="14"/>
      <c r="BY109" s="14"/>
      <c r="BZ109" s="14"/>
      <c r="CA109" s="14"/>
      <c r="CB109" s="15" t="e">
        <v>#DIV/0!</v>
      </c>
      <c r="CC109" s="15">
        <v>0</v>
      </c>
      <c r="CD109" s="15">
        <v>0</v>
      </c>
      <c r="CE109" s="15">
        <v>0</v>
      </c>
      <c r="CF109" s="15">
        <v>0</v>
      </c>
      <c r="CG109" s="15" t="e">
        <v>#DIV/0!</v>
      </c>
      <c r="CH109" s="15" t="e">
        <v>#DIV/0!</v>
      </c>
      <c r="CI109" s="15" t="e">
        <v>#DIV/0!</v>
      </c>
      <c r="CJ109" s="15" t="e">
        <v>#DIV/0!</v>
      </c>
      <c r="CK109" s="15" t="e">
        <v>#DIV/0!</v>
      </c>
      <c r="CL109" s="15" t="e">
        <v>#DIV/0!</v>
      </c>
      <c r="CM109" s="15" t="e">
        <v>#DIV/0!</v>
      </c>
      <c r="CN109" s="15" t="e">
        <v>#DIV/0!</v>
      </c>
      <c r="CO109" s="15">
        <v>0</v>
      </c>
      <c r="CP109" s="15">
        <v>0</v>
      </c>
      <c r="CQ109" s="15">
        <v>0</v>
      </c>
      <c r="CR109" s="15">
        <v>0</v>
      </c>
      <c r="CS109" s="15" t="e">
        <v>#DIV/0!</v>
      </c>
      <c r="CT109" s="15" t="e">
        <v>#DIV/0!</v>
      </c>
      <c r="CU109" s="15" t="e">
        <v>#DIV/0!</v>
      </c>
      <c r="CV109" s="15" t="e">
        <v>#DIV/0!</v>
      </c>
      <c r="CW109" s="15" t="e">
        <v>#DIV/0!</v>
      </c>
      <c r="CX109" s="15" t="e">
        <v>#DIV/0!</v>
      </c>
      <c r="CY109" s="15" t="e">
        <v>#DIV/0!</v>
      </c>
      <c r="CZ109" s="15">
        <v>0</v>
      </c>
      <c r="DA109" s="15">
        <v>0.17571571432423155</v>
      </c>
      <c r="DB109" s="15">
        <v>0.17989999999999995</v>
      </c>
      <c r="DC109" s="15">
        <v>0.1714956461039979</v>
      </c>
      <c r="DD109" s="15">
        <v>0.17764008480917934</v>
      </c>
      <c r="DE109" s="15">
        <v>0</v>
      </c>
      <c r="DF109" s="15">
        <v>0</v>
      </c>
      <c r="DG109" s="15">
        <v>0</v>
      </c>
      <c r="DH109" s="15">
        <v>0</v>
      </c>
      <c r="DI109" s="15">
        <v>0</v>
      </c>
      <c r="DJ109" s="15">
        <v>0</v>
      </c>
      <c r="DK109" s="15">
        <v>0</v>
      </c>
      <c r="DL109" s="16">
        <v>0</v>
      </c>
      <c r="DM109" s="16">
        <v>117.35068117026557</v>
      </c>
      <c r="DN109" s="16">
        <v>120</v>
      </c>
      <c r="DO109" s="16">
        <v>118.90761891790116</v>
      </c>
      <c r="DP109" s="16">
        <v>120</v>
      </c>
      <c r="DQ109" s="16">
        <v>0</v>
      </c>
      <c r="DR109" s="16">
        <v>0</v>
      </c>
      <c r="DS109" s="16">
        <v>0</v>
      </c>
      <c r="DT109" s="16">
        <v>0</v>
      </c>
      <c r="DU109" s="16">
        <v>0</v>
      </c>
      <c r="DV109" s="16">
        <v>0</v>
      </c>
      <c r="DW109" s="16">
        <v>0</v>
      </c>
      <c r="DX109" s="16">
        <v>0</v>
      </c>
      <c r="DY109" s="16">
        <v>109.57018770743952</v>
      </c>
      <c r="DZ109" s="16">
        <v>113.12275519987247</v>
      </c>
      <c r="EA109" s="16">
        <v>110.93602402280031</v>
      </c>
      <c r="EB109" s="16">
        <v>111.4953853828885</v>
      </c>
      <c r="EC109" s="16">
        <v>0</v>
      </c>
      <c r="ED109" s="16">
        <v>0</v>
      </c>
      <c r="EE109" s="16">
        <v>0</v>
      </c>
      <c r="EF109" s="16">
        <v>0</v>
      </c>
      <c r="EG109" s="16">
        <v>0</v>
      </c>
      <c r="EH109" s="16">
        <v>0</v>
      </c>
      <c r="EI109" s="16">
        <v>0</v>
      </c>
      <c r="EJ109" s="16">
        <v>0</v>
      </c>
      <c r="EK109" s="16">
        <v>8.085724868779673</v>
      </c>
      <c r="EL109" s="16">
        <v>7.9165160561372909</v>
      </c>
      <c r="EM109" s="16">
        <v>8.1402813346101386</v>
      </c>
      <c r="EN109" s="16">
        <v>8.5046146171114998</v>
      </c>
      <c r="EO109" s="16">
        <v>0</v>
      </c>
      <c r="EP109" s="16">
        <v>0</v>
      </c>
      <c r="EQ109" s="16">
        <v>0</v>
      </c>
      <c r="ER109" s="16">
        <v>0</v>
      </c>
      <c r="ES109" s="16">
        <v>0</v>
      </c>
      <c r="ET109" s="16">
        <v>0</v>
      </c>
      <c r="EU109" s="16">
        <v>0</v>
      </c>
      <c r="EV109" s="16">
        <v>0</v>
      </c>
      <c r="EW109" s="16">
        <v>657.8212525969443</v>
      </c>
      <c r="EX109" s="16">
        <v>606.97384416674277</v>
      </c>
      <c r="EY109" s="16">
        <v>663.19237169460325</v>
      </c>
      <c r="EZ109" s="16">
        <v>623.79570965328014</v>
      </c>
      <c r="FA109" s="16">
        <v>0</v>
      </c>
      <c r="FB109" s="16">
        <v>0</v>
      </c>
      <c r="FC109" s="16">
        <v>0</v>
      </c>
      <c r="FD109" s="16">
        <v>0</v>
      </c>
      <c r="FE109" s="16">
        <v>0</v>
      </c>
      <c r="FF109" s="16">
        <v>0</v>
      </c>
      <c r="FG109" s="16">
        <v>0</v>
      </c>
      <c r="FH109" s="13">
        <v>0</v>
      </c>
      <c r="FI109" s="13">
        <v>15694.875</v>
      </c>
      <c r="FJ109" s="13">
        <v>20407</v>
      </c>
      <c r="FK109" s="13">
        <v>15599.75</v>
      </c>
      <c r="FL109" s="13">
        <v>16725</v>
      </c>
      <c r="FM109" s="13">
        <v>0</v>
      </c>
      <c r="FN109" s="13">
        <v>0</v>
      </c>
      <c r="FO109" s="13">
        <v>0</v>
      </c>
      <c r="FP109" s="13">
        <v>0</v>
      </c>
      <c r="FQ109" s="13">
        <v>0</v>
      </c>
      <c r="FR109" s="13">
        <v>0</v>
      </c>
      <c r="FS109" s="13">
        <v>0</v>
      </c>
      <c r="FT109" s="15">
        <v>0</v>
      </c>
      <c r="FU109" s="15">
        <v>0.11284020526870502</v>
      </c>
      <c r="FV109" s="15">
        <v>0.10409523342830543</v>
      </c>
      <c r="FW109" s="15">
        <v>0.1217683272464599</v>
      </c>
      <c r="FX109" s="15">
        <v>0.10112107623318385</v>
      </c>
      <c r="FY109" s="15">
        <v>0</v>
      </c>
      <c r="FZ109" s="15">
        <v>0</v>
      </c>
      <c r="GA109" s="15">
        <v>0</v>
      </c>
      <c r="GB109" s="15">
        <v>0</v>
      </c>
      <c r="GC109" s="15">
        <v>0</v>
      </c>
      <c r="GD109" s="15">
        <v>0</v>
      </c>
      <c r="GE109" s="15">
        <v>0</v>
      </c>
      <c r="GF109" s="12"/>
      <c r="GG109" s="12">
        <v>0</v>
      </c>
      <c r="GH109" s="12">
        <v>0</v>
      </c>
      <c r="GI109" s="12">
        <v>0</v>
      </c>
      <c r="GJ109" s="12">
        <v>0</v>
      </c>
      <c r="GK109" s="12"/>
      <c r="GL109" s="12"/>
      <c r="GM109" s="12"/>
      <c r="GN109" s="12"/>
      <c r="GO109" s="12"/>
      <c r="GP109" s="12"/>
      <c r="GQ109" s="12"/>
      <c r="GR109" s="12"/>
      <c r="GS109" s="12">
        <v>24</v>
      </c>
      <c r="GT109" s="12">
        <v>0</v>
      </c>
      <c r="GU109" s="12">
        <v>0</v>
      </c>
      <c r="GV109" s="12">
        <v>0</v>
      </c>
      <c r="GW109" s="12"/>
      <c r="GX109" s="12"/>
      <c r="GY109" s="12"/>
      <c r="GZ109" s="12"/>
      <c r="HA109" s="12"/>
      <c r="HB109" s="12"/>
      <c r="HC109" s="12"/>
      <c r="HD109" s="12"/>
      <c r="HE109" s="12">
        <v>0</v>
      </c>
      <c r="HF109" s="12">
        <v>14</v>
      </c>
      <c r="HG109" s="12">
        <v>0</v>
      </c>
      <c r="HH109" s="12">
        <v>0</v>
      </c>
      <c r="HI109" s="12"/>
      <c r="HJ109" s="12"/>
      <c r="HK109" s="12"/>
      <c r="HL109" s="12"/>
      <c r="HM109" s="12"/>
      <c r="HN109" s="12"/>
      <c r="HO109" s="12"/>
      <c r="HP109" s="12"/>
      <c r="HQ109" s="12">
        <v>0</v>
      </c>
      <c r="HR109" s="12">
        <v>0</v>
      </c>
      <c r="HS109" s="12">
        <v>108</v>
      </c>
      <c r="HT109" s="12">
        <v>0</v>
      </c>
      <c r="HU109" s="12"/>
      <c r="HV109" s="12"/>
      <c r="HW109" s="12"/>
      <c r="HX109" s="12"/>
      <c r="HY109" s="12"/>
      <c r="HZ109" s="12"/>
      <c r="IA109" s="12"/>
      <c r="IB109" s="12"/>
      <c r="IC109" s="12">
        <v>0</v>
      </c>
      <c r="ID109" s="12">
        <v>0</v>
      </c>
      <c r="IE109" s="12">
        <v>0</v>
      </c>
      <c r="IF109" s="12">
        <v>4</v>
      </c>
      <c r="IG109" s="12"/>
      <c r="IH109" s="12"/>
      <c r="II109" s="12"/>
      <c r="IJ109" s="12"/>
      <c r="IK109" s="12"/>
      <c r="IL109" s="12"/>
      <c r="IM109" s="12"/>
      <c r="IN109" s="12"/>
      <c r="IO109" s="12">
        <v>0</v>
      </c>
      <c r="IP109" s="12">
        <v>0</v>
      </c>
      <c r="IQ109" s="12">
        <v>0</v>
      </c>
      <c r="IR109" s="12">
        <v>0</v>
      </c>
      <c r="IS109" s="12"/>
      <c r="IT109" s="12"/>
      <c r="IU109" s="12"/>
      <c r="IV109" s="12"/>
      <c r="IW109" s="12"/>
      <c r="IX109" s="12"/>
      <c r="IY109" s="12"/>
      <c r="IZ109" s="12"/>
      <c r="JA109" s="12">
        <v>0</v>
      </c>
      <c r="JB109" s="12">
        <v>0</v>
      </c>
      <c r="JC109" s="12">
        <v>0</v>
      </c>
      <c r="JD109" s="12">
        <v>0</v>
      </c>
      <c r="JE109" s="12"/>
      <c r="JF109" s="12"/>
      <c r="JG109" s="12"/>
      <c r="JH109" s="12"/>
      <c r="JI109" s="12"/>
      <c r="JJ109" s="12"/>
      <c r="JK109" s="12"/>
      <c r="JL109" s="12"/>
      <c r="JM109" s="12">
        <v>0</v>
      </c>
      <c r="JN109" s="12">
        <v>0</v>
      </c>
      <c r="JO109" s="12">
        <v>0</v>
      </c>
      <c r="JP109" s="12">
        <v>0</v>
      </c>
      <c r="JQ109" s="12"/>
      <c r="JR109" s="12"/>
      <c r="JS109" s="12"/>
      <c r="JT109" s="12"/>
      <c r="JU109" s="12"/>
      <c r="JV109" s="12"/>
      <c r="JW109" s="12"/>
      <c r="JX109" s="12"/>
      <c r="JY109" s="12">
        <v>0</v>
      </c>
      <c r="JZ109" s="12">
        <v>0</v>
      </c>
      <c r="KA109" s="12">
        <v>0</v>
      </c>
      <c r="KB109" s="12">
        <v>0</v>
      </c>
      <c r="KC109" s="12"/>
      <c r="KD109" s="12"/>
      <c r="KE109" s="12"/>
      <c r="KF109" s="12"/>
      <c r="KG109" s="12"/>
      <c r="KH109" s="12"/>
      <c r="KI109" s="12"/>
      <c r="KJ109" s="12"/>
      <c r="KK109" s="12">
        <v>0</v>
      </c>
      <c r="KL109" s="12">
        <v>0</v>
      </c>
      <c r="KM109" s="12">
        <v>0</v>
      </c>
      <c r="KN109" s="12">
        <v>0</v>
      </c>
      <c r="KO109" s="12"/>
      <c r="KP109" s="12"/>
      <c r="KQ109" s="12"/>
      <c r="KR109" s="12"/>
      <c r="KS109" s="12"/>
      <c r="KT109" s="12"/>
      <c r="KU109" s="12"/>
      <c r="KV109" s="12"/>
      <c r="KW109" s="12">
        <v>0</v>
      </c>
      <c r="KX109" s="12">
        <v>0</v>
      </c>
      <c r="KY109" s="12">
        <v>0</v>
      </c>
      <c r="KZ109" s="12">
        <v>0</v>
      </c>
      <c r="LA109" s="12"/>
      <c r="LB109" s="12"/>
      <c r="LC109" s="12"/>
      <c r="LD109" s="12"/>
      <c r="LE109" s="12"/>
      <c r="LF109" s="12"/>
      <c r="LG109" s="12"/>
      <c r="LH109" s="12"/>
      <c r="LI109" s="12">
        <v>0</v>
      </c>
      <c r="LJ109" s="12">
        <v>0</v>
      </c>
      <c r="LK109" s="12">
        <v>0</v>
      </c>
      <c r="LL109" s="12">
        <v>0</v>
      </c>
      <c r="LM109" s="12"/>
      <c r="LN109" s="12"/>
      <c r="LO109" s="12"/>
      <c r="LP109" s="12"/>
      <c r="LQ109" s="12"/>
      <c r="LR109" s="12"/>
      <c r="LS109" s="12"/>
      <c r="LT109" s="14"/>
      <c r="LU109" s="14">
        <v>0</v>
      </c>
      <c r="LV109" s="14">
        <v>0</v>
      </c>
      <c r="LW109" s="14">
        <v>0</v>
      </c>
      <c r="LX109" s="14">
        <v>0</v>
      </c>
      <c r="LY109" s="14"/>
      <c r="LZ109" s="14"/>
      <c r="MA109" s="14"/>
      <c r="MB109" s="14"/>
      <c r="MC109" s="14"/>
      <c r="MD109" s="14"/>
      <c r="ME109" s="14"/>
      <c r="MF109" s="14"/>
      <c r="MG109" s="14">
        <v>304385.72489629639</v>
      </c>
      <c r="MH109" s="14">
        <v>0</v>
      </c>
      <c r="MI109" s="14">
        <v>0</v>
      </c>
      <c r="MJ109" s="14">
        <v>0</v>
      </c>
      <c r="MK109" s="14"/>
      <c r="ML109" s="14"/>
      <c r="MM109" s="14"/>
      <c r="MN109" s="14"/>
      <c r="MO109" s="14"/>
      <c r="MP109" s="14"/>
      <c r="MQ109" s="14"/>
      <c r="MR109" s="14"/>
      <c r="MS109" s="14">
        <v>0</v>
      </c>
      <c r="MT109" s="14">
        <v>249597.22000000006</v>
      </c>
      <c r="MU109" s="14">
        <v>0</v>
      </c>
      <c r="MV109" s="14">
        <v>0</v>
      </c>
      <c r="MW109" s="14"/>
      <c r="MX109" s="14"/>
      <c r="MY109" s="14"/>
      <c r="MZ109" s="14"/>
      <c r="NA109" s="14"/>
      <c r="NB109" s="14"/>
      <c r="NC109" s="14"/>
      <c r="ND109" s="14"/>
      <c r="NE109" s="14">
        <v>0</v>
      </c>
      <c r="NF109" s="14">
        <v>0</v>
      </c>
      <c r="NG109" s="14">
        <v>1453107.91</v>
      </c>
      <c r="NH109" s="14">
        <v>0</v>
      </c>
      <c r="NI109" s="14"/>
      <c r="NJ109" s="14"/>
      <c r="NK109" s="14"/>
      <c r="NL109" s="14"/>
      <c r="NM109" s="14"/>
      <c r="NN109" s="14"/>
      <c r="NO109" s="14"/>
      <c r="NP109" s="14"/>
      <c r="NQ109" s="14">
        <v>0</v>
      </c>
      <c r="NR109" s="14">
        <v>0</v>
      </c>
      <c r="NS109" s="14">
        <v>0</v>
      </c>
      <c r="NT109" s="14">
        <v>59128.399999999994</v>
      </c>
      <c r="NU109" s="14"/>
      <c r="NV109" s="14"/>
      <c r="NW109" s="14"/>
      <c r="NX109" s="14"/>
      <c r="NY109" s="14"/>
      <c r="NZ109" s="14"/>
      <c r="OA109" s="14"/>
      <c r="OB109" s="14"/>
      <c r="OC109" s="14">
        <v>0</v>
      </c>
      <c r="OD109" s="14">
        <v>0</v>
      </c>
      <c r="OE109" s="14">
        <v>0</v>
      </c>
      <c r="OF109" s="14">
        <v>0</v>
      </c>
      <c r="OG109" s="14"/>
      <c r="OH109" s="14"/>
      <c r="OI109" s="14"/>
      <c r="OJ109" s="14"/>
      <c r="OK109" s="14"/>
      <c r="OL109" s="14"/>
      <c r="OM109" s="14"/>
      <c r="ON109" s="14"/>
      <c r="OO109" s="14">
        <v>0</v>
      </c>
      <c r="OP109" s="14">
        <v>0</v>
      </c>
      <c r="OQ109" s="14">
        <v>0</v>
      </c>
      <c r="OR109" s="14">
        <v>0</v>
      </c>
      <c r="OS109" s="14"/>
      <c r="OT109" s="14"/>
      <c r="OU109" s="14"/>
      <c r="OV109" s="14"/>
      <c r="OW109" s="14"/>
      <c r="OX109" s="14"/>
      <c r="OY109" s="14"/>
      <c r="OZ109" s="14"/>
      <c r="PA109" s="14">
        <v>0</v>
      </c>
      <c r="PB109" s="14">
        <v>0</v>
      </c>
      <c r="PC109" s="14">
        <v>0</v>
      </c>
      <c r="PD109" s="14">
        <v>0</v>
      </c>
      <c r="PE109" s="14"/>
      <c r="PF109" s="14"/>
      <c r="PG109" s="14"/>
      <c r="PH109" s="14"/>
      <c r="PI109" s="14"/>
      <c r="PJ109" s="14"/>
      <c r="PK109" s="14"/>
      <c r="PL109" s="14"/>
      <c r="PM109" s="14">
        <v>0</v>
      </c>
      <c r="PN109" s="14">
        <v>0</v>
      </c>
      <c r="PO109" s="14">
        <v>0</v>
      </c>
      <c r="PP109" s="14">
        <v>0</v>
      </c>
      <c r="PQ109" s="14"/>
      <c r="PR109" s="14"/>
      <c r="PS109" s="14"/>
      <c r="PT109" s="14"/>
      <c r="PU109" s="14"/>
      <c r="PV109" s="14"/>
      <c r="PW109" s="14"/>
      <c r="PX109" s="14"/>
      <c r="PY109" s="14">
        <v>0</v>
      </c>
      <c r="PZ109" s="14">
        <v>0</v>
      </c>
      <c r="QA109" s="14">
        <v>0</v>
      </c>
      <c r="QB109" s="14">
        <v>0</v>
      </c>
      <c r="QC109" s="14"/>
      <c r="QD109" s="14"/>
      <c r="QE109" s="14"/>
      <c r="QF109" s="14"/>
      <c r="QG109" s="14"/>
      <c r="QH109" s="14"/>
      <c r="QI109" s="14"/>
    </row>
    <row r="110" spans="16:451">
      <c r="R110" s="12"/>
      <c r="S110" s="12" t="s">
        <v>49</v>
      </c>
      <c r="T110" s="12"/>
      <c r="U110" s="12">
        <v>3</v>
      </c>
      <c r="V110" s="12">
        <v>1</v>
      </c>
      <c r="W110" s="12">
        <v>7</v>
      </c>
      <c r="X110" s="12">
        <v>104</v>
      </c>
      <c r="Y110" s="12">
        <v>1</v>
      </c>
      <c r="Z110" s="12">
        <v>1</v>
      </c>
      <c r="AA110" s="12">
        <v>4</v>
      </c>
      <c r="AB110" s="12"/>
      <c r="AC110" s="12"/>
      <c r="AD110" s="12"/>
      <c r="AE110" s="12"/>
      <c r="AG110">
        <v>38953.72</v>
      </c>
      <c r="AH110">
        <v>11499.64</v>
      </c>
      <c r="AI110">
        <v>107615.45</v>
      </c>
      <c r="AJ110">
        <v>1460373.9299999995</v>
      </c>
      <c r="AK110">
        <v>6683.97</v>
      </c>
      <c r="AL110">
        <v>10116.01</v>
      </c>
      <c r="AM110">
        <v>65393.210000000006</v>
      </c>
      <c r="AR110" s="14"/>
      <c r="AS110" s="14">
        <v>38840.0792</v>
      </c>
      <c r="AT110" s="14">
        <v>11347.85</v>
      </c>
      <c r="AU110" s="14">
        <v>107501.75999999999</v>
      </c>
      <c r="AV110" s="14">
        <v>1460373.9299999995</v>
      </c>
      <c r="AW110" s="14">
        <v>6660.6239999999998</v>
      </c>
      <c r="AX110" s="14">
        <v>0</v>
      </c>
      <c r="AY110" s="14">
        <v>0</v>
      </c>
      <c r="AZ110" s="14"/>
      <c r="BA110" s="14"/>
      <c r="BB110" s="14"/>
      <c r="BC110" s="14"/>
      <c r="BD110" s="14"/>
      <c r="BE110" s="14">
        <v>113.6407999999992</v>
      </c>
      <c r="BF110" s="14">
        <v>151.789999999999</v>
      </c>
      <c r="BG110" s="14">
        <v>113.6899999999996</v>
      </c>
      <c r="BH110" s="14">
        <v>0</v>
      </c>
      <c r="BI110" s="14">
        <v>23.346000000000501</v>
      </c>
      <c r="BJ110" s="14">
        <v>0</v>
      </c>
      <c r="BK110" s="14">
        <v>0</v>
      </c>
      <c r="BL110" s="14"/>
      <c r="BM110" s="14"/>
      <c r="BN110" s="14"/>
      <c r="BO110" s="14"/>
      <c r="BP110" s="14"/>
      <c r="BQ110" s="14">
        <v>575.95641899999998</v>
      </c>
      <c r="BR110" s="14">
        <v>0</v>
      </c>
      <c r="BS110" s="14">
        <v>0</v>
      </c>
      <c r="BT110" s="14">
        <v>0</v>
      </c>
      <c r="BU110" s="14">
        <v>100.20385025</v>
      </c>
      <c r="BV110" s="14">
        <v>0</v>
      </c>
      <c r="BW110" s="14">
        <v>0</v>
      </c>
      <c r="BX110" s="14"/>
      <c r="BY110" s="14"/>
      <c r="BZ110" s="14"/>
      <c r="CA110" s="14"/>
      <c r="CB110" s="15" t="e">
        <v>#DIV/0!</v>
      </c>
      <c r="CC110" s="15">
        <v>0</v>
      </c>
      <c r="CD110" s="15">
        <v>0</v>
      </c>
      <c r="CE110" s="15">
        <v>0</v>
      </c>
      <c r="CF110" s="15">
        <v>0</v>
      </c>
      <c r="CG110" s="15">
        <v>0</v>
      </c>
      <c r="CH110" s="15">
        <v>0</v>
      </c>
      <c r="CI110" s="15">
        <v>1</v>
      </c>
      <c r="CJ110" s="15" t="e">
        <v>#DIV/0!</v>
      </c>
      <c r="CK110" s="15" t="e">
        <v>#DIV/0!</v>
      </c>
      <c r="CL110" s="15" t="e">
        <v>#DIV/0!</v>
      </c>
      <c r="CM110" s="15" t="e">
        <v>#DIV/0!</v>
      </c>
      <c r="CN110" s="15" t="e">
        <v>#DIV/0!</v>
      </c>
      <c r="CO110" s="15">
        <v>0</v>
      </c>
      <c r="CP110" s="15">
        <v>0</v>
      </c>
      <c r="CQ110" s="15">
        <v>0</v>
      </c>
      <c r="CR110" s="15">
        <v>0</v>
      </c>
      <c r="CS110" s="15">
        <v>0</v>
      </c>
      <c r="CT110" s="15">
        <v>0</v>
      </c>
      <c r="CU110" s="15">
        <v>0</v>
      </c>
      <c r="CV110" s="15" t="e">
        <v>#DIV/0!</v>
      </c>
      <c r="CW110" s="15" t="e">
        <v>#DIV/0!</v>
      </c>
      <c r="CX110" s="15" t="e">
        <v>#DIV/0!</v>
      </c>
      <c r="CY110" s="15" t="e">
        <v>#DIV/0!</v>
      </c>
      <c r="CZ110" s="15">
        <v>0</v>
      </c>
      <c r="DA110" s="15">
        <v>0.17742264587305934</v>
      </c>
      <c r="DB110" s="15">
        <v>0.17990000000000003</v>
      </c>
      <c r="DC110" s="15">
        <v>0.17186868950810219</v>
      </c>
      <c r="DD110" s="15">
        <v>0.16817952317659607</v>
      </c>
      <c r="DE110" s="15">
        <v>0.17989999999999998</v>
      </c>
      <c r="DF110" s="15">
        <v>0.14989999999999998</v>
      </c>
      <c r="DG110" s="15">
        <v>0.16935909214460451</v>
      </c>
      <c r="DH110" s="15">
        <v>0</v>
      </c>
      <c r="DI110" s="15">
        <v>0</v>
      </c>
      <c r="DJ110" s="15">
        <v>0</v>
      </c>
      <c r="DK110" s="15">
        <v>0</v>
      </c>
      <c r="DL110" s="16">
        <v>0</v>
      </c>
      <c r="DM110" s="16">
        <v>120</v>
      </c>
      <c r="DN110" s="16">
        <v>84</v>
      </c>
      <c r="DO110" s="16">
        <v>120</v>
      </c>
      <c r="DP110" s="16">
        <v>118.15260836158649</v>
      </c>
      <c r="DQ110" s="16">
        <v>120</v>
      </c>
      <c r="DR110" s="16">
        <v>120</v>
      </c>
      <c r="DS110" s="16">
        <v>120</v>
      </c>
      <c r="DT110" s="16">
        <v>0</v>
      </c>
      <c r="DU110" s="16">
        <v>0</v>
      </c>
      <c r="DV110" s="16">
        <v>0</v>
      </c>
      <c r="DW110" s="16">
        <v>0</v>
      </c>
      <c r="DX110" s="16">
        <v>0</v>
      </c>
      <c r="DY110" s="16">
        <v>112.37670191260568</v>
      </c>
      <c r="DZ110" s="16">
        <v>76</v>
      </c>
      <c r="EA110" s="16">
        <v>112.10420966405975</v>
      </c>
      <c r="EB110" s="16">
        <v>110.34549462145068</v>
      </c>
      <c r="EC110" s="16">
        <v>115</v>
      </c>
      <c r="ED110" s="16">
        <v>111</v>
      </c>
      <c r="EE110" s="16">
        <v>111.29600434900789</v>
      </c>
      <c r="EF110" s="16">
        <v>0</v>
      </c>
      <c r="EG110" s="16">
        <v>0</v>
      </c>
      <c r="EH110" s="16">
        <v>0</v>
      </c>
      <c r="EI110" s="16">
        <v>0</v>
      </c>
      <c r="EJ110" s="16">
        <v>0</v>
      </c>
      <c r="EK110" s="16">
        <v>7.6232980873943363</v>
      </c>
      <c r="EL110" s="16">
        <v>8</v>
      </c>
      <c r="EM110" s="16">
        <v>8.0008191432402374</v>
      </c>
      <c r="EN110" s="16">
        <v>7.978031274456808</v>
      </c>
      <c r="EO110" s="16">
        <v>7</v>
      </c>
      <c r="EP110" s="16">
        <v>9</v>
      </c>
      <c r="EQ110" s="16">
        <v>7.703995650992117</v>
      </c>
      <c r="ER110" s="16">
        <v>0</v>
      </c>
      <c r="ES110" s="16">
        <v>0</v>
      </c>
      <c r="ET110" s="16">
        <v>0</v>
      </c>
      <c r="EU110" s="16">
        <v>0</v>
      </c>
      <c r="EV110" s="16">
        <v>0</v>
      </c>
      <c r="EW110" s="16">
        <v>632.36479639283402</v>
      </c>
      <c r="EX110" s="16">
        <v>0</v>
      </c>
      <c r="EY110" s="16">
        <v>649.78130705973342</v>
      </c>
      <c r="EZ110" s="16">
        <v>663.83143405062594</v>
      </c>
      <c r="FA110" s="16">
        <v>685</v>
      </c>
      <c r="FB110" s="16">
        <v>749</v>
      </c>
      <c r="FC110" s="16">
        <v>677.53954879043215</v>
      </c>
      <c r="FD110" s="16">
        <v>0</v>
      </c>
      <c r="FE110" s="16">
        <v>0</v>
      </c>
      <c r="FF110" s="16">
        <v>0</v>
      </c>
      <c r="FG110" s="16">
        <v>0</v>
      </c>
      <c r="FH110" s="13">
        <v>0</v>
      </c>
      <c r="FI110" s="13">
        <v>15297.333333333334</v>
      </c>
      <c r="FJ110" s="13">
        <v>13100</v>
      </c>
      <c r="FK110" s="13">
        <v>17350</v>
      </c>
      <c r="FL110" s="13">
        <v>16332.10576923077</v>
      </c>
      <c r="FM110" s="13">
        <v>7500</v>
      </c>
      <c r="FN110" s="13">
        <v>12900</v>
      </c>
      <c r="FO110" s="13">
        <v>18395</v>
      </c>
      <c r="FP110" s="13">
        <v>0</v>
      </c>
      <c r="FQ110" s="13">
        <v>0</v>
      </c>
      <c r="FR110" s="13">
        <v>0</v>
      </c>
      <c r="FS110" s="13">
        <v>0</v>
      </c>
      <c r="FT110" s="15">
        <v>0</v>
      </c>
      <c r="FU110" s="15">
        <v>0.14100300706005403</v>
      </c>
      <c r="FV110" s="15">
        <v>0.1</v>
      </c>
      <c r="FW110" s="15">
        <v>0.10036640592836558</v>
      </c>
      <c r="FX110" s="15">
        <v>0.12791399549848428</v>
      </c>
      <c r="FY110" s="15">
        <v>0.1</v>
      </c>
      <c r="FZ110" s="15">
        <v>0.2</v>
      </c>
      <c r="GA110" s="15">
        <v>0.1</v>
      </c>
      <c r="GB110" s="15">
        <v>0</v>
      </c>
      <c r="GC110" s="15">
        <v>0</v>
      </c>
      <c r="GD110" s="15">
        <v>0</v>
      </c>
      <c r="GE110" s="15">
        <v>0</v>
      </c>
      <c r="GF110" s="12"/>
      <c r="GG110" s="12">
        <v>0</v>
      </c>
      <c r="GH110" s="12">
        <v>0</v>
      </c>
      <c r="GI110" s="12">
        <v>0</v>
      </c>
      <c r="GJ110" s="12">
        <v>0</v>
      </c>
      <c r="GK110" s="12">
        <v>0</v>
      </c>
      <c r="GL110" s="12">
        <v>0</v>
      </c>
      <c r="GM110" s="12">
        <v>0</v>
      </c>
      <c r="GN110" s="12"/>
      <c r="GO110" s="12"/>
      <c r="GP110" s="12"/>
      <c r="GQ110" s="12"/>
      <c r="GR110" s="12"/>
      <c r="GS110" s="12">
        <v>3</v>
      </c>
      <c r="GT110" s="12">
        <v>0</v>
      </c>
      <c r="GU110" s="12">
        <v>0</v>
      </c>
      <c r="GV110" s="12">
        <v>0</v>
      </c>
      <c r="GW110" s="12">
        <v>0</v>
      </c>
      <c r="GX110" s="12">
        <v>0</v>
      </c>
      <c r="GY110" s="12">
        <v>0</v>
      </c>
      <c r="GZ110" s="12"/>
      <c r="HA110" s="12"/>
      <c r="HB110" s="12"/>
      <c r="HC110" s="12"/>
      <c r="HD110" s="12"/>
      <c r="HE110" s="12">
        <v>0</v>
      </c>
      <c r="HF110" s="12">
        <v>1</v>
      </c>
      <c r="HG110" s="12">
        <v>0</v>
      </c>
      <c r="HH110" s="12">
        <v>0</v>
      </c>
      <c r="HI110" s="12">
        <v>0</v>
      </c>
      <c r="HJ110" s="12">
        <v>0</v>
      </c>
      <c r="HK110" s="12">
        <v>0</v>
      </c>
      <c r="HL110" s="12"/>
      <c r="HM110" s="12"/>
      <c r="HN110" s="12"/>
      <c r="HO110" s="12"/>
      <c r="HP110" s="12"/>
      <c r="HQ110" s="12">
        <v>0</v>
      </c>
      <c r="HR110" s="12">
        <v>0</v>
      </c>
      <c r="HS110" s="12">
        <v>7</v>
      </c>
      <c r="HT110" s="12">
        <v>0</v>
      </c>
      <c r="HU110" s="12">
        <v>0</v>
      </c>
      <c r="HV110" s="12">
        <v>0</v>
      </c>
      <c r="HW110" s="12">
        <v>0</v>
      </c>
      <c r="HX110" s="12"/>
      <c r="HY110" s="12"/>
      <c r="HZ110" s="12"/>
      <c r="IA110" s="12"/>
      <c r="IB110" s="12"/>
      <c r="IC110" s="12">
        <v>0</v>
      </c>
      <c r="ID110" s="12">
        <v>0</v>
      </c>
      <c r="IE110" s="12">
        <v>0</v>
      </c>
      <c r="IF110" s="12">
        <v>104</v>
      </c>
      <c r="IG110" s="12">
        <v>0</v>
      </c>
      <c r="IH110" s="12">
        <v>0</v>
      </c>
      <c r="II110" s="12">
        <v>0</v>
      </c>
      <c r="IJ110" s="12"/>
      <c r="IK110" s="12"/>
      <c r="IL110" s="12"/>
      <c r="IM110" s="12"/>
      <c r="IN110" s="12"/>
      <c r="IO110" s="12">
        <v>0</v>
      </c>
      <c r="IP110" s="12">
        <v>0</v>
      </c>
      <c r="IQ110" s="12">
        <v>0</v>
      </c>
      <c r="IR110" s="12">
        <v>0</v>
      </c>
      <c r="IS110" s="12">
        <v>0</v>
      </c>
      <c r="IT110" s="12">
        <v>0</v>
      </c>
      <c r="IU110" s="12">
        <v>0</v>
      </c>
      <c r="IV110" s="12"/>
      <c r="IW110" s="12"/>
      <c r="IX110" s="12"/>
      <c r="IY110" s="12"/>
      <c r="IZ110" s="12"/>
      <c r="JA110" s="12">
        <v>0</v>
      </c>
      <c r="JB110" s="12">
        <v>0</v>
      </c>
      <c r="JC110" s="12">
        <v>0</v>
      </c>
      <c r="JD110" s="12">
        <v>0</v>
      </c>
      <c r="JE110" s="12">
        <v>0</v>
      </c>
      <c r="JF110" s="12">
        <v>1</v>
      </c>
      <c r="JG110" s="12">
        <v>0</v>
      </c>
      <c r="JH110" s="12"/>
      <c r="JI110" s="12"/>
      <c r="JJ110" s="12"/>
      <c r="JK110" s="12"/>
      <c r="JL110" s="12"/>
      <c r="JM110" s="12">
        <v>0</v>
      </c>
      <c r="JN110" s="12">
        <v>0</v>
      </c>
      <c r="JO110" s="12">
        <v>0</v>
      </c>
      <c r="JP110" s="12">
        <v>0</v>
      </c>
      <c r="JQ110" s="12">
        <v>0</v>
      </c>
      <c r="JR110" s="12">
        <v>0</v>
      </c>
      <c r="JS110" s="12">
        <v>4</v>
      </c>
      <c r="JT110" s="12"/>
      <c r="JU110" s="12"/>
      <c r="JV110" s="12"/>
      <c r="JW110" s="12"/>
      <c r="JX110" s="12"/>
      <c r="JY110" s="12">
        <v>0</v>
      </c>
      <c r="JZ110" s="12">
        <v>0</v>
      </c>
      <c r="KA110" s="12">
        <v>0</v>
      </c>
      <c r="KB110" s="12">
        <v>0</v>
      </c>
      <c r="KC110" s="12">
        <v>0</v>
      </c>
      <c r="KD110" s="12">
        <v>0</v>
      </c>
      <c r="KE110" s="12">
        <v>0</v>
      </c>
      <c r="KF110" s="12"/>
      <c r="KG110" s="12"/>
      <c r="KH110" s="12"/>
      <c r="KI110" s="12"/>
      <c r="KJ110" s="12"/>
      <c r="KK110" s="12">
        <v>0</v>
      </c>
      <c r="KL110" s="12">
        <v>0</v>
      </c>
      <c r="KM110" s="12">
        <v>0</v>
      </c>
      <c r="KN110" s="12">
        <v>0</v>
      </c>
      <c r="KO110" s="12">
        <v>0</v>
      </c>
      <c r="KP110" s="12">
        <v>0</v>
      </c>
      <c r="KQ110" s="12">
        <v>0</v>
      </c>
      <c r="KR110" s="12"/>
      <c r="KS110" s="12"/>
      <c r="KT110" s="12"/>
      <c r="KU110" s="12"/>
      <c r="KV110" s="12"/>
      <c r="KW110" s="12">
        <v>0</v>
      </c>
      <c r="KX110" s="12">
        <v>0</v>
      </c>
      <c r="KY110" s="12">
        <v>0</v>
      </c>
      <c r="KZ110" s="12">
        <v>0</v>
      </c>
      <c r="LA110" s="12">
        <v>0</v>
      </c>
      <c r="LB110" s="12">
        <v>0</v>
      </c>
      <c r="LC110" s="12">
        <v>0</v>
      </c>
      <c r="LD110" s="12"/>
      <c r="LE110" s="12"/>
      <c r="LF110" s="12"/>
      <c r="LG110" s="12"/>
      <c r="LH110" s="12"/>
      <c r="LI110" s="12">
        <v>0</v>
      </c>
      <c r="LJ110" s="12">
        <v>0</v>
      </c>
      <c r="LK110" s="12">
        <v>0</v>
      </c>
      <c r="LL110" s="12">
        <v>0</v>
      </c>
      <c r="LM110" s="12">
        <v>0</v>
      </c>
      <c r="LN110" s="12">
        <v>0</v>
      </c>
      <c r="LO110" s="12">
        <v>0</v>
      </c>
      <c r="LP110" s="12"/>
      <c r="LQ110" s="12"/>
      <c r="LR110" s="12"/>
      <c r="LS110" s="12"/>
      <c r="LT110" s="14"/>
      <c r="LU110" s="14">
        <v>0</v>
      </c>
      <c r="LV110" s="14">
        <v>0</v>
      </c>
      <c r="LW110" s="14">
        <v>0</v>
      </c>
      <c r="LX110" s="14">
        <v>0</v>
      </c>
      <c r="LY110" s="14">
        <v>0</v>
      </c>
      <c r="LZ110" s="14">
        <v>0</v>
      </c>
      <c r="MA110" s="14">
        <v>0</v>
      </c>
      <c r="MB110" s="14"/>
      <c r="MC110" s="14"/>
      <c r="MD110" s="14"/>
      <c r="ME110" s="14"/>
      <c r="MF110" s="14"/>
      <c r="MG110" s="14">
        <v>38840.0792</v>
      </c>
      <c r="MH110" s="14">
        <v>0</v>
      </c>
      <c r="MI110" s="14">
        <v>0</v>
      </c>
      <c r="MJ110" s="14">
        <v>0</v>
      </c>
      <c r="MK110" s="14">
        <v>0</v>
      </c>
      <c r="ML110" s="14">
        <v>0</v>
      </c>
      <c r="MM110" s="14">
        <v>0</v>
      </c>
      <c r="MN110" s="14"/>
      <c r="MO110" s="14"/>
      <c r="MP110" s="14"/>
      <c r="MQ110" s="14"/>
      <c r="MR110" s="14"/>
      <c r="MS110" s="14">
        <v>0</v>
      </c>
      <c r="MT110" s="14">
        <v>11347.85</v>
      </c>
      <c r="MU110" s="14">
        <v>0</v>
      </c>
      <c r="MV110" s="14">
        <v>0</v>
      </c>
      <c r="MW110" s="14">
        <v>0</v>
      </c>
      <c r="MX110" s="14">
        <v>0</v>
      </c>
      <c r="MY110" s="14">
        <v>0</v>
      </c>
      <c r="MZ110" s="14"/>
      <c r="NA110" s="14"/>
      <c r="NB110" s="14"/>
      <c r="NC110" s="14"/>
      <c r="ND110" s="14"/>
      <c r="NE110" s="14">
        <v>0</v>
      </c>
      <c r="NF110" s="14">
        <v>0</v>
      </c>
      <c r="NG110" s="14">
        <v>107501.75999999999</v>
      </c>
      <c r="NH110" s="14">
        <v>0</v>
      </c>
      <c r="NI110" s="14">
        <v>0</v>
      </c>
      <c r="NJ110" s="14">
        <v>0</v>
      </c>
      <c r="NK110" s="14">
        <v>0</v>
      </c>
      <c r="NL110" s="14"/>
      <c r="NM110" s="14"/>
      <c r="NN110" s="14"/>
      <c r="NO110" s="14"/>
      <c r="NP110" s="14"/>
      <c r="NQ110" s="14">
        <v>0</v>
      </c>
      <c r="NR110" s="14">
        <v>0</v>
      </c>
      <c r="NS110" s="14">
        <v>0</v>
      </c>
      <c r="NT110" s="14">
        <v>1460373.9299999995</v>
      </c>
      <c r="NU110" s="14">
        <v>0</v>
      </c>
      <c r="NV110" s="14">
        <v>0</v>
      </c>
      <c r="NW110" s="14">
        <v>0</v>
      </c>
      <c r="NX110" s="14"/>
      <c r="NY110" s="14"/>
      <c r="NZ110" s="14"/>
      <c r="OA110" s="14"/>
      <c r="OB110" s="14"/>
      <c r="OC110" s="14">
        <v>0</v>
      </c>
      <c r="OD110" s="14">
        <v>0</v>
      </c>
      <c r="OE110" s="14">
        <v>0</v>
      </c>
      <c r="OF110" s="14">
        <v>0</v>
      </c>
      <c r="OG110" s="14">
        <v>0</v>
      </c>
      <c r="OH110" s="14">
        <v>0</v>
      </c>
      <c r="OI110" s="14">
        <v>0</v>
      </c>
      <c r="OJ110" s="14"/>
      <c r="OK110" s="14"/>
      <c r="OL110" s="14"/>
      <c r="OM110" s="14"/>
      <c r="ON110" s="14"/>
      <c r="OO110" s="14">
        <v>0</v>
      </c>
      <c r="OP110" s="14">
        <v>0</v>
      </c>
      <c r="OQ110" s="14">
        <v>0</v>
      </c>
      <c r="OR110" s="14">
        <v>0</v>
      </c>
      <c r="OS110" s="14">
        <v>0</v>
      </c>
      <c r="OT110" s="14">
        <v>10116.01</v>
      </c>
      <c r="OU110" s="14">
        <v>0</v>
      </c>
      <c r="OV110" s="14"/>
      <c r="OW110" s="14"/>
      <c r="OX110" s="14"/>
      <c r="OY110" s="14"/>
      <c r="OZ110" s="14"/>
      <c r="PA110" s="14">
        <v>0</v>
      </c>
      <c r="PB110" s="14">
        <v>0</v>
      </c>
      <c r="PC110" s="14">
        <v>0</v>
      </c>
      <c r="PD110" s="14">
        <v>0</v>
      </c>
      <c r="PE110" s="14">
        <v>0</v>
      </c>
      <c r="PF110" s="14">
        <v>0</v>
      </c>
      <c r="PG110" s="14">
        <v>65393.210000000006</v>
      </c>
      <c r="PH110" s="14"/>
      <c r="PI110" s="14"/>
      <c r="PJ110" s="14"/>
      <c r="PK110" s="14"/>
      <c r="PL110" s="14"/>
      <c r="PM110" s="14">
        <v>0</v>
      </c>
      <c r="PN110" s="14">
        <v>0</v>
      </c>
      <c r="PO110" s="14">
        <v>0</v>
      </c>
      <c r="PP110" s="14">
        <v>0</v>
      </c>
      <c r="PQ110" s="14">
        <v>0</v>
      </c>
      <c r="PR110" s="14">
        <v>0</v>
      </c>
      <c r="PS110" s="14">
        <v>0</v>
      </c>
      <c r="PT110" s="14"/>
      <c r="PU110" s="14"/>
      <c r="PV110" s="14"/>
      <c r="PW110" s="14"/>
      <c r="PX110" s="14"/>
      <c r="PY110" s="14">
        <v>0</v>
      </c>
      <c r="PZ110" s="14">
        <v>0</v>
      </c>
      <c r="QA110" s="14">
        <v>0</v>
      </c>
      <c r="QB110" s="14">
        <v>0</v>
      </c>
      <c r="QC110" s="14">
        <v>0</v>
      </c>
      <c r="QD110" s="14">
        <v>0</v>
      </c>
      <c r="QE110" s="14">
        <v>0</v>
      </c>
      <c r="QF110" s="14"/>
      <c r="QG110" s="14"/>
      <c r="QH110" s="14"/>
      <c r="QI110" s="14"/>
    </row>
    <row r="111" spans="16:451">
      <c r="R111" s="12"/>
      <c r="S111" s="12" t="s">
        <v>50</v>
      </c>
      <c r="T111" s="12"/>
      <c r="U111" s="12">
        <v>1</v>
      </c>
      <c r="V111" s="12">
        <v>1</v>
      </c>
      <c r="W111" s="12">
        <v>2</v>
      </c>
      <c r="X111" s="12">
        <v>1</v>
      </c>
      <c r="Y111" s="12">
        <v>2</v>
      </c>
      <c r="Z111" s="12"/>
      <c r="AA111" s="12">
        <v>99</v>
      </c>
      <c r="AB111" s="12"/>
      <c r="AC111" s="12"/>
      <c r="AD111" s="12"/>
      <c r="AE111" s="12"/>
      <c r="AG111">
        <v>16456.71</v>
      </c>
      <c r="AH111">
        <v>10819.47</v>
      </c>
      <c r="AI111">
        <v>19541.349999999999</v>
      </c>
      <c r="AJ111">
        <v>15932.09</v>
      </c>
      <c r="AK111">
        <v>22940.97</v>
      </c>
      <c r="AM111">
        <v>1410227.5899999996</v>
      </c>
      <c r="AR111" s="14"/>
      <c r="AS111" s="14">
        <v>16380.598125</v>
      </c>
      <c r="AT111" s="14">
        <v>10716.09</v>
      </c>
      <c r="AU111" s="14">
        <v>19338.379999999997</v>
      </c>
      <c r="AV111" s="14">
        <v>15932.09</v>
      </c>
      <c r="AW111" s="14">
        <v>22809.098333333299</v>
      </c>
      <c r="AX111" s="14"/>
      <c r="AY111" s="14">
        <v>0</v>
      </c>
      <c r="AZ111" s="14"/>
      <c r="BA111" s="14"/>
      <c r="BB111" s="14"/>
      <c r="BC111" s="14"/>
      <c r="BD111" s="14"/>
      <c r="BE111" s="14">
        <v>76.111875000000495</v>
      </c>
      <c r="BF111" s="14">
        <v>103.379999999999</v>
      </c>
      <c r="BG111" s="14">
        <v>202.97000000000011</v>
      </c>
      <c r="BH111" s="14">
        <v>0</v>
      </c>
      <c r="BI111" s="14">
        <v>131.87166666666599</v>
      </c>
      <c r="BJ111" s="14"/>
      <c r="BK111" s="14">
        <v>0</v>
      </c>
      <c r="BL111" s="14"/>
      <c r="BM111" s="14"/>
      <c r="BN111" s="14"/>
      <c r="BO111" s="14"/>
      <c r="BP111" s="14"/>
      <c r="BQ111" s="14">
        <v>246.71351075000001</v>
      </c>
      <c r="BR111" s="14">
        <v>0</v>
      </c>
      <c r="BS111" s="14">
        <v>0</v>
      </c>
      <c r="BT111" s="14">
        <v>0</v>
      </c>
      <c r="BU111" s="14">
        <v>324.61770858333301</v>
      </c>
      <c r="BV111" s="14"/>
      <c r="BW111" s="14">
        <v>-117.38</v>
      </c>
      <c r="BX111" s="14"/>
      <c r="BY111" s="14"/>
      <c r="BZ111" s="14"/>
      <c r="CA111" s="14"/>
      <c r="CB111" s="15" t="e">
        <v>#DIV/0!</v>
      </c>
      <c r="CC111" s="15">
        <v>0</v>
      </c>
      <c r="CD111" s="15">
        <v>0</v>
      </c>
      <c r="CE111" s="15">
        <v>0</v>
      </c>
      <c r="CF111" s="15">
        <v>0</v>
      </c>
      <c r="CG111" s="15">
        <v>0</v>
      </c>
      <c r="CH111" s="15" t="e">
        <v>#DIV/0!</v>
      </c>
      <c r="CI111" s="15">
        <v>1</v>
      </c>
      <c r="CJ111" s="15" t="e">
        <v>#DIV/0!</v>
      </c>
      <c r="CK111" s="15" t="e">
        <v>#DIV/0!</v>
      </c>
      <c r="CL111" s="15" t="e">
        <v>#DIV/0!</v>
      </c>
      <c r="CM111" s="15" t="e">
        <v>#DIV/0!</v>
      </c>
      <c r="CN111" s="15" t="e">
        <v>#DIV/0!</v>
      </c>
      <c r="CO111" s="15">
        <v>0</v>
      </c>
      <c r="CP111" s="15">
        <v>0</v>
      </c>
      <c r="CQ111" s="15">
        <v>0</v>
      </c>
      <c r="CR111" s="15">
        <v>0</v>
      </c>
      <c r="CS111" s="15">
        <v>0</v>
      </c>
      <c r="CT111" s="15" t="e">
        <v>#DIV/0!</v>
      </c>
      <c r="CU111" s="15">
        <v>0</v>
      </c>
      <c r="CV111" s="15" t="e">
        <v>#DIV/0!</v>
      </c>
      <c r="CW111" s="15" t="e">
        <v>#DIV/0!</v>
      </c>
      <c r="CX111" s="15" t="e">
        <v>#DIV/0!</v>
      </c>
      <c r="CY111" s="15" t="e">
        <v>#DIV/0!</v>
      </c>
      <c r="CZ111" s="15">
        <v>0</v>
      </c>
      <c r="DA111" s="15">
        <v>0.17989999999999998</v>
      </c>
      <c r="DB111" s="15">
        <v>0.17990000000000003</v>
      </c>
      <c r="DC111" s="15">
        <v>0.17586795829009641</v>
      </c>
      <c r="DD111" s="15">
        <v>0.17989999999999998</v>
      </c>
      <c r="DE111" s="15">
        <v>0.16977636238314736</v>
      </c>
      <c r="DF111" s="15">
        <v>0</v>
      </c>
      <c r="DG111" s="15">
        <v>0.16844436639130589</v>
      </c>
      <c r="DH111" s="15">
        <v>0</v>
      </c>
      <c r="DI111" s="15">
        <v>0</v>
      </c>
      <c r="DJ111" s="15">
        <v>0</v>
      </c>
      <c r="DK111" s="15">
        <v>0</v>
      </c>
      <c r="DL111" s="16">
        <v>0</v>
      </c>
      <c r="DM111" s="16">
        <v>120</v>
      </c>
      <c r="DN111" s="16">
        <v>120</v>
      </c>
      <c r="DO111" s="16">
        <v>98.515350155652854</v>
      </c>
      <c r="DP111" s="16">
        <v>120</v>
      </c>
      <c r="DQ111" s="16">
        <v>120</v>
      </c>
      <c r="DR111" s="16">
        <v>0</v>
      </c>
      <c r="DS111" s="16">
        <v>117.21576995275461</v>
      </c>
      <c r="DT111" s="16">
        <v>0</v>
      </c>
      <c r="DU111" s="16">
        <v>0</v>
      </c>
      <c r="DV111" s="16">
        <v>0</v>
      </c>
      <c r="DW111" s="16">
        <v>0</v>
      </c>
      <c r="DX111" s="16">
        <v>0</v>
      </c>
      <c r="DY111" s="16">
        <v>113</v>
      </c>
      <c r="DZ111" s="16">
        <v>113</v>
      </c>
      <c r="EA111" s="16">
        <v>91.112145984662504</v>
      </c>
      <c r="EB111" s="16">
        <v>111</v>
      </c>
      <c r="EC111" s="16">
        <v>113.49381811915737</v>
      </c>
      <c r="ED111" s="16">
        <v>0</v>
      </c>
      <c r="EE111" s="16">
        <v>109.45496521960331</v>
      </c>
      <c r="EF111" s="16">
        <v>0</v>
      </c>
      <c r="EG111" s="16">
        <v>0</v>
      </c>
      <c r="EH111" s="16">
        <v>0</v>
      </c>
      <c r="EI111" s="16">
        <v>0</v>
      </c>
      <c r="EJ111" s="16">
        <v>0</v>
      </c>
      <c r="EK111" s="16">
        <v>7</v>
      </c>
      <c r="EL111" s="16">
        <v>7</v>
      </c>
      <c r="EM111" s="16">
        <v>7.8064083419807142</v>
      </c>
      <c r="EN111" s="16">
        <v>9</v>
      </c>
      <c r="EO111" s="16">
        <v>8.5061818808426306</v>
      </c>
      <c r="EP111" s="16">
        <v>0</v>
      </c>
      <c r="EQ111" s="16">
        <v>7.9840157109569638</v>
      </c>
      <c r="ER111" s="16">
        <v>0</v>
      </c>
      <c r="ES111" s="16">
        <v>0</v>
      </c>
      <c r="ET111" s="16">
        <v>0</v>
      </c>
      <c r="EU111" s="16">
        <v>0</v>
      </c>
      <c r="EV111" s="16">
        <v>0</v>
      </c>
      <c r="EW111" s="16">
        <v>0</v>
      </c>
      <c r="EX111" s="16">
        <v>589</v>
      </c>
      <c r="EY111" s="16">
        <v>561</v>
      </c>
      <c r="EZ111" s="16">
        <v>585</v>
      </c>
      <c r="FA111" s="16">
        <v>702.5</v>
      </c>
      <c r="FB111" s="16">
        <v>0</v>
      </c>
      <c r="FC111" s="16">
        <v>663.85222366839889</v>
      </c>
      <c r="FD111" s="16">
        <v>0</v>
      </c>
      <c r="FE111" s="16">
        <v>0</v>
      </c>
      <c r="FF111" s="16">
        <v>0</v>
      </c>
      <c r="FG111" s="16">
        <v>0</v>
      </c>
      <c r="FH111" s="13">
        <v>0</v>
      </c>
      <c r="FI111" s="13">
        <v>18500</v>
      </c>
      <c r="FJ111" s="13">
        <v>12100</v>
      </c>
      <c r="FK111" s="13">
        <v>11000</v>
      </c>
      <c r="FL111" s="13">
        <v>18000</v>
      </c>
      <c r="FM111" s="13">
        <v>13250</v>
      </c>
      <c r="FN111" s="13">
        <v>0</v>
      </c>
      <c r="FO111" s="13">
        <v>16522.727272727272</v>
      </c>
      <c r="FP111" s="13">
        <v>0</v>
      </c>
      <c r="FQ111" s="13">
        <v>0</v>
      </c>
      <c r="FR111" s="13">
        <v>0</v>
      </c>
      <c r="FS111" s="13">
        <v>0</v>
      </c>
      <c r="FT111" s="15">
        <v>0</v>
      </c>
      <c r="FU111" s="15">
        <v>0.105</v>
      </c>
      <c r="FV111" s="15">
        <v>0.1</v>
      </c>
      <c r="FW111" s="15">
        <v>0.10202272727272728</v>
      </c>
      <c r="FX111" s="15">
        <v>0.1</v>
      </c>
      <c r="FY111" s="15">
        <v>0.1240377358490566</v>
      </c>
      <c r="FZ111" s="15">
        <v>0</v>
      </c>
      <c r="GA111" s="15">
        <v>0.12867941922665446</v>
      </c>
      <c r="GB111" s="15">
        <v>0</v>
      </c>
      <c r="GC111" s="15">
        <v>0</v>
      </c>
      <c r="GD111" s="15">
        <v>0</v>
      </c>
      <c r="GE111" s="15">
        <v>0</v>
      </c>
      <c r="GF111" s="12"/>
      <c r="GG111" s="12">
        <v>0</v>
      </c>
      <c r="GH111" s="12">
        <v>0</v>
      </c>
      <c r="GI111" s="12">
        <v>0</v>
      </c>
      <c r="GJ111" s="12">
        <v>0</v>
      </c>
      <c r="GK111" s="12">
        <v>0</v>
      </c>
      <c r="GL111" s="12"/>
      <c r="GM111" s="12">
        <v>0</v>
      </c>
      <c r="GN111" s="12"/>
      <c r="GO111" s="12"/>
      <c r="GP111" s="12"/>
      <c r="GQ111" s="12"/>
      <c r="GR111" s="12"/>
      <c r="GS111" s="12">
        <v>1</v>
      </c>
      <c r="GT111" s="12">
        <v>0</v>
      </c>
      <c r="GU111" s="12">
        <v>0</v>
      </c>
      <c r="GV111" s="12">
        <v>0</v>
      </c>
      <c r="GW111" s="12">
        <v>0</v>
      </c>
      <c r="GX111" s="12"/>
      <c r="GY111" s="12">
        <v>0</v>
      </c>
      <c r="GZ111" s="12"/>
      <c r="HA111" s="12"/>
      <c r="HB111" s="12"/>
      <c r="HC111" s="12"/>
      <c r="HD111" s="12"/>
      <c r="HE111" s="12">
        <v>0</v>
      </c>
      <c r="HF111" s="12">
        <v>1</v>
      </c>
      <c r="HG111" s="12">
        <v>0</v>
      </c>
      <c r="HH111" s="12">
        <v>0</v>
      </c>
      <c r="HI111" s="12">
        <v>0</v>
      </c>
      <c r="HJ111" s="12"/>
      <c r="HK111" s="12">
        <v>0</v>
      </c>
      <c r="HL111" s="12"/>
      <c r="HM111" s="12"/>
      <c r="HN111" s="12"/>
      <c r="HO111" s="12"/>
      <c r="HP111" s="12"/>
      <c r="HQ111" s="12">
        <v>0</v>
      </c>
      <c r="HR111" s="12">
        <v>0</v>
      </c>
      <c r="HS111" s="12">
        <v>2</v>
      </c>
      <c r="HT111" s="12">
        <v>0</v>
      </c>
      <c r="HU111" s="12">
        <v>0</v>
      </c>
      <c r="HV111" s="12"/>
      <c r="HW111" s="12">
        <v>0</v>
      </c>
      <c r="HX111" s="12"/>
      <c r="HY111" s="12"/>
      <c r="HZ111" s="12"/>
      <c r="IA111" s="12"/>
      <c r="IB111" s="12"/>
      <c r="IC111" s="12">
        <v>0</v>
      </c>
      <c r="ID111" s="12">
        <v>0</v>
      </c>
      <c r="IE111" s="12">
        <v>0</v>
      </c>
      <c r="IF111" s="12">
        <v>1</v>
      </c>
      <c r="IG111" s="12">
        <v>0</v>
      </c>
      <c r="IH111" s="12"/>
      <c r="II111" s="12">
        <v>0</v>
      </c>
      <c r="IJ111" s="12"/>
      <c r="IK111" s="12"/>
      <c r="IL111" s="12"/>
      <c r="IM111" s="12"/>
      <c r="IN111" s="12"/>
      <c r="IO111" s="12">
        <v>0</v>
      </c>
      <c r="IP111" s="12">
        <v>0</v>
      </c>
      <c r="IQ111" s="12">
        <v>0</v>
      </c>
      <c r="IR111" s="12">
        <v>0</v>
      </c>
      <c r="IS111" s="12">
        <v>0</v>
      </c>
      <c r="IT111" s="12"/>
      <c r="IU111" s="12">
        <v>0</v>
      </c>
      <c r="IV111" s="12"/>
      <c r="IW111" s="12"/>
      <c r="IX111" s="12"/>
      <c r="IY111" s="12"/>
      <c r="IZ111" s="12"/>
      <c r="JA111" s="12">
        <v>0</v>
      </c>
      <c r="JB111" s="12">
        <v>0</v>
      </c>
      <c r="JC111" s="12">
        <v>0</v>
      </c>
      <c r="JD111" s="12">
        <v>0</v>
      </c>
      <c r="JE111" s="12">
        <v>0</v>
      </c>
      <c r="JF111" s="12"/>
      <c r="JG111" s="12">
        <v>0</v>
      </c>
      <c r="JH111" s="12"/>
      <c r="JI111" s="12"/>
      <c r="JJ111" s="12"/>
      <c r="JK111" s="12"/>
      <c r="JL111" s="12"/>
      <c r="JM111" s="12">
        <v>0</v>
      </c>
      <c r="JN111" s="12">
        <v>0</v>
      </c>
      <c r="JO111" s="12">
        <v>0</v>
      </c>
      <c r="JP111" s="12">
        <v>0</v>
      </c>
      <c r="JQ111" s="12">
        <v>0</v>
      </c>
      <c r="JR111" s="12"/>
      <c r="JS111" s="12">
        <v>99</v>
      </c>
      <c r="JT111" s="12"/>
      <c r="JU111" s="12"/>
      <c r="JV111" s="12"/>
      <c r="JW111" s="12"/>
      <c r="JX111" s="12"/>
      <c r="JY111" s="12">
        <v>0</v>
      </c>
      <c r="JZ111" s="12">
        <v>0</v>
      </c>
      <c r="KA111" s="12">
        <v>0</v>
      </c>
      <c r="KB111" s="12">
        <v>0</v>
      </c>
      <c r="KC111" s="12">
        <v>0</v>
      </c>
      <c r="KD111" s="12"/>
      <c r="KE111" s="12">
        <v>0</v>
      </c>
      <c r="KF111" s="12"/>
      <c r="KG111" s="12"/>
      <c r="KH111" s="12"/>
      <c r="KI111" s="12"/>
      <c r="KJ111" s="12"/>
      <c r="KK111" s="12">
        <v>0</v>
      </c>
      <c r="KL111" s="12">
        <v>0</v>
      </c>
      <c r="KM111" s="12">
        <v>0</v>
      </c>
      <c r="KN111" s="12">
        <v>0</v>
      </c>
      <c r="KO111" s="12">
        <v>0</v>
      </c>
      <c r="KP111" s="12"/>
      <c r="KQ111" s="12">
        <v>0</v>
      </c>
      <c r="KR111" s="12"/>
      <c r="KS111" s="12"/>
      <c r="KT111" s="12"/>
      <c r="KU111" s="12"/>
      <c r="KV111" s="12"/>
      <c r="KW111" s="12">
        <v>0</v>
      </c>
      <c r="KX111" s="12">
        <v>0</v>
      </c>
      <c r="KY111" s="12">
        <v>0</v>
      </c>
      <c r="KZ111" s="12">
        <v>0</v>
      </c>
      <c r="LA111" s="12">
        <v>0</v>
      </c>
      <c r="LB111" s="12"/>
      <c r="LC111" s="12">
        <v>0</v>
      </c>
      <c r="LD111" s="12"/>
      <c r="LE111" s="12"/>
      <c r="LF111" s="12"/>
      <c r="LG111" s="12"/>
      <c r="LH111" s="12"/>
      <c r="LI111" s="12">
        <v>0</v>
      </c>
      <c r="LJ111" s="12">
        <v>0</v>
      </c>
      <c r="LK111" s="12">
        <v>0</v>
      </c>
      <c r="LL111" s="12">
        <v>0</v>
      </c>
      <c r="LM111" s="12">
        <v>0</v>
      </c>
      <c r="LN111" s="12"/>
      <c r="LO111" s="12">
        <v>0</v>
      </c>
      <c r="LP111" s="12"/>
      <c r="LQ111" s="12"/>
      <c r="LR111" s="12"/>
      <c r="LS111" s="12"/>
      <c r="LT111" s="14"/>
      <c r="LU111" s="14">
        <v>0</v>
      </c>
      <c r="LV111" s="14">
        <v>0</v>
      </c>
      <c r="LW111" s="14">
        <v>0</v>
      </c>
      <c r="LX111" s="14">
        <v>0</v>
      </c>
      <c r="LY111" s="14">
        <v>0</v>
      </c>
      <c r="LZ111" s="14"/>
      <c r="MA111" s="14">
        <v>0</v>
      </c>
      <c r="MB111" s="14"/>
      <c r="MC111" s="14"/>
      <c r="MD111" s="14"/>
      <c r="ME111" s="14"/>
      <c r="MF111" s="14"/>
      <c r="MG111" s="14">
        <v>16380.598125</v>
      </c>
      <c r="MH111" s="14">
        <v>0</v>
      </c>
      <c r="MI111" s="14">
        <v>0</v>
      </c>
      <c r="MJ111" s="14">
        <v>0</v>
      </c>
      <c r="MK111" s="14">
        <v>0</v>
      </c>
      <c r="ML111" s="14"/>
      <c r="MM111" s="14">
        <v>0</v>
      </c>
      <c r="MN111" s="14"/>
      <c r="MO111" s="14"/>
      <c r="MP111" s="14"/>
      <c r="MQ111" s="14"/>
      <c r="MR111" s="14"/>
      <c r="MS111" s="14">
        <v>0</v>
      </c>
      <c r="MT111" s="14">
        <v>10716.09</v>
      </c>
      <c r="MU111" s="14">
        <v>0</v>
      </c>
      <c r="MV111" s="14">
        <v>0</v>
      </c>
      <c r="MW111" s="14">
        <v>0</v>
      </c>
      <c r="MX111" s="14"/>
      <c r="MY111" s="14">
        <v>0</v>
      </c>
      <c r="MZ111" s="14"/>
      <c r="NA111" s="14"/>
      <c r="NB111" s="14"/>
      <c r="NC111" s="14"/>
      <c r="ND111" s="14"/>
      <c r="NE111" s="14">
        <v>0</v>
      </c>
      <c r="NF111" s="14">
        <v>0</v>
      </c>
      <c r="NG111" s="14">
        <v>19338.379999999997</v>
      </c>
      <c r="NH111" s="14">
        <v>0</v>
      </c>
      <c r="NI111" s="14">
        <v>0</v>
      </c>
      <c r="NJ111" s="14"/>
      <c r="NK111" s="14">
        <v>0</v>
      </c>
      <c r="NL111" s="14"/>
      <c r="NM111" s="14"/>
      <c r="NN111" s="14"/>
      <c r="NO111" s="14"/>
      <c r="NP111" s="14"/>
      <c r="NQ111" s="14">
        <v>0</v>
      </c>
      <c r="NR111" s="14">
        <v>0</v>
      </c>
      <c r="NS111" s="14">
        <v>0</v>
      </c>
      <c r="NT111" s="14">
        <v>15932.09</v>
      </c>
      <c r="NU111" s="14">
        <v>0</v>
      </c>
      <c r="NV111" s="14"/>
      <c r="NW111" s="14">
        <v>0</v>
      </c>
      <c r="NX111" s="14"/>
      <c r="NY111" s="14"/>
      <c r="NZ111" s="14"/>
      <c r="OA111" s="14"/>
      <c r="OB111" s="14"/>
      <c r="OC111" s="14">
        <v>0</v>
      </c>
      <c r="OD111" s="14">
        <v>0</v>
      </c>
      <c r="OE111" s="14">
        <v>0</v>
      </c>
      <c r="OF111" s="14">
        <v>0</v>
      </c>
      <c r="OG111" s="14">
        <v>0</v>
      </c>
      <c r="OH111" s="14"/>
      <c r="OI111" s="14">
        <v>0</v>
      </c>
      <c r="OJ111" s="14"/>
      <c r="OK111" s="14"/>
      <c r="OL111" s="14"/>
      <c r="OM111" s="14"/>
      <c r="ON111" s="14"/>
      <c r="OO111" s="14">
        <v>0</v>
      </c>
      <c r="OP111" s="14">
        <v>0</v>
      </c>
      <c r="OQ111" s="14">
        <v>0</v>
      </c>
      <c r="OR111" s="14">
        <v>0</v>
      </c>
      <c r="OS111" s="14">
        <v>0</v>
      </c>
      <c r="OT111" s="14"/>
      <c r="OU111" s="14">
        <v>0</v>
      </c>
      <c r="OV111" s="14"/>
      <c r="OW111" s="14"/>
      <c r="OX111" s="14"/>
      <c r="OY111" s="14"/>
      <c r="OZ111" s="14"/>
      <c r="PA111" s="14">
        <v>0</v>
      </c>
      <c r="PB111" s="14">
        <v>0</v>
      </c>
      <c r="PC111" s="14">
        <v>0</v>
      </c>
      <c r="PD111" s="14">
        <v>0</v>
      </c>
      <c r="PE111" s="14">
        <v>0</v>
      </c>
      <c r="PF111" s="14"/>
      <c r="PG111" s="14">
        <v>1410227.5899999996</v>
      </c>
      <c r="PH111" s="14"/>
      <c r="PI111" s="14"/>
      <c r="PJ111" s="14"/>
      <c r="PK111" s="14"/>
      <c r="PL111" s="14"/>
      <c r="PM111" s="14">
        <v>0</v>
      </c>
      <c r="PN111" s="14">
        <v>0</v>
      </c>
      <c r="PO111" s="14">
        <v>0</v>
      </c>
      <c r="PP111" s="14">
        <v>0</v>
      </c>
      <c r="PQ111" s="14">
        <v>0</v>
      </c>
      <c r="PR111" s="14"/>
      <c r="PS111" s="14">
        <v>0</v>
      </c>
      <c r="PT111" s="14"/>
      <c r="PU111" s="14"/>
      <c r="PV111" s="14"/>
      <c r="PW111" s="14"/>
      <c r="PX111" s="14"/>
      <c r="PY111" s="14">
        <v>0</v>
      </c>
      <c r="PZ111" s="14">
        <v>0</v>
      </c>
      <c r="QA111" s="14">
        <v>0</v>
      </c>
      <c r="QB111" s="14">
        <v>0</v>
      </c>
      <c r="QC111" s="14">
        <v>0</v>
      </c>
      <c r="QD111" s="14"/>
      <c r="QE111" s="14">
        <v>0</v>
      </c>
      <c r="QF111" s="14"/>
      <c r="QG111" s="14"/>
      <c r="QH111" s="14"/>
      <c r="QI111" s="14"/>
    </row>
    <row r="112" spans="16:451">
      <c r="R112" s="12"/>
      <c r="S112" s="12" t="s">
        <v>97</v>
      </c>
      <c r="T112" s="12"/>
      <c r="U112" s="12">
        <v>3</v>
      </c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G112">
        <v>34775.182333333301</v>
      </c>
      <c r="AR112" s="14"/>
      <c r="AS112" s="14">
        <v>34645.9146666667</v>
      </c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>
        <v>129.26766666666839</v>
      </c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>
        <v>493.33212514722197</v>
      </c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5" t="e">
        <v>#DIV/0!</v>
      </c>
      <c r="CC112" s="15">
        <v>0</v>
      </c>
      <c r="CD112" s="15" t="e">
        <v>#DIV/0!</v>
      </c>
      <c r="CE112" s="15" t="e">
        <v>#DIV/0!</v>
      </c>
      <c r="CF112" s="15" t="e">
        <v>#DIV/0!</v>
      </c>
      <c r="CG112" s="15" t="e">
        <v>#DIV/0!</v>
      </c>
      <c r="CH112" s="15" t="e">
        <v>#DIV/0!</v>
      </c>
      <c r="CI112" s="15" t="e">
        <v>#DIV/0!</v>
      </c>
      <c r="CJ112" s="15" t="e">
        <v>#DIV/0!</v>
      </c>
      <c r="CK112" s="15" t="e">
        <v>#DIV/0!</v>
      </c>
      <c r="CL112" s="15" t="e">
        <v>#DIV/0!</v>
      </c>
      <c r="CM112" s="15" t="e">
        <v>#DIV/0!</v>
      </c>
      <c r="CN112" s="15" t="e">
        <v>#DIV/0!</v>
      </c>
      <c r="CO112" s="15">
        <v>0</v>
      </c>
      <c r="CP112" s="15" t="e">
        <v>#DIV/0!</v>
      </c>
      <c r="CQ112" s="15" t="e">
        <v>#DIV/0!</v>
      </c>
      <c r="CR112" s="15" t="e">
        <v>#DIV/0!</v>
      </c>
      <c r="CS112" s="15" t="e">
        <v>#DIV/0!</v>
      </c>
      <c r="CT112" s="15" t="e">
        <v>#DIV/0!</v>
      </c>
      <c r="CU112" s="15" t="e">
        <v>#DIV/0!</v>
      </c>
      <c r="CV112" s="15" t="e">
        <v>#DIV/0!</v>
      </c>
      <c r="CW112" s="15" t="e">
        <v>#DIV/0!</v>
      </c>
      <c r="CX112" s="15" t="e">
        <v>#DIV/0!</v>
      </c>
      <c r="CY112" s="15" t="e">
        <v>#DIV/0!</v>
      </c>
      <c r="CZ112" s="15">
        <v>0</v>
      </c>
      <c r="DA112" s="15">
        <v>0.17026803005721114</v>
      </c>
      <c r="DB112" s="15">
        <v>0</v>
      </c>
      <c r="DC112" s="15">
        <v>0</v>
      </c>
      <c r="DD112" s="15">
        <v>0</v>
      </c>
      <c r="DE112" s="15">
        <v>0</v>
      </c>
      <c r="DF112" s="15">
        <v>0</v>
      </c>
      <c r="DG112" s="15">
        <v>0</v>
      </c>
      <c r="DH112" s="15">
        <v>0</v>
      </c>
      <c r="DI112" s="15">
        <v>0</v>
      </c>
      <c r="DJ112" s="15">
        <v>0</v>
      </c>
      <c r="DK112" s="15">
        <v>0</v>
      </c>
      <c r="DL112" s="16">
        <v>0</v>
      </c>
      <c r="DM112" s="16">
        <v>120</v>
      </c>
      <c r="DN112" s="16">
        <v>0</v>
      </c>
      <c r="DO112" s="16">
        <v>0</v>
      </c>
      <c r="DP112" s="16">
        <v>0</v>
      </c>
      <c r="DQ112" s="16">
        <v>0</v>
      </c>
      <c r="DR112" s="16">
        <v>0</v>
      </c>
      <c r="DS112" s="16">
        <v>0</v>
      </c>
      <c r="DT112" s="16">
        <v>0</v>
      </c>
      <c r="DU112" s="16">
        <v>0</v>
      </c>
      <c r="DV112" s="16">
        <v>0</v>
      </c>
      <c r="DW112" s="16">
        <v>0</v>
      </c>
      <c r="DX112" s="16">
        <v>0</v>
      </c>
      <c r="DY112" s="16">
        <v>115.1185210485868</v>
      </c>
      <c r="DZ112" s="16">
        <v>0</v>
      </c>
      <c r="EA112" s="16">
        <v>0</v>
      </c>
      <c r="EB112" s="16">
        <v>0</v>
      </c>
      <c r="EC112" s="16">
        <v>0</v>
      </c>
      <c r="ED112" s="16">
        <v>0</v>
      </c>
      <c r="EE112" s="16">
        <v>0</v>
      </c>
      <c r="EF112" s="16">
        <v>0</v>
      </c>
      <c r="EG112" s="16">
        <v>0</v>
      </c>
      <c r="EH112" s="16">
        <v>0</v>
      </c>
      <c r="EI112" s="16">
        <v>0</v>
      </c>
      <c r="EJ112" s="16">
        <v>0</v>
      </c>
      <c r="EK112" s="16">
        <v>7.8446759456920843</v>
      </c>
      <c r="EL112" s="16">
        <v>0</v>
      </c>
      <c r="EM112" s="16">
        <v>0</v>
      </c>
      <c r="EN112" s="16">
        <v>0</v>
      </c>
      <c r="EO112" s="16">
        <v>0</v>
      </c>
      <c r="EP112" s="16">
        <v>0</v>
      </c>
      <c r="EQ112" s="16">
        <v>0</v>
      </c>
      <c r="ER112" s="16">
        <v>0</v>
      </c>
      <c r="ES112" s="16">
        <v>0</v>
      </c>
      <c r="ET112" s="16">
        <v>0</v>
      </c>
      <c r="EU112" s="16">
        <v>0</v>
      </c>
      <c r="EV112" s="16">
        <v>0</v>
      </c>
      <c r="EW112" s="16">
        <v>640.680608365019</v>
      </c>
      <c r="EX112" s="16">
        <v>0</v>
      </c>
      <c r="EY112" s="16">
        <v>0</v>
      </c>
      <c r="EZ112" s="16">
        <v>0</v>
      </c>
      <c r="FA112" s="16">
        <v>0</v>
      </c>
      <c r="FB112" s="16">
        <v>0</v>
      </c>
      <c r="FC112" s="16">
        <v>0</v>
      </c>
      <c r="FD112" s="16">
        <v>0</v>
      </c>
      <c r="FE112" s="16">
        <v>0</v>
      </c>
      <c r="FF112" s="16">
        <v>0</v>
      </c>
      <c r="FG112" s="16">
        <v>0</v>
      </c>
      <c r="FH112" s="13">
        <v>0</v>
      </c>
      <c r="FI112" s="13">
        <v>13133.333333333334</v>
      </c>
      <c r="FJ112" s="13">
        <v>0</v>
      </c>
      <c r="FK112" s="13">
        <v>0</v>
      </c>
      <c r="FL112" s="13">
        <v>0</v>
      </c>
      <c r="FM112" s="13">
        <v>0</v>
      </c>
      <c r="FN112" s="13">
        <v>0</v>
      </c>
      <c r="FO112" s="13">
        <v>0</v>
      </c>
      <c r="FP112" s="13">
        <v>0</v>
      </c>
      <c r="FQ112" s="13">
        <v>0</v>
      </c>
      <c r="FR112" s="13">
        <v>0</v>
      </c>
      <c r="FS112" s="13">
        <v>0</v>
      </c>
      <c r="FT112" s="15">
        <v>0</v>
      </c>
      <c r="FU112" s="15">
        <v>0.1082994923857868</v>
      </c>
      <c r="FV112" s="15">
        <v>0</v>
      </c>
      <c r="FW112" s="15">
        <v>0</v>
      </c>
      <c r="FX112" s="15">
        <v>0</v>
      </c>
      <c r="FY112" s="15">
        <v>0</v>
      </c>
      <c r="FZ112" s="15">
        <v>0</v>
      </c>
      <c r="GA112" s="15">
        <v>0</v>
      </c>
      <c r="GB112" s="15">
        <v>0</v>
      </c>
      <c r="GC112" s="15">
        <v>0</v>
      </c>
      <c r="GD112" s="15">
        <v>0</v>
      </c>
      <c r="GE112" s="15">
        <v>0</v>
      </c>
      <c r="GF112" s="12"/>
      <c r="GG112" s="12">
        <v>0</v>
      </c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>
        <v>3</v>
      </c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>
        <v>0</v>
      </c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>
        <v>0</v>
      </c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>
        <v>0</v>
      </c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12">
        <v>0</v>
      </c>
      <c r="IP112" s="12"/>
      <c r="IQ112" s="12"/>
      <c r="IR112" s="12"/>
      <c r="IS112" s="12"/>
      <c r="IT112" s="12"/>
      <c r="IU112" s="12"/>
      <c r="IV112" s="12"/>
      <c r="IW112" s="12"/>
      <c r="IX112" s="12"/>
      <c r="IY112" s="12"/>
      <c r="IZ112" s="12"/>
      <c r="JA112" s="12">
        <v>0</v>
      </c>
      <c r="JB112" s="12"/>
      <c r="JC112" s="12"/>
      <c r="JD112" s="12"/>
      <c r="JE112" s="12"/>
      <c r="JF112" s="12"/>
      <c r="JG112" s="12"/>
      <c r="JH112" s="12"/>
      <c r="JI112" s="12"/>
      <c r="JJ112" s="12"/>
      <c r="JK112" s="12"/>
      <c r="JL112" s="12"/>
      <c r="JM112" s="12">
        <v>0</v>
      </c>
      <c r="JN112" s="12"/>
      <c r="JO112" s="12"/>
      <c r="JP112" s="12"/>
      <c r="JQ112" s="12"/>
      <c r="JR112" s="12"/>
      <c r="JS112" s="12"/>
      <c r="JT112" s="12"/>
      <c r="JU112" s="12"/>
      <c r="JV112" s="12"/>
      <c r="JW112" s="12"/>
      <c r="JX112" s="12"/>
      <c r="JY112" s="12">
        <v>0</v>
      </c>
      <c r="JZ112" s="12"/>
      <c r="KA112" s="12"/>
      <c r="KB112" s="12"/>
      <c r="KC112" s="12"/>
      <c r="KD112" s="12"/>
      <c r="KE112" s="12"/>
      <c r="KF112" s="12"/>
      <c r="KG112" s="12"/>
      <c r="KH112" s="12"/>
      <c r="KI112" s="12"/>
      <c r="KJ112" s="12"/>
      <c r="KK112" s="12">
        <v>0</v>
      </c>
      <c r="KL112" s="12"/>
      <c r="KM112" s="12"/>
      <c r="KN112" s="12"/>
      <c r="KO112" s="12"/>
      <c r="KP112" s="12"/>
      <c r="KQ112" s="12"/>
      <c r="KR112" s="12"/>
      <c r="KS112" s="12"/>
      <c r="KT112" s="12"/>
      <c r="KU112" s="12"/>
      <c r="KV112" s="12"/>
      <c r="KW112" s="12">
        <v>0</v>
      </c>
      <c r="KX112" s="12"/>
      <c r="KY112" s="12"/>
      <c r="KZ112" s="12"/>
      <c r="LA112" s="12"/>
      <c r="LB112" s="12"/>
      <c r="LC112" s="12"/>
      <c r="LD112" s="12"/>
      <c r="LE112" s="12"/>
      <c r="LF112" s="12"/>
      <c r="LG112" s="12"/>
      <c r="LH112" s="12"/>
      <c r="LI112" s="12">
        <v>0</v>
      </c>
      <c r="LJ112" s="12"/>
      <c r="LK112" s="12"/>
      <c r="LL112" s="12"/>
      <c r="LM112" s="12"/>
      <c r="LN112" s="12"/>
      <c r="LO112" s="12"/>
      <c r="LP112" s="12"/>
      <c r="LQ112" s="12"/>
      <c r="LR112" s="12"/>
      <c r="LS112" s="12"/>
      <c r="LT112" s="14"/>
      <c r="LU112" s="14">
        <v>0</v>
      </c>
      <c r="LV112" s="14"/>
      <c r="LW112" s="14"/>
      <c r="LX112" s="14"/>
      <c r="LY112" s="14"/>
      <c r="LZ112" s="14"/>
      <c r="MA112" s="14"/>
      <c r="MB112" s="14"/>
      <c r="MC112" s="14"/>
      <c r="MD112" s="14"/>
      <c r="ME112" s="14"/>
      <c r="MF112" s="14"/>
      <c r="MG112" s="14">
        <v>34645.9146666667</v>
      </c>
      <c r="MH112" s="14"/>
      <c r="MI112" s="14"/>
      <c r="MJ112" s="14"/>
      <c r="MK112" s="14"/>
      <c r="ML112" s="14"/>
      <c r="MM112" s="14"/>
      <c r="MN112" s="14"/>
      <c r="MO112" s="14"/>
      <c r="MP112" s="14"/>
      <c r="MQ112" s="14"/>
      <c r="MR112" s="14"/>
      <c r="MS112" s="14">
        <v>0</v>
      </c>
      <c r="MT112" s="14"/>
      <c r="MU112" s="14"/>
      <c r="MV112" s="14"/>
      <c r="MW112" s="14"/>
      <c r="MX112" s="14"/>
      <c r="MY112" s="14"/>
      <c r="MZ112" s="14"/>
      <c r="NA112" s="14"/>
      <c r="NB112" s="14"/>
      <c r="NC112" s="14"/>
      <c r="ND112" s="14"/>
      <c r="NE112" s="14">
        <v>0</v>
      </c>
      <c r="NF112" s="14"/>
      <c r="NG112" s="14"/>
      <c r="NH112" s="14"/>
      <c r="NI112" s="14"/>
      <c r="NJ112" s="14"/>
      <c r="NK112" s="14"/>
      <c r="NL112" s="14"/>
      <c r="NM112" s="14"/>
      <c r="NN112" s="14"/>
      <c r="NO112" s="14"/>
      <c r="NP112" s="14"/>
      <c r="NQ112" s="14">
        <v>0</v>
      </c>
      <c r="NR112" s="14"/>
      <c r="NS112" s="14"/>
      <c r="NT112" s="14"/>
      <c r="NU112" s="14"/>
      <c r="NV112" s="14"/>
      <c r="NW112" s="14"/>
      <c r="NX112" s="14"/>
      <c r="NY112" s="14"/>
      <c r="NZ112" s="14"/>
      <c r="OA112" s="14"/>
      <c r="OB112" s="14"/>
      <c r="OC112" s="14">
        <v>0</v>
      </c>
      <c r="OD112" s="14"/>
      <c r="OE112" s="14"/>
      <c r="OF112" s="14"/>
      <c r="OG112" s="14"/>
      <c r="OH112" s="14"/>
      <c r="OI112" s="14"/>
      <c r="OJ112" s="14"/>
      <c r="OK112" s="14"/>
      <c r="OL112" s="14"/>
      <c r="OM112" s="14"/>
      <c r="ON112" s="14"/>
      <c r="OO112" s="14">
        <v>0</v>
      </c>
      <c r="OP112" s="14"/>
      <c r="OQ112" s="14"/>
      <c r="OR112" s="14"/>
      <c r="OS112" s="14"/>
      <c r="OT112" s="14"/>
      <c r="OU112" s="14"/>
      <c r="OV112" s="14"/>
      <c r="OW112" s="14"/>
      <c r="OX112" s="14"/>
      <c r="OY112" s="14"/>
      <c r="OZ112" s="14"/>
      <c r="PA112" s="14">
        <v>0</v>
      </c>
      <c r="PB112" s="14"/>
      <c r="PC112" s="14"/>
      <c r="PD112" s="14"/>
      <c r="PE112" s="14"/>
      <c r="PF112" s="14"/>
      <c r="PG112" s="14"/>
      <c r="PH112" s="14"/>
      <c r="PI112" s="14"/>
      <c r="PJ112" s="14"/>
      <c r="PK112" s="14"/>
      <c r="PL112" s="14"/>
      <c r="PM112" s="14">
        <v>0</v>
      </c>
      <c r="PN112" s="14"/>
      <c r="PO112" s="14"/>
      <c r="PP112" s="14"/>
      <c r="PQ112" s="14"/>
      <c r="PR112" s="14"/>
      <c r="PS112" s="14"/>
      <c r="PT112" s="14"/>
      <c r="PU112" s="14"/>
      <c r="PV112" s="14"/>
      <c r="PW112" s="14"/>
      <c r="PX112" s="14"/>
      <c r="PY112" s="14">
        <v>0</v>
      </c>
      <c r="PZ112" s="14"/>
      <c r="QA112" s="14"/>
      <c r="QB112" s="14"/>
      <c r="QC112" s="14"/>
      <c r="QD112" s="14"/>
      <c r="QE112" s="14"/>
      <c r="QF112" s="14"/>
      <c r="QG112" s="14"/>
      <c r="QH112" s="14"/>
      <c r="QI112" s="14"/>
    </row>
    <row r="113" spans="16:451">
      <c r="R113" s="12"/>
      <c r="S113" s="12" t="s">
        <v>52</v>
      </c>
      <c r="T113" s="12"/>
      <c r="U113" s="12"/>
      <c r="V113" s="12"/>
      <c r="W113" s="12"/>
      <c r="X113" s="12"/>
      <c r="Y113" s="12"/>
      <c r="Z113" s="12"/>
      <c r="AA113" s="12"/>
      <c r="AB113" s="12"/>
      <c r="AC113" s="12">
        <v>4</v>
      </c>
      <c r="AD113" s="12"/>
      <c r="AE113" s="12"/>
      <c r="AO113">
        <v>0</v>
      </c>
      <c r="AR113" s="14"/>
      <c r="AS113" s="14"/>
      <c r="AT113" s="14"/>
      <c r="AU113" s="14"/>
      <c r="AV113" s="14"/>
      <c r="AW113" s="14"/>
      <c r="AX113" s="14"/>
      <c r="AY113" s="14"/>
      <c r="AZ113" s="14"/>
      <c r="BA113" s="14">
        <v>0</v>
      </c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>
        <v>0</v>
      </c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>
        <v>0</v>
      </c>
      <c r="BZ113" s="14"/>
      <c r="CA113" s="14"/>
      <c r="CB113" s="15" t="e">
        <v>#DIV/0!</v>
      </c>
      <c r="CC113" s="15" t="e">
        <v>#DIV/0!</v>
      </c>
      <c r="CD113" s="15" t="e">
        <v>#DIV/0!</v>
      </c>
      <c r="CE113" s="15" t="e">
        <v>#DIV/0!</v>
      </c>
      <c r="CF113" s="15" t="e">
        <v>#DIV/0!</v>
      </c>
      <c r="CG113" s="15" t="e">
        <v>#DIV/0!</v>
      </c>
      <c r="CH113" s="15" t="e">
        <v>#DIV/0!</v>
      </c>
      <c r="CI113" s="15" t="e">
        <v>#DIV/0!</v>
      </c>
      <c r="CJ113" s="15" t="e">
        <v>#DIV/0!</v>
      </c>
      <c r="CK113" s="15" t="e">
        <v>#DIV/0!</v>
      </c>
      <c r="CL113" s="15" t="e">
        <v>#DIV/0!</v>
      </c>
      <c r="CM113" s="15" t="e">
        <v>#DIV/0!</v>
      </c>
      <c r="CN113" s="15" t="e">
        <v>#DIV/0!</v>
      </c>
      <c r="CO113" s="15" t="e">
        <v>#DIV/0!</v>
      </c>
      <c r="CP113" s="15" t="e">
        <v>#DIV/0!</v>
      </c>
      <c r="CQ113" s="15" t="e">
        <v>#DIV/0!</v>
      </c>
      <c r="CR113" s="15" t="e">
        <v>#DIV/0!</v>
      </c>
      <c r="CS113" s="15" t="e">
        <v>#DIV/0!</v>
      </c>
      <c r="CT113" s="15" t="e">
        <v>#DIV/0!</v>
      </c>
      <c r="CU113" s="15" t="e">
        <v>#DIV/0!</v>
      </c>
      <c r="CV113" s="15" t="e">
        <v>#DIV/0!</v>
      </c>
      <c r="CW113" s="15" t="e">
        <v>#DIV/0!</v>
      </c>
      <c r="CX113" s="15" t="e">
        <v>#DIV/0!</v>
      </c>
      <c r="CY113" s="15" t="e">
        <v>#DIV/0!</v>
      </c>
      <c r="CZ113" s="15">
        <v>0</v>
      </c>
      <c r="DA113" s="15">
        <v>0</v>
      </c>
      <c r="DB113" s="15">
        <v>0</v>
      </c>
      <c r="DC113" s="15">
        <v>0</v>
      </c>
      <c r="DD113" s="15">
        <v>0</v>
      </c>
      <c r="DE113" s="15">
        <v>0</v>
      </c>
      <c r="DF113" s="15">
        <v>0</v>
      </c>
      <c r="DG113" s="15">
        <v>0</v>
      </c>
      <c r="DH113" s="15">
        <v>0</v>
      </c>
      <c r="DI113" s="15">
        <v>0.16144446379054622</v>
      </c>
      <c r="DJ113" s="15">
        <v>0</v>
      </c>
      <c r="DK113" s="15">
        <v>0</v>
      </c>
      <c r="DL113" s="16">
        <v>0</v>
      </c>
      <c r="DM113" s="16">
        <v>0</v>
      </c>
      <c r="DN113" s="16">
        <v>0</v>
      </c>
      <c r="DO113" s="16">
        <v>0</v>
      </c>
      <c r="DP113" s="16">
        <v>0</v>
      </c>
      <c r="DQ113" s="16">
        <v>0</v>
      </c>
      <c r="DR113" s="16">
        <v>0</v>
      </c>
      <c r="DS113" s="16">
        <v>0</v>
      </c>
      <c r="DT113" s="16">
        <v>0</v>
      </c>
      <c r="DU113" s="16">
        <v>120</v>
      </c>
      <c r="DV113" s="16">
        <v>0</v>
      </c>
      <c r="DW113" s="16">
        <v>0</v>
      </c>
      <c r="DX113" s="16">
        <v>0</v>
      </c>
      <c r="DY113" s="16">
        <v>0</v>
      </c>
      <c r="DZ113" s="16">
        <v>0</v>
      </c>
      <c r="EA113" s="16">
        <v>0</v>
      </c>
      <c r="EB113" s="16">
        <v>0</v>
      </c>
      <c r="EC113" s="16">
        <v>0</v>
      </c>
      <c r="ED113" s="16">
        <v>0</v>
      </c>
      <c r="EE113" s="16">
        <v>0</v>
      </c>
      <c r="EF113" s="16">
        <v>0</v>
      </c>
      <c r="EG113" s="16">
        <v>111.4595988908235</v>
      </c>
      <c r="EH113" s="16">
        <v>0</v>
      </c>
      <c r="EI113" s="16">
        <v>0</v>
      </c>
      <c r="EJ113" s="16">
        <v>0</v>
      </c>
      <c r="EK113" s="16">
        <v>0</v>
      </c>
      <c r="EL113" s="16">
        <v>0</v>
      </c>
      <c r="EM113" s="16">
        <v>0</v>
      </c>
      <c r="EN113" s="16">
        <v>0</v>
      </c>
      <c r="EO113" s="16">
        <v>0</v>
      </c>
      <c r="EP113" s="16">
        <v>0</v>
      </c>
      <c r="EQ113" s="16">
        <v>0</v>
      </c>
      <c r="ER113" s="16">
        <v>0</v>
      </c>
      <c r="ES113" s="16">
        <v>8.5404011091765017</v>
      </c>
      <c r="ET113" s="16">
        <v>0</v>
      </c>
      <c r="EU113" s="16">
        <v>0</v>
      </c>
      <c r="EV113" s="16">
        <v>0</v>
      </c>
      <c r="EW113" s="16">
        <v>0</v>
      </c>
      <c r="EX113" s="16">
        <v>0</v>
      </c>
      <c r="EY113" s="16">
        <v>0</v>
      </c>
      <c r="EZ113" s="16">
        <v>0</v>
      </c>
      <c r="FA113" s="16">
        <v>0</v>
      </c>
      <c r="FB113" s="16">
        <v>0</v>
      </c>
      <c r="FC113" s="16">
        <v>0</v>
      </c>
      <c r="FD113" s="16">
        <v>0</v>
      </c>
      <c r="FE113" s="16">
        <v>690.21003417811312</v>
      </c>
      <c r="FF113" s="16">
        <v>0</v>
      </c>
      <c r="FG113" s="16">
        <v>0</v>
      </c>
      <c r="FH113" s="13">
        <v>0</v>
      </c>
      <c r="FI113" s="13">
        <v>0</v>
      </c>
      <c r="FJ113" s="13">
        <v>0</v>
      </c>
      <c r="FK113" s="13">
        <v>0</v>
      </c>
      <c r="FL113" s="13">
        <v>0</v>
      </c>
      <c r="FM113" s="13">
        <v>0</v>
      </c>
      <c r="FN113" s="13">
        <v>0</v>
      </c>
      <c r="FO113" s="13">
        <v>0</v>
      </c>
      <c r="FP113" s="13">
        <v>0</v>
      </c>
      <c r="FQ113" s="13">
        <v>77680</v>
      </c>
      <c r="FR113" s="13">
        <v>0</v>
      </c>
      <c r="FS113" s="13">
        <v>0</v>
      </c>
      <c r="FT113" s="15">
        <v>0</v>
      </c>
      <c r="FU113" s="15">
        <v>0</v>
      </c>
      <c r="FV113" s="15">
        <v>0</v>
      </c>
      <c r="FW113" s="15">
        <v>0</v>
      </c>
      <c r="FX113" s="15">
        <v>0</v>
      </c>
      <c r="FY113" s="15">
        <v>0</v>
      </c>
      <c r="FZ113" s="15">
        <v>0</v>
      </c>
      <c r="GA113" s="15">
        <v>0</v>
      </c>
      <c r="GB113" s="15">
        <v>0</v>
      </c>
      <c r="GC113" s="15">
        <v>0.10167996910401647</v>
      </c>
      <c r="GD113" s="15">
        <v>0</v>
      </c>
      <c r="GE113" s="15">
        <v>0</v>
      </c>
      <c r="GF113" s="12"/>
      <c r="GG113" s="12"/>
      <c r="GH113" s="12"/>
      <c r="GI113" s="12"/>
      <c r="GJ113" s="12"/>
      <c r="GK113" s="12"/>
      <c r="GL113" s="12"/>
      <c r="GM113" s="12"/>
      <c r="GN113" s="12"/>
      <c r="GO113" s="12">
        <v>0</v>
      </c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>
        <v>0</v>
      </c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>
        <v>0</v>
      </c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>
        <v>0</v>
      </c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>
        <v>0</v>
      </c>
      <c r="IL113" s="12"/>
      <c r="IM113" s="12"/>
      <c r="IN113" s="12"/>
      <c r="IO113" s="12"/>
      <c r="IP113" s="12"/>
      <c r="IQ113" s="12"/>
      <c r="IR113" s="12"/>
      <c r="IS113" s="12"/>
      <c r="IT113" s="12"/>
      <c r="IU113" s="12"/>
      <c r="IV113" s="12"/>
      <c r="IW113" s="12">
        <v>0</v>
      </c>
      <c r="IX113" s="12"/>
      <c r="IY113" s="12"/>
      <c r="IZ113" s="12"/>
      <c r="JA113" s="12"/>
      <c r="JB113" s="12"/>
      <c r="JC113" s="12"/>
      <c r="JD113" s="12"/>
      <c r="JE113" s="12"/>
      <c r="JF113" s="12"/>
      <c r="JG113" s="12"/>
      <c r="JH113" s="12"/>
      <c r="JI113" s="12">
        <v>0</v>
      </c>
      <c r="JJ113" s="12"/>
      <c r="JK113" s="12"/>
      <c r="JL113" s="12"/>
      <c r="JM113" s="12"/>
      <c r="JN113" s="12"/>
      <c r="JO113" s="12"/>
      <c r="JP113" s="12"/>
      <c r="JQ113" s="12"/>
      <c r="JR113" s="12"/>
      <c r="JS113" s="12"/>
      <c r="JT113" s="12"/>
      <c r="JU113" s="12">
        <v>0</v>
      </c>
      <c r="JV113" s="12"/>
      <c r="JW113" s="12"/>
      <c r="JX113" s="12"/>
      <c r="JY113" s="12"/>
      <c r="JZ113" s="12"/>
      <c r="KA113" s="12"/>
      <c r="KB113" s="12"/>
      <c r="KC113" s="12"/>
      <c r="KD113" s="12"/>
      <c r="KE113" s="12"/>
      <c r="KF113" s="12"/>
      <c r="KG113" s="12">
        <v>0</v>
      </c>
      <c r="KH113" s="12"/>
      <c r="KI113" s="12"/>
      <c r="KJ113" s="12"/>
      <c r="KK113" s="12"/>
      <c r="KL113" s="12"/>
      <c r="KM113" s="12"/>
      <c r="KN113" s="12"/>
      <c r="KO113" s="12"/>
      <c r="KP113" s="12"/>
      <c r="KQ113" s="12"/>
      <c r="KR113" s="12"/>
      <c r="KS113" s="12">
        <v>4</v>
      </c>
      <c r="KT113" s="12"/>
      <c r="KU113" s="12"/>
      <c r="KV113" s="12"/>
      <c r="KW113" s="12"/>
      <c r="KX113" s="12"/>
      <c r="KY113" s="12"/>
      <c r="KZ113" s="12"/>
      <c r="LA113" s="12"/>
      <c r="LB113" s="12"/>
      <c r="LC113" s="12"/>
      <c r="LD113" s="12"/>
      <c r="LE113" s="12">
        <v>0</v>
      </c>
      <c r="LF113" s="12"/>
      <c r="LG113" s="12"/>
      <c r="LH113" s="12"/>
      <c r="LI113" s="12"/>
      <c r="LJ113" s="12"/>
      <c r="LK113" s="12"/>
      <c r="LL113" s="12"/>
      <c r="LM113" s="12"/>
      <c r="LN113" s="12"/>
      <c r="LO113" s="12"/>
      <c r="LP113" s="12"/>
      <c r="LQ113" s="12">
        <v>0</v>
      </c>
      <c r="LR113" s="12"/>
      <c r="LS113" s="12"/>
      <c r="LT113" s="14"/>
      <c r="LU113" s="14"/>
      <c r="LV113" s="14"/>
      <c r="LW113" s="14"/>
      <c r="LX113" s="14"/>
      <c r="LY113" s="14"/>
      <c r="LZ113" s="14"/>
      <c r="MA113" s="14"/>
      <c r="MB113" s="14"/>
      <c r="MC113" s="14">
        <v>0</v>
      </c>
      <c r="MD113" s="14"/>
      <c r="ME113" s="14"/>
      <c r="MF113" s="14"/>
      <c r="MG113" s="14"/>
      <c r="MH113" s="14"/>
      <c r="MI113" s="14"/>
      <c r="MJ113" s="14"/>
      <c r="MK113" s="14"/>
      <c r="ML113" s="14"/>
      <c r="MM113" s="14"/>
      <c r="MN113" s="14"/>
      <c r="MO113" s="14">
        <v>0</v>
      </c>
      <c r="MP113" s="14"/>
      <c r="MQ113" s="14"/>
      <c r="MR113" s="14"/>
      <c r="MS113" s="14"/>
      <c r="MT113" s="14"/>
      <c r="MU113" s="14"/>
      <c r="MV113" s="14"/>
      <c r="MW113" s="14"/>
      <c r="MX113" s="14"/>
      <c r="MY113" s="14"/>
      <c r="MZ113" s="14"/>
      <c r="NA113" s="14">
        <v>0</v>
      </c>
      <c r="NB113" s="14"/>
      <c r="NC113" s="14"/>
      <c r="ND113" s="14"/>
      <c r="NE113" s="14"/>
      <c r="NF113" s="14"/>
      <c r="NG113" s="14"/>
      <c r="NH113" s="14"/>
      <c r="NI113" s="14"/>
      <c r="NJ113" s="14"/>
      <c r="NK113" s="14"/>
      <c r="NL113" s="14"/>
      <c r="NM113" s="14">
        <v>0</v>
      </c>
      <c r="NN113" s="14"/>
      <c r="NO113" s="14"/>
      <c r="NP113" s="14"/>
      <c r="NQ113" s="14"/>
      <c r="NR113" s="14"/>
      <c r="NS113" s="14"/>
      <c r="NT113" s="14"/>
      <c r="NU113" s="14"/>
      <c r="NV113" s="14"/>
      <c r="NW113" s="14"/>
      <c r="NX113" s="14"/>
      <c r="NY113" s="14">
        <v>0</v>
      </c>
      <c r="NZ113" s="14"/>
      <c r="OA113" s="14"/>
      <c r="OB113" s="14"/>
      <c r="OC113" s="14"/>
      <c r="OD113" s="14"/>
      <c r="OE113" s="14"/>
      <c r="OF113" s="14"/>
      <c r="OG113" s="14"/>
      <c r="OH113" s="14"/>
      <c r="OI113" s="14"/>
      <c r="OJ113" s="14"/>
      <c r="OK113" s="14">
        <v>0</v>
      </c>
      <c r="OL113" s="14"/>
      <c r="OM113" s="14"/>
      <c r="ON113" s="14"/>
      <c r="OO113" s="14"/>
      <c r="OP113" s="14"/>
      <c r="OQ113" s="14"/>
      <c r="OR113" s="14"/>
      <c r="OS113" s="14"/>
      <c r="OT113" s="14"/>
      <c r="OU113" s="14"/>
      <c r="OV113" s="14"/>
      <c r="OW113" s="14">
        <v>0</v>
      </c>
      <c r="OX113" s="14"/>
      <c r="OY113" s="14"/>
      <c r="OZ113" s="14"/>
      <c r="PA113" s="14"/>
      <c r="PB113" s="14"/>
      <c r="PC113" s="14"/>
      <c r="PD113" s="14"/>
      <c r="PE113" s="14"/>
      <c r="PF113" s="14"/>
      <c r="PG113" s="14"/>
      <c r="PH113" s="14"/>
      <c r="PI113" s="14">
        <v>0</v>
      </c>
      <c r="PJ113" s="14"/>
      <c r="PK113" s="14"/>
      <c r="PL113" s="14"/>
      <c r="PM113" s="14"/>
      <c r="PN113" s="14"/>
      <c r="PO113" s="14"/>
      <c r="PP113" s="14"/>
      <c r="PQ113" s="14"/>
      <c r="PR113" s="14"/>
      <c r="PS113" s="14"/>
      <c r="PT113" s="14"/>
      <c r="PU113" s="14">
        <v>0</v>
      </c>
      <c r="PV113" s="14"/>
      <c r="PW113" s="14"/>
      <c r="PX113" s="14"/>
      <c r="PY113" s="14"/>
      <c r="PZ113" s="14"/>
      <c r="QA113" s="14"/>
      <c r="QB113" s="14"/>
      <c r="QC113" s="14"/>
      <c r="QD113" s="14"/>
      <c r="QE113" s="14"/>
      <c r="QF113" s="14"/>
      <c r="QG113" s="14">
        <v>0</v>
      </c>
      <c r="QH113" s="14"/>
      <c r="QI113" s="14"/>
    </row>
    <row r="114" spans="16:451">
      <c r="R114" s="12"/>
      <c r="S114" s="12" t="s">
        <v>53</v>
      </c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>
        <v>100</v>
      </c>
      <c r="AE114" s="12"/>
      <c r="AP114">
        <v>0</v>
      </c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>
        <v>0</v>
      </c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>
        <v>0</v>
      </c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>
        <v>0</v>
      </c>
      <c r="CA114" s="14"/>
      <c r="CB114" s="15" t="e">
        <v>#DIV/0!</v>
      </c>
      <c r="CC114" s="15" t="e">
        <v>#DIV/0!</v>
      </c>
      <c r="CD114" s="15" t="e">
        <v>#DIV/0!</v>
      </c>
      <c r="CE114" s="15" t="e">
        <v>#DIV/0!</v>
      </c>
      <c r="CF114" s="15" t="e">
        <v>#DIV/0!</v>
      </c>
      <c r="CG114" s="15" t="e">
        <v>#DIV/0!</v>
      </c>
      <c r="CH114" s="15" t="e">
        <v>#DIV/0!</v>
      </c>
      <c r="CI114" s="15" t="e">
        <v>#DIV/0!</v>
      </c>
      <c r="CJ114" s="15" t="e">
        <v>#DIV/0!</v>
      </c>
      <c r="CK114" s="15" t="e">
        <v>#DIV/0!</v>
      </c>
      <c r="CL114" s="15" t="e">
        <v>#DIV/0!</v>
      </c>
      <c r="CM114" s="15" t="e">
        <v>#DIV/0!</v>
      </c>
      <c r="CN114" s="15" t="e">
        <v>#DIV/0!</v>
      </c>
      <c r="CO114" s="15" t="e">
        <v>#DIV/0!</v>
      </c>
      <c r="CP114" s="15" t="e">
        <v>#DIV/0!</v>
      </c>
      <c r="CQ114" s="15" t="e">
        <v>#DIV/0!</v>
      </c>
      <c r="CR114" s="15" t="e">
        <v>#DIV/0!</v>
      </c>
      <c r="CS114" s="15" t="e">
        <v>#DIV/0!</v>
      </c>
      <c r="CT114" s="15" t="e">
        <v>#DIV/0!</v>
      </c>
      <c r="CU114" s="15" t="e">
        <v>#DIV/0!</v>
      </c>
      <c r="CV114" s="15" t="e">
        <v>#DIV/0!</v>
      </c>
      <c r="CW114" s="15" t="e">
        <v>#DIV/0!</v>
      </c>
      <c r="CX114" s="15" t="e">
        <v>#DIV/0!</v>
      </c>
      <c r="CY114" s="15" t="e">
        <v>#DIV/0!</v>
      </c>
      <c r="CZ114" s="15">
        <v>0</v>
      </c>
      <c r="DA114" s="15">
        <v>0</v>
      </c>
      <c r="DB114" s="15">
        <v>0</v>
      </c>
      <c r="DC114" s="15">
        <v>0</v>
      </c>
      <c r="DD114" s="15">
        <v>0</v>
      </c>
      <c r="DE114" s="15">
        <v>0</v>
      </c>
      <c r="DF114" s="15">
        <v>0</v>
      </c>
      <c r="DG114" s="15">
        <v>0</v>
      </c>
      <c r="DH114" s="15">
        <v>0</v>
      </c>
      <c r="DI114" s="15">
        <v>0</v>
      </c>
      <c r="DJ114" s="15">
        <v>0.166468976819585</v>
      </c>
      <c r="DK114" s="15">
        <v>0</v>
      </c>
      <c r="DL114" s="16">
        <v>0</v>
      </c>
      <c r="DM114" s="16">
        <v>0</v>
      </c>
      <c r="DN114" s="16">
        <v>0</v>
      </c>
      <c r="DO114" s="16">
        <v>0</v>
      </c>
      <c r="DP114" s="16">
        <v>0</v>
      </c>
      <c r="DQ114" s="16">
        <v>0</v>
      </c>
      <c r="DR114" s="16">
        <v>0</v>
      </c>
      <c r="DS114" s="16">
        <v>0</v>
      </c>
      <c r="DT114" s="16">
        <v>0</v>
      </c>
      <c r="DU114" s="16">
        <v>0</v>
      </c>
      <c r="DV114" s="16">
        <v>116.26233701652743</v>
      </c>
      <c r="DW114" s="16">
        <v>0</v>
      </c>
      <c r="DX114" s="16">
        <v>0</v>
      </c>
      <c r="DY114" s="16">
        <v>0</v>
      </c>
      <c r="DZ114" s="16">
        <v>0</v>
      </c>
      <c r="EA114" s="16">
        <v>0</v>
      </c>
      <c r="EB114" s="16">
        <v>0</v>
      </c>
      <c r="EC114" s="16">
        <v>0</v>
      </c>
      <c r="ED114" s="16">
        <v>0</v>
      </c>
      <c r="EE114" s="16">
        <v>0</v>
      </c>
      <c r="EF114" s="16">
        <v>0</v>
      </c>
      <c r="EG114" s="16">
        <v>0</v>
      </c>
      <c r="EH114" s="16">
        <v>108.28734244008292</v>
      </c>
      <c r="EI114" s="16">
        <v>0</v>
      </c>
      <c r="EJ114" s="16">
        <v>0</v>
      </c>
      <c r="EK114" s="16">
        <v>0</v>
      </c>
      <c r="EL114" s="16">
        <v>0</v>
      </c>
      <c r="EM114" s="16">
        <v>0</v>
      </c>
      <c r="EN114" s="16">
        <v>0</v>
      </c>
      <c r="EO114" s="16">
        <v>0</v>
      </c>
      <c r="EP114" s="16">
        <v>0</v>
      </c>
      <c r="EQ114" s="16">
        <v>0</v>
      </c>
      <c r="ER114" s="16">
        <v>0</v>
      </c>
      <c r="ES114" s="16">
        <v>0</v>
      </c>
      <c r="ET114" s="16">
        <v>8.2511600220585066</v>
      </c>
      <c r="EU114" s="16">
        <v>0</v>
      </c>
      <c r="EV114" s="16">
        <v>0</v>
      </c>
      <c r="EW114" s="16">
        <v>0</v>
      </c>
      <c r="EX114" s="16">
        <v>0</v>
      </c>
      <c r="EY114" s="16">
        <v>0</v>
      </c>
      <c r="EZ114" s="16">
        <v>0</v>
      </c>
      <c r="FA114" s="16">
        <v>0</v>
      </c>
      <c r="FB114" s="16">
        <v>0</v>
      </c>
      <c r="FC114" s="16">
        <v>0</v>
      </c>
      <c r="FD114" s="16">
        <v>0</v>
      </c>
      <c r="FE114" s="16">
        <v>0</v>
      </c>
      <c r="FF114" s="16">
        <v>664.38358279173383</v>
      </c>
      <c r="FG114" s="16">
        <v>0</v>
      </c>
      <c r="FH114" s="13">
        <v>0</v>
      </c>
      <c r="FI114" s="13">
        <v>0</v>
      </c>
      <c r="FJ114" s="13">
        <v>0</v>
      </c>
      <c r="FK114" s="13">
        <v>0</v>
      </c>
      <c r="FL114" s="13">
        <v>0</v>
      </c>
      <c r="FM114" s="13">
        <v>0</v>
      </c>
      <c r="FN114" s="13">
        <v>0</v>
      </c>
      <c r="FO114" s="13">
        <v>0</v>
      </c>
      <c r="FP114" s="13">
        <v>0</v>
      </c>
      <c r="FQ114" s="13">
        <v>0</v>
      </c>
      <c r="FR114" s="13">
        <v>1615330</v>
      </c>
      <c r="FS114" s="13">
        <v>0</v>
      </c>
      <c r="FT114" s="15">
        <v>0</v>
      </c>
      <c r="FU114" s="15">
        <v>0</v>
      </c>
      <c r="FV114" s="15">
        <v>0</v>
      </c>
      <c r="FW114" s="15">
        <v>0</v>
      </c>
      <c r="FX114" s="15">
        <v>0</v>
      </c>
      <c r="FY114" s="15">
        <v>0</v>
      </c>
      <c r="FZ114" s="15">
        <v>0</v>
      </c>
      <c r="GA114" s="15">
        <v>0</v>
      </c>
      <c r="GB114" s="15">
        <v>0</v>
      </c>
      <c r="GC114" s="15">
        <v>0</v>
      </c>
      <c r="GD114" s="15">
        <v>0.13320043582425883</v>
      </c>
      <c r="GE114" s="15">
        <v>0</v>
      </c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>
        <v>0</v>
      </c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>
        <v>0</v>
      </c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>
        <v>0</v>
      </c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>
        <v>0</v>
      </c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>
        <v>0</v>
      </c>
      <c r="IM114" s="12"/>
      <c r="IN114" s="12"/>
      <c r="IO114" s="12"/>
      <c r="IP114" s="12"/>
      <c r="IQ114" s="12"/>
      <c r="IR114" s="12"/>
      <c r="IS114" s="12"/>
      <c r="IT114" s="12"/>
      <c r="IU114" s="12"/>
      <c r="IV114" s="12"/>
      <c r="IW114" s="12"/>
      <c r="IX114" s="12">
        <v>0</v>
      </c>
      <c r="IY114" s="12"/>
      <c r="IZ114" s="12"/>
      <c r="JA114" s="12"/>
      <c r="JB114" s="12"/>
      <c r="JC114" s="12"/>
      <c r="JD114" s="12"/>
      <c r="JE114" s="12"/>
      <c r="JF114" s="12"/>
      <c r="JG114" s="12"/>
      <c r="JH114" s="12"/>
      <c r="JI114" s="12"/>
      <c r="JJ114" s="12">
        <v>0</v>
      </c>
      <c r="JK114" s="12"/>
      <c r="JL114" s="12"/>
      <c r="JM114" s="12"/>
      <c r="JN114" s="12"/>
      <c r="JO114" s="12"/>
      <c r="JP114" s="12"/>
      <c r="JQ114" s="12"/>
      <c r="JR114" s="12"/>
      <c r="JS114" s="12"/>
      <c r="JT114" s="12"/>
      <c r="JU114" s="12"/>
      <c r="JV114" s="12">
        <v>0</v>
      </c>
      <c r="JW114" s="12"/>
      <c r="JX114" s="12"/>
      <c r="JY114" s="12"/>
      <c r="JZ114" s="12"/>
      <c r="KA114" s="12"/>
      <c r="KB114" s="12"/>
      <c r="KC114" s="12"/>
      <c r="KD114" s="12"/>
      <c r="KE114" s="12"/>
      <c r="KF114" s="12"/>
      <c r="KG114" s="12"/>
      <c r="KH114" s="12">
        <v>0</v>
      </c>
      <c r="KI114" s="12"/>
      <c r="KJ114" s="12"/>
      <c r="KK114" s="12"/>
      <c r="KL114" s="12"/>
      <c r="KM114" s="12"/>
      <c r="KN114" s="12"/>
      <c r="KO114" s="12"/>
      <c r="KP114" s="12"/>
      <c r="KQ114" s="12"/>
      <c r="KR114" s="12"/>
      <c r="KS114" s="12"/>
      <c r="KT114" s="12">
        <v>0</v>
      </c>
      <c r="KU114" s="12"/>
      <c r="KV114" s="12"/>
      <c r="KW114" s="12"/>
      <c r="KX114" s="12"/>
      <c r="KY114" s="12"/>
      <c r="KZ114" s="12"/>
      <c r="LA114" s="12"/>
      <c r="LB114" s="12"/>
      <c r="LC114" s="12"/>
      <c r="LD114" s="12"/>
      <c r="LE114" s="12"/>
      <c r="LF114" s="12">
        <v>100</v>
      </c>
      <c r="LG114" s="12"/>
      <c r="LH114" s="12"/>
      <c r="LI114" s="12"/>
      <c r="LJ114" s="12"/>
      <c r="LK114" s="12"/>
      <c r="LL114" s="12"/>
      <c r="LM114" s="12"/>
      <c r="LN114" s="12"/>
      <c r="LO114" s="12"/>
      <c r="LP114" s="12"/>
      <c r="LQ114" s="12"/>
      <c r="LR114" s="12">
        <v>0</v>
      </c>
      <c r="LS114" s="12"/>
      <c r="LT114" s="14"/>
      <c r="LU114" s="14"/>
      <c r="LV114" s="14"/>
      <c r="LW114" s="14"/>
      <c r="LX114" s="14"/>
      <c r="LY114" s="14"/>
      <c r="LZ114" s="14"/>
      <c r="MA114" s="14"/>
      <c r="MB114" s="14"/>
      <c r="MC114" s="14"/>
      <c r="MD114" s="14">
        <v>0</v>
      </c>
      <c r="ME114" s="14"/>
      <c r="MF114" s="14"/>
      <c r="MG114" s="14"/>
      <c r="MH114" s="14"/>
      <c r="MI114" s="14"/>
      <c r="MJ114" s="14"/>
      <c r="MK114" s="14"/>
      <c r="ML114" s="14"/>
      <c r="MM114" s="14"/>
      <c r="MN114" s="14"/>
      <c r="MO114" s="14"/>
      <c r="MP114" s="14">
        <v>0</v>
      </c>
      <c r="MQ114" s="14"/>
      <c r="MR114" s="14"/>
      <c r="MS114" s="14"/>
      <c r="MT114" s="14"/>
      <c r="MU114" s="14"/>
      <c r="MV114" s="14"/>
      <c r="MW114" s="14"/>
      <c r="MX114" s="14"/>
      <c r="MY114" s="14"/>
      <c r="MZ114" s="14"/>
      <c r="NA114" s="14"/>
      <c r="NB114" s="14">
        <v>0</v>
      </c>
      <c r="NC114" s="14"/>
      <c r="ND114" s="14"/>
      <c r="NE114" s="14"/>
      <c r="NF114" s="14"/>
      <c r="NG114" s="14"/>
      <c r="NH114" s="14"/>
      <c r="NI114" s="14"/>
      <c r="NJ114" s="14"/>
      <c r="NK114" s="14"/>
      <c r="NL114" s="14"/>
      <c r="NM114" s="14"/>
      <c r="NN114" s="14">
        <v>0</v>
      </c>
      <c r="NO114" s="14"/>
      <c r="NP114" s="14"/>
      <c r="NQ114" s="14"/>
      <c r="NR114" s="14"/>
      <c r="NS114" s="14"/>
      <c r="NT114" s="14"/>
      <c r="NU114" s="14"/>
      <c r="NV114" s="14"/>
      <c r="NW114" s="14"/>
      <c r="NX114" s="14"/>
      <c r="NY114" s="14"/>
      <c r="NZ114" s="14">
        <v>0</v>
      </c>
      <c r="OA114" s="14"/>
      <c r="OB114" s="14"/>
      <c r="OC114" s="14"/>
      <c r="OD114" s="14"/>
      <c r="OE114" s="14"/>
      <c r="OF114" s="14"/>
      <c r="OG114" s="14"/>
      <c r="OH114" s="14"/>
      <c r="OI114" s="14"/>
      <c r="OJ114" s="14"/>
      <c r="OK114" s="14"/>
      <c r="OL114" s="14">
        <v>0</v>
      </c>
      <c r="OM114" s="14"/>
      <c r="ON114" s="14"/>
      <c r="OO114" s="14"/>
      <c r="OP114" s="14"/>
      <c r="OQ114" s="14"/>
      <c r="OR114" s="14"/>
      <c r="OS114" s="14"/>
      <c r="OT114" s="14"/>
      <c r="OU114" s="14"/>
      <c r="OV114" s="14"/>
      <c r="OW114" s="14"/>
      <c r="OX114" s="14">
        <v>0</v>
      </c>
      <c r="OY114" s="14"/>
      <c r="OZ114" s="14"/>
      <c r="PA114" s="14"/>
      <c r="PB114" s="14"/>
      <c r="PC114" s="14"/>
      <c r="PD114" s="14"/>
      <c r="PE114" s="14"/>
      <c r="PF114" s="14"/>
      <c r="PG114" s="14"/>
      <c r="PH114" s="14"/>
      <c r="PI114" s="14"/>
      <c r="PJ114" s="14">
        <v>0</v>
      </c>
      <c r="PK114" s="14"/>
      <c r="PL114" s="14"/>
      <c r="PM114" s="14"/>
      <c r="PN114" s="14"/>
      <c r="PO114" s="14"/>
      <c r="PP114" s="14"/>
      <c r="PQ114" s="14"/>
      <c r="PR114" s="14"/>
      <c r="PS114" s="14"/>
      <c r="PT114" s="14"/>
      <c r="PU114" s="14"/>
      <c r="PV114" s="14">
        <v>0</v>
      </c>
      <c r="PW114" s="14"/>
      <c r="PX114" s="14"/>
      <c r="PY114" s="14"/>
      <c r="PZ114" s="14"/>
      <c r="QA114" s="14"/>
      <c r="QB114" s="14"/>
      <c r="QC114" s="14"/>
      <c r="QD114" s="14"/>
      <c r="QE114" s="14"/>
      <c r="QF114" s="14"/>
      <c r="QG114" s="14"/>
      <c r="QH114" s="14">
        <v>0</v>
      </c>
      <c r="QI114" s="14"/>
    </row>
    <row r="115" spans="16:451">
      <c r="R115" s="12"/>
      <c r="S115" s="12" t="s">
        <v>54</v>
      </c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>
        <v>122</v>
      </c>
      <c r="AQ115">
        <v>0</v>
      </c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>
        <v>0</v>
      </c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>
        <v>0</v>
      </c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>
        <v>0</v>
      </c>
      <c r="CB115" s="15" t="e">
        <v>#DIV/0!</v>
      </c>
      <c r="CC115" s="15" t="e">
        <v>#DIV/0!</v>
      </c>
      <c r="CD115" s="15" t="e">
        <v>#DIV/0!</v>
      </c>
      <c r="CE115" s="15" t="e">
        <v>#DIV/0!</v>
      </c>
      <c r="CF115" s="15" t="e">
        <v>#DIV/0!</v>
      </c>
      <c r="CG115" s="15" t="e">
        <v>#DIV/0!</v>
      </c>
      <c r="CH115" s="15" t="e">
        <v>#DIV/0!</v>
      </c>
      <c r="CI115" s="15" t="e">
        <v>#DIV/0!</v>
      </c>
      <c r="CJ115" s="15" t="e">
        <v>#DIV/0!</v>
      </c>
      <c r="CK115" s="15" t="e">
        <v>#DIV/0!</v>
      </c>
      <c r="CL115" s="15" t="e">
        <v>#DIV/0!</v>
      </c>
      <c r="CM115" s="15" t="e">
        <v>#DIV/0!</v>
      </c>
      <c r="CN115" s="15" t="e">
        <v>#DIV/0!</v>
      </c>
      <c r="CO115" s="15" t="e">
        <v>#DIV/0!</v>
      </c>
      <c r="CP115" s="15" t="e">
        <v>#DIV/0!</v>
      </c>
      <c r="CQ115" s="15" t="e">
        <v>#DIV/0!</v>
      </c>
      <c r="CR115" s="15" t="e">
        <v>#DIV/0!</v>
      </c>
      <c r="CS115" s="15" t="e">
        <v>#DIV/0!</v>
      </c>
      <c r="CT115" s="15" t="e">
        <v>#DIV/0!</v>
      </c>
      <c r="CU115" s="15" t="e">
        <v>#DIV/0!</v>
      </c>
      <c r="CV115" s="15" t="e">
        <v>#DIV/0!</v>
      </c>
      <c r="CW115" s="15" t="e">
        <v>#DIV/0!</v>
      </c>
      <c r="CX115" s="15" t="e">
        <v>#DIV/0!</v>
      </c>
      <c r="CY115" s="15" t="e">
        <v>#DIV/0!</v>
      </c>
      <c r="CZ115" s="15">
        <v>0</v>
      </c>
      <c r="DA115" s="15">
        <v>0</v>
      </c>
      <c r="DB115" s="15">
        <v>0</v>
      </c>
      <c r="DC115" s="15">
        <v>0</v>
      </c>
      <c r="DD115" s="15">
        <v>0</v>
      </c>
      <c r="DE115" s="15">
        <v>0</v>
      </c>
      <c r="DF115" s="15">
        <v>0</v>
      </c>
      <c r="DG115" s="15">
        <v>0</v>
      </c>
      <c r="DH115" s="15">
        <v>0</v>
      </c>
      <c r="DI115" s="15">
        <v>0</v>
      </c>
      <c r="DJ115" s="15">
        <v>0</v>
      </c>
      <c r="DK115" s="15">
        <v>0.15775000389195926</v>
      </c>
      <c r="DL115" s="16">
        <v>0</v>
      </c>
      <c r="DM115" s="16">
        <v>0</v>
      </c>
      <c r="DN115" s="16">
        <v>0</v>
      </c>
      <c r="DO115" s="16">
        <v>0</v>
      </c>
      <c r="DP115" s="16">
        <v>0</v>
      </c>
      <c r="DQ115" s="16">
        <v>0</v>
      </c>
      <c r="DR115" s="16">
        <v>0</v>
      </c>
      <c r="DS115" s="16">
        <v>0</v>
      </c>
      <c r="DT115" s="16">
        <v>0</v>
      </c>
      <c r="DU115" s="16">
        <v>0</v>
      </c>
      <c r="DV115" s="16">
        <v>0</v>
      </c>
      <c r="DW115" s="16">
        <v>117.27360730324186</v>
      </c>
      <c r="DX115" s="16">
        <v>0</v>
      </c>
      <c r="DY115" s="16">
        <v>0</v>
      </c>
      <c r="DZ115" s="16">
        <v>0</v>
      </c>
      <c r="EA115" s="16">
        <v>0</v>
      </c>
      <c r="EB115" s="16">
        <v>0</v>
      </c>
      <c r="EC115" s="16">
        <v>0</v>
      </c>
      <c r="ED115" s="16">
        <v>0</v>
      </c>
      <c r="EE115" s="16">
        <v>0</v>
      </c>
      <c r="EF115" s="16">
        <v>0</v>
      </c>
      <c r="EG115" s="16">
        <v>0</v>
      </c>
      <c r="EH115" s="16">
        <v>0</v>
      </c>
      <c r="EI115" s="16">
        <v>109.30081228699154</v>
      </c>
      <c r="EJ115" s="16">
        <v>0</v>
      </c>
      <c r="EK115" s="16">
        <v>0</v>
      </c>
      <c r="EL115" s="16">
        <v>0</v>
      </c>
      <c r="EM115" s="16">
        <v>0</v>
      </c>
      <c r="EN115" s="16">
        <v>0</v>
      </c>
      <c r="EO115" s="16">
        <v>0</v>
      </c>
      <c r="EP115" s="16">
        <v>0</v>
      </c>
      <c r="EQ115" s="16">
        <v>0</v>
      </c>
      <c r="ER115" s="16">
        <v>0</v>
      </c>
      <c r="ES115" s="16">
        <v>0</v>
      </c>
      <c r="ET115" s="16">
        <v>0</v>
      </c>
      <c r="EU115" s="16">
        <v>7.9700061080865767</v>
      </c>
      <c r="EV115" s="16">
        <v>0</v>
      </c>
      <c r="EW115" s="16">
        <v>0</v>
      </c>
      <c r="EX115" s="16">
        <v>0</v>
      </c>
      <c r="EY115" s="16">
        <v>0</v>
      </c>
      <c r="EZ115" s="16">
        <v>0</v>
      </c>
      <c r="FA115" s="16">
        <v>0</v>
      </c>
      <c r="FB115" s="16">
        <v>0</v>
      </c>
      <c r="FC115" s="16">
        <v>0</v>
      </c>
      <c r="FD115" s="16">
        <v>0</v>
      </c>
      <c r="FE115" s="16">
        <v>0</v>
      </c>
      <c r="FF115" s="16">
        <v>0</v>
      </c>
      <c r="FG115" s="16">
        <v>733.05572033782016</v>
      </c>
      <c r="FH115" s="13">
        <v>0</v>
      </c>
      <c r="FI115" s="13">
        <v>0</v>
      </c>
      <c r="FJ115" s="13">
        <v>0</v>
      </c>
      <c r="FK115" s="13">
        <v>0</v>
      </c>
      <c r="FL115" s="13">
        <v>0</v>
      </c>
      <c r="FM115" s="13">
        <v>0</v>
      </c>
      <c r="FN115" s="13">
        <v>0</v>
      </c>
      <c r="FO115" s="13">
        <v>0</v>
      </c>
      <c r="FP115" s="13">
        <v>0</v>
      </c>
      <c r="FQ115" s="13">
        <v>0</v>
      </c>
      <c r="FR115" s="13">
        <v>0</v>
      </c>
      <c r="FS115" s="13">
        <v>1988377</v>
      </c>
      <c r="FT115" s="15">
        <v>0</v>
      </c>
      <c r="FU115" s="15">
        <v>0</v>
      </c>
      <c r="FV115" s="15">
        <v>0</v>
      </c>
      <c r="FW115" s="15">
        <v>0</v>
      </c>
      <c r="FX115" s="15">
        <v>0</v>
      </c>
      <c r="FY115" s="15">
        <v>0</v>
      </c>
      <c r="FZ115" s="15">
        <v>0</v>
      </c>
      <c r="GA115" s="15">
        <v>0</v>
      </c>
      <c r="GB115" s="15">
        <v>0</v>
      </c>
      <c r="GC115" s="15">
        <v>0</v>
      </c>
      <c r="GD115" s="15">
        <v>0</v>
      </c>
      <c r="GE115" s="15">
        <v>0.18311139185375813</v>
      </c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>
        <v>0</v>
      </c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>
        <v>0</v>
      </c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>
        <v>0</v>
      </c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>
        <v>0</v>
      </c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>
        <v>0</v>
      </c>
      <c r="IN115" s="12"/>
      <c r="IO115" s="12"/>
      <c r="IP115" s="12"/>
      <c r="IQ115" s="12"/>
      <c r="IR115" s="12"/>
      <c r="IS115" s="12"/>
      <c r="IT115" s="12"/>
      <c r="IU115" s="12"/>
      <c r="IV115" s="12"/>
      <c r="IW115" s="12"/>
      <c r="IX115" s="12"/>
      <c r="IY115" s="12">
        <v>0</v>
      </c>
      <c r="IZ115" s="12"/>
      <c r="JA115" s="12"/>
      <c r="JB115" s="12"/>
      <c r="JC115" s="12"/>
      <c r="JD115" s="12"/>
      <c r="JE115" s="12"/>
      <c r="JF115" s="12"/>
      <c r="JG115" s="12"/>
      <c r="JH115" s="12"/>
      <c r="JI115" s="12"/>
      <c r="JJ115" s="12"/>
      <c r="JK115" s="12">
        <v>0</v>
      </c>
      <c r="JL115" s="12"/>
      <c r="JM115" s="12"/>
      <c r="JN115" s="12"/>
      <c r="JO115" s="12"/>
      <c r="JP115" s="12"/>
      <c r="JQ115" s="12"/>
      <c r="JR115" s="12"/>
      <c r="JS115" s="12"/>
      <c r="JT115" s="12"/>
      <c r="JU115" s="12"/>
      <c r="JV115" s="12"/>
      <c r="JW115" s="12">
        <v>0</v>
      </c>
      <c r="JX115" s="12"/>
      <c r="JY115" s="12"/>
      <c r="JZ115" s="12"/>
      <c r="KA115" s="12"/>
      <c r="KB115" s="12"/>
      <c r="KC115" s="12"/>
      <c r="KD115" s="12"/>
      <c r="KE115" s="12"/>
      <c r="KF115" s="12"/>
      <c r="KG115" s="12"/>
      <c r="KH115" s="12"/>
      <c r="KI115" s="12">
        <v>0</v>
      </c>
      <c r="KJ115" s="12"/>
      <c r="KK115" s="12"/>
      <c r="KL115" s="12"/>
      <c r="KM115" s="12"/>
      <c r="KN115" s="12"/>
      <c r="KO115" s="12"/>
      <c r="KP115" s="12"/>
      <c r="KQ115" s="12"/>
      <c r="KR115" s="12"/>
      <c r="KS115" s="12"/>
      <c r="KT115" s="12"/>
      <c r="KU115" s="12">
        <v>0</v>
      </c>
      <c r="KV115" s="12"/>
      <c r="KW115" s="12"/>
      <c r="KX115" s="12"/>
      <c r="KY115" s="12"/>
      <c r="KZ115" s="12"/>
      <c r="LA115" s="12"/>
      <c r="LB115" s="12"/>
      <c r="LC115" s="12"/>
      <c r="LD115" s="12"/>
      <c r="LE115" s="12"/>
      <c r="LF115" s="12"/>
      <c r="LG115" s="12">
        <v>0</v>
      </c>
      <c r="LH115" s="12"/>
      <c r="LI115" s="12"/>
      <c r="LJ115" s="12"/>
      <c r="LK115" s="12"/>
      <c r="LL115" s="12"/>
      <c r="LM115" s="12"/>
      <c r="LN115" s="12"/>
      <c r="LO115" s="12"/>
      <c r="LP115" s="12"/>
      <c r="LQ115" s="12"/>
      <c r="LR115" s="12"/>
      <c r="LS115" s="12">
        <v>122</v>
      </c>
      <c r="LT115" s="14"/>
      <c r="LU115" s="14"/>
      <c r="LV115" s="14"/>
      <c r="LW115" s="14"/>
      <c r="LX115" s="14"/>
      <c r="LY115" s="14"/>
      <c r="LZ115" s="14"/>
      <c r="MA115" s="14"/>
      <c r="MB115" s="14"/>
      <c r="MC115" s="14"/>
      <c r="MD115" s="14"/>
      <c r="ME115" s="14">
        <v>0</v>
      </c>
      <c r="MF115" s="14"/>
      <c r="MG115" s="14"/>
      <c r="MH115" s="14"/>
      <c r="MI115" s="14"/>
      <c r="MJ115" s="14"/>
      <c r="MK115" s="14"/>
      <c r="ML115" s="14"/>
      <c r="MM115" s="14"/>
      <c r="MN115" s="14"/>
      <c r="MO115" s="14"/>
      <c r="MP115" s="14"/>
      <c r="MQ115" s="14">
        <v>0</v>
      </c>
      <c r="MR115" s="14"/>
      <c r="MS115" s="14"/>
      <c r="MT115" s="14"/>
      <c r="MU115" s="14"/>
      <c r="MV115" s="14"/>
      <c r="MW115" s="14"/>
      <c r="MX115" s="14"/>
      <c r="MY115" s="14"/>
      <c r="MZ115" s="14"/>
      <c r="NA115" s="14"/>
      <c r="NB115" s="14"/>
      <c r="NC115" s="14">
        <v>0</v>
      </c>
      <c r="ND115" s="14"/>
      <c r="NE115" s="14"/>
      <c r="NF115" s="14"/>
      <c r="NG115" s="14"/>
      <c r="NH115" s="14"/>
      <c r="NI115" s="14"/>
      <c r="NJ115" s="14"/>
      <c r="NK115" s="14"/>
      <c r="NL115" s="14"/>
      <c r="NM115" s="14"/>
      <c r="NN115" s="14"/>
      <c r="NO115" s="14">
        <v>0</v>
      </c>
      <c r="NP115" s="14"/>
      <c r="NQ115" s="14"/>
      <c r="NR115" s="14"/>
      <c r="NS115" s="14"/>
      <c r="NT115" s="14"/>
      <c r="NU115" s="14"/>
      <c r="NV115" s="14"/>
      <c r="NW115" s="14"/>
      <c r="NX115" s="14"/>
      <c r="NY115" s="14"/>
      <c r="NZ115" s="14"/>
      <c r="OA115" s="14">
        <v>0</v>
      </c>
      <c r="OB115" s="14"/>
      <c r="OC115" s="14"/>
      <c r="OD115" s="14"/>
      <c r="OE115" s="14"/>
      <c r="OF115" s="14"/>
      <c r="OG115" s="14"/>
      <c r="OH115" s="14"/>
      <c r="OI115" s="14"/>
      <c r="OJ115" s="14"/>
      <c r="OK115" s="14"/>
      <c r="OL115" s="14"/>
      <c r="OM115" s="14">
        <v>0</v>
      </c>
      <c r="ON115" s="14"/>
      <c r="OO115" s="14"/>
      <c r="OP115" s="14"/>
      <c r="OQ115" s="14"/>
      <c r="OR115" s="14"/>
      <c r="OS115" s="14"/>
      <c r="OT115" s="14"/>
      <c r="OU115" s="14"/>
      <c r="OV115" s="14"/>
      <c r="OW115" s="14"/>
      <c r="OX115" s="14"/>
      <c r="OY115" s="14">
        <v>0</v>
      </c>
      <c r="OZ115" s="14"/>
      <c r="PA115" s="14"/>
      <c r="PB115" s="14"/>
      <c r="PC115" s="14"/>
      <c r="PD115" s="14"/>
      <c r="PE115" s="14"/>
      <c r="PF115" s="14"/>
      <c r="PG115" s="14"/>
      <c r="PH115" s="14"/>
      <c r="PI115" s="14"/>
      <c r="PJ115" s="14"/>
      <c r="PK115" s="14">
        <v>0</v>
      </c>
      <c r="PL115" s="14"/>
      <c r="PM115" s="14"/>
      <c r="PN115" s="14"/>
      <c r="PO115" s="14"/>
      <c r="PP115" s="14"/>
      <c r="PQ115" s="14"/>
      <c r="PR115" s="14"/>
      <c r="PS115" s="14"/>
      <c r="PT115" s="14"/>
      <c r="PU115" s="14"/>
      <c r="PV115" s="14"/>
      <c r="PW115" s="14">
        <v>0</v>
      </c>
      <c r="PX115" s="14"/>
      <c r="PY115" s="14"/>
      <c r="PZ115" s="14"/>
      <c r="QA115" s="14"/>
      <c r="QB115" s="14"/>
      <c r="QC115" s="14"/>
      <c r="QD115" s="14"/>
      <c r="QE115" s="14"/>
      <c r="QF115" s="14"/>
      <c r="QG115" s="14"/>
      <c r="QH115" s="14"/>
      <c r="QI115" s="14">
        <v>0</v>
      </c>
    </row>
    <row r="116" spans="16:451">
      <c r="R116" s="12"/>
      <c r="S116" s="12" t="s">
        <v>55</v>
      </c>
      <c r="T116" s="12"/>
      <c r="U116" s="12"/>
      <c r="V116" s="12"/>
      <c r="W116" s="12"/>
      <c r="X116" s="12"/>
      <c r="Y116" s="12"/>
      <c r="Z116" s="12"/>
      <c r="AA116" s="12"/>
      <c r="AB116" s="12"/>
      <c r="AC116" s="13">
        <v>1</v>
      </c>
      <c r="AD116" s="13"/>
      <c r="AE116" s="13"/>
      <c r="AO116">
        <v>0</v>
      </c>
      <c r="AR116" s="14"/>
      <c r="AS116" s="14"/>
      <c r="AT116" s="14"/>
      <c r="AU116" s="14"/>
      <c r="AV116" s="14"/>
      <c r="AW116" s="14"/>
      <c r="AX116" s="14"/>
      <c r="AY116" s="14"/>
      <c r="AZ116" s="14"/>
      <c r="BA116" s="14">
        <v>0</v>
      </c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>
        <v>0</v>
      </c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>
        <v>0</v>
      </c>
      <c r="BZ116" s="14"/>
      <c r="CA116" s="14"/>
      <c r="CB116" s="15" t="e">
        <v>#DIV/0!</v>
      </c>
      <c r="CC116" s="15" t="e">
        <v>#DIV/0!</v>
      </c>
      <c r="CD116" s="15" t="e">
        <v>#DIV/0!</v>
      </c>
      <c r="CE116" s="15" t="e">
        <v>#DIV/0!</v>
      </c>
      <c r="CF116" s="15" t="e">
        <v>#DIV/0!</v>
      </c>
      <c r="CG116" s="15" t="e">
        <v>#DIV/0!</v>
      </c>
      <c r="CH116" s="15" t="e">
        <v>#DIV/0!</v>
      </c>
      <c r="CI116" s="15" t="e">
        <v>#DIV/0!</v>
      </c>
      <c r="CJ116" s="15" t="e">
        <v>#DIV/0!</v>
      </c>
      <c r="CK116" s="15" t="e">
        <v>#DIV/0!</v>
      </c>
      <c r="CL116" s="15" t="e">
        <v>#DIV/0!</v>
      </c>
      <c r="CM116" s="15" t="e">
        <v>#DIV/0!</v>
      </c>
      <c r="CN116" s="15" t="e">
        <v>#DIV/0!</v>
      </c>
      <c r="CO116" s="15" t="e">
        <v>#DIV/0!</v>
      </c>
      <c r="CP116" s="15" t="e">
        <v>#DIV/0!</v>
      </c>
      <c r="CQ116" s="15" t="e">
        <v>#DIV/0!</v>
      </c>
      <c r="CR116" s="15" t="e">
        <v>#DIV/0!</v>
      </c>
      <c r="CS116" s="15" t="e">
        <v>#DIV/0!</v>
      </c>
      <c r="CT116" s="15" t="e">
        <v>#DIV/0!</v>
      </c>
      <c r="CU116" s="15" t="e">
        <v>#DIV/0!</v>
      </c>
      <c r="CV116" s="15" t="e">
        <v>#DIV/0!</v>
      </c>
      <c r="CW116" s="15" t="e">
        <v>#DIV/0!</v>
      </c>
      <c r="CX116" s="15" t="e">
        <v>#DIV/0!</v>
      </c>
      <c r="CY116" s="15" t="e">
        <v>#DIV/0!</v>
      </c>
      <c r="CZ116" s="15">
        <v>0</v>
      </c>
      <c r="DA116" s="15">
        <v>0</v>
      </c>
      <c r="DB116" s="15">
        <v>0</v>
      </c>
      <c r="DC116" s="15">
        <v>0</v>
      </c>
      <c r="DD116" s="15">
        <v>0</v>
      </c>
      <c r="DE116" s="15">
        <v>0</v>
      </c>
      <c r="DF116" s="15">
        <v>0</v>
      </c>
      <c r="DG116" s="15">
        <v>0</v>
      </c>
      <c r="DH116" s="15">
        <v>0</v>
      </c>
      <c r="DI116" s="15">
        <v>0.15783736094994225</v>
      </c>
      <c r="DJ116" s="15">
        <v>0</v>
      </c>
      <c r="DK116" s="15">
        <v>0</v>
      </c>
      <c r="DL116" s="16">
        <v>0</v>
      </c>
      <c r="DM116" s="16">
        <v>0</v>
      </c>
      <c r="DN116" s="16">
        <v>0</v>
      </c>
      <c r="DO116" s="16">
        <v>0</v>
      </c>
      <c r="DP116" s="16">
        <v>0</v>
      </c>
      <c r="DQ116" s="16">
        <v>0</v>
      </c>
      <c r="DR116" s="16">
        <v>0</v>
      </c>
      <c r="DS116" s="16">
        <v>0</v>
      </c>
      <c r="DT116" s="16">
        <v>0</v>
      </c>
      <c r="DU116" s="16">
        <v>115.48909994534752</v>
      </c>
      <c r="DV116" s="16">
        <v>0</v>
      </c>
      <c r="DW116" s="16">
        <v>0</v>
      </c>
      <c r="DX116" s="16">
        <v>0</v>
      </c>
      <c r="DY116" s="16">
        <v>0</v>
      </c>
      <c r="DZ116" s="16">
        <v>0</v>
      </c>
      <c r="EA116" s="16">
        <v>0</v>
      </c>
      <c r="EB116" s="16">
        <v>0</v>
      </c>
      <c r="EC116" s="16">
        <v>0</v>
      </c>
      <c r="ED116" s="16">
        <v>0</v>
      </c>
      <c r="EE116" s="16">
        <v>0</v>
      </c>
      <c r="EF116" s="16">
        <v>0</v>
      </c>
      <c r="EG116" s="16">
        <v>108.06556365020499</v>
      </c>
      <c r="EH116" s="16">
        <v>0</v>
      </c>
      <c r="EI116" s="16">
        <v>0</v>
      </c>
      <c r="EJ116" s="16">
        <v>0</v>
      </c>
      <c r="EK116" s="16">
        <v>0</v>
      </c>
      <c r="EL116" s="16">
        <v>0</v>
      </c>
      <c r="EM116" s="16">
        <v>0</v>
      </c>
      <c r="EN116" s="16">
        <v>0</v>
      </c>
      <c r="EO116" s="16">
        <v>0</v>
      </c>
      <c r="EP116" s="16">
        <v>0</v>
      </c>
      <c r="EQ116" s="16">
        <v>0</v>
      </c>
      <c r="ER116" s="16">
        <v>0</v>
      </c>
      <c r="ES116" s="16">
        <v>8.0131784281994598</v>
      </c>
      <c r="ET116" s="16">
        <v>0</v>
      </c>
      <c r="EU116" s="16">
        <v>0</v>
      </c>
      <c r="EV116" s="16">
        <v>0</v>
      </c>
      <c r="EW116" s="16">
        <v>0</v>
      </c>
      <c r="EX116" s="16">
        <v>0</v>
      </c>
      <c r="EY116" s="16">
        <v>0</v>
      </c>
      <c r="EZ116" s="16">
        <v>0</v>
      </c>
      <c r="FA116" s="16">
        <v>0</v>
      </c>
      <c r="FB116" s="16">
        <v>0</v>
      </c>
      <c r="FC116" s="16">
        <v>0</v>
      </c>
      <c r="FD116" s="16">
        <v>0</v>
      </c>
      <c r="FE116" s="16">
        <v>712.66120610226039</v>
      </c>
      <c r="FF116" s="16">
        <v>0</v>
      </c>
      <c r="FG116" s="16">
        <v>0</v>
      </c>
      <c r="FH116" s="13">
        <v>0</v>
      </c>
      <c r="FI116" s="13">
        <v>0</v>
      </c>
      <c r="FJ116" s="13">
        <v>0</v>
      </c>
      <c r="FK116" s="13">
        <v>0</v>
      </c>
      <c r="FL116" s="13">
        <v>0</v>
      </c>
      <c r="FM116" s="13">
        <v>0</v>
      </c>
      <c r="FN116" s="13">
        <v>0</v>
      </c>
      <c r="FO116" s="13">
        <v>0</v>
      </c>
      <c r="FP116" s="13">
        <v>0</v>
      </c>
      <c r="FQ116" s="13">
        <v>6478345</v>
      </c>
      <c r="FR116" s="13">
        <v>0</v>
      </c>
      <c r="FS116" s="13">
        <v>0</v>
      </c>
      <c r="FT116" s="15">
        <v>0</v>
      </c>
      <c r="FU116" s="15">
        <v>0</v>
      </c>
      <c r="FV116" s="15">
        <v>0</v>
      </c>
      <c r="FW116" s="15">
        <v>0</v>
      </c>
      <c r="FX116" s="15">
        <v>0</v>
      </c>
      <c r="FY116" s="15">
        <v>0</v>
      </c>
      <c r="FZ116" s="15">
        <v>0</v>
      </c>
      <c r="GA116" s="15">
        <v>0</v>
      </c>
      <c r="GB116" s="15">
        <v>0</v>
      </c>
      <c r="GC116" s="15">
        <v>0.1771485387085745</v>
      </c>
      <c r="GD116" s="15">
        <v>0</v>
      </c>
      <c r="GE116" s="15">
        <v>0</v>
      </c>
      <c r="GF116" s="12"/>
      <c r="GG116" s="12"/>
      <c r="GH116" s="12"/>
      <c r="GI116" s="12"/>
      <c r="GJ116" s="12"/>
      <c r="GK116" s="12"/>
      <c r="GL116" s="12"/>
      <c r="GM116" s="12"/>
      <c r="GN116" s="12"/>
      <c r="GO116" s="12">
        <v>0</v>
      </c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>
        <v>0</v>
      </c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>
        <v>0</v>
      </c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>
        <v>0</v>
      </c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>
        <v>0</v>
      </c>
      <c r="IL116" s="12"/>
      <c r="IM116" s="12"/>
      <c r="IN116" s="12"/>
      <c r="IO116" s="12"/>
      <c r="IP116" s="12"/>
      <c r="IQ116" s="12"/>
      <c r="IR116" s="12"/>
      <c r="IS116" s="12"/>
      <c r="IT116" s="12"/>
      <c r="IU116" s="12"/>
      <c r="IV116" s="12"/>
      <c r="IW116" s="12">
        <v>0</v>
      </c>
      <c r="IX116" s="12"/>
      <c r="IY116" s="12"/>
      <c r="IZ116" s="12"/>
      <c r="JA116" s="12"/>
      <c r="JB116" s="12"/>
      <c r="JC116" s="12"/>
      <c r="JD116" s="12"/>
      <c r="JE116" s="12"/>
      <c r="JF116" s="12"/>
      <c r="JG116" s="12"/>
      <c r="JH116" s="12"/>
      <c r="JI116" s="12">
        <v>0</v>
      </c>
      <c r="JJ116" s="12"/>
      <c r="JK116" s="12"/>
      <c r="JL116" s="12"/>
      <c r="JM116" s="12"/>
      <c r="JN116" s="12"/>
      <c r="JO116" s="12"/>
      <c r="JP116" s="12"/>
      <c r="JQ116" s="12"/>
      <c r="JR116" s="12"/>
      <c r="JS116" s="12"/>
      <c r="JT116" s="12"/>
      <c r="JU116" s="12">
        <v>0</v>
      </c>
      <c r="JV116" s="12"/>
      <c r="JW116" s="12"/>
      <c r="JX116" s="12"/>
      <c r="JY116" s="12"/>
      <c r="JZ116" s="12"/>
      <c r="KA116" s="12"/>
      <c r="KB116" s="12"/>
      <c r="KC116" s="12"/>
      <c r="KD116" s="12"/>
      <c r="KE116" s="12"/>
      <c r="KF116" s="12"/>
      <c r="KG116" s="12">
        <v>0</v>
      </c>
      <c r="KH116" s="12"/>
      <c r="KI116" s="12"/>
      <c r="KJ116" s="12"/>
      <c r="KK116" s="12"/>
      <c r="KL116" s="12"/>
      <c r="KM116" s="12"/>
      <c r="KN116" s="12"/>
      <c r="KO116" s="12"/>
      <c r="KP116" s="12"/>
      <c r="KQ116" s="12"/>
      <c r="KR116" s="12"/>
      <c r="KS116" s="12">
        <v>450</v>
      </c>
      <c r="KT116" s="12"/>
      <c r="KU116" s="12"/>
      <c r="KV116" s="12"/>
      <c r="KW116" s="12"/>
      <c r="KX116" s="12"/>
      <c r="KY116" s="12"/>
      <c r="KZ116" s="12"/>
      <c r="LA116" s="12"/>
      <c r="LB116" s="12"/>
      <c r="LC116" s="12"/>
      <c r="LD116" s="12"/>
      <c r="LE116" s="12">
        <v>0</v>
      </c>
      <c r="LF116" s="12"/>
      <c r="LG116" s="12"/>
      <c r="LH116" s="12"/>
      <c r="LI116" s="12"/>
      <c r="LJ116" s="12"/>
      <c r="LK116" s="12"/>
      <c r="LL116" s="12"/>
      <c r="LM116" s="12"/>
      <c r="LN116" s="12"/>
      <c r="LO116" s="12"/>
      <c r="LP116" s="12"/>
      <c r="LQ116" s="12">
        <v>0</v>
      </c>
      <c r="LR116" s="12"/>
      <c r="LS116" s="12"/>
      <c r="LT116" s="14"/>
      <c r="LU116" s="14"/>
      <c r="LV116" s="14"/>
      <c r="LW116" s="14"/>
      <c r="LX116" s="14"/>
      <c r="LY116" s="14"/>
      <c r="LZ116" s="14"/>
      <c r="MA116" s="14"/>
      <c r="MB116" s="14"/>
      <c r="MC116" s="14">
        <v>0</v>
      </c>
      <c r="MD116" s="14"/>
      <c r="ME116" s="14"/>
      <c r="MF116" s="14"/>
      <c r="MG116" s="14"/>
      <c r="MH116" s="14"/>
      <c r="MI116" s="14"/>
      <c r="MJ116" s="14"/>
      <c r="MK116" s="14"/>
      <c r="ML116" s="14"/>
      <c r="MM116" s="14"/>
      <c r="MN116" s="14"/>
      <c r="MO116" s="14">
        <v>0</v>
      </c>
      <c r="MP116" s="14"/>
      <c r="MQ116" s="14"/>
      <c r="MR116" s="14"/>
      <c r="MS116" s="14"/>
      <c r="MT116" s="14"/>
      <c r="MU116" s="14"/>
      <c r="MV116" s="14"/>
      <c r="MW116" s="14"/>
      <c r="MX116" s="14"/>
      <c r="MY116" s="14"/>
      <c r="MZ116" s="14"/>
      <c r="NA116" s="14">
        <v>0</v>
      </c>
      <c r="NB116" s="14"/>
      <c r="NC116" s="14"/>
      <c r="ND116" s="14"/>
      <c r="NE116" s="14"/>
      <c r="NF116" s="14"/>
      <c r="NG116" s="14"/>
      <c r="NH116" s="14"/>
      <c r="NI116" s="14"/>
      <c r="NJ116" s="14"/>
      <c r="NK116" s="14"/>
      <c r="NL116" s="14"/>
      <c r="NM116" s="14">
        <v>0</v>
      </c>
      <c r="NN116" s="14"/>
      <c r="NO116" s="14"/>
      <c r="NP116" s="14"/>
      <c r="NQ116" s="14"/>
      <c r="NR116" s="14"/>
      <c r="NS116" s="14"/>
      <c r="NT116" s="14"/>
      <c r="NU116" s="14"/>
      <c r="NV116" s="14"/>
      <c r="NW116" s="14"/>
      <c r="NX116" s="14"/>
      <c r="NY116" s="14">
        <v>0</v>
      </c>
      <c r="NZ116" s="14"/>
      <c r="OA116" s="14"/>
      <c r="OB116" s="14"/>
      <c r="OC116" s="14"/>
      <c r="OD116" s="14"/>
      <c r="OE116" s="14"/>
      <c r="OF116" s="14"/>
      <c r="OG116" s="14"/>
      <c r="OH116" s="14"/>
      <c r="OI116" s="14"/>
      <c r="OJ116" s="14"/>
      <c r="OK116" s="14">
        <v>0</v>
      </c>
      <c r="OL116" s="14"/>
      <c r="OM116" s="14"/>
      <c r="ON116" s="14"/>
      <c r="OO116" s="14"/>
      <c r="OP116" s="14"/>
      <c r="OQ116" s="14"/>
      <c r="OR116" s="14"/>
      <c r="OS116" s="14"/>
      <c r="OT116" s="14"/>
      <c r="OU116" s="14"/>
      <c r="OV116" s="14"/>
      <c r="OW116" s="14">
        <v>0</v>
      </c>
      <c r="OX116" s="14"/>
      <c r="OY116" s="14"/>
      <c r="OZ116" s="14"/>
      <c r="PA116" s="14"/>
      <c r="PB116" s="14"/>
      <c r="PC116" s="14"/>
      <c r="PD116" s="14"/>
      <c r="PE116" s="14"/>
      <c r="PF116" s="14"/>
      <c r="PG116" s="14"/>
      <c r="PH116" s="14"/>
      <c r="PI116" s="14">
        <v>0</v>
      </c>
      <c r="PJ116" s="14"/>
      <c r="PK116" s="14"/>
      <c r="PL116" s="14"/>
      <c r="PM116" s="14"/>
      <c r="PN116" s="14"/>
      <c r="PO116" s="14"/>
      <c r="PP116" s="14"/>
      <c r="PQ116" s="14"/>
      <c r="PR116" s="14"/>
      <c r="PS116" s="14"/>
      <c r="PT116" s="14"/>
      <c r="PU116" s="14">
        <v>0</v>
      </c>
      <c r="PV116" s="14"/>
      <c r="PW116" s="14"/>
      <c r="PX116" s="14"/>
      <c r="PY116" s="14"/>
      <c r="PZ116" s="14"/>
      <c r="QA116" s="14"/>
      <c r="QB116" s="14"/>
      <c r="QC116" s="14"/>
      <c r="QD116" s="14"/>
      <c r="QE116" s="14"/>
      <c r="QF116" s="14"/>
      <c r="QG116" s="14">
        <v>0</v>
      </c>
      <c r="QH116" s="14"/>
      <c r="QI116" s="14"/>
    </row>
    <row r="117" spans="16:451">
      <c r="R117" s="12"/>
      <c r="S117" s="12" t="s">
        <v>56</v>
      </c>
      <c r="T117" s="12"/>
      <c r="U117" s="12"/>
      <c r="V117" s="12"/>
      <c r="W117" s="12"/>
      <c r="X117" s="12"/>
      <c r="Y117" s="12"/>
      <c r="Z117" s="12"/>
      <c r="AA117" s="12"/>
      <c r="AB117" s="12"/>
      <c r="AC117" s="13"/>
      <c r="AD117" s="13">
        <v>1</v>
      </c>
      <c r="AE117" s="13"/>
      <c r="AP117">
        <v>0</v>
      </c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>
        <v>0</v>
      </c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>
        <v>0</v>
      </c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>
        <v>0</v>
      </c>
      <c r="CA117" s="14"/>
      <c r="CB117" s="15" t="e">
        <v>#DIV/0!</v>
      </c>
      <c r="CC117" s="15" t="e">
        <v>#DIV/0!</v>
      </c>
      <c r="CD117" s="15" t="e">
        <v>#DIV/0!</v>
      </c>
      <c r="CE117" s="15" t="e">
        <v>#DIV/0!</v>
      </c>
      <c r="CF117" s="15" t="e">
        <v>#DIV/0!</v>
      </c>
      <c r="CG117" s="15" t="e">
        <v>#DIV/0!</v>
      </c>
      <c r="CH117" s="15" t="e">
        <v>#DIV/0!</v>
      </c>
      <c r="CI117" s="15" t="e">
        <v>#DIV/0!</v>
      </c>
      <c r="CJ117" s="15" t="e">
        <v>#DIV/0!</v>
      </c>
      <c r="CK117" s="15" t="e">
        <v>#DIV/0!</v>
      </c>
      <c r="CL117" s="15" t="e">
        <v>#DIV/0!</v>
      </c>
      <c r="CM117" s="15" t="e">
        <v>#DIV/0!</v>
      </c>
      <c r="CN117" s="15" t="e">
        <v>#DIV/0!</v>
      </c>
      <c r="CO117" s="15" t="e">
        <v>#DIV/0!</v>
      </c>
      <c r="CP117" s="15" t="e">
        <v>#DIV/0!</v>
      </c>
      <c r="CQ117" s="15" t="e">
        <v>#DIV/0!</v>
      </c>
      <c r="CR117" s="15" t="e">
        <v>#DIV/0!</v>
      </c>
      <c r="CS117" s="15" t="e">
        <v>#DIV/0!</v>
      </c>
      <c r="CT117" s="15" t="e">
        <v>#DIV/0!</v>
      </c>
      <c r="CU117" s="15" t="e">
        <v>#DIV/0!</v>
      </c>
      <c r="CV117" s="15" t="e">
        <v>#DIV/0!</v>
      </c>
      <c r="CW117" s="15" t="e">
        <v>#DIV/0!</v>
      </c>
      <c r="CX117" s="15" t="e">
        <v>#DIV/0!</v>
      </c>
      <c r="CY117" s="15" t="e">
        <v>#DIV/0!</v>
      </c>
      <c r="CZ117" s="15">
        <v>0</v>
      </c>
      <c r="DA117" s="15">
        <v>0</v>
      </c>
      <c r="DB117" s="15">
        <v>0</v>
      </c>
      <c r="DC117" s="15">
        <v>0</v>
      </c>
      <c r="DD117" s="15">
        <v>0</v>
      </c>
      <c r="DE117" s="15">
        <v>0</v>
      </c>
      <c r="DF117" s="15">
        <v>0</v>
      </c>
      <c r="DG117" s="15">
        <v>0</v>
      </c>
      <c r="DH117" s="15">
        <v>0</v>
      </c>
      <c r="DI117" s="15">
        <v>0</v>
      </c>
      <c r="DJ117" s="15">
        <v>0.16827696466298292</v>
      </c>
      <c r="DK117" s="15">
        <v>0</v>
      </c>
      <c r="DL117" s="16">
        <v>0</v>
      </c>
      <c r="DM117" s="16">
        <v>0</v>
      </c>
      <c r="DN117" s="16">
        <v>0</v>
      </c>
      <c r="DO117" s="16">
        <v>0</v>
      </c>
      <c r="DP117" s="16">
        <v>0</v>
      </c>
      <c r="DQ117" s="16">
        <v>0</v>
      </c>
      <c r="DR117" s="16">
        <v>0</v>
      </c>
      <c r="DS117" s="16">
        <v>0</v>
      </c>
      <c r="DT117" s="16">
        <v>0</v>
      </c>
      <c r="DU117" s="16">
        <v>0</v>
      </c>
      <c r="DV117" s="16">
        <v>116.79369258037754</v>
      </c>
      <c r="DW117" s="16">
        <v>0</v>
      </c>
      <c r="DX117" s="16">
        <v>0</v>
      </c>
      <c r="DY117" s="16">
        <v>0</v>
      </c>
      <c r="DZ117" s="16">
        <v>0</v>
      </c>
      <c r="EA117" s="16">
        <v>0</v>
      </c>
      <c r="EB117" s="16">
        <v>0</v>
      </c>
      <c r="EC117" s="16">
        <v>0</v>
      </c>
      <c r="ED117" s="16">
        <v>0</v>
      </c>
      <c r="EE117" s="16">
        <v>0</v>
      </c>
      <c r="EF117" s="16">
        <v>0</v>
      </c>
      <c r="EG117" s="16">
        <v>0</v>
      </c>
      <c r="EH117" s="16">
        <v>108.64362966506835</v>
      </c>
      <c r="EI117" s="16">
        <v>0</v>
      </c>
      <c r="EJ117" s="16">
        <v>0</v>
      </c>
      <c r="EK117" s="16">
        <v>0</v>
      </c>
      <c r="EL117" s="16">
        <v>0</v>
      </c>
      <c r="EM117" s="16">
        <v>0</v>
      </c>
      <c r="EN117" s="16">
        <v>0</v>
      </c>
      <c r="EO117" s="16">
        <v>0</v>
      </c>
      <c r="EP117" s="16">
        <v>0</v>
      </c>
      <c r="EQ117" s="16">
        <v>0</v>
      </c>
      <c r="ER117" s="16">
        <v>0</v>
      </c>
      <c r="ES117" s="16">
        <v>0</v>
      </c>
      <c r="ET117" s="16">
        <v>8.3777091688817773</v>
      </c>
      <c r="EU117" s="16">
        <v>0</v>
      </c>
      <c r="EV117" s="16">
        <v>0</v>
      </c>
      <c r="EW117" s="16">
        <v>0</v>
      </c>
      <c r="EX117" s="16">
        <v>0</v>
      </c>
      <c r="EY117" s="16">
        <v>0</v>
      </c>
      <c r="EZ117" s="16">
        <v>0</v>
      </c>
      <c r="FA117" s="16">
        <v>0</v>
      </c>
      <c r="FB117" s="16">
        <v>0</v>
      </c>
      <c r="FC117" s="16">
        <v>0</v>
      </c>
      <c r="FD117" s="16">
        <v>0</v>
      </c>
      <c r="FE117" s="16">
        <v>0</v>
      </c>
      <c r="FF117" s="16">
        <v>670.48660774556572</v>
      </c>
      <c r="FG117" s="16">
        <v>0</v>
      </c>
      <c r="FH117" s="13">
        <v>0</v>
      </c>
      <c r="FI117" s="13">
        <v>0</v>
      </c>
      <c r="FJ117" s="13">
        <v>0</v>
      </c>
      <c r="FK117" s="13">
        <v>0</v>
      </c>
      <c r="FL117" s="13">
        <v>0</v>
      </c>
      <c r="FM117" s="13">
        <v>0</v>
      </c>
      <c r="FN117" s="13">
        <v>0</v>
      </c>
      <c r="FO117" s="13">
        <v>0</v>
      </c>
      <c r="FP117" s="13">
        <v>0</v>
      </c>
      <c r="FQ117" s="13">
        <v>0</v>
      </c>
      <c r="FR117" s="13">
        <v>2622208</v>
      </c>
      <c r="FS117" s="13">
        <v>0</v>
      </c>
      <c r="FT117" s="15">
        <v>0</v>
      </c>
      <c r="FU117" s="15">
        <v>0</v>
      </c>
      <c r="FV117" s="15">
        <v>0</v>
      </c>
      <c r="FW117" s="15">
        <v>0</v>
      </c>
      <c r="FX117" s="15">
        <v>0</v>
      </c>
      <c r="FY117" s="15">
        <v>0</v>
      </c>
      <c r="FZ117" s="15">
        <v>0</v>
      </c>
      <c r="GA117" s="15">
        <v>0</v>
      </c>
      <c r="GB117" s="15">
        <v>0</v>
      </c>
      <c r="GC117" s="15">
        <v>0</v>
      </c>
      <c r="GD117" s="15">
        <v>0.1503390577711608</v>
      </c>
      <c r="GE117" s="15">
        <v>0</v>
      </c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>
        <v>0</v>
      </c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>
        <v>0</v>
      </c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>
        <v>0</v>
      </c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>
        <v>0</v>
      </c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>
        <v>0</v>
      </c>
      <c r="IM117" s="12"/>
      <c r="IN117" s="12"/>
      <c r="IO117" s="12"/>
      <c r="IP117" s="12"/>
      <c r="IQ117" s="12"/>
      <c r="IR117" s="12"/>
      <c r="IS117" s="12"/>
      <c r="IT117" s="12"/>
      <c r="IU117" s="12"/>
      <c r="IV117" s="12"/>
      <c r="IW117" s="12"/>
      <c r="IX117" s="12">
        <v>0</v>
      </c>
      <c r="IY117" s="12"/>
      <c r="IZ117" s="12"/>
      <c r="JA117" s="12"/>
      <c r="JB117" s="12"/>
      <c r="JC117" s="12"/>
      <c r="JD117" s="12"/>
      <c r="JE117" s="12"/>
      <c r="JF117" s="12"/>
      <c r="JG117" s="12"/>
      <c r="JH117" s="12"/>
      <c r="JI117" s="12"/>
      <c r="JJ117" s="12">
        <v>0</v>
      </c>
      <c r="JK117" s="12"/>
      <c r="JL117" s="12"/>
      <c r="JM117" s="12"/>
      <c r="JN117" s="12"/>
      <c r="JO117" s="12"/>
      <c r="JP117" s="12"/>
      <c r="JQ117" s="12"/>
      <c r="JR117" s="12"/>
      <c r="JS117" s="12"/>
      <c r="JT117" s="12"/>
      <c r="JU117" s="12"/>
      <c r="JV117" s="12">
        <v>0</v>
      </c>
      <c r="JW117" s="12"/>
      <c r="JX117" s="12"/>
      <c r="JY117" s="12"/>
      <c r="JZ117" s="12"/>
      <c r="KA117" s="12"/>
      <c r="KB117" s="12"/>
      <c r="KC117" s="12"/>
      <c r="KD117" s="12"/>
      <c r="KE117" s="12"/>
      <c r="KF117" s="12"/>
      <c r="KG117" s="12"/>
      <c r="KH117" s="12">
        <v>0</v>
      </c>
      <c r="KI117" s="12"/>
      <c r="KJ117" s="12"/>
      <c r="KK117" s="12"/>
      <c r="KL117" s="12"/>
      <c r="KM117" s="12"/>
      <c r="KN117" s="12"/>
      <c r="KO117" s="12"/>
      <c r="KP117" s="12"/>
      <c r="KQ117" s="12"/>
      <c r="KR117" s="12"/>
      <c r="KS117" s="12"/>
      <c r="KT117" s="12">
        <v>0</v>
      </c>
      <c r="KU117" s="12"/>
      <c r="KV117" s="12"/>
      <c r="KW117" s="12"/>
      <c r="KX117" s="12"/>
      <c r="KY117" s="12"/>
      <c r="KZ117" s="12"/>
      <c r="LA117" s="12"/>
      <c r="LB117" s="12"/>
      <c r="LC117" s="12"/>
      <c r="LD117" s="12"/>
      <c r="LE117" s="12"/>
      <c r="LF117" s="12">
        <v>170</v>
      </c>
      <c r="LG117" s="12"/>
      <c r="LH117" s="12"/>
      <c r="LI117" s="12"/>
      <c r="LJ117" s="12"/>
      <c r="LK117" s="12"/>
      <c r="LL117" s="12"/>
      <c r="LM117" s="12"/>
      <c r="LN117" s="12"/>
      <c r="LO117" s="12"/>
      <c r="LP117" s="12"/>
      <c r="LQ117" s="12"/>
      <c r="LR117" s="12">
        <v>0</v>
      </c>
      <c r="LS117" s="12"/>
      <c r="LT117" s="14"/>
      <c r="LU117" s="14"/>
      <c r="LV117" s="14"/>
      <c r="LW117" s="14"/>
      <c r="LX117" s="14"/>
      <c r="LY117" s="14"/>
      <c r="LZ117" s="14"/>
      <c r="MA117" s="14"/>
      <c r="MB117" s="14"/>
      <c r="MC117" s="14"/>
      <c r="MD117" s="14">
        <v>0</v>
      </c>
      <c r="ME117" s="14"/>
      <c r="MF117" s="14"/>
      <c r="MG117" s="14"/>
      <c r="MH117" s="14"/>
      <c r="MI117" s="14"/>
      <c r="MJ117" s="14"/>
      <c r="MK117" s="14"/>
      <c r="ML117" s="14"/>
      <c r="MM117" s="14"/>
      <c r="MN117" s="14"/>
      <c r="MO117" s="14"/>
      <c r="MP117" s="14">
        <v>0</v>
      </c>
      <c r="MQ117" s="14"/>
      <c r="MR117" s="14"/>
      <c r="MS117" s="14"/>
      <c r="MT117" s="14"/>
      <c r="MU117" s="14"/>
      <c r="MV117" s="14"/>
      <c r="MW117" s="14"/>
      <c r="MX117" s="14"/>
      <c r="MY117" s="14"/>
      <c r="MZ117" s="14"/>
      <c r="NA117" s="14"/>
      <c r="NB117" s="14">
        <v>0</v>
      </c>
      <c r="NC117" s="14"/>
      <c r="ND117" s="14"/>
      <c r="NE117" s="14"/>
      <c r="NF117" s="14"/>
      <c r="NG117" s="14"/>
      <c r="NH117" s="14"/>
      <c r="NI117" s="14"/>
      <c r="NJ117" s="14"/>
      <c r="NK117" s="14"/>
      <c r="NL117" s="14"/>
      <c r="NM117" s="14"/>
      <c r="NN117" s="14">
        <v>0</v>
      </c>
      <c r="NO117" s="14"/>
      <c r="NP117" s="14"/>
      <c r="NQ117" s="14"/>
      <c r="NR117" s="14"/>
      <c r="NS117" s="14"/>
      <c r="NT117" s="14"/>
      <c r="NU117" s="14"/>
      <c r="NV117" s="14"/>
      <c r="NW117" s="14"/>
      <c r="NX117" s="14"/>
      <c r="NY117" s="14"/>
      <c r="NZ117" s="14">
        <v>0</v>
      </c>
      <c r="OA117" s="14"/>
      <c r="OB117" s="14"/>
      <c r="OC117" s="14"/>
      <c r="OD117" s="14"/>
      <c r="OE117" s="14"/>
      <c r="OF117" s="14"/>
      <c r="OG117" s="14"/>
      <c r="OH117" s="14"/>
      <c r="OI117" s="14"/>
      <c r="OJ117" s="14"/>
      <c r="OK117" s="14"/>
      <c r="OL117" s="14">
        <v>0</v>
      </c>
      <c r="OM117" s="14"/>
      <c r="ON117" s="14"/>
      <c r="OO117" s="14"/>
      <c r="OP117" s="14"/>
      <c r="OQ117" s="14"/>
      <c r="OR117" s="14"/>
      <c r="OS117" s="14"/>
      <c r="OT117" s="14"/>
      <c r="OU117" s="14"/>
      <c r="OV117" s="14"/>
      <c r="OW117" s="14"/>
      <c r="OX117" s="14">
        <v>0</v>
      </c>
      <c r="OY117" s="14"/>
      <c r="OZ117" s="14"/>
      <c r="PA117" s="14"/>
      <c r="PB117" s="14"/>
      <c r="PC117" s="14"/>
      <c r="PD117" s="14"/>
      <c r="PE117" s="14"/>
      <c r="PF117" s="14"/>
      <c r="PG117" s="14"/>
      <c r="PH117" s="14"/>
      <c r="PI117" s="14"/>
      <c r="PJ117" s="14">
        <v>0</v>
      </c>
      <c r="PK117" s="14"/>
      <c r="PL117" s="14"/>
      <c r="PM117" s="14"/>
      <c r="PN117" s="14"/>
      <c r="PO117" s="14"/>
      <c r="PP117" s="14"/>
      <c r="PQ117" s="14"/>
      <c r="PR117" s="14"/>
      <c r="PS117" s="14"/>
      <c r="PT117" s="14"/>
      <c r="PU117" s="14"/>
      <c r="PV117" s="14">
        <v>0</v>
      </c>
      <c r="PW117" s="14"/>
      <c r="PX117" s="14"/>
      <c r="PY117" s="14"/>
      <c r="PZ117" s="14"/>
      <c r="QA117" s="14"/>
      <c r="QB117" s="14"/>
      <c r="QC117" s="14"/>
      <c r="QD117" s="14"/>
      <c r="QE117" s="14"/>
      <c r="QF117" s="14"/>
      <c r="QG117" s="14"/>
      <c r="QH117" s="14">
        <v>0</v>
      </c>
      <c r="QI117" s="14"/>
    </row>
    <row r="118" spans="16:451">
      <c r="R118" s="12"/>
      <c r="S118" s="12" t="s">
        <v>57</v>
      </c>
      <c r="T118" s="12"/>
      <c r="U118" s="12"/>
      <c r="V118" s="12"/>
      <c r="W118" s="12"/>
      <c r="X118" s="12"/>
      <c r="Y118" s="12"/>
      <c r="Z118" s="12"/>
      <c r="AA118" s="12"/>
      <c r="AB118" s="12"/>
      <c r="AC118" s="13"/>
      <c r="AD118" s="13"/>
      <c r="AE118" s="13">
        <v>1</v>
      </c>
      <c r="AQ118">
        <v>87561</v>
      </c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>
        <v>87561</v>
      </c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>
        <v>0</v>
      </c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>
        <v>0</v>
      </c>
      <c r="CB118" s="15" t="e">
        <v>#DIV/0!</v>
      </c>
      <c r="CC118" s="15" t="e">
        <v>#DIV/0!</v>
      </c>
      <c r="CD118" s="15" t="e">
        <v>#DIV/0!</v>
      </c>
      <c r="CE118" s="15" t="e">
        <v>#DIV/0!</v>
      </c>
      <c r="CF118" s="15" t="e">
        <v>#DIV/0!</v>
      </c>
      <c r="CG118" s="15" t="e">
        <v>#DIV/0!</v>
      </c>
      <c r="CH118" s="15" t="e">
        <v>#DIV/0!</v>
      </c>
      <c r="CI118" s="15" t="e">
        <v>#DIV/0!</v>
      </c>
      <c r="CJ118" s="15" t="e">
        <v>#DIV/0!</v>
      </c>
      <c r="CK118" s="15" t="e">
        <v>#DIV/0!</v>
      </c>
      <c r="CL118" s="15" t="e">
        <v>#DIV/0!</v>
      </c>
      <c r="CM118" s="15" t="e">
        <v>#DIV/0!</v>
      </c>
      <c r="CN118" s="15" t="e">
        <v>#DIV/0!</v>
      </c>
      <c r="CO118" s="15" t="e">
        <v>#DIV/0!</v>
      </c>
      <c r="CP118" s="15" t="e">
        <v>#DIV/0!</v>
      </c>
      <c r="CQ118" s="15" t="e">
        <v>#DIV/0!</v>
      </c>
      <c r="CR118" s="15" t="e">
        <v>#DIV/0!</v>
      </c>
      <c r="CS118" s="15" t="e">
        <v>#DIV/0!</v>
      </c>
      <c r="CT118" s="15" t="e">
        <v>#DIV/0!</v>
      </c>
      <c r="CU118" s="15" t="e">
        <v>#DIV/0!</v>
      </c>
      <c r="CV118" s="15" t="e">
        <v>#DIV/0!</v>
      </c>
      <c r="CW118" s="15" t="e">
        <v>#DIV/0!</v>
      </c>
      <c r="CX118" s="15" t="e">
        <v>#DIV/0!</v>
      </c>
      <c r="CY118" s="15" t="e">
        <v>#DIV/0!</v>
      </c>
      <c r="CZ118" s="15">
        <v>0</v>
      </c>
      <c r="DA118" s="15">
        <v>0</v>
      </c>
      <c r="DB118" s="15">
        <v>0</v>
      </c>
      <c r="DC118" s="15">
        <v>0</v>
      </c>
      <c r="DD118" s="15">
        <v>0</v>
      </c>
      <c r="DE118" s="15">
        <v>0</v>
      </c>
      <c r="DF118" s="15">
        <v>0</v>
      </c>
      <c r="DG118" s="15">
        <v>0</v>
      </c>
      <c r="DH118" s="15">
        <v>0</v>
      </c>
      <c r="DI118" s="15">
        <v>0</v>
      </c>
      <c r="DJ118" s="15">
        <v>0</v>
      </c>
      <c r="DK118" s="15">
        <v>0.15612980790477279</v>
      </c>
      <c r="DL118" s="16">
        <v>0</v>
      </c>
      <c r="DM118" s="16">
        <v>0</v>
      </c>
      <c r="DN118" s="16">
        <v>0</v>
      </c>
      <c r="DO118" s="16">
        <v>0</v>
      </c>
      <c r="DP118" s="16">
        <v>0</v>
      </c>
      <c r="DQ118" s="16">
        <v>0</v>
      </c>
      <c r="DR118" s="16">
        <v>0</v>
      </c>
      <c r="DS118" s="16">
        <v>0</v>
      </c>
      <c r="DT118" s="16">
        <v>0</v>
      </c>
      <c r="DU118" s="16">
        <v>0</v>
      </c>
      <c r="DV118" s="16">
        <v>0</v>
      </c>
      <c r="DW118" s="16">
        <v>115.86221383163692</v>
      </c>
      <c r="DX118" s="16">
        <v>0</v>
      </c>
      <c r="DY118" s="16">
        <v>0</v>
      </c>
      <c r="DZ118" s="16">
        <v>0</v>
      </c>
      <c r="EA118" s="16">
        <v>0</v>
      </c>
      <c r="EB118" s="16">
        <v>0</v>
      </c>
      <c r="EC118" s="16">
        <v>0</v>
      </c>
      <c r="ED118" s="16">
        <v>0</v>
      </c>
      <c r="EE118" s="16">
        <v>0</v>
      </c>
      <c r="EF118" s="16">
        <v>0</v>
      </c>
      <c r="EG118" s="16">
        <v>0</v>
      </c>
      <c r="EH118" s="16">
        <v>0</v>
      </c>
      <c r="EI118" s="16">
        <v>107.90824989651131</v>
      </c>
      <c r="EJ118" s="16">
        <v>0</v>
      </c>
      <c r="EK118" s="16">
        <v>0</v>
      </c>
      <c r="EL118" s="16">
        <v>0</v>
      </c>
      <c r="EM118" s="16">
        <v>0</v>
      </c>
      <c r="EN118" s="16">
        <v>0</v>
      </c>
      <c r="EO118" s="16">
        <v>0</v>
      </c>
      <c r="EP118" s="16">
        <v>0</v>
      </c>
      <c r="EQ118" s="16">
        <v>0</v>
      </c>
      <c r="ER118" s="16">
        <v>0</v>
      </c>
      <c r="ES118" s="16">
        <v>0</v>
      </c>
      <c r="ET118" s="16">
        <v>0</v>
      </c>
      <c r="EU118" s="16">
        <v>8.0490807787673671</v>
      </c>
      <c r="EV118" s="16">
        <v>0</v>
      </c>
      <c r="EW118" s="16">
        <v>0</v>
      </c>
      <c r="EX118" s="16">
        <v>0</v>
      </c>
      <c r="EY118" s="16">
        <v>0</v>
      </c>
      <c r="EZ118" s="16">
        <v>0</v>
      </c>
      <c r="FA118" s="16">
        <v>0</v>
      </c>
      <c r="FB118" s="16">
        <v>0</v>
      </c>
      <c r="FC118" s="16">
        <v>0</v>
      </c>
      <c r="FD118" s="16">
        <v>0</v>
      </c>
      <c r="FE118" s="16">
        <v>0</v>
      </c>
      <c r="FF118" s="16">
        <v>0</v>
      </c>
      <c r="FG118" s="16">
        <v>757.92895279018842</v>
      </c>
      <c r="FH118" s="13">
        <v>0</v>
      </c>
      <c r="FI118" s="13">
        <v>0</v>
      </c>
      <c r="FJ118" s="13">
        <v>0</v>
      </c>
      <c r="FK118" s="13">
        <v>0</v>
      </c>
      <c r="FL118" s="13">
        <v>0</v>
      </c>
      <c r="FM118" s="13">
        <v>0</v>
      </c>
      <c r="FN118" s="13">
        <v>0</v>
      </c>
      <c r="FO118" s="13">
        <v>0</v>
      </c>
      <c r="FP118" s="13">
        <v>0</v>
      </c>
      <c r="FQ118" s="13">
        <v>0</v>
      </c>
      <c r="FR118" s="13">
        <v>0</v>
      </c>
      <c r="FS118" s="13">
        <v>60232018</v>
      </c>
      <c r="FT118" s="15">
        <v>0</v>
      </c>
      <c r="FU118" s="15">
        <v>0</v>
      </c>
      <c r="FV118" s="15">
        <v>0</v>
      </c>
      <c r="FW118" s="15">
        <v>0</v>
      </c>
      <c r="FX118" s="15">
        <v>0</v>
      </c>
      <c r="FY118" s="15">
        <v>0</v>
      </c>
      <c r="FZ118" s="15">
        <v>0</v>
      </c>
      <c r="GA118" s="15">
        <v>0</v>
      </c>
      <c r="GB118" s="15">
        <v>0</v>
      </c>
      <c r="GC118" s="15">
        <v>0</v>
      </c>
      <c r="GD118" s="15">
        <v>0</v>
      </c>
      <c r="GE118" s="15">
        <v>0.19799444674093433</v>
      </c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>
        <v>0</v>
      </c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>
        <v>0</v>
      </c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>
        <v>0</v>
      </c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>
        <v>0</v>
      </c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>
        <v>0</v>
      </c>
      <c r="IN118" s="12"/>
      <c r="IO118" s="12"/>
      <c r="IP118" s="12"/>
      <c r="IQ118" s="12"/>
      <c r="IR118" s="12"/>
      <c r="IS118" s="12"/>
      <c r="IT118" s="12"/>
      <c r="IU118" s="12"/>
      <c r="IV118" s="12"/>
      <c r="IW118" s="12"/>
      <c r="IX118" s="12"/>
      <c r="IY118" s="12">
        <v>0</v>
      </c>
      <c r="IZ118" s="12"/>
      <c r="JA118" s="12"/>
      <c r="JB118" s="12"/>
      <c r="JC118" s="12"/>
      <c r="JD118" s="12"/>
      <c r="JE118" s="12"/>
      <c r="JF118" s="12"/>
      <c r="JG118" s="12"/>
      <c r="JH118" s="12"/>
      <c r="JI118" s="12"/>
      <c r="JJ118" s="12"/>
      <c r="JK118" s="12">
        <v>0</v>
      </c>
      <c r="JL118" s="12"/>
      <c r="JM118" s="12"/>
      <c r="JN118" s="12"/>
      <c r="JO118" s="12"/>
      <c r="JP118" s="12"/>
      <c r="JQ118" s="12"/>
      <c r="JR118" s="12"/>
      <c r="JS118" s="12"/>
      <c r="JT118" s="12"/>
      <c r="JU118" s="12"/>
      <c r="JV118" s="12"/>
      <c r="JW118" s="12">
        <v>0</v>
      </c>
      <c r="JX118" s="12"/>
      <c r="JY118" s="12"/>
      <c r="JZ118" s="12"/>
      <c r="KA118" s="12"/>
      <c r="KB118" s="12"/>
      <c r="KC118" s="12"/>
      <c r="KD118" s="12"/>
      <c r="KE118" s="12"/>
      <c r="KF118" s="12"/>
      <c r="KG118" s="12"/>
      <c r="KH118" s="12"/>
      <c r="KI118" s="12">
        <v>0</v>
      </c>
      <c r="KJ118" s="12"/>
      <c r="KK118" s="12"/>
      <c r="KL118" s="12"/>
      <c r="KM118" s="12"/>
      <c r="KN118" s="12"/>
      <c r="KO118" s="12"/>
      <c r="KP118" s="12"/>
      <c r="KQ118" s="12"/>
      <c r="KR118" s="12"/>
      <c r="KS118" s="12"/>
      <c r="KT118" s="12"/>
      <c r="KU118" s="12">
        <v>0</v>
      </c>
      <c r="KV118" s="12"/>
      <c r="KW118" s="12"/>
      <c r="KX118" s="12"/>
      <c r="KY118" s="12"/>
      <c r="KZ118" s="12"/>
      <c r="LA118" s="12"/>
      <c r="LB118" s="12"/>
      <c r="LC118" s="12"/>
      <c r="LD118" s="12"/>
      <c r="LE118" s="12"/>
      <c r="LF118" s="12"/>
      <c r="LG118" s="12">
        <v>0</v>
      </c>
      <c r="LH118" s="12"/>
      <c r="LI118" s="12"/>
      <c r="LJ118" s="12"/>
      <c r="LK118" s="12"/>
      <c r="LL118" s="12"/>
      <c r="LM118" s="12"/>
      <c r="LN118" s="12"/>
      <c r="LO118" s="12"/>
      <c r="LP118" s="12"/>
      <c r="LQ118" s="12"/>
      <c r="LR118" s="12"/>
      <c r="LS118" s="12">
        <v>3628</v>
      </c>
      <c r="LT118" s="14"/>
      <c r="LU118" s="14"/>
      <c r="LV118" s="14"/>
      <c r="LW118" s="14"/>
      <c r="LX118" s="14"/>
      <c r="LY118" s="14"/>
      <c r="LZ118" s="14"/>
      <c r="MA118" s="14"/>
      <c r="MB118" s="14"/>
      <c r="MC118" s="14"/>
      <c r="MD118" s="14"/>
      <c r="ME118" s="14">
        <v>0</v>
      </c>
      <c r="MF118" s="14"/>
      <c r="MG118" s="14"/>
      <c r="MH118" s="14"/>
      <c r="MI118" s="14"/>
      <c r="MJ118" s="14"/>
      <c r="MK118" s="14"/>
      <c r="ML118" s="14"/>
      <c r="MM118" s="14"/>
      <c r="MN118" s="14"/>
      <c r="MO118" s="14"/>
      <c r="MP118" s="14"/>
      <c r="MQ118" s="14">
        <v>0</v>
      </c>
      <c r="MR118" s="14"/>
      <c r="MS118" s="14"/>
      <c r="MT118" s="14"/>
      <c r="MU118" s="14"/>
      <c r="MV118" s="14"/>
      <c r="MW118" s="14"/>
      <c r="MX118" s="14"/>
      <c r="MY118" s="14"/>
      <c r="MZ118" s="14"/>
      <c r="NA118" s="14"/>
      <c r="NB118" s="14"/>
      <c r="NC118" s="14">
        <v>0</v>
      </c>
      <c r="ND118" s="14"/>
      <c r="NE118" s="14"/>
      <c r="NF118" s="14"/>
      <c r="NG118" s="14"/>
      <c r="NH118" s="14"/>
      <c r="NI118" s="14"/>
      <c r="NJ118" s="14"/>
      <c r="NK118" s="14"/>
      <c r="NL118" s="14"/>
      <c r="NM118" s="14"/>
      <c r="NN118" s="14"/>
      <c r="NO118" s="14">
        <v>0</v>
      </c>
      <c r="NP118" s="14"/>
      <c r="NQ118" s="14"/>
      <c r="NR118" s="14"/>
      <c r="NS118" s="14"/>
      <c r="NT118" s="14"/>
      <c r="NU118" s="14"/>
      <c r="NV118" s="14"/>
      <c r="NW118" s="14"/>
      <c r="NX118" s="14"/>
      <c r="NY118" s="14"/>
      <c r="NZ118" s="14"/>
      <c r="OA118" s="14">
        <v>0</v>
      </c>
      <c r="OB118" s="14"/>
      <c r="OC118" s="14"/>
      <c r="OD118" s="14"/>
      <c r="OE118" s="14"/>
      <c r="OF118" s="14"/>
      <c r="OG118" s="14"/>
      <c r="OH118" s="14"/>
      <c r="OI118" s="14"/>
      <c r="OJ118" s="14"/>
      <c r="OK118" s="14"/>
      <c r="OL118" s="14"/>
      <c r="OM118" s="14">
        <v>0</v>
      </c>
      <c r="ON118" s="14"/>
      <c r="OO118" s="14"/>
      <c r="OP118" s="14"/>
      <c r="OQ118" s="14"/>
      <c r="OR118" s="14"/>
      <c r="OS118" s="14"/>
      <c r="OT118" s="14"/>
      <c r="OU118" s="14"/>
      <c r="OV118" s="14"/>
      <c r="OW118" s="14"/>
      <c r="OX118" s="14"/>
      <c r="OY118" s="14">
        <v>0</v>
      </c>
      <c r="OZ118" s="14"/>
      <c r="PA118" s="14"/>
      <c r="PB118" s="14"/>
      <c r="PC118" s="14"/>
      <c r="PD118" s="14"/>
      <c r="PE118" s="14"/>
      <c r="PF118" s="14"/>
      <c r="PG118" s="14"/>
      <c r="PH118" s="14"/>
      <c r="PI118" s="14"/>
      <c r="PJ118" s="14"/>
      <c r="PK118" s="14">
        <v>0</v>
      </c>
      <c r="PL118" s="14"/>
      <c r="PM118" s="14"/>
      <c r="PN118" s="14"/>
      <c r="PO118" s="14"/>
      <c r="PP118" s="14"/>
      <c r="PQ118" s="14"/>
      <c r="PR118" s="14"/>
      <c r="PS118" s="14"/>
      <c r="PT118" s="14"/>
      <c r="PU118" s="14"/>
      <c r="PV118" s="14"/>
      <c r="PW118" s="14">
        <v>0</v>
      </c>
      <c r="PX118" s="14"/>
      <c r="PY118" s="14"/>
      <c r="PZ118" s="14"/>
      <c r="QA118" s="14"/>
      <c r="QB118" s="14"/>
      <c r="QC118" s="14"/>
      <c r="QD118" s="14"/>
      <c r="QE118" s="14"/>
      <c r="QF118" s="14"/>
      <c r="QG118" s="14"/>
      <c r="QH118" s="14"/>
      <c r="QI118" s="14">
        <v>0</v>
      </c>
    </row>
    <row r="119" spans="16:451">
      <c r="R119" s="12" t="s">
        <v>106</v>
      </c>
      <c r="S119" s="12" t="s">
        <v>46</v>
      </c>
      <c r="T119" s="12"/>
      <c r="U119" s="12">
        <v>7</v>
      </c>
      <c r="V119" s="12"/>
      <c r="W119" s="12"/>
      <c r="X119" s="12"/>
      <c r="Y119" s="12"/>
      <c r="Z119" s="12"/>
      <c r="AA119" s="12"/>
      <c r="AB119" s="12">
        <v>1</v>
      </c>
      <c r="AC119" s="12"/>
      <c r="AD119" s="12"/>
      <c r="AE119" s="12"/>
      <c r="AG119">
        <v>25887.98</v>
      </c>
      <c r="AN119">
        <v>0</v>
      </c>
      <c r="AR119" s="14"/>
      <c r="AS119" s="14">
        <v>25887.98</v>
      </c>
      <c r="AT119" s="14"/>
      <c r="AU119" s="14"/>
      <c r="AV119" s="14"/>
      <c r="AW119" s="14"/>
      <c r="AX119" s="14"/>
      <c r="AY119" s="14"/>
      <c r="AZ119" s="14">
        <v>0</v>
      </c>
      <c r="BA119" s="14"/>
      <c r="BB119" s="14"/>
      <c r="BC119" s="14"/>
      <c r="BD119" s="14"/>
      <c r="BE119" s="14">
        <v>0</v>
      </c>
      <c r="BF119" s="14"/>
      <c r="BG119" s="14"/>
      <c r="BH119" s="14"/>
      <c r="BI119" s="14"/>
      <c r="BJ119" s="14"/>
      <c r="BK119" s="14"/>
      <c r="BL119" s="14">
        <v>0</v>
      </c>
      <c r="BM119" s="14"/>
      <c r="BN119" s="14"/>
      <c r="BO119" s="14"/>
      <c r="BP119" s="14"/>
      <c r="BQ119" s="14">
        <v>388.103966833333</v>
      </c>
      <c r="BR119" s="14"/>
      <c r="BS119" s="14"/>
      <c r="BT119" s="14"/>
      <c r="BU119" s="14"/>
      <c r="BV119" s="14"/>
      <c r="BW119" s="14"/>
      <c r="BX119" s="14">
        <v>0</v>
      </c>
      <c r="BY119" s="14"/>
      <c r="BZ119" s="14"/>
      <c r="CA119" s="14"/>
      <c r="CB119" s="15" t="e">
        <v>#DIV/0!</v>
      </c>
      <c r="CC119" s="15">
        <v>0</v>
      </c>
      <c r="CD119" s="15" t="e">
        <v>#DIV/0!</v>
      </c>
      <c r="CE119" s="15" t="e">
        <v>#DIV/0!</v>
      </c>
      <c r="CF119" s="15" t="e">
        <v>#DIV/0!</v>
      </c>
      <c r="CG119" s="15" t="e">
        <v>#DIV/0!</v>
      </c>
      <c r="CH119" s="15" t="e">
        <v>#DIV/0!</v>
      </c>
      <c r="CI119" s="15" t="e">
        <v>#DIV/0!</v>
      </c>
      <c r="CJ119" s="15" t="e">
        <v>#DIV/0!</v>
      </c>
      <c r="CK119" s="15" t="e">
        <v>#DIV/0!</v>
      </c>
      <c r="CL119" s="15" t="e">
        <v>#DIV/0!</v>
      </c>
      <c r="CM119" s="15" t="e">
        <v>#DIV/0!</v>
      </c>
      <c r="CN119" s="15" t="e">
        <v>#DIV/0!</v>
      </c>
      <c r="CO119" s="15">
        <v>0</v>
      </c>
      <c r="CP119" s="15" t="e">
        <v>#DIV/0!</v>
      </c>
      <c r="CQ119" s="15" t="e">
        <v>#DIV/0!</v>
      </c>
      <c r="CR119" s="15" t="e">
        <v>#DIV/0!</v>
      </c>
      <c r="CS119" s="15" t="e">
        <v>#DIV/0!</v>
      </c>
      <c r="CT119" s="15" t="e">
        <v>#DIV/0!</v>
      </c>
      <c r="CU119" s="15" t="e">
        <v>#DIV/0!</v>
      </c>
      <c r="CV119" s="15" t="e">
        <v>#DIV/0!</v>
      </c>
      <c r="CW119" s="15" t="e">
        <v>#DIV/0!</v>
      </c>
      <c r="CX119" s="15" t="e">
        <v>#DIV/0!</v>
      </c>
      <c r="CY119" s="15" t="e">
        <v>#DIV/0!</v>
      </c>
      <c r="CZ119" s="15">
        <v>0</v>
      </c>
      <c r="DA119" s="15">
        <v>0.1769856004793452</v>
      </c>
      <c r="DB119" s="15">
        <v>0</v>
      </c>
      <c r="DC119" s="15">
        <v>0</v>
      </c>
      <c r="DD119" s="15">
        <v>0</v>
      </c>
      <c r="DE119" s="15">
        <v>0</v>
      </c>
      <c r="DF119" s="15">
        <v>0</v>
      </c>
      <c r="DG119" s="15">
        <v>0</v>
      </c>
      <c r="DH119" s="15">
        <v>0.17990000000000003</v>
      </c>
      <c r="DI119" s="15">
        <v>0</v>
      </c>
      <c r="DJ119" s="15">
        <v>0</v>
      </c>
      <c r="DK119" s="15">
        <v>0</v>
      </c>
      <c r="DL119" s="16">
        <v>0</v>
      </c>
      <c r="DM119" s="16">
        <v>110.62074720604325</v>
      </c>
      <c r="DN119" s="16">
        <v>0</v>
      </c>
      <c r="DO119" s="16">
        <v>0</v>
      </c>
      <c r="DP119" s="16">
        <v>0</v>
      </c>
      <c r="DQ119" s="16">
        <v>0</v>
      </c>
      <c r="DR119" s="16">
        <v>0</v>
      </c>
      <c r="DS119" s="16">
        <v>0</v>
      </c>
      <c r="DT119" s="16">
        <v>120</v>
      </c>
      <c r="DU119" s="16">
        <v>0</v>
      </c>
      <c r="DV119" s="16">
        <v>0</v>
      </c>
      <c r="DW119" s="16">
        <v>0</v>
      </c>
      <c r="DX119" s="16">
        <v>0</v>
      </c>
      <c r="DY119" s="16">
        <v>99.326733441849072</v>
      </c>
      <c r="DZ119" s="16">
        <v>0</v>
      </c>
      <c r="EA119" s="16">
        <v>0</v>
      </c>
      <c r="EB119" s="16">
        <v>0</v>
      </c>
      <c r="EC119" s="16">
        <v>0</v>
      </c>
      <c r="ED119" s="16">
        <v>0</v>
      </c>
      <c r="EE119" s="16">
        <v>0</v>
      </c>
      <c r="EF119" s="16">
        <v>109</v>
      </c>
      <c r="EG119" s="16">
        <v>0</v>
      </c>
      <c r="EH119" s="16">
        <v>0</v>
      </c>
      <c r="EI119" s="16">
        <v>0</v>
      </c>
      <c r="EJ119" s="16">
        <v>0</v>
      </c>
      <c r="EK119" s="16">
        <v>11.505614597711466</v>
      </c>
      <c r="EL119" s="16">
        <v>0</v>
      </c>
      <c r="EM119" s="16">
        <v>0</v>
      </c>
      <c r="EN119" s="16">
        <v>0</v>
      </c>
      <c r="EO119" s="16">
        <v>0</v>
      </c>
      <c r="EP119" s="16">
        <v>0</v>
      </c>
      <c r="EQ119" s="16">
        <v>0</v>
      </c>
      <c r="ER119" s="16">
        <v>11</v>
      </c>
      <c r="ES119" s="16">
        <v>0</v>
      </c>
      <c r="ET119" s="16">
        <v>0</v>
      </c>
      <c r="EU119" s="16">
        <v>0</v>
      </c>
      <c r="EV119" s="16">
        <v>0</v>
      </c>
      <c r="EW119" s="16">
        <v>629.29885173910623</v>
      </c>
      <c r="EX119" s="16">
        <v>0</v>
      </c>
      <c r="EY119" s="16">
        <v>0</v>
      </c>
      <c r="EZ119" s="16">
        <v>0</v>
      </c>
      <c r="FA119" s="16">
        <v>0</v>
      </c>
      <c r="FB119" s="16">
        <v>0</v>
      </c>
      <c r="FC119" s="16">
        <v>0</v>
      </c>
      <c r="FD119" s="16">
        <v>0</v>
      </c>
      <c r="FE119" s="16">
        <v>0</v>
      </c>
      <c r="FF119" s="16">
        <v>0</v>
      </c>
      <c r="FG119" s="16">
        <v>0</v>
      </c>
      <c r="FH119" s="13">
        <v>0</v>
      </c>
      <c r="FI119" s="13">
        <v>16811.428571428572</v>
      </c>
      <c r="FJ119" s="13">
        <v>0</v>
      </c>
      <c r="FK119" s="13">
        <v>0</v>
      </c>
      <c r="FL119" s="13">
        <v>0</v>
      </c>
      <c r="FM119" s="13">
        <v>0</v>
      </c>
      <c r="FN119" s="13">
        <v>0</v>
      </c>
      <c r="FO119" s="13">
        <v>0</v>
      </c>
      <c r="FP119" s="13">
        <v>13100</v>
      </c>
      <c r="FQ119" s="13">
        <v>0</v>
      </c>
      <c r="FR119" s="13">
        <v>0</v>
      </c>
      <c r="FS119" s="13">
        <v>0</v>
      </c>
      <c r="FT119" s="15">
        <v>0</v>
      </c>
      <c r="FU119" s="15">
        <v>0.12425858259687288</v>
      </c>
      <c r="FV119" s="15">
        <v>0</v>
      </c>
      <c r="FW119" s="15">
        <v>0</v>
      </c>
      <c r="FX119" s="15">
        <v>0</v>
      </c>
      <c r="FY119" s="15">
        <v>0</v>
      </c>
      <c r="FZ119" s="15">
        <v>0</v>
      </c>
      <c r="GA119" s="15">
        <v>0</v>
      </c>
      <c r="GB119" s="15">
        <v>0.105</v>
      </c>
      <c r="GC119" s="15">
        <v>0</v>
      </c>
      <c r="GD119" s="15">
        <v>0</v>
      </c>
      <c r="GE119" s="15">
        <v>0</v>
      </c>
      <c r="GF119" s="12"/>
      <c r="GG119" s="12">
        <v>0</v>
      </c>
      <c r="GH119" s="12"/>
      <c r="GI119" s="12"/>
      <c r="GJ119" s="12"/>
      <c r="GK119" s="12"/>
      <c r="GL119" s="12"/>
      <c r="GM119" s="12"/>
      <c r="GN119" s="12">
        <v>0</v>
      </c>
      <c r="GO119" s="12"/>
      <c r="GP119" s="12"/>
      <c r="GQ119" s="12"/>
      <c r="GR119" s="12"/>
      <c r="GS119" s="12">
        <v>7</v>
      </c>
      <c r="GT119" s="12"/>
      <c r="GU119" s="12"/>
      <c r="GV119" s="12"/>
      <c r="GW119" s="12"/>
      <c r="GX119" s="12"/>
      <c r="GY119" s="12"/>
      <c r="GZ119" s="12">
        <v>0</v>
      </c>
      <c r="HA119" s="12"/>
      <c r="HB119" s="12"/>
      <c r="HC119" s="12"/>
      <c r="HD119" s="12"/>
      <c r="HE119" s="12">
        <v>0</v>
      </c>
      <c r="HF119" s="12"/>
      <c r="HG119" s="12"/>
      <c r="HH119" s="12"/>
      <c r="HI119" s="12"/>
      <c r="HJ119" s="12"/>
      <c r="HK119" s="12"/>
      <c r="HL119" s="12">
        <v>0</v>
      </c>
      <c r="HM119" s="12"/>
      <c r="HN119" s="12"/>
      <c r="HO119" s="12"/>
      <c r="HP119" s="12"/>
      <c r="HQ119" s="12">
        <v>0</v>
      </c>
      <c r="HR119" s="12"/>
      <c r="HS119" s="12"/>
      <c r="HT119" s="12"/>
      <c r="HU119" s="12"/>
      <c r="HV119" s="12"/>
      <c r="HW119" s="12"/>
      <c r="HX119" s="12">
        <v>0</v>
      </c>
      <c r="HY119" s="12"/>
      <c r="HZ119" s="12"/>
      <c r="IA119" s="12"/>
      <c r="IB119" s="12"/>
      <c r="IC119" s="12">
        <v>0</v>
      </c>
      <c r="ID119" s="12"/>
      <c r="IE119" s="12"/>
      <c r="IF119" s="12"/>
      <c r="IG119" s="12"/>
      <c r="IH119" s="12"/>
      <c r="II119" s="12"/>
      <c r="IJ119" s="12">
        <v>0</v>
      </c>
      <c r="IK119" s="12"/>
      <c r="IL119" s="12"/>
      <c r="IM119" s="12"/>
      <c r="IN119" s="12"/>
      <c r="IO119" s="12">
        <v>0</v>
      </c>
      <c r="IP119" s="12"/>
      <c r="IQ119" s="12"/>
      <c r="IR119" s="12"/>
      <c r="IS119" s="12"/>
      <c r="IT119" s="12"/>
      <c r="IU119" s="12"/>
      <c r="IV119" s="12">
        <v>0</v>
      </c>
      <c r="IW119" s="12"/>
      <c r="IX119" s="12"/>
      <c r="IY119" s="12"/>
      <c r="IZ119" s="12"/>
      <c r="JA119" s="12">
        <v>0</v>
      </c>
      <c r="JB119" s="12"/>
      <c r="JC119" s="12"/>
      <c r="JD119" s="12"/>
      <c r="JE119" s="12"/>
      <c r="JF119" s="12"/>
      <c r="JG119" s="12"/>
      <c r="JH119" s="12">
        <v>0</v>
      </c>
      <c r="JI119" s="12"/>
      <c r="JJ119" s="12"/>
      <c r="JK119" s="12"/>
      <c r="JL119" s="12"/>
      <c r="JM119" s="12">
        <v>0</v>
      </c>
      <c r="JN119" s="12"/>
      <c r="JO119" s="12"/>
      <c r="JP119" s="12"/>
      <c r="JQ119" s="12"/>
      <c r="JR119" s="12"/>
      <c r="JS119" s="12"/>
      <c r="JT119" s="12">
        <v>0</v>
      </c>
      <c r="JU119" s="12"/>
      <c r="JV119" s="12"/>
      <c r="JW119" s="12"/>
      <c r="JX119" s="12"/>
      <c r="JY119" s="12">
        <v>0</v>
      </c>
      <c r="JZ119" s="12"/>
      <c r="KA119" s="12"/>
      <c r="KB119" s="12"/>
      <c r="KC119" s="12"/>
      <c r="KD119" s="12"/>
      <c r="KE119" s="12"/>
      <c r="KF119" s="12">
        <v>1</v>
      </c>
      <c r="KG119" s="12"/>
      <c r="KH119" s="12"/>
      <c r="KI119" s="12"/>
      <c r="KJ119" s="12"/>
      <c r="KK119" s="12">
        <v>0</v>
      </c>
      <c r="KL119" s="12"/>
      <c r="KM119" s="12"/>
      <c r="KN119" s="12"/>
      <c r="KO119" s="12"/>
      <c r="KP119" s="12"/>
      <c r="KQ119" s="12"/>
      <c r="KR119" s="12">
        <v>0</v>
      </c>
      <c r="KS119" s="12"/>
      <c r="KT119" s="12"/>
      <c r="KU119" s="12"/>
      <c r="KV119" s="12"/>
      <c r="KW119" s="12">
        <v>0</v>
      </c>
      <c r="KX119" s="12"/>
      <c r="KY119" s="12"/>
      <c r="KZ119" s="12"/>
      <c r="LA119" s="12"/>
      <c r="LB119" s="12"/>
      <c r="LC119" s="12"/>
      <c r="LD119" s="12">
        <v>0</v>
      </c>
      <c r="LE119" s="12"/>
      <c r="LF119" s="12"/>
      <c r="LG119" s="12"/>
      <c r="LH119" s="12"/>
      <c r="LI119" s="12">
        <v>0</v>
      </c>
      <c r="LJ119" s="12"/>
      <c r="LK119" s="12"/>
      <c r="LL119" s="12"/>
      <c r="LM119" s="12"/>
      <c r="LN119" s="12"/>
      <c r="LO119" s="12"/>
      <c r="LP119" s="12">
        <v>0</v>
      </c>
      <c r="LQ119" s="12"/>
      <c r="LR119" s="12"/>
      <c r="LS119" s="12"/>
      <c r="LT119" s="14"/>
      <c r="LU119" s="14">
        <v>0</v>
      </c>
      <c r="LV119" s="14"/>
      <c r="LW119" s="14"/>
      <c r="LX119" s="14"/>
      <c r="LY119" s="14"/>
      <c r="LZ119" s="14"/>
      <c r="MA119" s="14"/>
      <c r="MB119" s="14">
        <v>0</v>
      </c>
      <c r="MC119" s="14"/>
      <c r="MD119" s="14"/>
      <c r="ME119" s="14"/>
      <c r="MF119" s="14"/>
      <c r="MG119" s="14">
        <v>25887.98</v>
      </c>
      <c r="MH119" s="14"/>
      <c r="MI119" s="14"/>
      <c r="MJ119" s="14"/>
      <c r="MK119" s="14"/>
      <c r="ML119" s="14"/>
      <c r="MM119" s="14"/>
      <c r="MN119" s="14">
        <v>0</v>
      </c>
      <c r="MO119" s="14"/>
      <c r="MP119" s="14"/>
      <c r="MQ119" s="14"/>
      <c r="MR119" s="14"/>
      <c r="MS119" s="14">
        <v>0</v>
      </c>
      <c r="MT119" s="14"/>
      <c r="MU119" s="14"/>
      <c r="MV119" s="14"/>
      <c r="MW119" s="14"/>
      <c r="MX119" s="14"/>
      <c r="MY119" s="14"/>
      <c r="MZ119" s="14">
        <v>0</v>
      </c>
      <c r="NA119" s="14"/>
      <c r="NB119" s="14"/>
      <c r="NC119" s="14"/>
      <c r="ND119" s="14"/>
      <c r="NE119" s="14">
        <v>0</v>
      </c>
      <c r="NF119" s="14"/>
      <c r="NG119" s="14"/>
      <c r="NH119" s="14"/>
      <c r="NI119" s="14"/>
      <c r="NJ119" s="14"/>
      <c r="NK119" s="14"/>
      <c r="NL119" s="14">
        <v>0</v>
      </c>
      <c r="NM119" s="14"/>
      <c r="NN119" s="14"/>
      <c r="NO119" s="14"/>
      <c r="NP119" s="14"/>
      <c r="NQ119" s="14">
        <v>0</v>
      </c>
      <c r="NR119" s="14"/>
      <c r="NS119" s="14"/>
      <c r="NT119" s="14"/>
      <c r="NU119" s="14"/>
      <c r="NV119" s="14"/>
      <c r="NW119" s="14"/>
      <c r="NX119" s="14">
        <v>0</v>
      </c>
      <c r="NY119" s="14"/>
      <c r="NZ119" s="14"/>
      <c r="OA119" s="14"/>
      <c r="OB119" s="14"/>
      <c r="OC119" s="14">
        <v>0</v>
      </c>
      <c r="OD119" s="14"/>
      <c r="OE119" s="14"/>
      <c r="OF119" s="14"/>
      <c r="OG119" s="14"/>
      <c r="OH119" s="14"/>
      <c r="OI119" s="14"/>
      <c r="OJ119" s="14">
        <v>0</v>
      </c>
      <c r="OK119" s="14"/>
      <c r="OL119" s="14"/>
      <c r="OM119" s="14"/>
      <c r="ON119" s="14"/>
      <c r="OO119" s="14">
        <v>0</v>
      </c>
      <c r="OP119" s="14"/>
      <c r="OQ119" s="14"/>
      <c r="OR119" s="14"/>
      <c r="OS119" s="14"/>
      <c r="OT119" s="14"/>
      <c r="OU119" s="14"/>
      <c r="OV119" s="14">
        <v>0</v>
      </c>
      <c r="OW119" s="14"/>
      <c r="OX119" s="14"/>
      <c r="OY119" s="14"/>
      <c r="OZ119" s="14"/>
      <c r="PA119" s="14">
        <v>0</v>
      </c>
      <c r="PB119" s="14"/>
      <c r="PC119" s="14"/>
      <c r="PD119" s="14"/>
      <c r="PE119" s="14"/>
      <c r="PF119" s="14"/>
      <c r="PG119" s="14"/>
      <c r="PH119" s="14">
        <v>0</v>
      </c>
      <c r="PI119" s="14"/>
      <c r="PJ119" s="14"/>
      <c r="PK119" s="14"/>
      <c r="PL119" s="14"/>
      <c r="PM119" s="14">
        <v>0</v>
      </c>
      <c r="PN119" s="14"/>
      <c r="PO119" s="14"/>
      <c r="PP119" s="14"/>
      <c r="PQ119" s="14"/>
      <c r="PR119" s="14"/>
      <c r="PS119" s="14"/>
      <c r="PT119" s="14">
        <v>0</v>
      </c>
      <c r="PU119" s="14"/>
      <c r="PV119" s="14"/>
      <c r="PW119" s="14"/>
      <c r="PX119" s="14"/>
      <c r="PY119" s="14">
        <v>0</v>
      </c>
      <c r="PZ119" s="14"/>
      <c r="QA119" s="14"/>
      <c r="QB119" s="14"/>
      <c r="QC119" s="14"/>
      <c r="QD119" s="14"/>
      <c r="QE119" s="14"/>
      <c r="QF119" s="14">
        <v>0</v>
      </c>
      <c r="QG119" s="14"/>
      <c r="QH119" s="14"/>
      <c r="QI119" s="14"/>
    </row>
    <row r="120" spans="16:451">
      <c r="P120">
        <v>1.2177947146052522E-2</v>
      </c>
      <c r="R120" s="12"/>
      <c r="S120" s="12" t="s">
        <v>47</v>
      </c>
      <c r="T120" s="12"/>
      <c r="U120" s="12">
        <v>11814</v>
      </c>
      <c r="V120" s="12">
        <v>147</v>
      </c>
      <c r="W120" s="12">
        <v>3</v>
      </c>
      <c r="X120" s="12">
        <v>1</v>
      </c>
      <c r="Y120" s="12"/>
      <c r="Z120" s="12">
        <v>2</v>
      </c>
      <c r="AA120" s="12">
        <v>4</v>
      </c>
      <c r="AB120" s="12">
        <v>100</v>
      </c>
      <c r="AC120" s="12"/>
      <c r="AD120" s="12"/>
      <c r="AE120" s="12"/>
      <c r="AG120">
        <v>138015705.10281333</v>
      </c>
      <c r="AH120">
        <v>1863125.7629660896</v>
      </c>
      <c r="AI120">
        <v>42823.920333333299</v>
      </c>
      <c r="AJ120">
        <v>36476.81</v>
      </c>
      <c r="AL120">
        <v>22422.30333333333</v>
      </c>
      <c r="AM120">
        <v>12013.64</v>
      </c>
      <c r="AN120">
        <v>1024330.4101313128</v>
      </c>
      <c r="AR120" s="14"/>
      <c r="AS120" s="14">
        <v>137208783.33066589</v>
      </c>
      <c r="AT120" s="14">
        <v>1857836.8799999994</v>
      </c>
      <c r="AU120" s="14">
        <v>42763.839999999997</v>
      </c>
      <c r="AV120" s="14">
        <v>36476.81</v>
      </c>
      <c r="AW120" s="14"/>
      <c r="AX120" s="14">
        <v>0</v>
      </c>
      <c r="AY120" s="14">
        <v>0</v>
      </c>
      <c r="AZ120" s="14">
        <v>57408.01</v>
      </c>
      <c r="BA120" s="14"/>
      <c r="BB120" s="14"/>
      <c r="BC120" s="14"/>
      <c r="BD120" s="14"/>
      <c r="BE120" s="14">
        <v>799698.09365161229</v>
      </c>
      <c r="BF120" s="14">
        <v>5267.5862994228046</v>
      </c>
      <c r="BG120" s="14">
        <v>77.910333333333298</v>
      </c>
      <c r="BH120" s="14">
        <v>0</v>
      </c>
      <c r="BI120" s="14"/>
      <c r="BJ120" s="14">
        <v>0</v>
      </c>
      <c r="BK120" s="14">
        <v>0</v>
      </c>
      <c r="BL120" s="14">
        <v>0</v>
      </c>
      <c r="BM120" s="14"/>
      <c r="BN120" s="14"/>
      <c r="BO120" s="14"/>
      <c r="BP120" s="14"/>
      <c r="BQ120" s="14">
        <v>1872963.1653192046</v>
      </c>
      <c r="BR120" s="14">
        <v>0</v>
      </c>
      <c r="BS120" s="14">
        <v>0</v>
      </c>
      <c r="BT120" s="14">
        <v>0</v>
      </c>
      <c r="BU120" s="14"/>
      <c r="BV120" s="14">
        <v>0</v>
      </c>
      <c r="BW120" s="14">
        <v>160.08000000000001</v>
      </c>
      <c r="BX120" s="14">
        <v>564.35</v>
      </c>
      <c r="BY120" s="14"/>
      <c r="BZ120" s="14"/>
      <c r="CA120" s="14"/>
      <c r="CB120" s="15" t="e">
        <v>#DIV/0!</v>
      </c>
      <c r="CC120" s="15">
        <v>0</v>
      </c>
      <c r="CD120" s="15">
        <v>0</v>
      </c>
      <c r="CE120" s="15">
        <v>0</v>
      </c>
      <c r="CF120" s="15">
        <v>0</v>
      </c>
      <c r="CG120" s="15" t="e">
        <v>#DIV/0!</v>
      </c>
      <c r="CH120" s="15">
        <v>0</v>
      </c>
      <c r="CI120" s="15">
        <v>1</v>
      </c>
      <c r="CJ120" s="15">
        <v>0</v>
      </c>
      <c r="CK120" s="15" t="e">
        <v>#DIV/0!</v>
      </c>
      <c r="CL120" s="15" t="e">
        <v>#DIV/0!</v>
      </c>
      <c r="CM120" s="15" t="e">
        <v>#DIV/0!</v>
      </c>
      <c r="CN120" s="15" t="e">
        <v>#DIV/0!</v>
      </c>
      <c r="CO120" s="15">
        <v>0</v>
      </c>
      <c r="CP120" s="15">
        <v>0</v>
      </c>
      <c r="CQ120" s="15">
        <v>0</v>
      </c>
      <c r="CR120" s="15">
        <v>0</v>
      </c>
      <c r="CS120" s="15" t="e">
        <v>#DIV/0!</v>
      </c>
      <c r="CT120" s="15">
        <v>0</v>
      </c>
      <c r="CU120" s="15">
        <v>0</v>
      </c>
      <c r="CV120" s="15">
        <v>0.999999999999999</v>
      </c>
      <c r="CW120" s="15" t="e">
        <v>#DIV/0!</v>
      </c>
      <c r="CX120" s="15" t="e">
        <v>#DIV/0!</v>
      </c>
      <c r="CY120" s="15" t="e">
        <v>#DIV/0!</v>
      </c>
      <c r="CZ120" s="15">
        <v>0</v>
      </c>
      <c r="DA120" s="15">
        <v>0.16257096956451803</v>
      </c>
      <c r="DB120" s="15">
        <v>0.17013682687142842</v>
      </c>
      <c r="DC120" s="15">
        <v>0.17989999999999998</v>
      </c>
      <c r="DD120" s="15">
        <v>0.17989999999999998</v>
      </c>
      <c r="DE120" s="15">
        <v>0</v>
      </c>
      <c r="DF120" s="15">
        <v>0.16406796267496113</v>
      </c>
      <c r="DG120" s="15">
        <v>0.16635087529116283</v>
      </c>
      <c r="DH120" s="15">
        <v>0.1600001831355802</v>
      </c>
      <c r="DI120" s="15">
        <v>0</v>
      </c>
      <c r="DJ120" s="15">
        <v>0</v>
      </c>
      <c r="DK120" s="15">
        <v>0</v>
      </c>
      <c r="DL120" s="16">
        <v>0</v>
      </c>
      <c r="DM120" s="16">
        <v>118.1374360192969</v>
      </c>
      <c r="DN120" s="16">
        <v>117.623417930426</v>
      </c>
      <c r="DO120" s="16">
        <v>120</v>
      </c>
      <c r="DP120" s="16">
        <v>120</v>
      </c>
      <c r="DQ120" s="16">
        <v>0</v>
      </c>
      <c r="DR120" s="16">
        <v>120</v>
      </c>
      <c r="DS120" s="16">
        <v>120</v>
      </c>
      <c r="DT120" s="16">
        <v>116.7964863806702</v>
      </c>
      <c r="DU120" s="16">
        <v>0</v>
      </c>
      <c r="DV120" s="16">
        <v>0</v>
      </c>
      <c r="DW120" s="16">
        <v>0</v>
      </c>
      <c r="DX120" s="16">
        <v>0</v>
      </c>
      <c r="DY120" s="16">
        <v>107.21713815907481</v>
      </c>
      <c r="DZ120" s="16">
        <v>106.8484604321102</v>
      </c>
      <c r="EA120" s="16">
        <v>109.78470641784251</v>
      </c>
      <c r="EB120" s="16">
        <v>112</v>
      </c>
      <c r="EC120" s="16">
        <v>0</v>
      </c>
      <c r="ED120" s="16">
        <v>109.41679626749611</v>
      </c>
      <c r="EE120" s="16">
        <v>109.81078429764572</v>
      </c>
      <c r="EF120" s="16">
        <v>105.8627068964621</v>
      </c>
      <c r="EG120" s="16">
        <v>0</v>
      </c>
      <c r="EH120" s="16">
        <v>0</v>
      </c>
      <c r="EI120" s="16">
        <v>0</v>
      </c>
      <c r="EJ120" s="16">
        <v>0</v>
      </c>
      <c r="EK120" s="16">
        <v>11.016323369633607</v>
      </c>
      <c r="EL120" s="16">
        <v>11.017825546676997</v>
      </c>
      <c r="EM120" s="16">
        <v>11.405097860719163</v>
      </c>
      <c r="EN120" s="16">
        <v>10</v>
      </c>
      <c r="EO120" s="16">
        <v>0</v>
      </c>
      <c r="EP120" s="16">
        <v>10.583203732503888</v>
      </c>
      <c r="EQ120" s="16">
        <v>11.023518933824839</v>
      </c>
      <c r="ER120" s="16">
        <v>10.937359905155887</v>
      </c>
      <c r="ES120" s="16">
        <v>0</v>
      </c>
      <c r="ET120" s="16">
        <v>0</v>
      </c>
      <c r="EU120" s="16">
        <v>0</v>
      </c>
      <c r="EV120" s="16">
        <v>0</v>
      </c>
      <c r="EW120" s="16">
        <v>685.71188322973728</v>
      </c>
      <c r="EX120" s="16">
        <v>668.12581262561184</v>
      </c>
      <c r="EY120" s="16">
        <v>652.35229858898504</v>
      </c>
      <c r="EZ120" s="16">
        <v>648</v>
      </c>
      <c r="FA120" s="16">
        <v>0</v>
      </c>
      <c r="FB120" s="16">
        <v>650.80948678071536</v>
      </c>
      <c r="FC120" s="16">
        <v>512.14314516129036</v>
      </c>
      <c r="FD120" s="16">
        <v>712.84808210110134</v>
      </c>
      <c r="FE120" s="16">
        <v>0</v>
      </c>
      <c r="FF120" s="16">
        <v>0</v>
      </c>
      <c r="FG120" s="16">
        <v>0</v>
      </c>
      <c r="FH120" s="13">
        <v>0</v>
      </c>
      <c r="FI120" s="13">
        <v>14176.500592517352</v>
      </c>
      <c r="FJ120" s="13">
        <v>14988.666666666666</v>
      </c>
      <c r="FK120" s="13">
        <v>17066.666666666668</v>
      </c>
      <c r="FL120" s="13">
        <v>42500</v>
      </c>
      <c r="FM120" s="13">
        <v>0</v>
      </c>
      <c r="FN120" s="13">
        <v>12860</v>
      </c>
      <c r="FO120" s="13">
        <v>6200</v>
      </c>
      <c r="FP120" s="13">
        <v>15000.5</v>
      </c>
      <c r="FQ120" s="13">
        <v>0</v>
      </c>
      <c r="FR120" s="13">
        <v>0</v>
      </c>
      <c r="FS120" s="13">
        <v>0</v>
      </c>
      <c r="FT120" s="15">
        <v>0</v>
      </c>
      <c r="FU120" s="15">
        <v>0.1499231825918971</v>
      </c>
      <c r="FV120" s="15">
        <v>0.12775486149625975</v>
      </c>
      <c r="FW120" s="15">
        <v>0.14179687499999999</v>
      </c>
      <c r="FX120" s="15">
        <v>0.10705882352941176</v>
      </c>
      <c r="FY120" s="15">
        <v>0</v>
      </c>
      <c r="FZ120" s="15">
        <v>0.1</v>
      </c>
      <c r="GA120" s="15">
        <v>0.2</v>
      </c>
      <c r="GB120" s="15">
        <v>0.18964743841871934</v>
      </c>
      <c r="GC120" s="15">
        <v>0</v>
      </c>
      <c r="GD120" s="15">
        <v>0</v>
      </c>
      <c r="GE120" s="15">
        <v>0</v>
      </c>
      <c r="GF120" s="12"/>
      <c r="GG120" s="12">
        <v>0</v>
      </c>
      <c r="GH120" s="12">
        <v>0</v>
      </c>
      <c r="GI120" s="12">
        <v>0</v>
      </c>
      <c r="GJ120" s="12">
        <v>0</v>
      </c>
      <c r="GK120" s="12"/>
      <c r="GL120" s="12">
        <v>0</v>
      </c>
      <c r="GM120" s="12">
        <v>0</v>
      </c>
      <c r="GN120" s="12">
        <v>0</v>
      </c>
      <c r="GO120" s="12"/>
      <c r="GP120" s="12"/>
      <c r="GQ120" s="12"/>
      <c r="GR120" s="12"/>
      <c r="GS120" s="12">
        <v>11814</v>
      </c>
      <c r="GT120" s="12">
        <v>0</v>
      </c>
      <c r="GU120" s="12">
        <v>0</v>
      </c>
      <c r="GV120" s="12">
        <v>0</v>
      </c>
      <c r="GW120" s="12"/>
      <c r="GX120" s="12">
        <v>0</v>
      </c>
      <c r="GY120" s="12">
        <v>0</v>
      </c>
      <c r="GZ120" s="12">
        <v>0</v>
      </c>
      <c r="HA120" s="12"/>
      <c r="HB120" s="12"/>
      <c r="HC120" s="12"/>
      <c r="HD120" s="12"/>
      <c r="HE120" s="12">
        <v>0</v>
      </c>
      <c r="HF120" s="12">
        <v>147</v>
      </c>
      <c r="HG120" s="12">
        <v>0</v>
      </c>
      <c r="HH120" s="12">
        <v>0</v>
      </c>
      <c r="HI120" s="12"/>
      <c r="HJ120" s="12">
        <v>0</v>
      </c>
      <c r="HK120" s="12">
        <v>0</v>
      </c>
      <c r="HL120" s="12">
        <v>0</v>
      </c>
      <c r="HM120" s="12"/>
      <c r="HN120" s="12"/>
      <c r="HO120" s="12"/>
      <c r="HP120" s="12"/>
      <c r="HQ120" s="12">
        <v>0</v>
      </c>
      <c r="HR120" s="12">
        <v>0</v>
      </c>
      <c r="HS120" s="12">
        <v>3</v>
      </c>
      <c r="HT120" s="12">
        <v>0</v>
      </c>
      <c r="HU120" s="12"/>
      <c r="HV120" s="12">
        <v>0</v>
      </c>
      <c r="HW120" s="12">
        <v>0</v>
      </c>
      <c r="HX120" s="12">
        <v>0</v>
      </c>
      <c r="HY120" s="12"/>
      <c r="HZ120" s="12"/>
      <c r="IA120" s="12"/>
      <c r="IB120" s="12"/>
      <c r="IC120" s="12">
        <v>0</v>
      </c>
      <c r="ID120" s="12">
        <v>0</v>
      </c>
      <c r="IE120" s="12">
        <v>0</v>
      </c>
      <c r="IF120" s="12">
        <v>1</v>
      </c>
      <c r="IG120" s="12"/>
      <c r="IH120" s="12">
        <v>0</v>
      </c>
      <c r="II120" s="12">
        <v>0</v>
      </c>
      <c r="IJ120" s="12">
        <v>0</v>
      </c>
      <c r="IK120" s="12"/>
      <c r="IL120" s="12"/>
      <c r="IM120" s="12"/>
      <c r="IN120" s="12"/>
      <c r="IO120" s="12">
        <v>0</v>
      </c>
      <c r="IP120" s="12">
        <v>0</v>
      </c>
      <c r="IQ120" s="12">
        <v>0</v>
      </c>
      <c r="IR120" s="12">
        <v>0</v>
      </c>
      <c r="IS120" s="12"/>
      <c r="IT120" s="12">
        <v>0</v>
      </c>
      <c r="IU120" s="12">
        <v>0</v>
      </c>
      <c r="IV120" s="12">
        <v>0</v>
      </c>
      <c r="IW120" s="12"/>
      <c r="IX120" s="12"/>
      <c r="IY120" s="12"/>
      <c r="IZ120" s="12"/>
      <c r="JA120" s="12">
        <v>0</v>
      </c>
      <c r="JB120" s="12">
        <v>0</v>
      </c>
      <c r="JC120" s="12">
        <v>0</v>
      </c>
      <c r="JD120" s="12">
        <v>0</v>
      </c>
      <c r="JE120" s="12"/>
      <c r="JF120" s="12">
        <v>2</v>
      </c>
      <c r="JG120" s="12">
        <v>0</v>
      </c>
      <c r="JH120" s="12">
        <v>0</v>
      </c>
      <c r="JI120" s="12"/>
      <c r="JJ120" s="12"/>
      <c r="JK120" s="12"/>
      <c r="JL120" s="12"/>
      <c r="JM120" s="12">
        <v>0</v>
      </c>
      <c r="JN120" s="12">
        <v>0</v>
      </c>
      <c r="JO120" s="12">
        <v>0</v>
      </c>
      <c r="JP120" s="12">
        <v>0</v>
      </c>
      <c r="JQ120" s="12"/>
      <c r="JR120" s="12">
        <v>0</v>
      </c>
      <c r="JS120" s="12">
        <v>4</v>
      </c>
      <c r="JT120" s="12">
        <v>0</v>
      </c>
      <c r="JU120" s="12"/>
      <c r="JV120" s="12"/>
      <c r="JW120" s="12"/>
      <c r="JX120" s="12"/>
      <c r="JY120" s="12">
        <v>0</v>
      </c>
      <c r="JZ120" s="12">
        <v>0</v>
      </c>
      <c r="KA120" s="12">
        <v>0</v>
      </c>
      <c r="KB120" s="12">
        <v>0</v>
      </c>
      <c r="KC120" s="12"/>
      <c r="KD120" s="12">
        <v>0</v>
      </c>
      <c r="KE120" s="12">
        <v>0</v>
      </c>
      <c r="KF120" s="12">
        <v>100</v>
      </c>
      <c r="KG120" s="12"/>
      <c r="KH120" s="12"/>
      <c r="KI120" s="12"/>
      <c r="KJ120" s="12"/>
      <c r="KK120" s="12">
        <v>0</v>
      </c>
      <c r="KL120" s="12">
        <v>0</v>
      </c>
      <c r="KM120" s="12">
        <v>0</v>
      </c>
      <c r="KN120" s="12">
        <v>0</v>
      </c>
      <c r="KO120" s="12"/>
      <c r="KP120" s="12">
        <v>0</v>
      </c>
      <c r="KQ120" s="12">
        <v>0</v>
      </c>
      <c r="KR120" s="12">
        <v>0</v>
      </c>
      <c r="KS120" s="12"/>
      <c r="KT120" s="12"/>
      <c r="KU120" s="12"/>
      <c r="KV120" s="12"/>
      <c r="KW120" s="12">
        <v>0</v>
      </c>
      <c r="KX120" s="12">
        <v>0</v>
      </c>
      <c r="KY120" s="12">
        <v>0</v>
      </c>
      <c r="KZ120" s="12">
        <v>0</v>
      </c>
      <c r="LA120" s="12"/>
      <c r="LB120" s="12">
        <v>0</v>
      </c>
      <c r="LC120" s="12">
        <v>0</v>
      </c>
      <c r="LD120" s="12">
        <v>0</v>
      </c>
      <c r="LE120" s="12"/>
      <c r="LF120" s="12"/>
      <c r="LG120" s="12"/>
      <c r="LH120" s="12"/>
      <c r="LI120" s="12">
        <v>0</v>
      </c>
      <c r="LJ120" s="12">
        <v>0</v>
      </c>
      <c r="LK120" s="12">
        <v>0</v>
      </c>
      <c r="LL120" s="12">
        <v>0</v>
      </c>
      <c r="LM120" s="12"/>
      <c r="LN120" s="12">
        <v>0</v>
      </c>
      <c r="LO120" s="12">
        <v>0</v>
      </c>
      <c r="LP120" s="12">
        <v>0</v>
      </c>
      <c r="LQ120" s="12"/>
      <c r="LR120" s="12"/>
      <c r="LS120" s="12"/>
      <c r="LT120" s="14"/>
      <c r="LU120" s="14">
        <v>0</v>
      </c>
      <c r="LV120" s="14">
        <v>0</v>
      </c>
      <c r="LW120" s="14">
        <v>0</v>
      </c>
      <c r="LX120" s="14">
        <v>0</v>
      </c>
      <c r="LY120" s="14"/>
      <c r="LZ120" s="14">
        <v>0</v>
      </c>
      <c r="MA120" s="14">
        <v>0</v>
      </c>
      <c r="MB120" s="14">
        <v>0</v>
      </c>
      <c r="MC120" s="14"/>
      <c r="MD120" s="14"/>
      <c r="ME120" s="14"/>
      <c r="MF120" s="14"/>
      <c r="MG120" s="14">
        <v>137208783.33066589</v>
      </c>
      <c r="MH120" s="14">
        <v>0</v>
      </c>
      <c r="MI120" s="14">
        <v>0</v>
      </c>
      <c r="MJ120" s="14">
        <v>0</v>
      </c>
      <c r="MK120" s="14"/>
      <c r="ML120" s="14">
        <v>0</v>
      </c>
      <c r="MM120" s="14">
        <v>0</v>
      </c>
      <c r="MN120" s="14">
        <v>0</v>
      </c>
      <c r="MO120" s="14"/>
      <c r="MP120" s="14"/>
      <c r="MQ120" s="14"/>
      <c r="MR120" s="14"/>
      <c r="MS120" s="14">
        <v>0</v>
      </c>
      <c r="MT120" s="14">
        <v>1857836.8799999994</v>
      </c>
      <c r="MU120" s="14">
        <v>0</v>
      </c>
      <c r="MV120" s="14">
        <v>0</v>
      </c>
      <c r="MW120" s="14"/>
      <c r="MX120" s="14">
        <v>0</v>
      </c>
      <c r="MY120" s="14">
        <v>0</v>
      </c>
      <c r="MZ120" s="14">
        <v>0</v>
      </c>
      <c r="NA120" s="14"/>
      <c r="NB120" s="14"/>
      <c r="NC120" s="14"/>
      <c r="ND120" s="14"/>
      <c r="NE120" s="14">
        <v>0</v>
      </c>
      <c r="NF120" s="14">
        <v>0</v>
      </c>
      <c r="NG120" s="14">
        <v>42763.839999999997</v>
      </c>
      <c r="NH120" s="14">
        <v>0</v>
      </c>
      <c r="NI120" s="14"/>
      <c r="NJ120" s="14">
        <v>0</v>
      </c>
      <c r="NK120" s="14">
        <v>0</v>
      </c>
      <c r="NL120" s="14">
        <v>0</v>
      </c>
      <c r="NM120" s="14"/>
      <c r="NN120" s="14"/>
      <c r="NO120" s="14"/>
      <c r="NP120" s="14"/>
      <c r="NQ120" s="14">
        <v>0</v>
      </c>
      <c r="NR120" s="14">
        <v>0</v>
      </c>
      <c r="NS120" s="14">
        <v>0</v>
      </c>
      <c r="NT120" s="14">
        <v>36476.81</v>
      </c>
      <c r="NU120" s="14"/>
      <c r="NV120" s="14">
        <v>0</v>
      </c>
      <c r="NW120" s="14">
        <v>0</v>
      </c>
      <c r="NX120" s="14">
        <v>0</v>
      </c>
      <c r="NY120" s="14"/>
      <c r="NZ120" s="14"/>
      <c r="OA120" s="14"/>
      <c r="OB120" s="14"/>
      <c r="OC120" s="14">
        <v>0</v>
      </c>
      <c r="OD120" s="14">
        <v>0</v>
      </c>
      <c r="OE120" s="14">
        <v>0</v>
      </c>
      <c r="OF120" s="14">
        <v>0</v>
      </c>
      <c r="OG120" s="14"/>
      <c r="OH120" s="14">
        <v>0</v>
      </c>
      <c r="OI120" s="14">
        <v>0</v>
      </c>
      <c r="OJ120" s="14">
        <v>0</v>
      </c>
      <c r="OK120" s="14"/>
      <c r="OL120" s="14"/>
      <c r="OM120" s="14"/>
      <c r="ON120" s="14"/>
      <c r="OO120" s="14">
        <v>0</v>
      </c>
      <c r="OP120" s="14">
        <v>0</v>
      </c>
      <c r="OQ120" s="14">
        <v>0</v>
      </c>
      <c r="OR120" s="14">
        <v>0</v>
      </c>
      <c r="OS120" s="14"/>
      <c r="OT120" s="14">
        <v>22422.30333333333</v>
      </c>
      <c r="OU120" s="14">
        <v>0</v>
      </c>
      <c r="OV120" s="14">
        <v>0</v>
      </c>
      <c r="OW120" s="14"/>
      <c r="OX120" s="14"/>
      <c r="OY120" s="14"/>
      <c r="OZ120" s="14"/>
      <c r="PA120" s="14">
        <v>0</v>
      </c>
      <c r="PB120" s="14">
        <v>0</v>
      </c>
      <c r="PC120" s="14">
        <v>0</v>
      </c>
      <c r="PD120" s="14">
        <v>0</v>
      </c>
      <c r="PE120" s="14"/>
      <c r="PF120" s="14">
        <v>0</v>
      </c>
      <c r="PG120" s="14">
        <v>12013.64</v>
      </c>
      <c r="PH120" s="14">
        <v>0</v>
      </c>
      <c r="PI120" s="14"/>
      <c r="PJ120" s="14"/>
      <c r="PK120" s="14"/>
      <c r="PL120" s="14"/>
      <c r="PM120" s="14">
        <v>0</v>
      </c>
      <c r="PN120" s="14">
        <v>0</v>
      </c>
      <c r="PO120" s="14">
        <v>0</v>
      </c>
      <c r="PP120" s="14">
        <v>0</v>
      </c>
      <c r="PQ120" s="14"/>
      <c r="PR120" s="14">
        <v>0</v>
      </c>
      <c r="PS120" s="14">
        <v>0</v>
      </c>
      <c r="PT120" s="14">
        <v>1024330.4101313128</v>
      </c>
      <c r="PU120" s="14"/>
      <c r="PV120" s="14"/>
      <c r="PW120" s="14"/>
      <c r="PX120" s="14"/>
      <c r="PY120" s="14">
        <v>0</v>
      </c>
      <c r="PZ120" s="14">
        <v>0</v>
      </c>
      <c r="QA120" s="14">
        <v>0</v>
      </c>
      <c r="QB120" s="14">
        <v>0</v>
      </c>
      <c r="QC120" s="14"/>
      <c r="QD120" s="14">
        <v>0</v>
      </c>
      <c r="QE120" s="14">
        <v>0</v>
      </c>
      <c r="QF120" s="14">
        <v>0</v>
      </c>
      <c r="QG120" s="14"/>
      <c r="QH120" s="14"/>
      <c r="QI120" s="14"/>
    </row>
    <row r="121" spans="16:451">
      <c r="R121" s="12"/>
      <c r="S121" s="12" t="s">
        <v>48</v>
      </c>
      <c r="T121" s="12"/>
      <c r="U121" s="12">
        <v>28</v>
      </c>
      <c r="V121" s="12">
        <v>12</v>
      </c>
      <c r="W121" s="12">
        <v>127</v>
      </c>
      <c r="X121" s="12">
        <v>7</v>
      </c>
      <c r="Y121" s="12"/>
      <c r="Z121" s="12"/>
      <c r="AA121" s="12"/>
      <c r="AB121" s="12"/>
      <c r="AC121" s="12"/>
      <c r="AD121" s="12"/>
      <c r="AE121" s="12"/>
      <c r="AG121">
        <v>343280.22000000009</v>
      </c>
      <c r="AH121">
        <v>159813.19</v>
      </c>
      <c r="AI121">
        <v>1607834.48</v>
      </c>
      <c r="AJ121">
        <v>75410.880000000005</v>
      </c>
      <c r="AR121" s="14"/>
      <c r="AS121" s="14">
        <v>341389.1241338384</v>
      </c>
      <c r="AT121" s="14">
        <v>159204.96999999997</v>
      </c>
      <c r="AU121" s="14">
        <v>1607794.99</v>
      </c>
      <c r="AV121" s="14">
        <v>75410.880000000005</v>
      </c>
      <c r="AW121" s="14"/>
      <c r="AX121" s="14"/>
      <c r="AY121" s="14"/>
      <c r="AZ121" s="14"/>
      <c r="BA121" s="14"/>
      <c r="BB121" s="14"/>
      <c r="BC121" s="14"/>
      <c r="BD121" s="14"/>
      <c r="BE121" s="14">
        <v>1908.925866161617</v>
      </c>
      <c r="BF121" s="14">
        <v>608.22000000000151</v>
      </c>
      <c r="BG121" s="14">
        <v>39.489999999999803</v>
      </c>
      <c r="BH121" s="14">
        <v>0</v>
      </c>
      <c r="BI121" s="14"/>
      <c r="BJ121" s="14"/>
      <c r="BK121" s="14"/>
      <c r="BL121" s="14"/>
      <c r="BM121" s="14"/>
      <c r="BN121" s="14"/>
      <c r="BO121" s="14"/>
      <c r="BP121" s="14"/>
      <c r="BQ121" s="14">
        <v>5075.6595806666664</v>
      </c>
      <c r="BR121" s="14">
        <v>200.47</v>
      </c>
      <c r="BS121" s="14">
        <v>0</v>
      </c>
      <c r="BT121" s="14">
        <v>0</v>
      </c>
      <c r="BU121" s="14"/>
      <c r="BV121" s="14"/>
      <c r="BW121" s="14"/>
      <c r="BX121" s="14"/>
      <c r="BY121" s="14"/>
      <c r="BZ121" s="14"/>
      <c r="CA121" s="14"/>
      <c r="CB121" s="15" t="e">
        <v>#DIV/0!</v>
      </c>
      <c r="CC121" s="15">
        <v>0</v>
      </c>
      <c r="CD121" s="15">
        <v>0</v>
      </c>
      <c r="CE121" s="15">
        <v>0</v>
      </c>
      <c r="CF121" s="15">
        <v>0</v>
      </c>
      <c r="CG121" s="15" t="e">
        <v>#DIV/0!</v>
      </c>
      <c r="CH121" s="15" t="e">
        <v>#DIV/0!</v>
      </c>
      <c r="CI121" s="15" t="e">
        <v>#DIV/0!</v>
      </c>
      <c r="CJ121" s="15" t="e">
        <v>#DIV/0!</v>
      </c>
      <c r="CK121" s="15" t="e">
        <v>#DIV/0!</v>
      </c>
      <c r="CL121" s="15" t="e">
        <v>#DIV/0!</v>
      </c>
      <c r="CM121" s="15" t="e">
        <v>#DIV/0!</v>
      </c>
      <c r="CN121" s="15" t="e">
        <v>#DIV/0!</v>
      </c>
      <c r="CO121" s="15">
        <v>0</v>
      </c>
      <c r="CP121" s="15">
        <v>0</v>
      </c>
      <c r="CQ121" s="15">
        <v>0</v>
      </c>
      <c r="CR121" s="15">
        <v>0</v>
      </c>
      <c r="CS121" s="15" t="e">
        <v>#DIV/0!</v>
      </c>
      <c r="CT121" s="15" t="e">
        <v>#DIV/0!</v>
      </c>
      <c r="CU121" s="15" t="e">
        <v>#DIV/0!</v>
      </c>
      <c r="CV121" s="15" t="e">
        <v>#DIV/0!</v>
      </c>
      <c r="CW121" s="15" t="e">
        <v>#DIV/0!</v>
      </c>
      <c r="CX121" s="15" t="e">
        <v>#DIV/0!</v>
      </c>
      <c r="CY121" s="15" t="e">
        <v>#DIV/0!</v>
      </c>
      <c r="CZ121" s="15">
        <v>0</v>
      </c>
      <c r="DA121" s="15">
        <v>0.17387978220364927</v>
      </c>
      <c r="DB121" s="15">
        <v>0.17618366573445812</v>
      </c>
      <c r="DC121" s="15">
        <v>0.17016742270718907</v>
      </c>
      <c r="DD121" s="15">
        <v>0.17873474723974528</v>
      </c>
      <c r="DE121" s="15">
        <v>0</v>
      </c>
      <c r="DF121" s="15">
        <v>0</v>
      </c>
      <c r="DG121" s="15">
        <v>0</v>
      </c>
      <c r="DH121" s="15">
        <v>0</v>
      </c>
      <c r="DI121" s="15">
        <v>0</v>
      </c>
      <c r="DJ121" s="15">
        <v>0</v>
      </c>
      <c r="DK121" s="15">
        <v>0</v>
      </c>
      <c r="DL121" s="16">
        <v>0</v>
      </c>
      <c r="DM121" s="16">
        <v>120.00000000000003</v>
      </c>
      <c r="DN121" s="16">
        <v>117.4161955909013</v>
      </c>
      <c r="DO121" s="16">
        <v>116.83185288205982</v>
      </c>
      <c r="DP121" s="16">
        <v>120</v>
      </c>
      <c r="DQ121" s="16">
        <v>0</v>
      </c>
      <c r="DR121" s="16">
        <v>0</v>
      </c>
      <c r="DS121" s="16">
        <v>0</v>
      </c>
      <c r="DT121" s="16">
        <v>0</v>
      </c>
      <c r="DU121" s="16">
        <v>0</v>
      </c>
      <c r="DV121" s="16">
        <v>0</v>
      </c>
      <c r="DW121" s="16">
        <v>0</v>
      </c>
      <c r="DX121" s="16">
        <v>0</v>
      </c>
      <c r="DY121" s="16">
        <v>109.63093601810311</v>
      </c>
      <c r="DZ121" s="16">
        <v>107.35139715613499</v>
      </c>
      <c r="EA121" s="16">
        <v>105.96725409336702</v>
      </c>
      <c r="EB121" s="16">
        <v>108.73644771202123</v>
      </c>
      <c r="EC121" s="16">
        <v>0</v>
      </c>
      <c r="ED121" s="16">
        <v>0</v>
      </c>
      <c r="EE121" s="16">
        <v>0</v>
      </c>
      <c r="EF121" s="16">
        <v>0</v>
      </c>
      <c r="EG121" s="16">
        <v>0</v>
      </c>
      <c r="EH121" s="16">
        <v>0</v>
      </c>
      <c r="EI121" s="16">
        <v>0</v>
      </c>
      <c r="EJ121" s="16">
        <v>0</v>
      </c>
      <c r="EK121" s="16">
        <v>10.987061963770264</v>
      </c>
      <c r="EL121" s="16">
        <v>11.142844619874426</v>
      </c>
      <c r="EM121" s="16">
        <v>10.996460727270653</v>
      </c>
      <c r="EN121" s="16">
        <v>10.999129546228666</v>
      </c>
      <c r="EO121" s="16">
        <v>0</v>
      </c>
      <c r="EP121" s="16">
        <v>0</v>
      </c>
      <c r="EQ121" s="16">
        <v>0</v>
      </c>
      <c r="ER121" s="16">
        <v>0</v>
      </c>
      <c r="ES121" s="16">
        <v>0</v>
      </c>
      <c r="ET121" s="16">
        <v>0</v>
      </c>
      <c r="EU121" s="16">
        <v>0</v>
      </c>
      <c r="EV121" s="16">
        <v>0</v>
      </c>
      <c r="EW121" s="16">
        <v>655.85112954428109</v>
      </c>
      <c r="EX121" s="16">
        <v>644.16032096220033</v>
      </c>
      <c r="EY121" s="16">
        <v>661.34643569162722</v>
      </c>
      <c r="EZ121" s="16">
        <v>644.84213912520397</v>
      </c>
      <c r="FA121" s="16">
        <v>0</v>
      </c>
      <c r="FB121" s="16">
        <v>0</v>
      </c>
      <c r="FC121" s="16">
        <v>0</v>
      </c>
      <c r="FD121" s="16">
        <v>0</v>
      </c>
      <c r="FE121" s="16">
        <v>0</v>
      </c>
      <c r="FF121" s="16">
        <v>0</v>
      </c>
      <c r="FG121" s="16">
        <v>0</v>
      </c>
      <c r="FH121" s="13">
        <v>0</v>
      </c>
      <c r="FI121" s="13">
        <v>14580.785714285714</v>
      </c>
      <c r="FJ121" s="13">
        <v>15333.333333333334</v>
      </c>
      <c r="FK121" s="13">
        <v>15002.606299212599</v>
      </c>
      <c r="FL121" s="13">
        <v>15974.285714285714</v>
      </c>
      <c r="FM121" s="13">
        <v>0</v>
      </c>
      <c r="FN121" s="13">
        <v>0</v>
      </c>
      <c r="FO121" s="13">
        <v>0</v>
      </c>
      <c r="FP121" s="13">
        <v>0</v>
      </c>
      <c r="FQ121" s="13">
        <v>0</v>
      </c>
      <c r="FR121" s="13">
        <v>0</v>
      </c>
      <c r="FS121" s="13">
        <v>0</v>
      </c>
      <c r="FT121" s="15">
        <v>0</v>
      </c>
      <c r="FU121" s="15">
        <v>0.13637708138401322</v>
      </c>
      <c r="FV121" s="15">
        <v>0.10723152173913043</v>
      </c>
      <c r="FW121" s="15">
        <v>0.11808670514467039</v>
      </c>
      <c r="FX121" s="15">
        <v>0.10206224289035951</v>
      </c>
      <c r="FY121" s="15">
        <v>0</v>
      </c>
      <c r="FZ121" s="15">
        <v>0</v>
      </c>
      <c r="GA121" s="15">
        <v>0</v>
      </c>
      <c r="GB121" s="15">
        <v>0</v>
      </c>
      <c r="GC121" s="15">
        <v>0</v>
      </c>
      <c r="GD121" s="15">
        <v>0</v>
      </c>
      <c r="GE121" s="15">
        <v>0</v>
      </c>
      <c r="GF121" s="12"/>
      <c r="GG121" s="12">
        <v>0</v>
      </c>
      <c r="GH121" s="12">
        <v>0</v>
      </c>
      <c r="GI121" s="12">
        <v>0</v>
      </c>
      <c r="GJ121" s="12">
        <v>0</v>
      </c>
      <c r="GK121" s="12"/>
      <c r="GL121" s="12"/>
      <c r="GM121" s="12"/>
      <c r="GN121" s="12"/>
      <c r="GO121" s="12"/>
      <c r="GP121" s="12"/>
      <c r="GQ121" s="12"/>
      <c r="GR121" s="12"/>
      <c r="GS121" s="12">
        <v>28</v>
      </c>
      <c r="GT121" s="12">
        <v>0</v>
      </c>
      <c r="GU121" s="12">
        <v>0</v>
      </c>
      <c r="GV121" s="12">
        <v>0</v>
      </c>
      <c r="GW121" s="12"/>
      <c r="GX121" s="12"/>
      <c r="GY121" s="12"/>
      <c r="GZ121" s="12"/>
      <c r="HA121" s="12"/>
      <c r="HB121" s="12"/>
      <c r="HC121" s="12"/>
      <c r="HD121" s="12"/>
      <c r="HE121" s="12">
        <v>0</v>
      </c>
      <c r="HF121" s="12">
        <v>12</v>
      </c>
      <c r="HG121" s="12">
        <v>0</v>
      </c>
      <c r="HH121" s="12">
        <v>0</v>
      </c>
      <c r="HI121" s="12"/>
      <c r="HJ121" s="12"/>
      <c r="HK121" s="12"/>
      <c r="HL121" s="12"/>
      <c r="HM121" s="12"/>
      <c r="HN121" s="12"/>
      <c r="HO121" s="12"/>
      <c r="HP121" s="12"/>
      <c r="HQ121" s="12">
        <v>0</v>
      </c>
      <c r="HR121" s="12">
        <v>0</v>
      </c>
      <c r="HS121" s="12">
        <v>127</v>
      </c>
      <c r="HT121" s="12">
        <v>0</v>
      </c>
      <c r="HU121" s="12"/>
      <c r="HV121" s="12"/>
      <c r="HW121" s="12"/>
      <c r="HX121" s="12"/>
      <c r="HY121" s="12"/>
      <c r="HZ121" s="12"/>
      <c r="IA121" s="12"/>
      <c r="IB121" s="12"/>
      <c r="IC121" s="12">
        <v>0</v>
      </c>
      <c r="ID121" s="12">
        <v>0</v>
      </c>
      <c r="IE121" s="12">
        <v>0</v>
      </c>
      <c r="IF121" s="12">
        <v>7</v>
      </c>
      <c r="IG121" s="12"/>
      <c r="IH121" s="12"/>
      <c r="II121" s="12"/>
      <c r="IJ121" s="12"/>
      <c r="IK121" s="12"/>
      <c r="IL121" s="12"/>
      <c r="IM121" s="12"/>
      <c r="IN121" s="12"/>
      <c r="IO121" s="12">
        <v>0</v>
      </c>
      <c r="IP121" s="12">
        <v>0</v>
      </c>
      <c r="IQ121" s="12">
        <v>0</v>
      </c>
      <c r="IR121" s="12">
        <v>0</v>
      </c>
      <c r="IS121" s="12"/>
      <c r="IT121" s="12"/>
      <c r="IU121" s="12"/>
      <c r="IV121" s="12"/>
      <c r="IW121" s="12"/>
      <c r="IX121" s="12"/>
      <c r="IY121" s="12"/>
      <c r="IZ121" s="12"/>
      <c r="JA121" s="12">
        <v>0</v>
      </c>
      <c r="JB121" s="12">
        <v>0</v>
      </c>
      <c r="JC121" s="12">
        <v>0</v>
      </c>
      <c r="JD121" s="12">
        <v>0</v>
      </c>
      <c r="JE121" s="12"/>
      <c r="JF121" s="12"/>
      <c r="JG121" s="12"/>
      <c r="JH121" s="12"/>
      <c r="JI121" s="12"/>
      <c r="JJ121" s="12"/>
      <c r="JK121" s="12"/>
      <c r="JL121" s="12"/>
      <c r="JM121" s="12">
        <v>0</v>
      </c>
      <c r="JN121" s="12">
        <v>0</v>
      </c>
      <c r="JO121" s="12">
        <v>0</v>
      </c>
      <c r="JP121" s="12">
        <v>0</v>
      </c>
      <c r="JQ121" s="12"/>
      <c r="JR121" s="12"/>
      <c r="JS121" s="12"/>
      <c r="JT121" s="12"/>
      <c r="JU121" s="12"/>
      <c r="JV121" s="12"/>
      <c r="JW121" s="12"/>
      <c r="JX121" s="12"/>
      <c r="JY121" s="12">
        <v>0</v>
      </c>
      <c r="JZ121" s="12">
        <v>0</v>
      </c>
      <c r="KA121" s="12">
        <v>0</v>
      </c>
      <c r="KB121" s="12">
        <v>0</v>
      </c>
      <c r="KC121" s="12"/>
      <c r="KD121" s="12"/>
      <c r="KE121" s="12"/>
      <c r="KF121" s="12"/>
      <c r="KG121" s="12"/>
      <c r="KH121" s="12"/>
      <c r="KI121" s="12"/>
      <c r="KJ121" s="12"/>
      <c r="KK121" s="12">
        <v>0</v>
      </c>
      <c r="KL121" s="12">
        <v>0</v>
      </c>
      <c r="KM121" s="12">
        <v>0</v>
      </c>
      <c r="KN121" s="12">
        <v>0</v>
      </c>
      <c r="KO121" s="12"/>
      <c r="KP121" s="12"/>
      <c r="KQ121" s="12"/>
      <c r="KR121" s="12"/>
      <c r="KS121" s="12"/>
      <c r="KT121" s="12"/>
      <c r="KU121" s="12"/>
      <c r="KV121" s="12"/>
      <c r="KW121" s="12">
        <v>0</v>
      </c>
      <c r="KX121" s="12">
        <v>0</v>
      </c>
      <c r="KY121" s="12">
        <v>0</v>
      </c>
      <c r="KZ121" s="12">
        <v>0</v>
      </c>
      <c r="LA121" s="12"/>
      <c r="LB121" s="12"/>
      <c r="LC121" s="12"/>
      <c r="LD121" s="12"/>
      <c r="LE121" s="12"/>
      <c r="LF121" s="12"/>
      <c r="LG121" s="12"/>
      <c r="LH121" s="12"/>
      <c r="LI121" s="12">
        <v>0</v>
      </c>
      <c r="LJ121" s="12">
        <v>0</v>
      </c>
      <c r="LK121" s="12">
        <v>0</v>
      </c>
      <c r="LL121" s="12">
        <v>0</v>
      </c>
      <c r="LM121" s="12"/>
      <c r="LN121" s="12"/>
      <c r="LO121" s="12"/>
      <c r="LP121" s="12"/>
      <c r="LQ121" s="12"/>
      <c r="LR121" s="12"/>
      <c r="LS121" s="12"/>
      <c r="LT121" s="14"/>
      <c r="LU121" s="14">
        <v>0</v>
      </c>
      <c r="LV121" s="14">
        <v>0</v>
      </c>
      <c r="LW121" s="14">
        <v>0</v>
      </c>
      <c r="LX121" s="14">
        <v>0</v>
      </c>
      <c r="LY121" s="14"/>
      <c r="LZ121" s="14"/>
      <c r="MA121" s="14"/>
      <c r="MB121" s="14"/>
      <c r="MC121" s="14"/>
      <c r="MD121" s="14"/>
      <c r="ME121" s="14"/>
      <c r="MF121" s="14"/>
      <c r="MG121" s="14">
        <v>341389.1241338384</v>
      </c>
      <c r="MH121" s="14">
        <v>0</v>
      </c>
      <c r="MI121" s="14">
        <v>0</v>
      </c>
      <c r="MJ121" s="14">
        <v>0</v>
      </c>
      <c r="MK121" s="14"/>
      <c r="ML121" s="14"/>
      <c r="MM121" s="14"/>
      <c r="MN121" s="14"/>
      <c r="MO121" s="14"/>
      <c r="MP121" s="14"/>
      <c r="MQ121" s="14"/>
      <c r="MR121" s="14"/>
      <c r="MS121" s="14">
        <v>0</v>
      </c>
      <c r="MT121" s="14">
        <v>159204.96999999997</v>
      </c>
      <c r="MU121" s="14">
        <v>0</v>
      </c>
      <c r="MV121" s="14">
        <v>0</v>
      </c>
      <c r="MW121" s="14"/>
      <c r="MX121" s="14"/>
      <c r="MY121" s="14"/>
      <c r="MZ121" s="14"/>
      <c r="NA121" s="14"/>
      <c r="NB121" s="14"/>
      <c r="NC121" s="14"/>
      <c r="ND121" s="14"/>
      <c r="NE121" s="14">
        <v>0</v>
      </c>
      <c r="NF121" s="14">
        <v>0</v>
      </c>
      <c r="NG121" s="14">
        <v>1607794.99</v>
      </c>
      <c r="NH121" s="14">
        <v>0</v>
      </c>
      <c r="NI121" s="14"/>
      <c r="NJ121" s="14"/>
      <c r="NK121" s="14"/>
      <c r="NL121" s="14"/>
      <c r="NM121" s="14"/>
      <c r="NN121" s="14"/>
      <c r="NO121" s="14"/>
      <c r="NP121" s="14"/>
      <c r="NQ121" s="14">
        <v>0</v>
      </c>
      <c r="NR121" s="14">
        <v>0</v>
      </c>
      <c r="NS121" s="14">
        <v>0</v>
      </c>
      <c r="NT121" s="14">
        <v>75410.880000000005</v>
      </c>
      <c r="NU121" s="14"/>
      <c r="NV121" s="14"/>
      <c r="NW121" s="14"/>
      <c r="NX121" s="14"/>
      <c r="NY121" s="14"/>
      <c r="NZ121" s="14"/>
      <c r="OA121" s="14"/>
      <c r="OB121" s="14"/>
      <c r="OC121" s="14">
        <v>0</v>
      </c>
      <c r="OD121" s="14">
        <v>0</v>
      </c>
      <c r="OE121" s="14">
        <v>0</v>
      </c>
      <c r="OF121" s="14">
        <v>0</v>
      </c>
      <c r="OG121" s="14"/>
      <c r="OH121" s="14"/>
      <c r="OI121" s="14"/>
      <c r="OJ121" s="14"/>
      <c r="OK121" s="14"/>
      <c r="OL121" s="14"/>
      <c r="OM121" s="14"/>
      <c r="ON121" s="14"/>
      <c r="OO121" s="14">
        <v>0</v>
      </c>
      <c r="OP121" s="14">
        <v>0</v>
      </c>
      <c r="OQ121" s="14">
        <v>0</v>
      </c>
      <c r="OR121" s="14">
        <v>0</v>
      </c>
      <c r="OS121" s="14"/>
      <c r="OT121" s="14"/>
      <c r="OU121" s="14"/>
      <c r="OV121" s="14"/>
      <c r="OW121" s="14"/>
      <c r="OX121" s="14"/>
      <c r="OY121" s="14"/>
      <c r="OZ121" s="14"/>
      <c r="PA121" s="14">
        <v>0</v>
      </c>
      <c r="PB121" s="14">
        <v>0</v>
      </c>
      <c r="PC121" s="14">
        <v>0</v>
      </c>
      <c r="PD121" s="14">
        <v>0</v>
      </c>
      <c r="PE121" s="14"/>
      <c r="PF121" s="14"/>
      <c r="PG121" s="14"/>
      <c r="PH121" s="14"/>
      <c r="PI121" s="14"/>
      <c r="PJ121" s="14"/>
      <c r="PK121" s="14"/>
      <c r="PL121" s="14"/>
      <c r="PM121" s="14">
        <v>0</v>
      </c>
      <c r="PN121" s="14">
        <v>0</v>
      </c>
      <c r="PO121" s="14">
        <v>0</v>
      </c>
      <c r="PP121" s="14">
        <v>0</v>
      </c>
      <c r="PQ121" s="14"/>
      <c r="PR121" s="14"/>
      <c r="PS121" s="14"/>
      <c r="PT121" s="14"/>
      <c r="PU121" s="14"/>
      <c r="PV121" s="14"/>
      <c r="PW121" s="14"/>
      <c r="PX121" s="14"/>
      <c r="PY121" s="14">
        <v>0</v>
      </c>
      <c r="PZ121" s="14">
        <v>0</v>
      </c>
      <c r="QA121" s="14">
        <v>0</v>
      </c>
      <c r="QB121" s="14">
        <v>0</v>
      </c>
      <c r="QC121" s="14"/>
      <c r="QD121" s="14"/>
      <c r="QE121" s="14"/>
      <c r="QF121" s="14"/>
      <c r="QG121" s="14"/>
      <c r="QH121" s="14"/>
      <c r="QI121" s="14"/>
    </row>
    <row r="122" spans="16:451">
      <c r="R122" s="12"/>
      <c r="S122" s="12" t="s">
        <v>49</v>
      </c>
      <c r="T122" s="12"/>
      <c r="U122" s="12">
        <v>8</v>
      </c>
      <c r="V122" s="12">
        <v>1</v>
      </c>
      <c r="W122" s="12">
        <v>3</v>
      </c>
      <c r="X122" s="12">
        <v>125</v>
      </c>
      <c r="Y122" s="12">
        <v>4</v>
      </c>
      <c r="Z122" s="12"/>
      <c r="AA122" s="12">
        <v>2</v>
      </c>
      <c r="AB122" s="12"/>
      <c r="AC122" s="12"/>
      <c r="AD122" s="12"/>
      <c r="AE122" s="12"/>
      <c r="AG122">
        <v>95746.67</v>
      </c>
      <c r="AH122">
        <v>4151.04</v>
      </c>
      <c r="AI122">
        <v>31186.19</v>
      </c>
      <c r="AJ122">
        <v>1651881.3899999992</v>
      </c>
      <c r="AK122">
        <v>58122.130000000005</v>
      </c>
      <c r="AM122">
        <v>20270.949999999997</v>
      </c>
      <c r="AR122" s="14"/>
      <c r="AS122" s="14">
        <v>93974.641030303115</v>
      </c>
      <c r="AT122" s="14">
        <v>3729.65</v>
      </c>
      <c r="AU122" s="14">
        <v>31087.17</v>
      </c>
      <c r="AV122" s="14">
        <v>1651881.3899999992</v>
      </c>
      <c r="AW122" s="14">
        <v>57925.708333333299</v>
      </c>
      <c r="AX122" s="14"/>
      <c r="AY122" s="14">
        <v>0</v>
      </c>
      <c r="AZ122" s="14"/>
      <c r="BA122" s="14"/>
      <c r="BB122" s="14"/>
      <c r="BC122" s="14"/>
      <c r="BD122" s="14"/>
      <c r="BE122" s="14">
        <v>1772.028969696966</v>
      </c>
      <c r="BF122" s="14">
        <v>421.39</v>
      </c>
      <c r="BG122" s="14">
        <v>99.020000000002199</v>
      </c>
      <c r="BH122" s="14">
        <v>0</v>
      </c>
      <c r="BI122" s="14">
        <v>196.42166666666711</v>
      </c>
      <c r="BJ122" s="14"/>
      <c r="BK122" s="14">
        <v>0</v>
      </c>
      <c r="BL122" s="14"/>
      <c r="BM122" s="14"/>
      <c r="BN122" s="14"/>
      <c r="BO122" s="14"/>
      <c r="BP122" s="14"/>
      <c r="BQ122" s="14">
        <v>1474.4445865833341</v>
      </c>
      <c r="BR122" s="14">
        <v>0</v>
      </c>
      <c r="BS122" s="14">
        <v>0</v>
      </c>
      <c r="BT122" s="14">
        <v>0</v>
      </c>
      <c r="BU122" s="14">
        <v>850.87758225000084</v>
      </c>
      <c r="BV122" s="14"/>
      <c r="BW122" s="14">
        <v>0</v>
      </c>
      <c r="BX122" s="14"/>
      <c r="BY122" s="14"/>
      <c r="BZ122" s="14"/>
      <c r="CA122" s="14"/>
      <c r="CB122" s="15" t="e">
        <v>#DIV/0!</v>
      </c>
      <c r="CC122" s="15">
        <v>0</v>
      </c>
      <c r="CD122" s="15">
        <v>0</v>
      </c>
      <c r="CE122" s="15">
        <v>0</v>
      </c>
      <c r="CF122" s="15">
        <v>0</v>
      </c>
      <c r="CG122" s="15">
        <v>0</v>
      </c>
      <c r="CH122" s="15" t="e">
        <v>#DIV/0!</v>
      </c>
      <c r="CI122" s="15">
        <v>1</v>
      </c>
      <c r="CJ122" s="15" t="e">
        <v>#DIV/0!</v>
      </c>
      <c r="CK122" s="15" t="e">
        <v>#DIV/0!</v>
      </c>
      <c r="CL122" s="15" t="e">
        <v>#DIV/0!</v>
      </c>
      <c r="CM122" s="15" t="e">
        <v>#DIV/0!</v>
      </c>
      <c r="CN122" s="15" t="e">
        <v>#DIV/0!</v>
      </c>
      <c r="CO122" s="15">
        <v>0</v>
      </c>
      <c r="CP122" s="15">
        <v>0</v>
      </c>
      <c r="CQ122" s="15">
        <v>0</v>
      </c>
      <c r="CR122" s="15">
        <v>0</v>
      </c>
      <c r="CS122" s="15">
        <v>0</v>
      </c>
      <c r="CT122" s="15" t="e">
        <v>#DIV/0!</v>
      </c>
      <c r="CU122" s="15">
        <v>0</v>
      </c>
      <c r="CV122" s="15" t="e">
        <v>#DIV/0!</v>
      </c>
      <c r="CW122" s="15" t="e">
        <v>#DIV/0!</v>
      </c>
      <c r="CX122" s="15" t="e">
        <v>#DIV/0!</v>
      </c>
      <c r="CY122" s="15" t="e">
        <v>#DIV/0!</v>
      </c>
      <c r="CZ122" s="15">
        <v>0</v>
      </c>
      <c r="DA122" s="15">
        <v>0.17260221849138913</v>
      </c>
      <c r="DB122" s="15">
        <v>0.17989999999999998</v>
      </c>
      <c r="DC122" s="15">
        <v>0.15999975062344141</v>
      </c>
      <c r="DD122" s="15">
        <v>0.17022634372632747</v>
      </c>
      <c r="DE122" s="15">
        <v>0.17568101329742464</v>
      </c>
      <c r="DF122" s="15">
        <v>0</v>
      </c>
      <c r="DG122" s="15">
        <v>0.17411338155515371</v>
      </c>
      <c r="DH122" s="15">
        <v>0</v>
      </c>
      <c r="DI122" s="15">
        <v>0</v>
      </c>
      <c r="DJ122" s="15">
        <v>0</v>
      </c>
      <c r="DK122" s="15">
        <v>0</v>
      </c>
      <c r="DL122" s="16">
        <v>0</v>
      </c>
      <c r="DM122" s="16">
        <v>119.99999999999999</v>
      </c>
      <c r="DN122" s="16">
        <v>120</v>
      </c>
      <c r="DO122" s="16">
        <v>120</v>
      </c>
      <c r="DP122" s="16">
        <v>117.63137941063243</v>
      </c>
      <c r="DQ122" s="16">
        <v>120</v>
      </c>
      <c r="DR122" s="16">
        <v>0</v>
      </c>
      <c r="DS122" s="16">
        <v>120</v>
      </c>
      <c r="DT122" s="16">
        <v>0</v>
      </c>
      <c r="DU122" s="16">
        <v>0</v>
      </c>
      <c r="DV122" s="16">
        <v>0</v>
      </c>
      <c r="DW122" s="16">
        <v>0</v>
      </c>
      <c r="DX122" s="16">
        <v>0</v>
      </c>
      <c r="DY122" s="16">
        <v>109.37640099610522</v>
      </c>
      <c r="DZ122" s="16">
        <v>109</v>
      </c>
      <c r="EA122" s="16">
        <v>108.53865336658355</v>
      </c>
      <c r="EB122" s="16">
        <v>106.80502240967729</v>
      </c>
      <c r="EC122" s="16">
        <v>111.4815687594681</v>
      </c>
      <c r="ED122" s="16">
        <v>0</v>
      </c>
      <c r="EE122" s="16">
        <v>109.13200723327306</v>
      </c>
      <c r="EF122" s="16">
        <v>0</v>
      </c>
      <c r="EG122" s="16">
        <v>0</v>
      </c>
      <c r="EH122" s="16">
        <v>0</v>
      </c>
      <c r="EI122" s="16">
        <v>0</v>
      </c>
      <c r="EJ122" s="16">
        <v>0</v>
      </c>
      <c r="EK122" s="16">
        <v>10.991757091486953</v>
      </c>
      <c r="EL122" s="16">
        <v>11</v>
      </c>
      <c r="EM122" s="16">
        <v>11.274314214463841</v>
      </c>
      <c r="EN122" s="16">
        <v>10.936501477881706</v>
      </c>
      <c r="EO122" s="16">
        <v>10.518431240531896</v>
      </c>
      <c r="EP122" s="16">
        <v>0</v>
      </c>
      <c r="EQ122" s="16">
        <v>10.57866184448463</v>
      </c>
      <c r="ER122" s="16">
        <v>0</v>
      </c>
      <c r="ES122" s="16">
        <v>0</v>
      </c>
      <c r="ET122" s="16">
        <v>0</v>
      </c>
      <c r="EU122" s="16">
        <v>0</v>
      </c>
      <c r="EV122" s="16">
        <v>0</v>
      </c>
      <c r="EW122" s="16">
        <v>655.990156754488</v>
      </c>
      <c r="EX122" s="16">
        <v>656</v>
      </c>
      <c r="EY122" s="16">
        <v>639.28802992518706</v>
      </c>
      <c r="EZ122" s="16">
        <v>671.04946160294185</v>
      </c>
      <c r="FA122" s="16">
        <v>590.76426527520618</v>
      </c>
      <c r="FB122" s="16">
        <v>0</v>
      </c>
      <c r="FC122" s="16">
        <v>595.34810126582283</v>
      </c>
      <c r="FD122" s="16">
        <v>0</v>
      </c>
      <c r="FE122" s="16">
        <v>0</v>
      </c>
      <c r="FF122" s="16">
        <v>0</v>
      </c>
      <c r="FG122" s="16">
        <v>0</v>
      </c>
      <c r="FH122" s="13">
        <v>0</v>
      </c>
      <c r="FI122" s="13">
        <v>13739.5</v>
      </c>
      <c r="FJ122" s="13">
        <v>30000</v>
      </c>
      <c r="FK122" s="13">
        <v>12566.666666666666</v>
      </c>
      <c r="FL122" s="13">
        <v>15458.335999999999</v>
      </c>
      <c r="FM122" s="13">
        <v>17037.5</v>
      </c>
      <c r="FN122" s="13">
        <v>0</v>
      </c>
      <c r="FO122" s="13">
        <v>11937.5</v>
      </c>
      <c r="FP122" s="13">
        <v>0</v>
      </c>
      <c r="FQ122" s="13">
        <v>0</v>
      </c>
      <c r="FR122" s="13">
        <v>0</v>
      </c>
      <c r="FS122" s="13">
        <v>0</v>
      </c>
      <c r="FT122" s="15">
        <v>0</v>
      </c>
      <c r="FU122" s="15">
        <v>0.108029313293788</v>
      </c>
      <c r="FV122" s="15">
        <v>0.105</v>
      </c>
      <c r="FW122" s="15">
        <v>0.14907161803713528</v>
      </c>
      <c r="FX122" s="15">
        <v>0.12298704854131777</v>
      </c>
      <c r="FY122" s="15">
        <v>0.12824651504035217</v>
      </c>
      <c r="FZ122" s="15">
        <v>0</v>
      </c>
      <c r="GA122" s="15">
        <v>0.13141361256544504</v>
      </c>
      <c r="GB122" s="15">
        <v>0</v>
      </c>
      <c r="GC122" s="15">
        <v>0</v>
      </c>
      <c r="GD122" s="15">
        <v>0</v>
      </c>
      <c r="GE122" s="15">
        <v>0</v>
      </c>
      <c r="GF122" s="12"/>
      <c r="GG122" s="12">
        <v>0</v>
      </c>
      <c r="GH122" s="12">
        <v>0</v>
      </c>
      <c r="GI122" s="12">
        <v>0</v>
      </c>
      <c r="GJ122" s="12">
        <v>0</v>
      </c>
      <c r="GK122" s="12">
        <v>0</v>
      </c>
      <c r="GL122" s="12"/>
      <c r="GM122" s="12">
        <v>0</v>
      </c>
      <c r="GN122" s="12"/>
      <c r="GO122" s="12"/>
      <c r="GP122" s="12"/>
      <c r="GQ122" s="12"/>
      <c r="GR122" s="12"/>
      <c r="GS122" s="12">
        <v>8</v>
      </c>
      <c r="GT122" s="12">
        <v>0</v>
      </c>
      <c r="GU122" s="12">
        <v>0</v>
      </c>
      <c r="GV122" s="12">
        <v>0</v>
      </c>
      <c r="GW122" s="12">
        <v>0</v>
      </c>
      <c r="GX122" s="12"/>
      <c r="GY122" s="12">
        <v>0</v>
      </c>
      <c r="GZ122" s="12"/>
      <c r="HA122" s="12"/>
      <c r="HB122" s="12"/>
      <c r="HC122" s="12"/>
      <c r="HD122" s="12"/>
      <c r="HE122" s="12">
        <v>0</v>
      </c>
      <c r="HF122" s="12">
        <v>1</v>
      </c>
      <c r="HG122" s="12">
        <v>0</v>
      </c>
      <c r="HH122" s="12">
        <v>0</v>
      </c>
      <c r="HI122" s="12">
        <v>0</v>
      </c>
      <c r="HJ122" s="12"/>
      <c r="HK122" s="12">
        <v>0</v>
      </c>
      <c r="HL122" s="12"/>
      <c r="HM122" s="12"/>
      <c r="HN122" s="12"/>
      <c r="HO122" s="12"/>
      <c r="HP122" s="12"/>
      <c r="HQ122" s="12">
        <v>0</v>
      </c>
      <c r="HR122" s="12">
        <v>0</v>
      </c>
      <c r="HS122" s="12">
        <v>3</v>
      </c>
      <c r="HT122" s="12">
        <v>0</v>
      </c>
      <c r="HU122" s="12">
        <v>0</v>
      </c>
      <c r="HV122" s="12"/>
      <c r="HW122" s="12">
        <v>0</v>
      </c>
      <c r="HX122" s="12"/>
      <c r="HY122" s="12"/>
      <c r="HZ122" s="12"/>
      <c r="IA122" s="12"/>
      <c r="IB122" s="12"/>
      <c r="IC122" s="12">
        <v>0</v>
      </c>
      <c r="ID122" s="12">
        <v>0</v>
      </c>
      <c r="IE122" s="12">
        <v>0</v>
      </c>
      <c r="IF122" s="12">
        <v>125</v>
      </c>
      <c r="IG122" s="12">
        <v>0</v>
      </c>
      <c r="IH122" s="12"/>
      <c r="II122" s="12">
        <v>0</v>
      </c>
      <c r="IJ122" s="12"/>
      <c r="IK122" s="12"/>
      <c r="IL122" s="12"/>
      <c r="IM122" s="12"/>
      <c r="IN122" s="12"/>
      <c r="IO122" s="12">
        <v>0</v>
      </c>
      <c r="IP122" s="12">
        <v>0</v>
      </c>
      <c r="IQ122" s="12">
        <v>0</v>
      </c>
      <c r="IR122" s="12">
        <v>0</v>
      </c>
      <c r="IS122" s="12">
        <v>0</v>
      </c>
      <c r="IT122" s="12"/>
      <c r="IU122" s="12">
        <v>0</v>
      </c>
      <c r="IV122" s="12"/>
      <c r="IW122" s="12"/>
      <c r="IX122" s="12"/>
      <c r="IY122" s="12"/>
      <c r="IZ122" s="12"/>
      <c r="JA122" s="12">
        <v>0</v>
      </c>
      <c r="JB122" s="12">
        <v>0</v>
      </c>
      <c r="JC122" s="12">
        <v>0</v>
      </c>
      <c r="JD122" s="12">
        <v>0</v>
      </c>
      <c r="JE122" s="12">
        <v>0</v>
      </c>
      <c r="JF122" s="12"/>
      <c r="JG122" s="12">
        <v>0</v>
      </c>
      <c r="JH122" s="12"/>
      <c r="JI122" s="12"/>
      <c r="JJ122" s="12"/>
      <c r="JK122" s="12"/>
      <c r="JL122" s="12"/>
      <c r="JM122" s="12">
        <v>0</v>
      </c>
      <c r="JN122" s="12">
        <v>0</v>
      </c>
      <c r="JO122" s="12">
        <v>0</v>
      </c>
      <c r="JP122" s="12">
        <v>0</v>
      </c>
      <c r="JQ122" s="12">
        <v>0</v>
      </c>
      <c r="JR122" s="12"/>
      <c r="JS122" s="12">
        <v>2</v>
      </c>
      <c r="JT122" s="12"/>
      <c r="JU122" s="12"/>
      <c r="JV122" s="12"/>
      <c r="JW122" s="12"/>
      <c r="JX122" s="12"/>
      <c r="JY122" s="12">
        <v>0</v>
      </c>
      <c r="JZ122" s="12">
        <v>0</v>
      </c>
      <c r="KA122" s="12">
        <v>0</v>
      </c>
      <c r="KB122" s="12">
        <v>0</v>
      </c>
      <c r="KC122" s="12">
        <v>0</v>
      </c>
      <c r="KD122" s="12"/>
      <c r="KE122" s="12">
        <v>0</v>
      </c>
      <c r="KF122" s="12"/>
      <c r="KG122" s="12"/>
      <c r="KH122" s="12"/>
      <c r="KI122" s="12"/>
      <c r="KJ122" s="12"/>
      <c r="KK122" s="12">
        <v>0</v>
      </c>
      <c r="KL122" s="12">
        <v>0</v>
      </c>
      <c r="KM122" s="12">
        <v>0</v>
      </c>
      <c r="KN122" s="12">
        <v>0</v>
      </c>
      <c r="KO122" s="12">
        <v>0</v>
      </c>
      <c r="KP122" s="12"/>
      <c r="KQ122" s="12">
        <v>0</v>
      </c>
      <c r="KR122" s="12"/>
      <c r="KS122" s="12"/>
      <c r="KT122" s="12"/>
      <c r="KU122" s="12"/>
      <c r="KV122" s="12"/>
      <c r="KW122" s="12">
        <v>0</v>
      </c>
      <c r="KX122" s="12">
        <v>0</v>
      </c>
      <c r="KY122" s="12">
        <v>0</v>
      </c>
      <c r="KZ122" s="12">
        <v>0</v>
      </c>
      <c r="LA122" s="12">
        <v>0</v>
      </c>
      <c r="LB122" s="12"/>
      <c r="LC122" s="12">
        <v>0</v>
      </c>
      <c r="LD122" s="12"/>
      <c r="LE122" s="12"/>
      <c r="LF122" s="12"/>
      <c r="LG122" s="12"/>
      <c r="LH122" s="12"/>
      <c r="LI122" s="12">
        <v>0</v>
      </c>
      <c r="LJ122" s="12">
        <v>0</v>
      </c>
      <c r="LK122" s="12">
        <v>0</v>
      </c>
      <c r="LL122" s="12">
        <v>0</v>
      </c>
      <c r="LM122" s="12">
        <v>0</v>
      </c>
      <c r="LN122" s="12"/>
      <c r="LO122" s="12">
        <v>0</v>
      </c>
      <c r="LP122" s="12"/>
      <c r="LQ122" s="12"/>
      <c r="LR122" s="12"/>
      <c r="LS122" s="12"/>
      <c r="LT122" s="14"/>
      <c r="LU122" s="14">
        <v>0</v>
      </c>
      <c r="LV122" s="14">
        <v>0</v>
      </c>
      <c r="LW122" s="14">
        <v>0</v>
      </c>
      <c r="LX122" s="14">
        <v>0</v>
      </c>
      <c r="LY122" s="14">
        <v>0</v>
      </c>
      <c r="LZ122" s="14"/>
      <c r="MA122" s="14">
        <v>0</v>
      </c>
      <c r="MB122" s="14"/>
      <c r="MC122" s="14"/>
      <c r="MD122" s="14"/>
      <c r="ME122" s="14"/>
      <c r="MF122" s="14"/>
      <c r="MG122" s="14">
        <v>93974.641030303115</v>
      </c>
      <c r="MH122" s="14">
        <v>0</v>
      </c>
      <c r="MI122" s="14">
        <v>0</v>
      </c>
      <c r="MJ122" s="14">
        <v>0</v>
      </c>
      <c r="MK122" s="14">
        <v>0</v>
      </c>
      <c r="ML122" s="14"/>
      <c r="MM122" s="14">
        <v>0</v>
      </c>
      <c r="MN122" s="14"/>
      <c r="MO122" s="14"/>
      <c r="MP122" s="14"/>
      <c r="MQ122" s="14"/>
      <c r="MR122" s="14"/>
      <c r="MS122" s="14">
        <v>0</v>
      </c>
      <c r="MT122" s="14">
        <v>3729.65</v>
      </c>
      <c r="MU122" s="14">
        <v>0</v>
      </c>
      <c r="MV122" s="14">
        <v>0</v>
      </c>
      <c r="MW122" s="14">
        <v>0</v>
      </c>
      <c r="MX122" s="14"/>
      <c r="MY122" s="14">
        <v>0</v>
      </c>
      <c r="MZ122" s="14"/>
      <c r="NA122" s="14"/>
      <c r="NB122" s="14"/>
      <c r="NC122" s="14"/>
      <c r="ND122" s="14"/>
      <c r="NE122" s="14">
        <v>0</v>
      </c>
      <c r="NF122" s="14">
        <v>0</v>
      </c>
      <c r="NG122" s="14">
        <v>31087.17</v>
      </c>
      <c r="NH122" s="14">
        <v>0</v>
      </c>
      <c r="NI122" s="14">
        <v>0</v>
      </c>
      <c r="NJ122" s="14"/>
      <c r="NK122" s="14">
        <v>0</v>
      </c>
      <c r="NL122" s="14"/>
      <c r="NM122" s="14"/>
      <c r="NN122" s="14"/>
      <c r="NO122" s="14"/>
      <c r="NP122" s="14"/>
      <c r="NQ122" s="14">
        <v>0</v>
      </c>
      <c r="NR122" s="14">
        <v>0</v>
      </c>
      <c r="NS122" s="14">
        <v>0</v>
      </c>
      <c r="NT122" s="14">
        <v>1651881.3899999992</v>
      </c>
      <c r="NU122" s="14">
        <v>0</v>
      </c>
      <c r="NV122" s="14"/>
      <c r="NW122" s="14">
        <v>0</v>
      </c>
      <c r="NX122" s="14"/>
      <c r="NY122" s="14"/>
      <c r="NZ122" s="14"/>
      <c r="OA122" s="14"/>
      <c r="OB122" s="14"/>
      <c r="OC122" s="14">
        <v>0</v>
      </c>
      <c r="OD122" s="14">
        <v>0</v>
      </c>
      <c r="OE122" s="14">
        <v>0</v>
      </c>
      <c r="OF122" s="14">
        <v>0</v>
      </c>
      <c r="OG122" s="14">
        <v>0</v>
      </c>
      <c r="OH122" s="14"/>
      <c r="OI122" s="14">
        <v>0</v>
      </c>
      <c r="OJ122" s="14"/>
      <c r="OK122" s="14"/>
      <c r="OL122" s="14"/>
      <c r="OM122" s="14"/>
      <c r="ON122" s="14"/>
      <c r="OO122" s="14">
        <v>0</v>
      </c>
      <c r="OP122" s="14">
        <v>0</v>
      </c>
      <c r="OQ122" s="14">
        <v>0</v>
      </c>
      <c r="OR122" s="14">
        <v>0</v>
      </c>
      <c r="OS122" s="14">
        <v>0</v>
      </c>
      <c r="OT122" s="14"/>
      <c r="OU122" s="14">
        <v>0</v>
      </c>
      <c r="OV122" s="14"/>
      <c r="OW122" s="14"/>
      <c r="OX122" s="14"/>
      <c r="OY122" s="14"/>
      <c r="OZ122" s="14"/>
      <c r="PA122" s="14">
        <v>0</v>
      </c>
      <c r="PB122" s="14">
        <v>0</v>
      </c>
      <c r="PC122" s="14">
        <v>0</v>
      </c>
      <c r="PD122" s="14">
        <v>0</v>
      </c>
      <c r="PE122" s="14">
        <v>0</v>
      </c>
      <c r="PF122" s="14"/>
      <c r="PG122" s="14">
        <v>20270.949999999997</v>
      </c>
      <c r="PH122" s="14"/>
      <c r="PI122" s="14"/>
      <c r="PJ122" s="14"/>
      <c r="PK122" s="14"/>
      <c r="PL122" s="14"/>
      <c r="PM122" s="14">
        <v>0</v>
      </c>
      <c r="PN122" s="14">
        <v>0</v>
      </c>
      <c r="PO122" s="14">
        <v>0</v>
      </c>
      <c r="PP122" s="14">
        <v>0</v>
      </c>
      <c r="PQ122" s="14">
        <v>0</v>
      </c>
      <c r="PR122" s="14"/>
      <c r="PS122" s="14">
        <v>0</v>
      </c>
      <c r="PT122" s="14"/>
      <c r="PU122" s="14"/>
      <c r="PV122" s="14"/>
      <c r="PW122" s="14"/>
      <c r="PX122" s="14"/>
      <c r="PY122" s="14">
        <v>0</v>
      </c>
      <c r="PZ122" s="14">
        <v>0</v>
      </c>
      <c r="QA122" s="14">
        <v>0</v>
      </c>
      <c r="QB122" s="14">
        <v>0</v>
      </c>
      <c r="QC122" s="14">
        <v>0</v>
      </c>
      <c r="QD122" s="14"/>
      <c r="QE122" s="14">
        <v>0</v>
      </c>
      <c r="QF122" s="14"/>
      <c r="QG122" s="14"/>
      <c r="QH122" s="14"/>
      <c r="QI122" s="14"/>
    </row>
    <row r="123" spans="16:451">
      <c r="R123" s="12"/>
      <c r="S123" s="12" t="s">
        <v>50</v>
      </c>
      <c r="T123" s="12"/>
      <c r="U123" s="12">
        <v>3</v>
      </c>
      <c r="V123" s="12">
        <v>1</v>
      </c>
      <c r="W123" s="12"/>
      <c r="X123" s="12">
        <v>7</v>
      </c>
      <c r="Y123" s="12">
        <v>2</v>
      </c>
      <c r="Z123" s="12"/>
      <c r="AA123" s="12">
        <v>131</v>
      </c>
      <c r="AB123" s="12"/>
      <c r="AC123" s="12"/>
      <c r="AD123" s="12"/>
      <c r="AE123" s="12"/>
      <c r="AG123">
        <v>36258.699999999997</v>
      </c>
      <c r="AH123">
        <v>7838.74</v>
      </c>
      <c r="AJ123">
        <v>116330.96999999999</v>
      </c>
      <c r="AK123">
        <v>62761.33</v>
      </c>
      <c r="AM123">
        <v>1747904.2099999997</v>
      </c>
      <c r="AR123" s="14"/>
      <c r="AS123" s="14">
        <v>36057.223214285696</v>
      </c>
      <c r="AT123" s="14">
        <v>7752.3</v>
      </c>
      <c r="AU123" s="14"/>
      <c r="AV123" s="14">
        <v>116111.84</v>
      </c>
      <c r="AW123" s="14">
        <v>62393.555</v>
      </c>
      <c r="AX123" s="14"/>
      <c r="AY123" s="14">
        <v>0</v>
      </c>
      <c r="AZ123" s="14"/>
      <c r="BA123" s="14"/>
      <c r="BB123" s="14"/>
      <c r="BC123" s="14"/>
      <c r="BD123" s="14"/>
      <c r="BE123" s="14">
        <v>201.4767857142852</v>
      </c>
      <c r="BF123" s="14">
        <v>86.4399999999996</v>
      </c>
      <c r="BG123" s="14"/>
      <c r="BH123" s="14">
        <v>219.12999999999903</v>
      </c>
      <c r="BI123" s="14">
        <v>367.77499999999827</v>
      </c>
      <c r="BJ123" s="14"/>
      <c r="BK123" s="14">
        <v>0</v>
      </c>
      <c r="BL123" s="14"/>
      <c r="BM123" s="14"/>
      <c r="BN123" s="14"/>
      <c r="BO123" s="14"/>
      <c r="BP123" s="14"/>
      <c r="BQ123" s="14">
        <v>543.57834416666606</v>
      </c>
      <c r="BR123" s="14">
        <v>0</v>
      </c>
      <c r="BS123" s="14"/>
      <c r="BT123" s="14">
        <v>0</v>
      </c>
      <c r="BU123" s="14">
        <v>940.89693891666593</v>
      </c>
      <c r="BV123" s="14"/>
      <c r="BW123" s="14">
        <v>0</v>
      </c>
      <c r="BX123" s="14"/>
      <c r="BY123" s="14"/>
      <c r="BZ123" s="14"/>
      <c r="CA123" s="14"/>
      <c r="CB123" s="15" t="e">
        <v>#DIV/0!</v>
      </c>
      <c r="CC123" s="15">
        <v>0</v>
      </c>
      <c r="CD123" s="15">
        <v>0</v>
      </c>
      <c r="CE123" s="15" t="e">
        <v>#DIV/0!</v>
      </c>
      <c r="CF123" s="15">
        <v>0</v>
      </c>
      <c r="CG123" s="15">
        <v>0</v>
      </c>
      <c r="CH123" s="15" t="e">
        <v>#DIV/0!</v>
      </c>
      <c r="CI123" s="15">
        <v>1</v>
      </c>
      <c r="CJ123" s="15" t="e">
        <v>#DIV/0!</v>
      </c>
      <c r="CK123" s="15" t="e">
        <v>#DIV/0!</v>
      </c>
      <c r="CL123" s="15" t="e">
        <v>#DIV/0!</v>
      </c>
      <c r="CM123" s="15" t="e">
        <v>#DIV/0!</v>
      </c>
      <c r="CN123" s="15" t="e">
        <v>#DIV/0!</v>
      </c>
      <c r="CO123" s="15">
        <v>0</v>
      </c>
      <c r="CP123" s="15">
        <v>0</v>
      </c>
      <c r="CQ123" s="15" t="e">
        <v>#DIV/0!</v>
      </c>
      <c r="CR123" s="15">
        <v>0</v>
      </c>
      <c r="CS123" s="15">
        <v>0</v>
      </c>
      <c r="CT123" s="15" t="e">
        <v>#DIV/0!</v>
      </c>
      <c r="CU123" s="15">
        <v>0</v>
      </c>
      <c r="CV123" s="15" t="e">
        <v>#DIV/0!</v>
      </c>
      <c r="CW123" s="15" t="e">
        <v>#DIV/0!</v>
      </c>
      <c r="CX123" s="15" t="e">
        <v>#DIV/0!</v>
      </c>
      <c r="CY123" s="15" t="e">
        <v>#DIV/0!</v>
      </c>
      <c r="CZ123" s="15">
        <v>0</v>
      </c>
      <c r="DA123" s="15">
        <v>0.17990000000000003</v>
      </c>
      <c r="DB123" s="15">
        <v>0.1699</v>
      </c>
      <c r="DC123" s="15">
        <v>0</v>
      </c>
      <c r="DD123" s="15">
        <v>0.1757886477968767</v>
      </c>
      <c r="DE123" s="15">
        <v>0.17989999999999998</v>
      </c>
      <c r="DF123" s="15">
        <v>0</v>
      </c>
      <c r="DG123" s="15">
        <v>0.170719129184734</v>
      </c>
      <c r="DH123" s="15">
        <v>0</v>
      </c>
      <c r="DI123" s="15">
        <v>0</v>
      </c>
      <c r="DJ123" s="15">
        <v>0</v>
      </c>
      <c r="DK123" s="15">
        <v>0</v>
      </c>
      <c r="DL123" s="16">
        <v>0</v>
      </c>
      <c r="DM123" s="16">
        <v>120</v>
      </c>
      <c r="DN123" s="16">
        <v>120</v>
      </c>
      <c r="DO123" s="16">
        <v>0</v>
      </c>
      <c r="DP123" s="16">
        <v>120</v>
      </c>
      <c r="DQ123" s="16">
        <v>120</v>
      </c>
      <c r="DR123" s="16">
        <v>0</v>
      </c>
      <c r="DS123" s="16">
        <v>118.49663721213997</v>
      </c>
      <c r="DT123" s="16">
        <v>0</v>
      </c>
      <c r="DU123" s="16">
        <v>0</v>
      </c>
      <c r="DV123" s="16">
        <v>0</v>
      </c>
      <c r="DW123" s="16">
        <v>0</v>
      </c>
      <c r="DX123" s="16">
        <v>0</v>
      </c>
      <c r="DY123" s="16">
        <v>109.3848468168395</v>
      </c>
      <c r="DZ123" s="16">
        <v>110</v>
      </c>
      <c r="EA123" s="16">
        <v>0</v>
      </c>
      <c r="EB123" s="16">
        <v>109.68119401538515</v>
      </c>
      <c r="EC123" s="16">
        <v>110.82870370370371</v>
      </c>
      <c r="ED123" s="16">
        <v>0</v>
      </c>
      <c r="EE123" s="16">
        <v>107.52320955008896</v>
      </c>
      <c r="EF123" s="16">
        <v>0</v>
      </c>
      <c r="EG123" s="16">
        <v>0</v>
      </c>
      <c r="EH123" s="16">
        <v>0</v>
      </c>
      <c r="EI123" s="16">
        <v>0</v>
      </c>
      <c r="EJ123" s="16">
        <v>0</v>
      </c>
      <c r="EK123" s="16">
        <v>10.615153183160507</v>
      </c>
      <c r="EL123" s="16">
        <v>11</v>
      </c>
      <c r="EM123" s="16">
        <v>0</v>
      </c>
      <c r="EN123" s="16">
        <v>11.06514497409491</v>
      </c>
      <c r="EO123" s="16">
        <v>11.171296296296296</v>
      </c>
      <c r="EP123" s="16">
        <v>0</v>
      </c>
      <c r="EQ123" s="16">
        <v>11.023881145976363</v>
      </c>
      <c r="ER123" s="16">
        <v>0</v>
      </c>
      <c r="ES123" s="16">
        <v>0</v>
      </c>
      <c r="ET123" s="16">
        <v>0</v>
      </c>
      <c r="EU123" s="16">
        <v>0</v>
      </c>
      <c r="EV123" s="16">
        <v>0</v>
      </c>
      <c r="EW123" s="16">
        <v>624.90543830819672</v>
      </c>
      <c r="EX123" s="16">
        <v>561</v>
      </c>
      <c r="EY123" s="16">
        <v>0</v>
      </c>
      <c r="EZ123" s="16">
        <v>637.56688425357561</v>
      </c>
      <c r="FA123" s="16">
        <v>607.39351851851848</v>
      </c>
      <c r="FB123" s="16">
        <v>0</v>
      </c>
      <c r="FC123" s="16">
        <v>666.11129204502572</v>
      </c>
      <c r="FD123" s="16">
        <v>0</v>
      </c>
      <c r="FE123" s="16">
        <v>0</v>
      </c>
      <c r="FF123" s="16">
        <v>0</v>
      </c>
      <c r="FG123" s="16">
        <v>0</v>
      </c>
      <c r="FH123" s="13">
        <v>0</v>
      </c>
      <c r="FI123" s="13">
        <v>14227.333333333334</v>
      </c>
      <c r="FJ123" s="13">
        <v>8900</v>
      </c>
      <c r="FK123" s="13">
        <v>0</v>
      </c>
      <c r="FL123" s="13">
        <v>19080.714285714286</v>
      </c>
      <c r="FM123" s="13">
        <v>36250</v>
      </c>
      <c r="FN123" s="13">
        <v>0</v>
      </c>
      <c r="FO123" s="13">
        <v>15543.679389312978</v>
      </c>
      <c r="FP123" s="13">
        <v>0</v>
      </c>
      <c r="FQ123" s="13">
        <v>0</v>
      </c>
      <c r="FR123" s="13">
        <v>0</v>
      </c>
      <c r="FS123" s="13">
        <v>0</v>
      </c>
      <c r="FT123" s="15">
        <v>0</v>
      </c>
      <c r="FU123" s="15">
        <v>0.13467293004076658</v>
      </c>
      <c r="FV123" s="15">
        <v>0.105</v>
      </c>
      <c r="FW123" s="15">
        <v>0</v>
      </c>
      <c r="FX123" s="15">
        <v>0.10390521468947704</v>
      </c>
      <c r="FY123" s="15">
        <v>0.10620689655172413</v>
      </c>
      <c r="FZ123" s="15">
        <v>0</v>
      </c>
      <c r="GA123" s="15">
        <v>0.12285635849136288</v>
      </c>
      <c r="GB123" s="15">
        <v>0</v>
      </c>
      <c r="GC123" s="15">
        <v>0</v>
      </c>
      <c r="GD123" s="15">
        <v>0</v>
      </c>
      <c r="GE123" s="15">
        <v>0</v>
      </c>
      <c r="GF123" s="12"/>
      <c r="GG123" s="12">
        <v>0</v>
      </c>
      <c r="GH123" s="12">
        <v>0</v>
      </c>
      <c r="GI123" s="12"/>
      <c r="GJ123" s="12">
        <v>0</v>
      </c>
      <c r="GK123" s="12">
        <v>0</v>
      </c>
      <c r="GL123" s="12"/>
      <c r="GM123" s="12">
        <v>0</v>
      </c>
      <c r="GN123" s="12"/>
      <c r="GO123" s="12"/>
      <c r="GP123" s="12"/>
      <c r="GQ123" s="12"/>
      <c r="GR123" s="12"/>
      <c r="GS123" s="12">
        <v>3</v>
      </c>
      <c r="GT123" s="12">
        <v>0</v>
      </c>
      <c r="GU123" s="12"/>
      <c r="GV123" s="12">
        <v>0</v>
      </c>
      <c r="GW123" s="12">
        <v>0</v>
      </c>
      <c r="GX123" s="12"/>
      <c r="GY123" s="12">
        <v>0</v>
      </c>
      <c r="GZ123" s="12"/>
      <c r="HA123" s="12"/>
      <c r="HB123" s="12"/>
      <c r="HC123" s="12"/>
      <c r="HD123" s="12"/>
      <c r="HE123" s="12">
        <v>0</v>
      </c>
      <c r="HF123" s="12">
        <v>1</v>
      </c>
      <c r="HG123" s="12"/>
      <c r="HH123" s="12">
        <v>0</v>
      </c>
      <c r="HI123" s="12">
        <v>0</v>
      </c>
      <c r="HJ123" s="12"/>
      <c r="HK123" s="12">
        <v>0</v>
      </c>
      <c r="HL123" s="12"/>
      <c r="HM123" s="12"/>
      <c r="HN123" s="12"/>
      <c r="HO123" s="12"/>
      <c r="HP123" s="12"/>
      <c r="HQ123" s="12">
        <v>0</v>
      </c>
      <c r="HR123" s="12">
        <v>0</v>
      </c>
      <c r="HS123" s="12"/>
      <c r="HT123" s="12">
        <v>0</v>
      </c>
      <c r="HU123" s="12">
        <v>0</v>
      </c>
      <c r="HV123" s="12"/>
      <c r="HW123" s="12">
        <v>0</v>
      </c>
      <c r="HX123" s="12"/>
      <c r="HY123" s="12"/>
      <c r="HZ123" s="12"/>
      <c r="IA123" s="12"/>
      <c r="IB123" s="12"/>
      <c r="IC123" s="12">
        <v>0</v>
      </c>
      <c r="ID123" s="12">
        <v>0</v>
      </c>
      <c r="IE123" s="12"/>
      <c r="IF123" s="12">
        <v>7</v>
      </c>
      <c r="IG123" s="12">
        <v>0</v>
      </c>
      <c r="IH123" s="12"/>
      <c r="II123" s="12">
        <v>0</v>
      </c>
      <c r="IJ123" s="12"/>
      <c r="IK123" s="12"/>
      <c r="IL123" s="12"/>
      <c r="IM123" s="12"/>
      <c r="IN123" s="12"/>
      <c r="IO123" s="12">
        <v>0</v>
      </c>
      <c r="IP123" s="12">
        <v>0</v>
      </c>
      <c r="IQ123" s="12"/>
      <c r="IR123" s="12">
        <v>0</v>
      </c>
      <c r="IS123" s="12">
        <v>0</v>
      </c>
      <c r="IT123" s="12"/>
      <c r="IU123" s="12">
        <v>0</v>
      </c>
      <c r="IV123" s="12"/>
      <c r="IW123" s="12"/>
      <c r="IX123" s="12"/>
      <c r="IY123" s="12"/>
      <c r="IZ123" s="12"/>
      <c r="JA123" s="12">
        <v>0</v>
      </c>
      <c r="JB123" s="12">
        <v>0</v>
      </c>
      <c r="JC123" s="12"/>
      <c r="JD123" s="12">
        <v>0</v>
      </c>
      <c r="JE123" s="12">
        <v>0</v>
      </c>
      <c r="JF123" s="12"/>
      <c r="JG123" s="12">
        <v>0</v>
      </c>
      <c r="JH123" s="12"/>
      <c r="JI123" s="12"/>
      <c r="JJ123" s="12"/>
      <c r="JK123" s="12"/>
      <c r="JL123" s="12"/>
      <c r="JM123" s="12">
        <v>0</v>
      </c>
      <c r="JN123" s="12">
        <v>0</v>
      </c>
      <c r="JO123" s="12"/>
      <c r="JP123" s="12">
        <v>0</v>
      </c>
      <c r="JQ123" s="12">
        <v>0</v>
      </c>
      <c r="JR123" s="12"/>
      <c r="JS123" s="12">
        <v>131</v>
      </c>
      <c r="JT123" s="12"/>
      <c r="JU123" s="12"/>
      <c r="JV123" s="12"/>
      <c r="JW123" s="12"/>
      <c r="JX123" s="12"/>
      <c r="JY123" s="12">
        <v>0</v>
      </c>
      <c r="JZ123" s="12">
        <v>0</v>
      </c>
      <c r="KA123" s="12"/>
      <c r="KB123" s="12">
        <v>0</v>
      </c>
      <c r="KC123" s="12">
        <v>0</v>
      </c>
      <c r="KD123" s="12"/>
      <c r="KE123" s="12">
        <v>0</v>
      </c>
      <c r="KF123" s="12"/>
      <c r="KG123" s="12"/>
      <c r="KH123" s="12"/>
      <c r="KI123" s="12"/>
      <c r="KJ123" s="12"/>
      <c r="KK123" s="12">
        <v>0</v>
      </c>
      <c r="KL123" s="12">
        <v>0</v>
      </c>
      <c r="KM123" s="12"/>
      <c r="KN123" s="12">
        <v>0</v>
      </c>
      <c r="KO123" s="12">
        <v>0</v>
      </c>
      <c r="KP123" s="12"/>
      <c r="KQ123" s="12">
        <v>0</v>
      </c>
      <c r="KR123" s="12"/>
      <c r="KS123" s="12"/>
      <c r="KT123" s="12"/>
      <c r="KU123" s="12"/>
      <c r="KV123" s="12"/>
      <c r="KW123" s="12">
        <v>0</v>
      </c>
      <c r="KX123" s="12">
        <v>0</v>
      </c>
      <c r="KY123" s="12"/>
      <c r="KZ123" s="12">
        <v>0</v>
      </c>
      <c r="LA123" s="12">
        <v>0</v>
      </c>
      <c r="LB123" s="12"/>
      <c r="LC123" s="12">
        <v>0</v>
      </c>
      <c r="LD123" s="12"/>
      <c r="LE123" s="12"/>
      <c r="LF123" s="12"/>
      <c r="LG123" s="12"/>
      <c r="LH123" s="12"/>
      <c r="LI123" s="12">
        <v>0</v>
      </c>
      <c r="LJ123" s="12">
        <v>0</v>
      </c>
      <c r="LK123" s="12"/>
      <c r="LL123" s="12">
        <v>0</v>
      </c>
      <c r="LM123" s="12">
        <v>0</v>
      </c>
      <c r="LN123" s="12"/>
      <c r="LO123" s="12">
        <v>0</v>
      </c>
      <c r="LP123" s="12"/>
      <c r="LQ123" s="12"/>
      <c r="LR123" s="12"/>
      <c r="LS123" s="12"/>
      <c r="LT123" s="14"/>
      <c r="LU123" s="14">
        <v>0</v>
      </c>
      <c r="LV123" s="14">
        <v>0</v>
      </c>
      <c r="LW123" s="14"/>
      <c r="LX123" s="14">
        <v>0</v>
      </c>
      <c r="LY123" s="14">
        <v>0</v>
      </c>
      <c r="LZ123" s="14"/>
      <c r="MA123" s="14">
        <v>0</v>
      </c>
      <c r="MB123" s="14"/>
      <c r="MC123" s="14"/>
      <c r="MD123" s="14"/>
      <c r="ME123" s="14"/>
      <c r="MF123" s="14"/>
      <c r="MG123" s="14">
        <v>36057.223214285696</v>
      </c>
      <c r="MH123" s="14">
        <v>0</v>
      </c>
      <c r="MI123" s="14"/>
      <c r="MJ123" s="14">
        <v>0</v>
      </c>
      <c r="MK123" s="14">
        <v>0</v>
      </c>
      <c r="ML123" s="14"/>
      <c r="MM123" s="14">
        <v>0</v>
      </c>
      <c r="MN123" s="14"/>
      <c r="MO123" s="14"/>
      <c r="MP123" s="14"/>
      <c r="MQ123" s="14"/>
      <c r="MR123" s="14"/>
      <c r="MS123" s="14">
        <v>0</v>
      </c>
      <c r="MT123" s="14">
        <v>7752.3</v>
      </c>
      <c r="MU123" s="14"/>
      <c r="MV123" s="14">
        <v>0</v>
      </c>
      <c r="MW123" s="14">
        <v>0</v>
      </c>
      <c r="MX123" s="14"/>
      <c r="MY123" s="14">
        <v>0</v>
      </c>
      <c r="MZ123" s="14"/>
      <c r="NA123" s="14"/>
      <c r="NB123" s="14"/>
      <c r="NC123" s="14"/>
      <c r="ND123" s="14"/>
      <c r="NE123" s="14">
        <v>0</v>
      </c>
      <c r="NF123" s="14">
        <v>0</v>
      </c>
      <c r="NG123" s="14"/>
      <c r="NH123" s="14">
        <v>0</v>
      </c>
      <c r="NI123" s="14">
        <v>0</v>
      </c>
      <c r="NJ123" s="14"/>
      <c r="NK123" s="14">
        <v>0</v>
      </c>
      <c r="NL123" s="14"/>
      <c r="NM123" s="14"/>
      <c r="NN123" s="14"/>
      <c r="NO123" s="14"/>
      <c r="NP123" s="14"/>
      <c r="NQ123" s="14">
        <v>0</v>
      </c>
      <c r="NR123" s="14">
        <v>0</v>
      </c>
      <c r="NS123" s="14"/>
      <c r="NT123" s="14">
        <v>116111.84</v>
      </c>
      <c r="NU123" s="14">
        <v>0</v>
      </c>
      <c r="NV123" s="14"/>
      <c r="NW123" s="14">
        <v>0</v>
      </c>
      <c r="NX123" s="14"/>
      <c r="NY123" s="14"/>
      <c r="NZ123" s="14"/>
      <c r="OA123" s="14"/>
      <c r="OB123" s="14"/>
      <c r="OC123" s="14">
        <v>0</v>
      </c>
      <c r="OD123" s="14">
        <v>0</v>
      </c>
      <c r="OE123" s="14"/>
      <c r="OF123" s="14">
        <v>0</v>
      </c>
      <c r="OG123" s="14">
        <v>0</v>
      </c>
      <c r="OH123" s="14"/>
      <c r="OI123" s="14">
        <v>0</v>
      </c>
      <c r="OJ123" s="14"/>
      <c r="OK123" s="14"/>
      <c r="OL123" s="14"/>
      <c r="OM123" s="14"/>
      <c r="ON123" s="14"/>
      <c r="OO123" s="14">
        <v>0</v>
      </c>
      <c r="OP123" s="14">
        <v>0</v>
      </c>
      <c r="OQ123" s="14"/>
      <c r="OR123" s="14">
        <v>0</v>
      </c>
      <c r="OS123" s="14">
        <v>0</v>
      </c>
      <c r="OT123" s="14"/>
      <c r="OU123" s="14">
        <v>0</v>
      </c>
      <c r="OV123" s="14"/>
      <c r="OW123" s="14"/>
      <c r="OX123" s="14"/>
      <c r="OY123" s="14"/>
      <c r="OZ123" s="14"/>
      <c r="PA123" s="14">
        <v>0</v>
      </c>
      <c r="PB123" s="14">
        <v>0</v>
      </c>
      <c r="PC123" s="14"/>
      <c r="PD123" s="14">
        <v>0</v>
      </c>
      <c r="PE123" s="14">
        <v>0</v>
      </c>
      <c r="PF123" s="14"/>
      <c r="PG123" s="14">
        <v>1747904.2099999997</v>
      </c>
      <c r="PH123" s="14"/>
      <c r="PI123" s="14"/>
      <c r="PJ123" s="14"/>
      <c r="PK123" s="14"/>
      <c r="PL123" s="14"/>
      <c r="PM123" s="14">
        <v>0</v>
      </c>
      <c r="PN123" s="14">
        <v>0</v>
      </c>
      <c r="PO123" s="14"/>
      <c r="PP123" s="14">
        <v>0</v>
      </c>
      <c r="PQ123" s="14">
        <v>0</v>
      </c>
      <c r="PR123" s="14"/>
      <c r="PS123" s="14">
        <v>0</v>
      </c>
      <c r="PT123" s="14"/>
      <c r="PU123" s="14"/>
      <c r="PV123" s="14"/>
      <c r="PW123" s="14"/>
      <c r="PX123" s="14"/>
      <c r="PY123" s="14">
        <v>0</v>
      </c>
      <c r="PZ123" s="14">
        <v>0</v>
      </c>
      <c r="QA123" s="14"/>
      <c r="QB123" s="14">
        <v>0</v>
      </c>
      <c r="QC123" s="14">
        <v>0</v>
      </c>
      <c r="QD123" s="14"/>
      <c r="QE123" s="14">
        <v>0</v>
      </c>
      <c r="QF123" s="14"/>
      <c r="QG123" s="14"/>
      <c r="QH123" s="14"/>
      <c r="QI123" s="14"/>
    </row>
    <row r="124" spans="16:451">
      <c r="R124" s="12"/>
      <c r="S124" s="12" t="s">
        <v>97</v>
      </c>
      <c r="T124" s="12"/>
      <c r="U124" s="12">
        <v>2</v>
      </c>
      <c r="V124" s="12">
        <v>3</v>
      </c>
      <c r="W124" s="12"/>
      <c r="X124" s="12"/>
      <c r="Y124" s="12"/>
      <c r="Z124" s="12"/>
      <c r="AA124" s="12"/>
      <c r="AB124" s="12"/>
      <c r="AC124" s="12"/>
      <c r="AD124" s="12"/>
      <c r="AE124" s="12"/>
      <c r="AG124">
        <v>18521.845000000001</v>
      </c>
      <c r="AH124">
        <v>62307.425000000003</v>
      </c>
      <c r="AR124" s="14"/>
      <c r="AS124" s="14">
        <v>18469.3</v>
      </c>
      <c r="AT124" s="14">
        <v>62219.25</v>
      </c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>
        <v>52.545000000000101</v>
      </c>
      <c r="BF124" s="14">
        <v>88.174999999999301</v>
      </c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>
        <v>277.673326291666</v>
      </c>
      <c r="BR124" s="14">
        <v>0</v>
      </c>
      <c r="BS124" s="14"/>
      <c r="BT124" s="14"/>
      <c r="BU124" s="14"/>
      <c r="BV124" s="14"/>
      <c r="BW124" s="14"/>
      <c r="BX124" s="14"/>
      <c r="BY124" s="14"/>
      <c r="BZ124" s="14"/>
      <c r="CA124" s="14"/>
      <c r="CB124" s="15" t="e">
        <v>#DIV/0!</v>
      </c>
      <c r="CC124" s="15">
        <v>0</v>
      </c>
      <c r="CD124" s="15">
        <v>0</v>
      </c>
      <c r="CE124" s="15" t="e">
        <v>#DIV/0!</v>
      </c>
      <c r="CF124" s="15" t="e">
        <v>#DIV/0!</v>
      </c>
      <c r="CG124" s="15" t="e">
        <v>#DIV/0!</v>
      </c>
      <c r="CH124" s="15" t="e">
        <v>#DIV/0!</v>
      </c>
      <c r="CI124" s="15" t="e">
        <v>#DIV/0!</v>
      </c>
      <c r="CJ124" s="15" t="e">
        <v>#DIV/0!</v>
      </c>
      <c r="CK124" s="15" t="e">
        <v>#DIV/0!</v>
      </c>
      <c r="CL124" s="15" t="e">
        <v>#DIV/0!</v>
      </c>
      <c r="CM124" s="15" t="e">
        <v>#DIV/0!</v>
      </c>
      <c r="CN124" s="15" t="e">
        <v>#DIV/0!</v>
      </c>
      <c r="CO124" s="15">
        <v>0</v>
      </c>
      <c r="CP124" s="15">
        <v>0</v>
      </c>
      <c r="CQ124" s="15" t="e">
        <v>#DIV/0!</v>
      </c>
      <c r="CR124" s="15" t="e">
        <v>#DIV/0!</v>
      </c>
      <c r="CS124" s="15" t="e">
        <v>#DIV/0!</v>
      </c>
      <c r="CT124" s="15" t="e">
        <v>#DIV/0!</v>
      </c>
      <c r="CU124" s="15" t="e">
        <v>#DIV/0!</v>
      </c>
      <c r="CV124" s="15" t="e">
        <v>#DIV/0!</v>
      </c>
      <c r="CW124" s="15" t="e">
        <v>#DIV/0!</v>
      </c>
      <c r="CX124" s="15" t="e">
        <v>#DIV/0!</v>
      </c>
      <c r="CY124" s="15" t="e">
        <v>#DIV/0!</v>
      </c>
      <c r="CZ124" s="15">
        <v>0</v>
      </c>
      <c r="DA124" s="15">
        <v>0.17989999999999998</v>
      </c>
      <c r="DB124" s="15">
        <v>0.1722717898374303</v>
      </c>
      <c r="DC124" s="15">
        <v>0</v>
      </c>
      <c r="DD124" s="15">
        <v>0</v>
      </c>
      <c r="DE124" s="15">
        <v>0</v>
      </c>
      <c r="DF124" s="15">
        <v>0</v>
      </c>
      <c r="DG124" s="15">
        <v>0</v>
      </c>
      <c r="DH124" s="15">
        <v>0</v>
      </c>
      <c r="DI124" s="15">
        <v>0</v>
      </c>
      <c r="DJ124" s="15">
        <v>0</v>
      </c>
      <c r="DK124" s="15">
        <v>0</v>
      </c>
      <c r="DL124" s="16">
        <v>0</v>
      </c>
      <c r="DM124" s="16">
        <v>120</v>
      </c>
      <c r="DN124" s="16">
        <v>120</v>
      </c>
      <c r="DO124" s="16">
        <v>0</v>
      </c>
      <c r="DP124" s="16">
        <v>0</v>
      </c>
      <c r="DQ124" s="16">
        <v>0</v>
      </c>
      <c r="DR124" s="16">
        <v>0</v>
      </c>
      <c r="DS124" s="16">
        <v>0</v>
      </c>
      <c r="DT124" s="16">
        <v>0</v>
      </c>
      <c r="DU124" s="16">
        <v>0</v>
      </c>
      <c r="DV124" s="16">
        <v>0</v>
      </c>
      <c r="DW124" s="16">
        <v>0</v>
      </c>
      <c r="DX124" s="16">
        <v>0</v>
      </c>
      <c r="DY124" s="16">
        <v>111</v>
      </c>
      <c r="DZ124" s="16">
        <v>111.18455980523051</v>
      </c>
      <c r="EA124" s="16">
        <v>0</v>
      </c>
      <c r="EB124" s="16">
        <v>0</v>
      </c>
      <c r="EC124" s="16">
        <v>0</v>
      </c>
      <c r="ED124" s="16">
        <v>0</v>
      </c>
      <c r="EE124" s="16">
        <v>0</v>
      </c>
      <c r="EF124" s="16">
        <v>0</v>
      </c>
      <c r="EG124" s="16">
        <v>0</v>
      </c>
      <c r="EH124" s="16">
        <v>0</v>
      </c>
      <c r="EI124" s="16">
        <v>0</v>
      </c>
      <c r="EJ124" s="16">
        <v>0</v>
      </c>
      <c r="EK124" s="16">
        <v>11</v>
      </c>
      <c r="EL124" s="16">
        <v>10.815440194769497</v>
      </c>
      <c r="EM124" s="16">
        <v>0</v>
      </c>
      <c r="EN124" s="16">
        <v>0</v>
      </c>
      <c r="EO124" s="16">
        <v>0</v>
      </c>
      <c r="EP124" s="16">
        <v>0</v>
      </c>
      <c r="EQ124" s="16">
        <v>0</v>
      </c>
      <c r="ER124" s="16">
        <v>0</v>
      </c>
      <c r="ES124" s="16">
        <v>0</v>
      </c>
      <c r="ET124" s="16">
        <v>0</v>
      </c>
      <c r="EU124" s="16">
        <v>0</v>
      </c>
      <c r="EV124" s="16">
        <v>0</v>
      </c>
      <c r="EW124" s="16">
        <v>568.27078384798097</v>
      </c>
      <c r="EX124" s="16">
        <v>602.16115605120558</v>
      </c>
      <c r="EY124" s="16">
        <v>0</v>
      </c>
      <c r="EZ124" s="16">
        <v>0</v>
      </c>
      <c r="FA124" s="16">
        <v>0</v>
      </c>
      <c r="FB124" s="16">
        <v>0</v>
      </c>
      <c r="FC124" s="16">
        <v>0</v>
      </c>
      <c r="FD124" s="16">
        <v>0</v>
      </c>
      <c r="FE124" s="16">
        <v>0</v>
      </c>
      <c r="FF124" s="16">
        <v>0</v>
      </c>
      <c r="FG124" s="16">
        <v>0</v>
      </c>
      <c r="FH124" s="13">
        <v>0</v>
      </c>
      <c r="FI124" s="13">
        <v>10525</v>
      </c>
      <c r="FJ124" s="13">
        <v>23750</v>
      </c>
      <c r="FK124" s="13">
        <v>0</v>
      </c>
      <c r="FL124" s="13">
        <v>0</v>
      </c>
      <c r="FM124" s="13">
        <v>0</v>
      </c>
      <c r="FN124" s="13">
        <v>0</v>
      </c>
      <c r="FO124" s="13">
        <v>0</v>
      </c>
      <c r="FP124" s="13">
        <v>0</v>
      </c>
      <c r="FQ124" s="13">
        <v>0</v>
      </c>
      <c r="FR124" s="13">
        <v>0</v>
      </c>
      <c r="FS124" s="13">
        <v>0</v>
      </c>
      <c r="FT124" s="15">
        <v>0</v>
      </c>
      <c r="FU124" s="15">
        <v>0.1</v>
      </c>
      <c r="FV124" s="15">
        <v>0.10645614035087719</v>
      </c>
      <c r="FW124" s="15">
        <v>0</v>
      </c>
      <c r="FX124" s="15">
        <v>0</v>
      </c>
      <c r="FY124" s="15">
        <v>0</v>
      </c>
      <c r="FZ124" s="15">
        <v>0</v>
      </c>
      <c r="GA124" s="15">
        <v>0</v>
      </c>
      <c r="GB124" s="15">
        <v>0</v>
      </c>
      <c r="GC124" s="15">
        <v>0</v>
      </c>
      <c r="GD124" s="15">
        <v>0</v>
      </c>
      <c r="GE124" s="15">
        <v>0</v>
      </c>
      <c r="GF124" s="12"/>
      <c r="GG124" s="12">
        <v>0</v>
      </c>
      <c r="GH124" s="12">
        <v>0</v>
      </c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>
        <v>2</v>
      </c>
      <c r="GT124" s="12">
        <v>0</v>
      </c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>
        <v>0</v>
      </c>
      <c r="HF124" s="12">
        <v>3</v>
      </c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>
        <v>0</v>
      </c>
      <c r="HR124" s="12">
        <v>0</v>
      </c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>
        <v>0</v>
      </c>
      <c r="ID124" s="12">
        <v>0</v>
      </c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12">
        <v>0</v>
      </c>
      <c r="IP124" s="12">
        <v>0</v>
      </c>
      <c r="IQ124" s="12"/>
      <c r="IR124" s="12"/>
      <c r="IS124" s="12"/>
      <c r="IT124" s="12"/>
      <c r="IU124" s="12"/>
      <c r="IV124" s="12"/>
      <c r="IW124" s="12"/>
      <c r="IX124" s="12"/>
      <c r="IY124" s="12"/>
      <c r="IZ124" s="12"/>
      <c r="JA124" s="12">
        <v>0</v>
      </c>
      <c r="JB124" s="12">
        <v>0</v>
      </c>
      <c r="JC124" s="12"/>
      <c r="JD124" s="12"/>
      <c r="JE124" s="12"/>
      <c r="JF124" s="12"/>
      <c r="JG124" s="12"/>
      <c r="JH124" s="12"/>
      <c r="JI124" s="12"/>
      <c r="JJ124" s="12"/>
      <c r="JK124" s="12"/>
      <c r="JL124" s="12"/>
      <c r="JM124" s="12">
        <v>0</v>
      </c>
      <c r="JN124" s="12">
        <v>0</v>
      </c>
      <c r="JO124" s="12"/>
      <c r="JP124" s="12"/>
      <c r="JQ124" s="12"/>
      <c r="JR124" s="12"/>
      <c r="JS124" s="12"/>
      <c r="JT124" s="12"/>
      <c r="JU124" s="12"/>
      <c r="JV124" s="12"/>
      <c r="JW124" s="12"/>
      <c r="JX124" s="12"/>
      <c r="JY124" s="12">
        <v>0</v>
      </c>
      <c r="JZ124" s="12">
        <v>0</v>
      </c>
      <c r="KA124" s="12"/>
      <c r="KB124" s="12"/>
      <c r="KC124" s="12"/>
      <c r="KD124" s="12"/>
      <c r="KE124" s="12"/>
      <c r="KF124" s="12"/>
      <c r="KG124" s="12"/>
      <c r="KH124" s="12"/>
      <c r="KI124" s="12"/>
      <c r="KJ124" s="12"/>
      <c r="KK124" s="12">
        <v>0</v>
      </c>
      <c r="KL124" s="12">
        <v>0</v>
      </c>
      <c r="KM124" s="12"/>
      <c r="KN124" s="12"/>
      <c r="KO124" s="12"/>
      <c r="KP124" s="12"/>
      <c r="KQ124" s="12"/>
      <c r="KR124" s="12"/>
      <c r="KS124" s="12"/>
      <c r="KT124" s="12"/>
      <c r="KU124" s="12"/>
      <c r="KV124" s="12"/>
      <c r="KW124" s="12">
        <v>0</v>
      </c>
      <c r="KX124" s="12">
        <v>0</v>
      </c>
      <c r="KY124" s="12"/>
      <c r="KZ124" s="12"/>
      <c r="LA124" s="12"/>
      <c r="LB124" s="12"/>
      <c r="LC124" s="12"/>
      <c r="LD124" s="12"/>
      <c r="LE124" s="12"/>
      <c r="LF124" s="12"/>
      <c r="LG124" s="12"/>
      <c r="LH124" s="12"/>
      <c r="LI124" s="12">
        <v>0</v>
      </c>
      <c r="LJ124" s="12">
        <v>0</v>
      </c>
      <c r="LK124" s="12"/>
      <c r="LL124" s="12"/>
      <c r="LM124" s="12"/>
      <c r="LN124" s="12"/>
      <c r="LO124" s="12"/>
      <c r="LP124" s="12"/>
      <c r="LQ124" s="12"/>
      <c r="LR124" s="12"/>
      <c r="LS124" s="12"/>
      <c r="LT124" s="14"/>
      <c r="LU124" s="14">
        <v>0</v>
      </c>
      <c r="LV124" s="14">
        <v>0</v>
      </c>
      <c r="LW124" s="14"/>
      <c r="LX124" s="14"/>
      <c r="LY124" s="14"/>
      <c r="LZ124" s="14"/>
      <c r="MA124" s="14"/>
      <c r="MB124" s="14"/>
      <c r="MC124" s="14"/>
      <c r="MD124" s="14"/>
      <c r="ME124" s="14"/>
      <c r="MF124" s="14"/>
      <c r="MG124" s="14">
        <v>18469.3</v>
      </c>
      <c r="MH124" s="14">
        <v>0</v>
      </c>
      <c r="MI124" s="14"/>
      <c r="MJ124" s="14"/>
      <c r="MK124" s="14"/>
      <c r="ML124" s="14"/>
      <c r="MM124" s="14"/>
      <c r="MN124" s="14"/>
      <c r="MO124" s="14"/>
      <c r="MP124" s="14"/>
      <c r="MQ124" s="14"/>
      <c r="MR124" s="14"/>
      <c r="MS124" s="14">
        <v>0</v>
      </c>
      <c r="MT124" s="14">
        <v>62219.25</v>
      </c>
      <c r="MU124" s="14"/>
      <c r="MV124" s="14"/>
      <c r="MW124" s="14"/>
      <c r="MX124" s="14"/>
      <c r="MY124" s="14"/>
      <c r="MZ124" s="14"/>
      <c r="NA124" s="14"/>
      <c r="NB124" s="14"/>
      <c r="NC124" s="14"/>
      <c r="ND124" s="14"/>
      <c r="NE124" s="14">
        <v>0</v>
      </c>
      <c r="NF124" s="14">
        <v>0</v>
      </c>
      <c r="NG124" s="14"/>
      <c r="NH124" s="14"/>
      <c r="NI124" s="14"/>
      <c r="NJ124" s="14"/>
      <c r="NK124" s="14"/>
      <c r="NL124" s="14"/>
      <c r="NM124" s="14"/>
      <c r="NN124" s="14"/>
      <c r="NO124" s="14"/>
      <c r="NP124" s="14"/>
      <c r="NQ124" s="14">
        <v>0</v>
      </c>
      <c r="NR124" s="14">
        <v>0</v>
      </c>
      <c r="NS124" s="14"/>
      <c r="NT124" s="14"/>
      <c r="NU124" s="14"/>
      <c r="NV124" s="14"/>
      <c r="NW124" s="14"/>
      <c r="NX124" s="14"/>
      <c r="NY124" s="14"/>
      <c r="NZ124" s="14"/>
      <c r="OA124" s="14"/>
      <c r="OB124" s="14"/>
      <c r="OC124" s="14">
        <v>0</v>
      </c>
      <c r="OD124" s="14">
        <v>0</v>
      </c>
      <c r="OE124" s="14"/>
      <c r="OF124" s="14"/>
      <c r="OG124" s="14"/>
      <c r="OH124" s="14"/>
      <c r="OI124" s="14"/>
      <c r="OJ124" s="14"/>
      <c r="OK124" s="14"/>
      <c r="OL124" s="14"/>
      <c r="OM124" s="14"/>
      <c r="ON124" s="14"/>
      <c r="OO124" s="14">
        <v>0</v>
      </c>
      <c r="OP124" s="14">
        <v>0</v>
      </c>
      <c r="OQ124" s="14"/>
      <c r="OR124" s="14"/>
      <c r="OS124" s="14"/>
      <c r="OT124" s="14"/>
      <c r="OU124" s="14"/>
      <c r="OV124" s="14"/>
      <c r="OW124" s="14"/>
      <c r="OX124" s="14"/>
      <c r="OY124" s="14"/>
      <c r="OZ124" s="14"/>
      <c r="PA124" s="14">
        <v>0</v>
      </c>
      <c r="PB124" s="14">
        <v>0</v>
      </c>
      <c r="PC124" s="14"/>
      <c r="PD124" s="14"/>
      <c r="PE124" s="14"/>
      <c r="PF124" s="14"/>
      <c r="PG124" s="14"/>
      <c r="PH124" s="14"/>
      <c r="PI124" s="14"/>
      <c r="PJ124" s="14"/>
      <c r="PK124" s="14"/>
      <c r="PL124" s="14"/>
      <c r="PM124" s="14">
        <v>0</v>
      </c>
      <c r="PN124" s="14">
        <v>0</v>
      </c>
      <c r="PO124" s="14"/>
      <c r="PP124" s="14"/>
      <c r="PQ124" s="14"/>
      <c r="PR124" s="14"/>
      <c r="PS124" s="14"/>
      <c r="PT124" s="14"/>
      <c r="PU124" s="14"/>
      <c r="PV124" s="14"/>
      <c r="PW124" s="14"/>
      <c r="PX124" s="14"/>
      <c r="PY124" s="14">
        <v>0</v>
      </c>
      <c r="PZ124" s="14">
        <v>0</v>
      </c>
      <c r="QA124" s="14"/>
      <c r="QB124" s="14"/>
      <c r="QC124" s="14"/>
      <c r="QD124" s="14"/>
      <c r="QE124" s="14"/>
      <c r="QF124" s="14"/>
      <c r="QG124" s="14"/>
      <c r="QH124" s="14"/>
      <c r="QI124" s="14"/>
    </row>
    <row r="125" spans="16:451">
      <c r="R125" s="12"/>
      <c r="S125" s="12" t="s">
        <v>52</v>
      </c>
      <c r="T125" s="12"/>
      <c r="U125" s="12"/>
      <c r="V125" s="12"/>
      <c r="W125" s="12"/>
      <c r="X125" s="12"/>
      <c r="Y125" s="12"/>
      <c r="Z125" s="12"/>
      <c r="AA125" s="12"/>
      <c r="AB125" s="12"/>
      <c r="AC125" s="12">
        <v>3</v>
      </c>
      <c r="AD125" s="12"/>
      <c r="AE125" s="12"/>
      <c r="AO125">
        <v>0</v>
      </c>
      <c r="AR125" s="14"/>
      <c r="AS125" s="14"/>
      <c r="AT125" s="14"/>
      <c r="AU125" s="14"/>
      <c r="AV125" s="14"/>
      <c r="AW125" s="14"/>
      <c r="AX125" s="14"/>
      <c r="AY125" s="14"/>
      <c r="AZ125" s="14"/>
      <c r="BA125" s="14">
        <v>0</v>
      </c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>
        <v>0</v>
      </c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>
        <v>0</v>
      </c>
      <c r="BZ125" s="14"/>
      <c r="CA125" s="14"/>
      <c r="CB125" s="15" t="e">
        <v>#DIV/0!</v>
      </c>
      <c r="CC125" s="15" t="e">
        <v>#DIV/0!</v>
      </c>
      <c r="CD125" s="15" t="e">
        <v>#DIV/0!</v>
      </c>
      <c r="CE125" s="15" t="e">
        <v>#DIV/0!</v>
      </c>
      <c r="CF125" s="15" t="e">
        <v>#DIV/0!</v>
      </c>
      <c r="CG125" s="15" t="e">
        <v>#DIV/0!</v>
      </c>
      <c r="CH125" s="15" t="e">
        <v>#DIV/0!</v>
      </c>
      <c r="CI125" s="15" t="e">
        <v>#DIV/0!</v>
      </c>
      <c r="CJ125" s="15" t="e">
        <v>#DIV/0!</v>
      </c>
      <c r="CK125" s="15" t="e">
        <v>#DIV/0!</v>
      </c>
      <c r="CL125" s="15" t="e">
        <v>#DIV/0!</v>
      </c>
      <c r="CM125" s="15" t="e">
        <v>#DIV/0!</v>
      </c>
      <c r="CN125" s="15" t="e">
        <v>#DIV/0!</v>
      </c>
      <c r="CO125" s="15" t="e">
        <v>#DIV/0!</v>
      </c>
      <c r="CP125" s="15" t="e">
        <v>#DIV/0!</v>
      </c>
      <c r="CQ125" s="15" t="e">
        <v>#DIV/0!</v>
      </c>
      <c r="CR125" s="15" t="e">
        <v>#DIV/0!</v>
      </c>
      <c r="CS125" s="15" t="e">
        <v>#DIV/0!</v>
      </c>
      <c r="CT125" s="15" t="e">
        <v>#DIV/0!</v>
      </c>
      <c r="CU125" s="15" t="e">
        <v>#DIV/0!</v>
      </c>
      <c r="CV125" s="15" t="e">
        <v>#DIV/0!</v>
      </c>
      <c r="CW125" s="15" t="e">
        <v>#DIV/0!</v>
      </c>
      <c r="CX125" s="15" t="e">
        <v>#DIV/0!</v>
      </c>
      <c r="CY125" s="15" t="e">
        <v>#DIV/0!</v>
      </c>
      <c r="CZ125" s="15">
        <v>0</v>
      </c>
      <c r="DA125" s="15">
        <v>0</v>
      </c>
      <c r="DB125" s="15">
        <v>0</v>
      </c>
      <c r="DC125" s="15">
        <v>0</v>
      </c>
      <c r="DD125" s="15">
        <v>0</v>
      </c>
      <c r="DE125" s="15">
        <v>0</v>
      </c>
      <c r="DF125" s="15">
        <v>0</v>
      </c>
      <c r="DG125" s="15">
        <v>0</v>
      </c>
      <c r="DH125" s="15">
        <v>0</v>
      </c>
      <c r="DI125" s="15">
        <v>0.1596992111868053</v>
      </c>
      <c r="DJ125" s="15">
        <v>0</v>
      </c>
      <c r="DK125" s="15">
        <v>0</v>
      </c>
      <c r="DL125" s="16">
        <v>0</v>
      </c>
      <c r="DM125" s="16">
        <v>0</v>
      </c>
      <c r="DN125" s="16">
        <v>0</v>
      </c>
      <c r="DO125" s="16">
        <v>0</v>
      </c>
      <c r="DP125" s="16">
        <v>0</v>
      </c>
      <c r="DQ125" s="16">
        <v>0</v>
      </c>
      <c r="DR125" s="16">
        <v>0</v>
      </c>
      <c r="DS125" s="16">
        <v>0</v>
      </c>
      <c r="DT125" s="16">
        <v>0</v>
      </c>
      <c r="DU125" s="16">
        <v>120</v>
      </c>
      <c r="DV125" s="16">
        <v>0</v>
      </c>
      <c r="DW125" s="16">
        <v>0</v>
      </c>
      <c r="DX125" s="16">
        <v>0</v>
      </c>
      <c r="DY125" s="16">
        <v>0</v>
      </c>
      <c r="DZ125" s="16">
        <v>0</v>
      </c>
      <c r="EA125" s="16">
        <v>0</v>
      </c>
      <c r="EB125" s="16">
        <v>0</v>
      </c>
      <c r="EC125" s="16">
        <v>0</v>
      </c>
      <c r="ED125" s="16">
        <v>0</v>
      </c>
      <c r="EE125" s="16">
        <v>0</v>
      </c>
      <c r="EF125" s="16">
        <v>0</v>
      </c>
      <c r="EG125" s="16">
        <v>108.90498386518465</v>
      </c>
      <c r="EH125" s="16">
        <v>0</v>
      </c>
      <c r="EI125" s="16">
        <v>0</v>
      </c>
      <c r="EJ125" s="16">
        <v>0</v>
      </c>
      <c r="EK125" s="16">
        <v>0</v>
      </c>
      <c r="EL125" s="16">
        <v>0</v>
      </c>
      <c r="EM125" s="16">
        <v>0</v>
      </c>
      <c r="EN125" s="16">
        <v>0</v>
      </c>
      <c r="EO125" s="16">
        <v>0</v>
      </c>
      <c r="EP125" s="16">
        <v>0</v>
      </c>
      <c r="EQ125" s="16">
        <v>0</v>
      </c>
      <c r="ER125" s="16">
        <v>0</v>
      </c>
      <c r="ES125" s="16">
        <v>11.095016134815346</v>
      </c>
      <c r="ET125" s="16">
        <v>0</v>
      </c>
      <c r="EU125" s="16">
        <v>0</v>
      </c>
      <c r="EV125" s="16">
        <v>0</v>
      </c>
      <c r="EW125" s="16">
        <v>0</v>
      </c>
      <c r="EX125" s="16">
        <v>0</v>
      </c>
      <c r="EY125" s="16">
        <v>0</v>
      </c>
      <c r="EZ125" s="16">
        <v>0</v>
      </c>
      <c r="FA125" s="16">
        <v>0</v>
      </c>
      <c r="FB125" s="16">
        <v>0</v>
      </c>
      <c r="FC125" s="16">
        <v>0</v>
      </c>
      <c r="FD125" s="16">
        <v>0</v>
      </c>
      <c r="FE125" s="16">
        <v>681.08694872714238</v>
      </c>
      <c r="FF125" s="16">
        <v>0</v>
      </c>
      <c r="FG125" s="16">
        <v>0</v>
      </c>
      <c r="FH125" s="13">
        <v>0</v>
      </c>
      <c r="FI125" s="13">
        <v>0</v>
      </c>
      <c r="FJ125" s="13">
        <v>0</v>
      </c>
      <c r="FK125" s="13">
        <v>0</v>
      </c>
      <c r="FL125" s="13">
        <v>0</v>
      </c>
      <c r="FM125" s="13">
        <v>0</v>
      </c>
      <c r="FN125" s="13">
        <v>0</v>
      </c>
      <c r="FO125" s="13">
        <v>0</v>
      </c>
      <c r="FP125" s="13">
        <v>0</v>
      </c>
      <c r="FQ125" s="13">
        <v>38620</v>
      </c>
      <c r="FR125" s="13">
        <v>0</v>
      </c>
      <c r="FS125" s="13">
        <v>0</v>
      </c>
      <c r="FT125" s="15">
        <v>0</v>
      </c>
      <c r="FU125" s="15">
        <v>0</v>
      </c>
      <c r="FV125" s="15">
        <v>0</v>
      </c>
      <c r="FW125" s="15">
        <v>0</v>
      </c>
      <c r="FX125" s="15">
        <v>0</v>
      </c>
      <c r="FY125" s="15">
        <v>0</v>
      </c>
      <c r="FZ125" s="15">
        <v>0</v>
      </c>
      <c r="GA125" s="15">
        <v>0</v>
      </c>
      <c r="GB125" s="15">
        <v>0</v>
      </c>
      <c r="GC125" s="15">
        <v>0.13340238218539616</v>
      </c>
      <c r="GD125" s="15">
        <v>0</v>
      </c>
      <c r="GE125" s="15">
        <v>0</v>
      </c>
      <c r="GF125" s="12"/>
      <c r="GG125" s="12"/>
      <c r="GH125" s="12"/>
      <c r="GI125" s="12"/>
      <c r="GJ125" s="12"/>
      <c r="GK125" s="12"/>
      <c r="GL125" s="12"/>
      <c r="GM125" s="12"/>
      <c r="GN125" s="12"/>
      <c r="GO125" s="12">
        <v>0</v>
      </c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>
        <v>0</v>
      </c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>
        <v>0</v>
      </c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>
        <v>0</v>
      </c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>
        <v>0</v>
      </c>
      <c r="IL125" s="12"/>
      <c r="IM125" s="12"/>
      <c r="IN125" s="12"/>
      <c r="IO125" s="12"/>
      <c r="IP125" s="12"/>
      <c r="IQ125" s="12"/>
      <c r="IR125" s="12"/>
      <c r="IS125" s="12"/>
      <c r="IT125" s="12"/>
      <c r="IU125" s="12"/>
      <c r="IV125" s="12"/>
      <c r="IW125" s="12">
        <v>0</v>
      </c>
      <c r="IX125" s="12"/>
      <c r="IY125" s="12"/>
      <c r="IZ125" s="12"/>
      <c r="JA125" s="12"/>
      <c r="JB125" s="12"/>
      <c r="JC125" s="12"/>
      <c r="JD125" s="12"/>
      <c r="JE125" s="12"/>
      <c r="JF125" s="12"/>
      <c r="JG125" s="12"/>
      <c r="JH125" s="12"/>
      <c r="JI125" s="12">
        <v>0</v>
      </c>
      <c r="JJ125" s="12"/>
      <c r="JK125" s="12"/>
      <c r="JL125" s="12"/>
      <c r="JM125" s="12"/>
      <c r="JN125" s="12"/>
      <c r="JO125" s="12"/>
      <c r="JP125" s="12"/>
      <c r="JQ125" s="12"/>
      <c r="JR125" s="12"/>
      <c r="JS125" s="12"/>
      <c r="JT125" s="12"/>
      <c r="JU125" s="12">
        <v>0</v>
      </c>
      <c r="JV125" s="12"/>
      <c r="JW125" s="12"/>
      <c r="JX125" s="12"/>
      <c r="JY125" s="12"/>
      <c r="JZ125" s="12"/>
      <c r="KA125" s="12"/>
      <c r="KB125" s="12"/>
      <c r="KC125" s="12"/>
      <c r="KD125" s="12"/>
      <c r="KE125" s="12"/>
      <c r="KF125" s="12"/>
      <c r="KG125" s="12">
        <v>0</v>
      </c>
      <c r="KH125" s="12"/>
      <c r="KI125" s="12"/>
      <c r="KJ125" s="12"/>
      <c r="KK125" s="12"/>
      <c r="KL125" s="12"/>
      <c r="KM125" s="12"/>
      <c r="KN125" s="12"/>
      <c r="KO125" s="12"/>
      <c r="KP125" s="12"/>
      <c r="KQ125" s="12"/>
      <c r="KR125" s="12"/>
      <c r="KS125" s="12">
        <v>3</v>
      </c>
      <c r="KT125" s="12"/>
      <c r="KU125" s="12"/>
      <c r="KV125" s="12"/>
      <c r="KW125" s="12"/>
      <c r="KX125" s="12"/>
      <c r="KY125" s="12"/>
      <c r="KZ125" s="12"/>
      <c r="LA125" s="12"/>
      <c r="LB125" s="12"/>
      <c r="LC125" s="12"/>
      <c r="LD125" s="12"/>
      <c r="LE125" s="12">
        <v>0</v>
      </c>
      <c r="LF125" s="12"/>
      <c r="LG125" s="12"/>
      <c r="LH125" s="12"/>
      <c r="LI125" s="12"/>
      <c r="LJ125" s="12"/>
      <c r="LK125" s="12"/>
      <c r="LL125" s="12"/>
      <c r="LM125" s="12"/>
      <c r="LN125" s="12"/>
      <c r="LO125" s="12"/>
      <c r="LP125" s="12"/>
      <c r="LQ125" s="12">
        <v>0</v>
      </c>
      <c r="LR125" s="12"/>
      <c r="LS125" s="12"/>
      <c r="LT125" s="14"/>
      <c r="LU125" s="14"/>
      <c r="LV125" s="14"/>
      <c r="LW125" s="14"/>
      <c r="LX125" s="14"/>
      <c r="LY125" s="14"/>
      <c r="LZ125" s="14"/>
      <c r="MA125" s="14"/>
      <c r="MB125" s="14"/>
      <c r="MC125" s="14">
        <v>0</v>
      </c>
      <c r="MD125" s="14"/>
      <c r="ME125" s="14"/>
      <c r="MF125" s="14"/>
      <c r="MG125" s="14"/>
      <c r="MH125" s="14"/>
      <c r="MI125" s="14"/>
      <c r="MJ125" s="14"/>
      <c r="MK125" s="14"/>
      <c r="ML125" s="14"/>
      <c r="MM125" s="14"/>
      <c r="MN125" s="14"/>
      <c r="MO125" s="14">
        <v>0</v>
      </c>
      <c r="MP125" s="14"/>
      <c r="MQ125" s="14"/>
      <c r="MR125" s="14"/>
      <c r="MS125" s="14"/>
      <c r="MT125" s="14"/>
      <c r="MU125" s="14"/>
      <c r="MV125" s="14"/>
      <c r="MW125" s="14"/>
      <c r="MX125" s="14"/>
      <c r="MY125" s="14"/>
      <c r="MZ125" s="14"/>
      <c r="NA125" s="14">
        <v>0</v>
      </c>
      <c r="NB125" s="14"/>
      <c r="NC125" s="14"/>
      <c r="ND125" s="14"/>
      <c r="NE125" s="14"/>
      <c r="NF125" s="14"/>
      <c r="NG125" s="14"/>
      <c r="NH125" s="14"/>
      <c r="NI125" s="14"/>
      <c r="NJ125" s="14"/>
      <c r="NK125" s="14"/>
      <c r="NL125" s="14"/>
      <c r="NM125" s="14">
        <v>0</v>
      </c>
      <c r="NN125" s="14"/>
      <c r="NO125" s="14"/>
      <c r="NP125" s="14"/>
      <c r="NQ125" s="14"/>
      <c r="NR125" s="14"/>
      <c r="NS125" s="14"/>
      <c r="NT125" s="14"/>
      <c r="NU125" s="14"/>
      <c r="NV125" s="14"/>
      <c r="NW125" s="14"/>
      <c r="NX125" s="14"/>
      <c r="NY125" s="14">
        <v>0</v>
      </c>
      <c r="NZ125" s="14"/>
      <c r="OA125" s="14"/>
      <c r="OB125" s="14"/>
      <c r="OC125" s="14"/>
      <c r="OD125" s="14"/>
      <c r="OE125" s="14"/>
      <c r="OF125" s="14"/>
      <c r="OG125" s="14"/>
      <c r="OH125" s="14"/>
      <c r="OI125" s="14"/>
      <c r="OJ125" s="14"/>
      <c r="OK125" s="14">
        <v>0</v>
      </c>
      <c r="OL125" s="14"/>
      <c r="OM125" s="14"/>
      <c r="ON125" s="14"/>
      <c r="OO125" s="14"/>
      <c r="OP125" s="14"/>
      <c r="OQ125" s="14"/>
      <c r="OR125" s="14"/>
      <c r="OS125" s="14"/>
      <c r="OT125" s="14"/>
      <c r="OU125" s="14"/>
      <c r="OV125" s="14"/>
      <c r="OW125" s="14">
        <v>0</v>
      </c>
      <c r="OX125" s="14"/>
      <c r="OY125" s="14"/>
      <c r="OZ125" s="14"/>
      <c r="PA125" s="14"/>
      <c r="PB125" s="14"/>
      <c r="PC125" s="14"/>
      <c r="PD125" s="14"/>
      <c r="PE125" s="14"/>
      <c r="PF125" s="14"/>
      <c r="PG125" s="14"/>
      <c r="PH125" s="14"/>
      <c r="PI125" s="14">
        <v>0</v>
      </c>
      <c r="PJ125" s="14"/>
      <c r="PK125" s="14"/>
      <c r="PL125" s="14"/>
      <c r="PM125" s="14"/>
      <c r="PN125" s="14"/>
      <c r="PO125" s="14"/>
      <c r="PP125" s="14"/>
      <c r="PQ125" s="14"/>
      <c r="PR125" s="14"/>
      <c r="PS125" s="14"/>
      <c r="PT125" s="14"/>
      <c r="PU125" s="14">
        <v>0</v>
      </c>
      <c r="PV125" s="14"/>
      <c r="PW125" s="14"/>
      <c r="PX125" s="14"/>
      <c r="PY125" s="14"/>
      <c r="PZ125" s="14"/>
      <c r="QA125" s="14"/>
      <c r="QB125" s="14"/>
      <c r="QC125" s="14"/>
      <c r="QD125" s="14"/>
      <c r="QE125" s="14"/>
      <c r="QF125" s="14"/>
      <c r="QG125" s="14">
        <v>0</v>
      </c>
      <c r="QH125" s="14"/>
      <c r="QI125" s="14"/>
    </row>
    <row r="126" spans="16:451">
      <c r="R126" s="12"/>
      <c r="S126" s="12" t="s">
        <v>53</v>
      </c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>
        <v>129</v>
      </c>
      <c r="AE126" s="12"/>
      <c r="AP126">
        <v>0</v>
      </c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>
        <v>0</v>
      </c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>
        <v>0</v>
      </c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>
        <v>1631.33</v>
      </c>
      <c r="CA126" s="14"/>
      <c r="CB126" s="15" t="e">
        <v>#DIV/0!</v>
      </c>
      <c r="CC126" s="15" t="e">
        <v>#DIV/0!</v>
      </c>
      <c r="CD126" s="15" t="e">
        <v>#DIV/0!</v>
      </c>
      <c r="CE126" s="15" t="e">
        <v>#DIV/0!</v>
      </c>
      <c r="CF126" s="15" t="e">
        <v>#DIV/0!</v>
      </c>
      <c r="CG126" s="15" t="e">
        <v>#DIV/0!</v>
      </c>
      <c r="CH126" s="15" t="e">
        <v>#DIV/0!</v>
      </c>
      <c r="CI126" s="15" t="e">
        <v>#DIV/0!</v>
      </c>
      <c r="CJ126" s="15" t="e">
        <v>#DIV/0!</v>
      </c>
      <c r="CK126" s="15" t="e">
        <v>#DIV/0!</v>
      </c>
      <c r="CL126" s="15" t="e">
        <v>#DIV/0!</v>
      </c>
      <c r="CM126" s="15" t="e">
        <v>#DIV/0!</v>
      </c>
      <c r="CN126" s="15" t="e">
        <v>#DIV/0!</v>
      </c>
      <c r="CO126" s="15" t="e">
        <v>#DIV/0!</v>
      </c>
      <c r="CP126" s="15" t="e">
        <v>#DIV/0!</v>
      </c>
      <c r="CQ126" s="15" t="e">
        <v>#DIV/0!</v>
      </c>
      <c r="CR126" s="15" t="e">
        <v>#DIV/0!</v>
      </c>
      <c r="CS126" s="15" t="e">
        <v>#DIV/0!</v>
      </c>
      <c r="CT126" s="15" t="e">
        <v>#DIV/0!</v>
      </c>
      <c r="CU126" s="15" t="e">
        <v>#DIV/0!</v>
      </c>
      <c r="CV126" s="15" t="e">
        <v>#DIV/0!</v>
      </c>
      <c r="CW126" s="15" t="e">
        <v>#DIV/0!</v>
      </c>
      <c r="CX126" s="15" t="e">
        <v>#DIV/0!</v>
      </c>
      <c r="CY126" s="15" t="e">
        <v>#DIV/0!</v>
      </c>
      <c r="CZ126" s="15">
        <v>0</v>
      </c>
      <c r="DA126" s="15">
        <v>0</v>
      </c>
      <c r="DB126" s="15">
        <v>0</v>
      </c>
      <c r="DC126" s="15">
        <v>0</v>
      </c>
      <c r="DD126" s="15">
        <v>0</v>
      </c>
      <c r="DE126" s="15">
        <v>0</v>
      </c>
      <c r="DF126" s="15">
        <v>0</v>
      </c>
      <c r="DG126" s="15">
        <v>0</v>
      </c>
      <c r="DH126" s="15">
        <v>0</v>
      </c>
      <c r="DI126" s="15">
        <v>0</v>
      </c>
      <c r="DJ126" s="15">
        <v>0.17045508018394728</v>
      </c>
      <c r="DK126" s="15">
        <v>0</v>
      </c>
      <c r="DL126" s="16">
        <v>0</v>
      </c>
      <c r="DM126" s="16">
        <v>0</v>
      </c>
      <c r="DN126" s="16">
        <v>0</v>
      </c>
      <c r="DO126" s="16">
        <v>0</v>
      </c>
      <c r="DP126" s="16">
        <v>0</v>
      </c>
      <c r="DQ126" s="16">
        <v>0</v>
      </c>
      <c r="DR126" s="16">
        <v>0</v>
      </c>
      <c r="DS126" s="16">
        <v>0</v>
      </c>
      <c r="DT126" s="16">
        <v>0</v>
      </c>
      <c r="DU126" s="16">
        <v>0</v>
      </c>
      <c r="DV126" s="16">
        <v>119.06618916333414</v>
      </c>
      <c r="DW126" s="16">
        <v>0</v>
      </c>
      <c r="DX126" s="16">
        <v>0</v>
      </c>
      <c r="DY126" s="16">
        <v>0</v>
      </c>
      <c r="DZ126" s="16">
        <v>0</v>
      </c>
      <c r="EA126" s="16">
        <v>0</v>
      </c>
      <c r="EB126" s="16">
        <v>0</v>
      </c>
      <c r="EC126" s="16">
        <v>0</v>
      </c>
      <c r="ED126" s="16">
        <v>0</v>
      </c>
      <c r="EE126" s="16">
        <v>0</v>
      </c>
      <c r="EF126" s="16">
        <v>0</v>
      </c>
      <c r="EG126" s="16">
        <v>0</v>
      </c>
      <c r="EH126" s="16">
        <v>107.97655365813982</v>
      </c>
      <c r="EI126" s="16">
        <v>0</v>
      </c>
      <c r="EJ126" s="16">
        <v>0</v>
      </c>
      <c r="EK126" s="16">
        <v>0</v>
      </c>
      <c r="EL126" s="16">
        <v>0</v>
      </c>
      <c r="EM126" s="16">
        <v>0</v>
      </c>
      <c r="EN126" s="16">
        <v>0</v>
      </c>
      <c r="EO126" s="16">
        <v>0</v>
      </c>
      <c r="EP126" s="16">
        <v>0</v>
      </c>
      <c r="EQ126" s="16">
        <v>0</v>
      </c>
      <c r="ER126" s="16">
        <v>0</v>
      </c>
      <c r="ES126" s="16">
        <v>0</v>
      </c>
      <c r="ET126" s="16">
        <v>11.137297042497337</v>
      </c>
      <c r="EU126" s="16">
        <v>0</v>
      </c>
      <c r="EV126" s="16">
        <v>0</v>
      </c>
      <c r="EW126" s="16">
        <v>0</v>
      </c>
      <c r="EX126" s="16">
        <v>0</v>
      </c>
      <c r="EY126" s="16">
        <v>0</v>
      </c>
      <c r="EZ126" s="16">
        <v>0</v>
      </c>
      <c r="FA126" s="16">
        <v>0</v>
      </c>
      <c r="FB126" s="16">
        <v>0</v>
      </c>
      <c r="FC126" s="16">
        <v>0</v>
      </c>
      <c r="FD126" s="16">
        <v>0</v>
      </c>
      <c r="FE126" s="16">
        <v>0</v>
      </c>
      <c r="FF126" s="16">
        <v>669.32710323326035</v>
      </c>
      <c r="FG126" s="16">
        <v>0</v>
      </c>
      <c r="FH126" s="13">
        <v>0</v>
      </c>
      <c r="FI126" s="13">
        <v>0</v>
      </c>
      <c r="FJ126" s="13">
        <v>0</v>
      </c>
      <c r="FK126" s="13">
        <v>0</v>
      </c>
      <c r="FL126" s="13">
        <v>0</v>
      </c>
      <c r="FM126" s="13">
        <v>0</v>
      </c>
      <c r="FN126" s="13">
        <v>0</v>
      </c>
      <c r="FO126" s="13">
        <v>0</v>
      </c>
      <c r="FP126" s="13">
        <v>0</v>
      </c>
      <c r="FQ126" s="13">
        <v>0</v>
      </c>
      <c r="FR126" s="13">
        <v>1987021</v>
      </c>
      <c r="FS126" s="13">
        <v>0</v>
      </c>
      <c r="FT126" s="15">
        <v>0</v>
      </c>
      <c r="FU126" s="15">
        <v>0</v>
      </c>
      <c r="FV126" s="15">
        <v>0</v>
      </c>
      <c r="FW126" s="15">
        <v>0</v>
      </c>
      <c r="FX126" s="15">
        <v>0</v>
      </c>
      <c r="FY126" s="15">
        <v>0</v>
      </c>
      <c r="FZ126" s="15">
        <v>0</v>
      </c>
      <c r="GA126" s="15">
        <v>0</v>
      </c>
      <c r="GB126" s="15">
        <v>0</v>
      </c>
      <c r="GC126" s="15">
        <v>0</v>
      </c>
      <c r="GD126" s="15">
        <v>0.12890946799253755</v>
      </c>
      <c r="GE126" s="15">
        <v>0</v>
      </c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>
        <v>0</v>
      </c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>
        <v>0</v>
      </c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>
        <v>0</v>
      </c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>
        <v>0</v>
      </c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>
        <v>0</v>
      </c>
      <c r="IM126" s="12"/>
      <c r="IN126" s="12"/>
      <c r="IO126" s="12"/>
      <c r="IP126" s="12"/>
      <c r="IQ126" s="12"/>
      <c r="IR126" s="12"/>
      <c r="IS126" s="12"/>
      <c r="IT126" s="12"/>
      <c r="IU126" s="12"/>
      <c r="IV126" s="12"/>
      <c r="IW126" s="12"/>
      <c r="IX126" s="12">
        <v>0</v>
      </c>
      <c r="IY126" s="12"/>
      <c r="IZ126" s="12"/>
      <c r="JA126" s="12"/>
      <c r="JB126" s="12"/>
      <c r="JC126" s="12"/>
      <c r="JD126" s="12"/>
      <c r="JE126" s="12"/>
      <c r="JF126" s="12"/>
      <c r="JG126" s="12"/>
      <c r="JH126" s="12"/>
      <c r="JI126" s="12"/>
      <c r="JJ126" s="12">
        <v>0</v>
      </c>
      <c r="JK126" s="12"/>
      <c r="JL126" s="12"/>
      <c r="JM126" s="12"/>
      <c r="JN126" s="12"/>
      <c r="JO126" s="12"/>
      <c r="JP126" s="12"/>
      <c r="JQ126" s="12"/>
      <c r="JR126" s="12"/>
      <c r="JS126" s="12"/>
      <c r="JT126" s="12"/>
      <c r="JU126" s="12"/>
      <c r="JV126" s="12">
        <v>0</v>
      </c>
      <c r="JW126" s="12"/>
      <c r="JX126" s="12"/>
      <c r="JY126" s="12"/>
      <c r="JZ126" s="12"/>
      <c r="KA126" s="12"/>
      <c r="KB126" s="12"/>
      <c r="KC126" s="12"/>
      <c r="KD126" s="12"/>
      <c r="KE126" s="12"/>
      <c r="KF126" s="12"/>
      <c r="KG126" s="12"/>
      <c r="KH126" s="12">
        <v>0</v>
      </c>
      <c r="KI126" s="12"/>
      <c r="KJ126" s="12"/>
      <c r="KK126" s="12"/>
      <c r="KL126" s="12"/>
      <c r="KM126" s="12"/>
      <c r="KN126" s="12"/>
      <c r="KO126" s="12"/>
      <c r="KP126" s="12"/>
      <c r="KQ126" s="12"/>
      <c r="KR126" s="12"/>
      <c r="KS126" s="12"/>
      <c r="KT126" s="12">
        <v>0</v>
      </c>
      <c r="KU126" s="12"/>
      <c r="KV126" s="12"/>
      <c r="KW126" s="12"/>
      <c r="KX126" s="12"/>
      <c r="KY126" s="12"/>
      <c r="KZ126" s="12"/>
      <c r="LA126" s="12"/>
      <c r="LB126" s="12"/>
      <c r="LC126" s="12"/>
      <c r="LD126" s="12"/>
      <c r="LE126" s="12"/>
      <c r="LF126" s="12">
        <v>129</v>
      </c>
      <c r="LG126" s="12"/>
      <c r="LH126" s="12"/>
      <c r="LI126" s="12"/>
      <c r="LJ126" s="12"/>
      <c r="LK126" s="12"/>
      <c r="LL126" s="12"/>
      <c r="LM126" s="12"/>
      <c r="LN126" s="12"/>
      <c r="LO126" s="12"/>
      <c r="LP126" s="12"/>
      <c r="LQ126" s="12"/>
      <c r="LR126" s="12">
        <v>0</v>
      </c>
      <c r="LS126" s="12"/>
      <c r="LT126" s="14"/>
      <c r="LU126" s="14"/>
      <c r="LV126" s="14"/>
      <c r="LW126" s="14"/>
      <c r="LX126" s="14"/>
      <c r="LY126" s="14"/>
      <c r="LZ126" s="14"/>
      <c r="MA126" s="14"/>
      <c r="MB126" s="14"/>
      <c r="MC126" s="14"/>
      <c r="MD126" s="14">
        <v>0</v>
      </c>
      <c r="ME126" s="14"/>
      <c r="MF126" s="14"/>
      <c r="MG126" s="14"/>
      <c r="MH126" s="14"/>
      <c r="MI126" s="14"/>
      <c r="MJ126" s="14"/>
      <c r="MK126" s="14"/>
      <c r="ML126" s="14"/>
      <c r="MM126" s="14"/>
      <c r="MN126" s="14"/>
      <c r="MO126" s="14"/>
      <c r="MP126" s="14">
        <v>0</v>
      </c>
      <c r="MQ126" s="14"/>
      <c r="MR126" s="14"/>
      <c r="MS126" s="14"/>
      <c r="MT126" s="14"/>
      <c r="MU126" s="14"/>
      <c r="MV126" s="14"/>
      <c r="MW126" s="14"/>
      <c r="MX126" s="14"/>
      <c r="MY126" s="14"/>
      <c r="MZ126" s="14"/>
      <c r="NA126" s="14"/>
      <c r="NB126" s="14">
        <v>0</v>
      </c>
      <c r="NC126" s="14"/>
      <c r="ND126" s="14"/>
      <c r="NE126" s="14"/>
      <c r="NF126" s="14"/>
      <c r="NG126" s="14"/>
      <c r="NH126" s="14"/>
      <c r="NI126" s="14"/>
      <c r="NJ126" s="14"/>
      <c r="NK126" s="14"/>
      <c r="NL126" s="14"/>
      <c r="NM126" s="14"/>
      <c r="NN126" s="14">
        <v>0</v>
      </c>
      <c r="NO126" s="14"/>
      <c r="NP126" s="14"/>
      <c r="NQ126" s="14"/>
      <c r="NR126" s="14"/>
      <c r="NS126" s="14"/>
      <c r="NT126" s="14"/>
      <c r="NU126" s="14"/>
      <c r="NV126" s="14"/>
      <c r="NW126" s="14"/>
      <c r="NX126" s="14"/>
      <c r="NY126" s="14"/>
      <c r="NZ126" s="14">
        <v>0</v>
      </c>
      <c r="OA126" s="14"/>
      <c r="OB126" s="14"/>
      <c r="OC126" s="14"/>
      <c r="OD126" s="14"/>
      <c r="OE126" s="14"/>
      <c r="OF126" s="14"/>
      <c r="OG126" s="14"/>
      <c r="OH126" s="14"/>
      <c r="OI126" s="14"/>
      <c r="OJ126" s="14"/>
      <c r="OK126" s="14"/>
      <c r="OL126" s="14">
        <v>0</v>
      </c>
      <c r="OM126" s="14"/>
      <c r="ON126" s="14"/>
      <c r="OO126" s="14"/>
      <c r="OP126" s="14"/>
      <c r="OQ126" s="14"/>
      <c r="OR126" s="14"/>
      <c r="OS126" s="14"/>
      <c r="OT126" s="14"/>
      <c r="OU126" s="14"/>
      <c r="OV126" s="14"/>
      <c r="OW126" s="14"/>
      <c r="OX126" s="14">
        <v>0</v>
      </c>
      <c r="OY126" s="14"/>
      <c r="OZ126" s="14"/>
      <c r="PA126" s="14"/>
      <c r="PB126" s="14"/>
      <c r="PC126" s="14"/>
      <c r="PD126" s="14"/>
      <c r="PE126" s="14"/>
      <c r="PF126" s="14"/>
      <c r="PG126" s="14"/>
      <c r="PH126" s="14"/>
      <c r="PI126" s="14"/>
      <c r="PJ126" s="14">
        <v>0</v>
      </c>
      <c r="PK126" s="14"/>
      <c r="PL126" s="14"/>
      <c r="PM126" s="14"/>
      <c r="PN126" s="14"/>
      <c r="PO126" s="14"/>
      <c r="PP126" s="14"/>
      <c r="PQ126" s="14"/>
      <c r="PR126" s="14"/>
      <c r="PS126" s="14"/>
      <c r="PT126" s="14"/>
      <c r="PU126" s="14"/>
      <c r="PV126" s="14">
        <v>0</v>
      </c>
      <c r="PW126" s="14"/>
      <c r="PX126" s="14"/>
      <c r="PY126" s="14"/>
      <c r="PZ126" s="14"/>
      <c r="QA126" s="14"/>
      <c r="QB126" s="14"/>
      <c r="QC126" s="14"/>
      <c r="QD126" s="14"/>
      <c r="QE126" s="14"/>
      <c r="QF126" s="14"/>
      <c r="QG126" s="14"/>
      <c r="QH126" s="14">
        <v>0</v>
      </c>
      <c r="QI126" s="14"/>
    </row>
    <row r="127" spans="16:451">
      <c r="R127" s="12"/>
      <c r="S127" s="12" t="s">
        <v>54</v>
      </c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>
        <v>113</v>
      </c>
      <c r="AQ127">
        <v>32224.440000000002</v>
      </c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>
        <v>32224.440000000002</v>
      </c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>
        <v>0</v>
      </c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>
        <v>0</v>
      </c>
      <c r="CB127" s="15" t="e">
        <v>#DIV/0!</v>
      </c>
      <c r="CC127" s="15" t="e">
        <v>#DIV/0!</v>
      </c>
      <c r="CD127" s="15" t="e">
        <v>#DIV/0!</v>
      </c>
      <c r="CE127" s="15" t="e">
        <v>#DIV/0!</v>
      </c>
      <c r="CF127" s="15" t="e">
        <v>#DIV/0!</v>
      </c>
      <c r="CG127" s="15" t="e">
        <v>#DIV/0!</v>
      </c>
      <c r="CH127" s="15" t="e">
        <v>#DIV/0!</v>
      </c>
      <c r="CI127" s="15" t="e">
        <v>#DIV/0!</v>
      </c>
      <c r="CJ127" s="15" t="e">
        <v>#DIV/0!</v>
      </c>
      <c r="CK127" s="15" t="e">
        <v>#DIV/0!</v>
      </c>
      <c r="CL127" s="15" t="e">
        <v>#DIV/0!</v>
      </c>
      <c r="CM127" s="15" t="e">
        <v>#DIV/0!</v>
      </c>
      <c r="CN127" s="15" t="e">
        <v>#DIV/0!</v>
      </c>
      <c r="CO127" s="15" t="e">
        <v>#DIV/0!</v>
      </c>
      <c r="CP127" s="15" t="e">
        <v>#DIV/0!</v>
      </c>
      <c r="CQ127" s="15" t="e">
        <v>#DIV/0!</v>
      </c>
      <c r="CR127" s="15" t="e">
        <v>#DIV/0!</v>
      </c>
      <c r="CS127" s="15" t="e">
        <v>#DIV/0!</v>
      </c>
      <c r="CT127" s="15" t="e">
        <v>#DIV/0!</v>
      </c>
      <c r="CU127" s="15" t="e">
        <v>#DIV/0!</v>
      </c>
      <c r="CV127" s="15" t="e">
        <v>#DIV/0!</v>
      </c>
      <c r="CW127" s="15" t="e">
        <v>#DIV/0!</v>
      </c>
      <c r="CX127" s="15" t="e">
        <v>#DIV/0!</v>
      </c>
      <c r="CY127" s="15" t="e">
        <v>#DIV/0!</v>
      </c>
      <c r="CZ127" s="15">
        <v>0</v>
      </c>
      <c r="DA127" s="15">
        <v>0</v>
      </c>
      <c r="DB127" s="15">
        <v>0</v>
      </c>
      <c r="DC127" s="15">
        <v>0</v>
      </c>
      <c r="DD127" s="15">
        <v>0</v>
      </c>
      <c r="DE127" s="15">
        <v>0</v>
      </c>
      <c r="DF127" s="15">
        <v>0</v>
      </c>
      <c r="DG127" s="15">
        <v>0</v>
      </c>
      <c r="DH127" s="15">
        <v>0</v>
      </c>
      <c r="DI127" s="15">
        <v>0</v>
      </c>
      <c r="DJ127" s="15">
        <v>0</v>
      </c>
      <c r="DK127" s="15">
        <v>0.16081041311101288</v>
      </c>
      <c r="DL127" s="16">
        <v>0</v>
      </c>
      <c r="DM127" s="16">
        <v>0</v>
      </c>
      <c r="DN127" s="16">
        <v>0</v>
      </c>
      <c r="DO127" s="16">
        <v>0</v>
      </c>
      <c r="DP127" s="16">
        <v>0</v>
      </c>
      <c r="DQ127" s="16">
        <v>0</v>
      </c>
      <c r="DR127" s="16">
        <v>0</v>
      </c>
      <c r="DS127" s="16">
        <v>0</v>
      </c>
      <c r="DT127" s="16">
        <v>0</v>
      </c>
      <c r="DU127" s="16">
        <v>0</v>
      </c>
      <c r="DV127" s="16">
        <v>0</v>
      </c>
      <c r="DW127" s="16">
        <v>116.09123422844866</v>
      </c>
      <c r="DX127" s="16">
        <v>0</v>
      </c>
      <c r="DY127" s="16">
        <v>0</v>
      </c>
      <c r="DZ127" s="16">
        <v>0</v>
      </c>
      <c r="EA127" s="16">
        <v>0</v>
      </c>
      <c r="EB127" s="16">
        <v>0</v>
      </c>
      <c r="EC127" s="16">
        <v>0</v>
      </c>
      <c r="ED127" s="16">
        <v>0</v>
      </c>
      <c r="EE127" s="16">
        <v>0</v>
      </c>
      <c r="EF127" s="16">
        <v>0</v>
      </c>
      <c r="EG127" s="16">
        <v>0</v>
      </c>
      <c r="EH127" s="16">
        <v>0</v>
      </c>
      <c r="EI127" s="16">
        <v>105.09489416456711</v>
      </c>
      <c r="EJ127" s="16">
        <v>0</v>
      </c>
      <c r="EK127" s="16">
        <v>0</v>
      </c>
      <c r="EL127" s="16">
        <v>0</v>
      </c>
      <c r="EM127" s="16">
        <v>0</v>
      </c>
      <c r="EN127" s="16">
        <v>0</v>
      </c>
      <c r="EO127" s="16">
        <v>0</v>
      </c>
      <c r="EP127" s="16">
        <v>0</v>
      </c>
      <c r="EQ127" s="16">
        <v>0</v>
      </c>
      <c r="ER127" s="16">
        <v>0</v>
      </c>
      <c r="ES127" s="16">
        <v>0</v>
      </c>
      <c r="ET127" s="16">
        <v>0</v>
      </c>
      <c r="EU127" s="16">
        <v>11.01472231135955</v>
      </c>
      <c r="EV127" s="16">
        <v>0</v>
      </c>
      <c r="EW127" s="16">
        <v>0</v>
      </c>
      <c r="EX127" s="16">
        <v>0</v>
      </c>
      <c r="EY127" s="16">
        <v>0</v>
      </c>
      <c r="EZ127" s="16">
        <v>0</v>
      </c>
      <c r="FA127" s="16">
        <v>0</v>
      </c>
      <c r="FB127" s="16">
        <v>0</v>
      </c>
      <c r="FC127" s="16">
        <v>0</v>
      </c>
      <c r="FD127" s="16">
        <v>0</v>
      </c>
      <c r="FE127" s="16">
        <v>0</v>
      </c>
      <c r="FF127" s="16">
        <v>0</v>
      </c>
      <c r="FG127" s="16">
        <v>714.69431297128426</v>
      </c>
      <c r="FH127" s="13">
        <v>0</v>
      </c>
      <c r="FI127" s="13">
        <v>0</v>
      </c>
      <c r="FJ127" s="13">
        <v>0</v>
      </c>
      <c r="FK127" s="13">
        <v>0</v>
      </c>
      <c r="FL127" s="13">
        <v>0</v>
      </c>
      <c r="FM127" s="13">
        <v>0</v>
      </c>
      <c r="FN127" s="13">
        <v>0</v>
      </c>
      <c r="FO127" s="13">
        <v>0</v>
      </c>
      <c r="FP127" s="13">
        <v>0</v>
      </c>
      <c r="FQ127" s="13">
        <v>0</v>
      </c>
      <c r="FR127" s="13">
        <v>0</v>
      </c>
      <c r="FS127" s="13">
        <v>1789102</v>
      </c>
      <c r="FT127" s="15">
        <v>0</v>
      </c>
      <c r="FU127" s="15">
        <v>0</v>
      </c>
      <c r="FV127" s="15">
        <v>0</v>
      </c>
      <c r="FW127" s="15">
        <v>0</v>
      </c>
      <c r="FX127" s="15">
        <v>0</v>
      </c>
      <c r="FY127" s="15">
        <v>0</v>
      </c>
      <c r="FZ127" s="15">
        <v>0</v>
      </c>
      <c r="GA127" s="15">
        <v>0</v>
      </c>
      <c r="GB127" s="15">
        <v>0</v>
      </c>
      <c r="GC127" s="15">
        <v>0</v>
      </c>
      <c r="GD127" s="15">
        <v>0</v>
      </c>
      <c r="GE127" s="15">
        <v>0.16271788304970874</v>
      </c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>
        <v>0</v>
      </c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>
        <v>0</v>
      </c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>
        <v>0</v>
      </c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>
        <v>0</v>
      </c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>
        <v>0</v>
      </c>
      <c r="IN127" s="12"/>
      <c r="IO127" s="12"/>
      <c r="IP127" s="12"/>
      <c r="IQ127" s="12"/>
      <c r="IR127" s="12"/>
      <c r="IS127" s="12"/>
      <c r="IT127" s="12"/>
      <c r="IU127" s="12"/>
      <c r="IV127" s="12"/>
      <c r="IW127" s="12"/>
      <c r="IX127" s="12"/>
      <c r="IY127" s="12">
        <v>0</v>
      </c>
      <c r="IZ127" s="12"/>
      <c r="JA127" s="12"/>
      <c r="JB127" s="12"/>
      <c r="JC127" s="12"/>
      <c r="JD127" s="12"/>
      <c r="JE127" s="12"/>
      <c r="JF127" s="12"/>
      <c r="JG127" s="12"/>
      <c r="JH127" s="12"/>
      <c r="JI127" s="12"/>
      <c r="JJ127" s="12"/>
      <c r="JK127" s="12">
        <v>0</v>
      </c>
      <c r="JL127" s="12"/>
      <c r="JM127" s="12"/>
      <c r="JN127" s="12"/>
      <c r="JO127" s="12"/>
      <c r="JP127" s="12"/>
      <c r="JQ127" s="12"/>
      <c r="JR127" s="12"/>
      <c r="JS127" s="12"/>
      <c r="JT127" s="12"/>
      <c r="JU127" s="12"/>
      <c r="JV127" s="12"/>
      <c r="JW127" s="12">
        <v>0</v>
      </c>
      <c r="JX127" s="12"/>
      <c r="JY127" s="12"/>
      <c r="JZ127" s="12"/>
      <c r="KA127" s="12"/>
      <c r="KB127" s="12"/>
      <c r="KC127" s="12"/>
      <c r="KD127" s="12"/>
      <c r="KE127" s="12"/>
      <c r="KF127" s="12"/>
      <c r="KG127" s="12"/>
      <c r="KH127" s="12"/>
      <c r="KI127" s="12">
        <v>0</v>
      </c>
      <c r="KJ127" s="12"/>
      <c r="KK127" s="12"/>
      <c r="KL127" s="12"/>
      <c r="KM127" s="12"/>
      <c r="KN127" s="12"/>
      <c r="KO127" s="12"/>
      <c r="KP127" s="12"/>
      <c r="KQ127" s="12"/>
      <c r="KR127" s="12"/>
      <c r="KS127" s="12"/>
      <c r="KT127" s="12"/>
      <c r="KU127" s="12">
        <v>0</v>
      </c>
      <c r="KV127" s="12"/>
      <c r="KW127" s="12"/>
      <c r="KX127" s="12"/>
      <c r="KY127" s="12"/>
      <c r="KZ127" s="12"/>
      <c r="LA127" s="12"/>
      <c r="LB127" s="12"/>
      <c r="LC127" s="12"/>
      <c r="LD127" s="12"/>
      <c r="LE127" s="12"/>
      <c r="LF127" s="12"/>
      <c r="LG127" s="12">
        <v>0</v>
      </c>
      <c r="LH127" s="12"/>
      <c r="LI127" s="12"/>
      <c r="LJ127" s="12"/>
      <c r="LK127" s="12"/>
      <c r="LL127" s="12"/>
      <c r="LM127" s="12"/>
      <c r="LN127" s="12"/>
      <c r="LO127" s="12"/>
      <c r="LP127" s="12"/>
      <c r="LQ127" s="12"/>
      <c r="LR127" s="12"/>
      <c r="LS127" s="12">
        <v>113</v>
      </c>
      <c r="LT127" s="14"/>
      <c r="LU127" s="14"/>
      <c r="LV127" s="14"/>
      <c r="LW127" s="14"/>
      <c r="LX127" s="14"/>
      <c r="LY127" s="14"/>
      <c r="LZ127" s="14"/>
      <c r="MA127" s="14"/>
      <c r="MB127" s="14"/>
      <c r="MC127" s="14"/>
      <c r="MD127" s="14"/>
      <c r="ME127" s="14">
        <v>0</v>
      </c>
      <c r="MF127" s="14"/>
      <c r="MG127" s="14"/>
      <c r="MH127" s="14"/>
      <c r="MI127" s="14"/>
      <c r="MJ127" s="14"/>
      <c r="MK127" s="14"/>
      <c r="ML127" s="14"/>
      <c r="MM127" s="14"/>
      <c r="MN127" s="14"/>
      <c r="MO127" s="14"/>
      <c r="MP127" s="14"/>
      <c r="MQ127" s="14">
        <v>0</v>
      </c>
      <c r="MR127" s="14"/>
      <c r="MS127" s="14"/>
      <c r="MT127" s="14"/>
      <c r="MU127" s="14"/>
      <c r="MV127" s="14"/>
      <c r="MW127" s="14"/>
      <c r="MX127" s="14"/>
      <c r="MY127" s="14"/>
      <c r="MZ127" s="14"/>
      <c r="NA127" s="14"/>
      <c r="NB127" s="14"/>
      <c r="NC127" s="14">
        <v>0</v>
      </c>
      <c r="ND127" s="14"/>
      <c r="NE127" s="14"/>
      <c r="NF127" s="14"/>
      <c r="NG127" s="14"/>
      <c r="NH127" s="14"/>
      <c r="NI127" s="14"/>
      <c r="NJ127" s="14"/>
      <c r="NK127" s="14"/>
      <c r="NL127" s="14"/>
      <c r="NM127" s="14"/>
      <c r="NN127" s="14"/>
      <c r="NO127" s="14">
        <v>0</v>
      </c>
      <c r="NP127" s="14"/>
      <c r="NQ127" s="14"/>
      <c r="NR127" s="14"/>
      <c r="NS127" s="14"/>
      <c r="NT127" s="14"/>
      <c r="NU127" s="14"/>
      <c r="NV127" s="14"/>
      <c r="NW127" s="14"/>
      <c r="NX127" s="14"/>
      <c r="NY127" s="14"/>
      <c r="NZ127" s="14"/>
      <c r="OA127" s="14">
        <v>0</v>
      </c>
      <c r="OB127" s="14"/>
      <c r="OC127" s="14"/>
      <c r="OD127" s="14"/>
      <c r="OE127" s="14"/>
      <c r="OF127" s="14"/>
      <c r="OG127" s="14"/>
      <c r="OH127" s="14"/>
      <c r="OI127" s="14"/>
      <c r="OJ127" s="14"/>
      <c r="OK127" s="14"/>
      <c r="OL127" s="14"/>
      <c r="OM127" s="14">
        <v>0</v>
      </c>
      <c r="ON127" s="14"/>
      <c r="OO127" s="14"/>
      <c r="OP127" s="14"/>
      <c r="OQ127" s="14"/>
      <c r="OR127" s="14"/>
      <c r="OS127" s="14"/>
      <c r="OT127" s="14"/>
      <c r="OU127" s="14"/>
      <c r="OV127" s="14"/>
      <c r="OW127" s="14"/>
      <c r="OX127" s="14"/>
      <c r="OY127" s="14">
        <v>0</v>
      </c>
      <c r="OZ127" s="14"/>
      <c r="PA127" s="14"/>
      <c r="PB127" s="14"/>
      <c r="PC127" s="14"/>
      <c r="PD127" s="14"/>
      <c r="PE127" s="14"/>
      <c r="PF127" s="14"/>
      <c r="PG127" s="14"/>
      <c r="PH127" s="14"/>
      <c r="PI127" s="14"/>
      <c r="PJ127" s="14"/>
      <c r="PK127" s="14">
        <v>0</v>
      </c>
      <c r="PL127" s="14"/>
      <c r="PM127" s="14"/>
      <c r="PN127" s="14"/>
      <c r="PO127" s="14"/>
      <c r="PP127" s="14"/>
      <c r="PQ127" s="14"/>
      <c r="PR127" s="14"/>
      <c r="PS127" s="14"/>
      <c r="PT127" s="14"/>
      <c r="PU127" s="14"/>
      <c r="PV127" s="14"/>
      <c r="PW127" s="14">
        <v>0</v>
      </c>
      <c r="PX127" s="14"/>
      <c r="PY127" s="14"/>
      <c r="PZ127" s="14"/>
      <c r="QA127" s="14"/>
      <c r="QB127" s="14"/>
      <c r="QC127" s="14"/>
      <c r="QD127" s="14"/>
      <c r="QE127" s="14"/>
      <c r="QF127" s="14"/>
      <c r="QG127" s="14"/>
      <c r="QH127" s="14"/>
      <c r="QI127" s="14">
        <v>0</v>
      </c>
    </row>
    <row r="128" spans="16:451">
      <c r="R128" s="12"/>
      <c r="S128" s="12" t="s">
        <v>55</v>
      </c>
      <c r="T128" s="12"/>
      <c r="U128" s="12"/>
      <c r="V128" s="12"/>
      <c r="W128" s="12"/>
      <c r="X128" s="12"/>
      <c r="Y128" s="12"/>
      <c r="Z128" s="12"/>
      <c r="AA128" s="12"/>
      <c r="AB128" s="12"/>
      <c r="AC128" s="13">
        <v>1</v>
      </c>
      <c r="AD128" s="13"/>
      <c r="AE128" s="13"/>
      <c r="AO128">
        <v>0</v>
      </c>
      <c r="AR128" s="14"/>
      <c r="AS128" s="14"/>
      <c r="AT128" s="14"/>
      <c r="AU128" s="14"/>
      <c r="AV128" s="14"/>
      <c r="AW128" s="14"/>
      <c r="AX128" s="14"/>
      <c r="AY128" s="14"/>
      <c r="AZ128" s="14"/>
      <c r="BA128" s="14">
        <v>0</v>
      </c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>
        <v>0</v>
      </c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>
        <v>0</v>
      </c>
      <c r="BZ128" s="14"/>
      <c r="CA128" s="14"/>
      <c r="CB128" s="15" t="e">
        <v>#DIV/0!</v>
      </c>
      <c r="CC128" s="15" t="e">
        <v>#DIV/0!</v>
      </c>
      <c r="CD128" s="15" t="e">
        <v>#DIV/0!</v>
      </c>
      <c r="CE128" s="15" t="e">
        <v>#DIV/0!</v>
      </c>
      <c r="CF128" s="15" t="e">
        <v>#DIV/0!</v>
      </c>
      <c r="CG128" s="15" t="e">
        <v>#DIV/0!</v>
      </c>
      <c r="CH128" s="15" t="e">
        <v>#DIV/0!</v>
      </c>
      <c r="CI128" s="15" t="e">
        <v>#DIV/0!</v>
      </c>
      <c r="CJ128" s="15" t="e">
        <v>#DIV/0!</v>
      </c>
      <c r="CK128" s="15" t="e">
        <v>#DIV/0!</v>
      </c>
      <c r="CL128" s="15" t="e">
        <v>#DIV/0!</v>
      </c>
      <c r="CM128" s="15" t="e">
        <v>#DIV/0!</v>
      </c>
      <c r="CN128" s="15" t="e">
        <v>#DIV/0!</v>
      </c>
      <c r="CO128" s="15" t="e">
        <v>#DIV/0!</v>
      </c>
      <c r="CP128" s="15" t="e">
        <v>#DIV/0!</v>
      </c>
      <c r="CQ128" s="15" t="e">
        <v>#DIV/0!</v>
      </c>
      <c r="CR128" s="15" t="e">
        <v>#DIV/0!</v>
      </c>
      <c r="CS128" s="15" t="e">
        <v>#DIV/0!</v>
      </c>
      <c r="CT128" s="15" t="e">
        <v>#DIV/0!</v>
      </c>
      <c r="CU128" s="15" t="e">
        <v>#DIV/0!</v>
      </c>
      <c r="CV128" s="15" t="e">
        <v>#DIV/0!</v>
      </c>
      <c r="CW128" s="15" t="e">
        <v>#DIV/0!</v>
      </c>
      <c r="CX128" s="15" t="e">
        <v>#DIV/0!</v>
      </c>
      <c r="CY128" s="15" t="e">
        <v>#DIV/0!</v>
      </c>
      <c r="CZ128" s="15">
        <v>0</v>
      </c>
      <c r="DA128" s="15">
        <v>0</v>
      </c>
      <c r="DB128" s="15">
        <v>0</v>
      </c>
      <c r="DC128" s="15">
        <v>0</v>
      </c>
      <c r="DD128" s="15">
        <v>0</v>
      </c>
      <c r="DE128" s="15">
        <v>0</v>
      </c>
      <c r="DF128" s="15">
        <v>0</v>
      </c>
      <c r="DG128" s="15">
        <v>0</v>
      </c>
      <c r="DH128" s="15">
        <v>0</v>
      </c>
      <c r="DI128" s="15">
        <v>0.15827310870370087</v>
      </c>
      <c r="DJ128" s="15">
        <v>0</v>
      </c>
      <c r="DK128" s="15">
        <v>0</v>
      </c>
      <c r="DL128" s="16">
        <v>0</v>
      </c>
      <c r="DM128" s="16">
        <v>0</v>
      </c>
      <c r="DN128" s="16">
        <v>0</v>
      </c>
      <c r="DO128" s="16">
        <v>0</v>
      </c>
      <c r="DP128" s="16">
        <v>0</v>
      </c>
      <c r="DQ128" s="16">
        <v>0</v>
      </c>
      <c r="DR128" s="16">
        <v>0</v>
      </c>
      <c r="DS128" s="16">
        <v>0</v>
      </c>
      <c r="DT128" s="16">
        <v>0</v>
      </c>
      <c r="DU128" s="16">
        <v>115.72580324044692</v>
      </c>
      <c r="DV128" s="16">
        <v>0</v>
      </c>
      <c r="DW128" s="16">
        <v>0</v>
      </c>
      <c r="DX128" s="16">
        <v>0</v>
      </c>
      <c r="DY128" s="16">
        <v>0</v>
      </c>
      <c r="DZ128" s="16">
        <v>0</v>
      </c>
      <c r="EA128" s="16">
        <v>0</v>
      </c>
      <c r="EB128" s="16">
        <v>0</v>
      </c>
      <c r="EC128" s="16">
        <v>0</v>
      </c>
      <c r="ED128" s="16">
        <v>0</v>
      </c>
      <c r="EE128" s="16">
        <v>0</v>
      </c>
      <c r="EF128" s="16">
        <v>0</v>
      </c>
      <c r="EG128" s="16">
        <v>105.2210997342753</v>
      </c>
      <c r="EH128" s="16">
        <v>0</v>
      </c>
      <c r="EI128" s="16">
        <v>0</v>
      </c>
      <c r="EJ128" s="16">
        <v>0</v>
      </c>
      <c r="EK128" s="16">
        <v>0</v>
      </c>
      <c r="EL128" s="16">
        <v>0</v>
      </c>
      <c r="EM128" s="16">
        <v>0</v>
      </c>
      <c r="EN128" s="16">
        <v>0</v>
      </c>
      <c r="EO128" s="16">
        <v>0</v>
      </c>
      <c r="EP128" s="16">
        <v>0</v>
      </c>
      <c r="EQ128" s="16">
        <v>0</v>
      </c>
      <c r="ER128" s="16">
        <v>0</v>
      </c>
      <c r="ES128" s="16">
        <v>11.016213171673579</v>
      </c>
      <c r="ET128" s="16">
        <v>0</v>
      </c>
      <c r="EU128" s="16">
        <v>0</v>
      </c>
      <c r="EV128" s="16">
        <v>0</v>
      </c>
      <c r="EW128" s="16">
        <v>0</v>
      </c>
      <c r="EX128" s="16">
        <v>0</v>
      </c>
      <c r="EY128" s="16">
        <v>0</v>
      </c>
      <c r="EZ128" s="16">
        <v>0</v>
      </c>
      <c r="FA128" s="16">
        <v>0</v>
      </c>
      <c r="FB128" s="16">
        <v>0</v>
      </c>
      <c r="FC128" s="16">
        <v>0</v>
      </c>
      <c r="FD128" s="16">
        <v>0</v>
      </c>
      <c r="FE128" s="16">
        <v>711.84371690423757</v>
      </c>
      <c r="FF128" s="16">
        <v>0</v>
      </c>
      <c r="FG128" s="16">
        <v>0</v>
      </c>
      <c r="FH128" s="13">
        <v>0</v>
      </c>
      <c r="FI128" s="13">
        <v>0</v>
      </c>
      <c r="FJ128" s="13">
        <v>0</v>
      </c>
      <c r="FK128" s="13">
        <v>0</v>
      </c>
      <c r="FL128" s="13">
        <v>0</v>
      </c>
      <c r="FM128" s="13">
        <v>0</v>
      </c>
      <c r="FN128" s="13">
        <v>0</v>
      </c>
      <c r="FO128" s="13">
        <v>0</v>
      </c>
      <c r="FP128" s="13">
        <v>0</v>
      </c>
      <c r="FQ128" s="13">
        <v>6974977</v>
      </c>
      <c r="FR128" s="13">
        <v>0</v>
      </c>
      <c r="FS128" s="13">
        <v>0</v>
      </c>
      <c r="FT128" s="15">
        <v>0</v>
      </c>
      <c r="FU128" s="15">
        <v>0</v>
      </c>
      <c r="FV128" s="15">
        <v>0</v>
      </c>
      <c r="FW128" s="15">
        <v>0</v>
      </c>
      <c r="FX128" s="15">
        <v>0</v>
      </c>
      <c r="FY128" s="15">
        <v>0</v>
      </c>
      <c r="FZ128" s="15">
        <v>0</v>
      </c>
      <c r="GA128" s="15">
        <v>0</v>
      </c>
      <c r="GB128" s="15">
        <v>0</v>
      </c>
      <c r="GC128" s="15">
        <v>0.17367097411217269</v>
      </c>
      <c r="GD128" s="15">
        <v>0</v>
      </c>
      <c r="GE128" s="15">
        <v>0</v>
      </c>
      <c r="GF128" s="12"/>
      <c r="GG128" s="12"/>
      <c r="GH128" s="12"/>
      <c r="GI128" s="12"/>
      <c r="GJ128" s="12"/>
      <c r="GK128" s="12"/>
      <c r="GL128" s="12"/>
      <c r="GM128" s="12"/>
      <c r="GN128" s="12"/>
      <c r="GO128" s="12">
        <v>0</v>
      </c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>
        <v>0</v>
      </c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>
        <v>0</v>
      </c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>
        <v>0</v>
      </c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>
        <v>0</v>
      </c>
      <c r="IL128" s="12"/>
      <c r="IM128" s="12"/>
      <c r="IN128" s="12"/>
      <c r="IO128" s="12"/>
      <c r="IP128" s="12"/>
      <c r="IQ128" s="12"/>
      <c r="IR128" s="12"/>
      <c r="IS128" s="12"/>
      <c r="IT128" s="12"/>
      <c r="IU128" s="12"/>
      <c r="IV128" s="12"/>
      <c r="IW128" s="12">
        <v>0</v>
      </c>
      <c r="IX128" s="12"/>
      <c r="IY128" s="12"/>
      <c r="IZ128" s="12"/>
      <c r="JA128" s="12"/>
      <c r="JB128" s="12"/>
      <c r="JC128" s="12"/>
      <c r="JD128" s="12"/>
      <c r="JE128" s="12"/>
      <c r="JF128" s="12"/>
      <c r="JG128" s="12"/>
      <c r="JH128" s="12"/>
      <c r="JI128" s="12">
        <v>0</v>
      </c>
      <c r="JJ128" s="12"/>
      <c r="JK128" s="12"/>
      <c r="JL128" s="12"/>
      <c r="JM128" s="12"/>
      <c r="JN128" s="12"/>
      <c r="JO128" s="12"/>
      <c r="JP128" s="12"/>
      <c r="JQ128" s="12"/>
      <c r="JR128" s="12"/>
      <c r="JS128" s="12"/>
      <c r="JT128" s="12"/>
      <c r="JU128" s="12">
        <v>0</v>
      </c>
      <c r="JV128" s="12"/>
      <c r="JW128" s="12"/>
      <c r="JX128" s="12"/>
      <c r="JY128" s="12"/>
      <c r="JZ128" s="12"/>
      <c r="KA128" s="12"/>
      <c r="KB128" s="12"/>
      <c r="KC128" s="12"/>
      <c r="KD128" s="12"/>
      <c r="KE128" s="12"/>
      <c r="KF128" s="12"/>
      <c r="KG128" s="12">
        <v>0</v>
      </c>
      <c r="KH128" s="12"/>
      <c r="KI128" s="12"/>
      <c r="KJ128" s="12"/>
      <c r="KK128" s="12"/>
      <c r="KL128" s="12"/>
      <c r="KM128" s="12"/>
      <c r="KN128" s="12"/>
      <c r="KO128" s="12"/>
      <c r="KP128" s="12"/>
      <c r="KQ128" s="12"/>
      <c r="KR128" s="12"/>
      <c r="KS128" s="12">
        <v>485</v>
      </c>
      <c r="KT128" s="12"/>
      <c r="KU128" s="12"/>
      <c r="KV128" s="12"/>
      <c r="KW128" s="12"/>
      <c r="KX128" s="12"/>
      <c r="KY128" s="12"/>
      <c r="KZ128" s="12"/>
      <c r="LA128" s="12"/>
      <c r="LB128" s="12"/>
      <c r="LC128" s="12"/>
      <c r="LD128" s="12"/>
      <c r="LE128" s="12">
        <v>0</v>
      </c>
      <c r="LF128" s="12"/>
      <c r="LG128" s="12"/>
      <c r="LH128" s="12"/>
      <c r="LI128" s="12"/>
      <c r="LJ128" s="12"/>
      <c r="LK128" s="12"/>
      <c r="LL128" s="12"/>
      <c r="LM128" s="12"/>
      <c r="LN128" s="12"/>
      <c r="LO128" s="12"/>
      <c r="LP128" s="12"/>
      <c r="LQ128" s="12">
        <v>0</v>
      </c>
      <c r="LR128" s="12"/>
      <c r="LS128" s="12"/>
      <c r="LT128" s="14"/>
      <c r="LU128" s="14"/>
      <c r="LV128" s="14"/>
      <c r="LW128" s="14"/>
      <c r="LX128" s="14"/>
      <c r="LY128" s="14"/>
      <c r="LZ128" s="14"/>
      <c r="MA128" s="14"/>
      <c r="MB128" s="14"/>
      <c r="MC128" s="14">
        <v>0</v>
      </c>
      <c r="MD128" s="14"/>
      <c r="ME128" s="14"/>
      <c r="MF128" s="14"/>
      <c r="MG128" s="14"/>
      <c r="MH128" s="14"/>
      <c r="MI128" s="14"/>
      <c r="MJ128" s="14"/>
      <c r="MK128" s="14"/>
      <c r="ML128" s="14"/>
      <c r="MM128" s="14"/>
      <c r="MN128" s="14"/>
      <c r="MO128" s="14">
        <v>0</v>
      </c>
      <c r="MP128" s="14"/>
      <c r="MQ128" s="14"/>
      <c r="MR128" s="14"/>
      <c r="MS128" s="14"/>
      <c r="MT128" s="14"/>
      <c r="MU128" s="14"/>
      <c r="MV128" s="14"/>
      <c r="MW128" s="14"/>
      <c r="MX128" s="14"/>
      <c r="MY128" s="14"/>
      <c r="MZ128" s="14"/>
      <c r="NA128" s="14">
        <v>0</v>
      </c>
      <c r="NB128" s="14"/>
      <c r="NC128" s="14"/>
      <c r="ND128" s="14"/>
      <c r="NE128" s="14"/>
      <c r="NF128" s="14"/>
      <c r="NG128" s="14"/>
      <c r="NH128" s="14"/>
      <c r="NI128" s="14"/>
      <c r="NJ128" s="14"/>
      <c r="NK128" s="14"/>
      <c r="NL128" s="14"/>
      <c r="NM128" s="14">
        <v>0</v>
      </c>
      <c r="NN128" s="14"/>
      <c r="NO128" s="14"/>
      <c r="NP128" s="14"/>
      <c r="NQ128" s="14"/>
      <c r="NR128" s="14"/>
      <c r="NS128" s="14"/>
      <c r="NT128" s="14"/>
      <c r="NU128" s="14"/>
      <c r="NV128" s="14"/>
      <c r="NW128" s="14"/>
      <c r="NX128" s="14"/>
      <c r="NY128" s="14">
        <v>0</v>
      </c>
      <c r="NZ128" s="14"/>
      <c r="OA128" s="14"/>
      <c r="OB128" s="14"/>
      <c r="OC128" s="14"/>
      <c r="OD128" s="14"/>
      <c r="OE128" s="14"/>
      <c r="OF128" s="14"/>
      <c r="OG128" s="14"/>
      <c r="OH128" s="14"/>
      <c r="OI128" s="14"/>
      <c r="OJ128" s="14"/>
      <c r="OK128" s="14">
        <v>0</v>
      </c>
      <c r="OL128" s="14"/>
      <c r="OM128" s="14"/>
      <c r="ON128" s="14"/>
      <c r="OO128" s="14"/>
      <c r="OP128" s="14"/>
      <c r="OQ128" s="14"/>
      <c r="OR128" s="14"/>
      <c r="OS128" s="14"/>
      <c r="OT128" s="14"/>
      <c r="OU128" s="14"/>
      <c r="OV128" s="14"/>
      <c r="OW128" s="14">
        <v>0</v>
      </c>
      <c r="OX128" s="14"/>
      <c r="OY128" s="14"/>
      <c r="OZ128" s="14"/>
      <c r="PA128" s="14"/>
      <c r="PB128" s="14"/>
      <c r="PC128" s="14"/>
      <c r="PD128" s="14"/>
      <c r="PE128" s="14"/>
      <c r="PF128" s="14"/>
      <c r="PG128" s="14"/>
      <c r="PH128" s="14"/>
      <c r="PI128" s="14">
        <v>0</v>
      </c>
      <c r="PJ128" s="14"/>
      <c r="PK128" s="14"/>
      <c r="PL128" s="14"/>
      <c r="PM128" s="14"/>
      <c r="PN128" s="14"/>
      <c r="PO128" s="14"/>
      <c r="PP128" s="14"/>
      <c r="PQ128" s="14"/>
      <c r="PR128" s="14"/>
      <c r="PS128" s="14"/>
      <c r="PT128" s="14"/>
      <c r="PU128" s="14">
        <v>0</v>
      </c>
      <c r="PV128" s="14"/>
      <c r="PW128" s="14"/>
      <c r="PX128" s="14"/>
      <c r="PY128" s="14"/>
      <c r="PZ128" s="14"/>
      <c r="QA128" s="14"/>
      <c r="QB128" s="14"/>
      <c r="QC128" s="14"/>
      <c r="QD128" s="14"/>
      <c r="QE128" s="14"/>
      <c r="QF128" s="14"/>
      <c r="QG128" s="14">
        <v>0</v>
      </c>
      <c r="QH128" s="14"/>
      <c r="QI128" s="14"/>
    </row>
    <row r="129" spans="16:451">
      <c r="R129" s="12"/>
      <c r="S129" s="12" t="s">
        <v>56</v>
      </c>
      <c r="T129" s="12"/>
      <c r="U129" s="12"/>
      <c r="V129" s="12"/>
      <c r="W129" s="12"/>
      <c r="X129" s="12"/>
      <c r="Y129" s="12"/>
      <c r="Z129" s="12"/>
      <c r="AA129" s="12"/>
      <c r="AB129" s="12"/>
      <c r="AC129" s="13"/>
      <c r="AD129" s="13">
        <v>1</v>
      </c>
      <c r="AE129" s="13"/>
      <c r="AP129">
        <v>0</v>
      </c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>
        <v>0</v>
      </c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>
        <v>0</v>
      </c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>
        <v>0</v>
      </c>
      <c r="CA129" s="14"/>
      <c r="CB129" s="15" t="e">
        <v>#DIV/0!</v>
      </c>
      <c r="CC129" s="15" t="e">
        <v>#DIV/0!</v>
      </c>
      <c r="CD129" s="15" t="e">
        <v>#DIV/0!</v>
      </c>
      <c r="CE129" s="15" t="e">
        <v>#DIV/0!</v>
      </c>
      <c r="CF129" s="15" t="e">
        <v>#DIV/0!</v>
      </c>
      <c r="CG129" s="15" t="e">
        <v>#DIV/0!</v>
      </c>
      <c r="CH129" s="15" t="e">
        <v>#DIV/0!</v>
      </c>
      <c r="CI129" s="15" t="e">
        <v>#DIV/0!</v>
      </c>
      <c r="CJ129" s="15" t="e">
        <v>#DIV/0!</v>
      </c>
      <c r="CK129" s="15" t="e">
        <v>#DIV/0!</v>
      </c>
      <c r="CL129" s="15" t="e">
        <v>#DIV/0!</v>
      </c>
      <c r="CM129" s="15" t="e">
        <v>#DIV/0!</v>
      </c>
      <c r="CN129" s="15" t="e">
        <v>#DIV/0!</v>
      </c>
      <c r="CO129" s="15" t="e">
        <v>#DIV/0!</v>
      </c>
      <c r="CP129" s="15" t="e">
        <v>#DIV/0!</v>
      </c>
      <c r="CQ129" s="15" t="e">
        <v>#DIV/0!</v>
      </c>
      <c r="CR129" s="15" t="e">
        <v>#DIV/0!</v>
      </c>
      <c r="CS129" s="15" t="e">
        <v>#DIV/0!</v>
      </c>
      <c r="CT129" s="15" t="e">
        <v>#DIV/0!</v>
      </c>
      <c r="CU129" s="15" t="e">
        <v>#DIV/0!</v>
      </c>
      <c r="CV129" s="15" t="e">
        <v>#DIV/0!</v>
      </c>
      <c r="CW129" s="15" t="e">
        <v>#DIV/0!</v>
      </c>
      <c r="CX129" s="15" t="e">
        <v>#DIV/0!</v>
      </c>
      <c r="CY129" s="15" t="e">
        <v>#DIV/0!</v>
      </c>
      <c r="CZ129" s="15">
        <v>0</v>
      </c>
      <c r="DA129" s="15">
        <v>0</v>
      </c>
      <c r="DB129" s="15">
        <v>0</v>
      </c>
      <c r="DC129" s="15">
        <v>0</v>
      </c>
      <c r="DD129" s="15">
        <v>0</v>
      </c>
      <c r="DE129" s="15">
        <v>0</v>
      </c>
      <c r="DF129" s="15">
        <v>0</v>
      </c>
      <c r="DG129" s="15">
        <v>0</v>
      </c>
      <c r="DH129" s="15">
        <v>0</v>
      </c>
      <c r="DI129" s="15">
        <v>0</v>
      </c>
      <c r="DJ129" s="15">
        <v>0.16899078903448314</v>
      </c>
      <c r="DK129" s="15">
        <v>0</v>
      </c>
      <c r="DL129" s="16">
        <v>0</v>
      </c>
      <c r="DM129" s="16">
        <v>0</v>
      </c>
      <c r="DN129" s="16">
        <v>0</v>
      </c>
      <c r="DO129" s="16">
        <v>0</v>
      </c>
      <c r="DP129" s="16">
        <v>0</v>
      </c>
      <c r="DQ129" s="16">
        <v>0</v>
      </c>
      <c r="DR129" s="16">
        <v>0</v>
      </c>
      <c r="DS129" s="16">
        <v>0</v>
      </c>
      <c r="DT129" s="16">
        <v>0</v>
      </c>
      <c r="DU129" s="16">
        <v>0</v>
      </c>
      <c r="DV129" s="16">
        <v>116.88962955664117</v>
      </c>
      <c r="DW129" s="16">
        <v>0</v>
      </c>
      <c r="DX129" s="16">
        <v>0</v>
      </c>
      <c r="DY129" s="16">
        <v>0</v>
      </c>
      <c r="DZ129" s="16">
        <v>0</v>
      </c>
      <c r="EA129" s="16">
        <v>0</v>
      </c>
      <c r="EB129" s="16">
        <v>0</v>
      </c>
      <c r="EC129" s="16">
        <v>0</v>
      </c>
      <c r="ED129" s="16">
        <v>0</v>
      </c>
      <c r="EE129" s="16">
        <v>0</v>
      </c>
      <c r="EF129" s="16">
        <v>0</v>
      </c>
      <c r="EG129" s="16">
        <v>0</v>
      </c>
      <c r="EH129" s="16">
        <v>106.05352269978033</v>
      </c>
      <c r="EI129" s="16">
        <v>0</v>
      </c>
      <c r="EJ129" s="16">
        <v>0</v>
      </c>
      <c r="EK129" s="16">
        <v>0</v>
      </c>
      <c r="EL129" s="16">
        <v>0</v>
      </c>
      <c r="EM129" s="16">
        <v>0</v>
      </c>
      <c r="EN129" s="16">
        <v>0</v>
      </c>
      <c r="EO129" s="16">
        <v>0</v>
      </c>
      <c r="EP129" s="16">
        <v>0</v>
      </c>
      <c r="EQ129" s="16">
        <v>0</v>
      </c>
      <c r="ER129" s="16">
        <v>0</v>
      </c>
      <c r="ES129" s="16">
        <v>0</v>
      </c>
      <c r="ET129" s="16">
        <v>11.166860386052798</v>
      </c>
      <c r="EU129" s="16">
        <v>0</v>
      </c>
      <c r="EV129" s="16">
        <v>0</v>
      </c>
      <c r="EW129" s="16">
        <v>0</v>
      </c>
      <c r="EX129" s="16">
        <v>0</v>
      </c>
      <c r="EY129" s="16">
        <v>0</v>
      </c>
      <c r="EZ129" s="16">
        <v>0</v>
      </c>
      <c r="FA129" s="16">
        <v>0</v>
      </c>
      <c r="FB129" s="16">
        <v>0</v>
      </c>
      <c r="FC129" s="16">
        <v>0</v>
      </c>
      <c r="FD129" s="16">
        <v>0</v>
      </c>
      <c r="FE129" s="16">
        <v>0</v>
      </c>
      <c r="FF129" s="16">
        <v>665.42166061542036</v>
      </c>
      <c r="FG129" s="16">
        <v>0</v>
      </c>
      <c r="FH129" s="13">
        <v>0</v>
      </c>
      <c r="FI129" s="13">
        <v>0</v>
      </c>
      <c r="FJ129" s="13">
        <v>0</v>
      </c>
      <c r="FK129" s="13">
        <v>0</v>
      </c>
      <c r="FL129" s="13">
        <v>0</v>
      </c>
      <c r="FM129" s="13">
        <v>0</v>
      </c>
      <c r="FN129" s="13">
        <v>0</v>
      </c>
      <c r="FO129" s="13">
        <v>0</v>
      </c>
      <c r="FP129" s="13">
        <v>0</v>
      </c>
      <c r="FQ129" s="13">
        <v>0</v>
      </c>
      <c r="FR129" s="13">
        <v>8773750</v>
      </c>
      <c r="FS129" s="13">
        <v>0</v>
      </c>
      <c r="FT129" s="15">
        <v>0</v>
      </c>
      <c r="FU129" s="15">
        <v>0</v>
      </c>
      <c r="FV129" s="15">
        <v>0</v>
      </c>
      <c r="FW129" s="15">
        <v>0</v>
      </c>
      <c r="FX129" s="15">
        <v>0</v>
      </c>
      <c r="FY129" s="15">
        <v>0</v>
      </c>
      <c r="FZ129" s="15">
        <v>0</v>
      </c>
      <c r="GA129" s="15">
        <v>0</v>
      </c>
      <c r="GB129" s="15">
        <v>0</v>
      </c>
      <c r="GC129" s="15">
        <v>0</v>
      </c>
      <c r="GD129" s="15">
        <v>0.13569720017096451</v>
      </c>
      <c r="GE129" s="15">
        <v>0</v>
      </c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>
        <v>0</v>
      </c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>
        <v>0</v>
      </c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>
        <v>0</v>
      </c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>
        <v>0</v>
      </c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>
        <v>0</v>
      </c>
      <c r="IM129" s="12"/>
      <c r="IN129" s="12"/>
      <c r="IO129" s="12"/>
      <c r="IP129" s="12"/>
      <c r="IQ129" s="12"/>
      <c r="IR129" s="12"/>
      <c r="IS129" s="12"/>
      <c r="IT129" s="12"/>
      <c r="IU129" s="12"/>
      <c r="IV129" s="12"/>
      <c r="IW129" s="12"/>
      <c r="IX129" s="12">
        <v>0</v>
      </c>
      <c r="IY129" s="12"/>
      <c r="IZ129" s="12"/>
      <c r="JA129" s="12"/>
      <c r="JB129" s="12"/>
      <c r="JC129" s="12"/>
      <c r="JD129" s="12"/>
      <c r="JE129" s="12"/>
      <c r="JF129" s="12"/>
      <c r="JG129" s="12"/>
      <c r="JH129" s="12"/>
      <c r="JI129" s="12"/>
      <c r="JJ129" s="12">
        <v>0</v>
      </c>
      <c r="JK129" s="12"/>
      <c r="JL129" s="12"/>
      <c r="JM129" s="12"/>
      <c r="JN129" s="12"/>
      <c r="JO129" s="12"/>
      <c r="JP129" s="12"/>
      <c r="JQ129" s="12"/>
      <c r="JR129" s="12"/>
      <c r="JS129" s="12"/>
      <c r="JT129" s="12"/>
      <c r="JU129" s="12"/>
      <c r="JV129" s="12">
        <v>0</v>
      </c>
      <c r="JW129" s="12"/>
      <c r="JX129" s="12"/>
      <c r="JY129" s="12"/>
      <c r="JZ129" s="12"/>
      <c r="KA129" s="12"/>
      <c r="KB129" s="12"/>
      <c r="KC129" s="12"/>
      <c r="KD129" s="12"/>
      <c r="KE129" s="12"/>
      <c r="KF129" s="12"/>
      <c r="KG129" s="12"/>
      <c r="KH129" s="12">
        <v>0</v>
      </c>
      <c r="KI129" s="12"/>
      <c r="KJ129" s="12"/>
      <c r="KK129" s="12"/>
      <c r="KL129" s="12"/>
      <c r="KM129" s="12"/>
      <c r="KN129" s="12"/>
      <c r="KO129" s="12"/>
      <c r="KP129" s="12"/>
      <c r="KQ129" s="12"/>
      <c r="KR129" s="12"/>
      <c r="KS129" s="12"/>
      <c r="KT129" s="12">
        <v>0</v>
      </c>
      <c r="KU129" s="12"/>
      <c r="KV129" s="12"/>
      <c r="KW129" s="12"/>
      <c r="KX129" s="12"/>
      <c r="KY129" s="12"/>
      <c r="KZ129" s="12"/>
      <c r="LA129" s="12"/>
      <c r="LB129" s="12"/>
      <c r="LC129" s="12"/>
      <c r="LD129" s="12"/>
      <c r="LE129" s="12"/>
      <c r="LF129" s="12">
        <v>562</v>
      </c>
      <c r="LG129" s="12"/>
      <c r="LH129" s="12"/>
      <c r="LI129" s="12"/>
      <c r="LJ129" s="12"/>
      <c r="LK129" s="12"/>
      <c r="LL129" s="12"/>
      <c r="LM129" s="12"/>
      <c r="LN129" s="12"/>
      <c r="LO129" s="12"/>
      <c r="LP129" s="12"/>
      <c r="LQ129" s="12"/>
      <c r="LR129" s="12">
        <v>0</v>
      </c>
      <c r="LS129" s="12"/>
      <c r="LT129" s="14"/>
      <c r="LU129" s="14"/>
      <c r="LV129" s="14"/>
      <c r="LW129" s="14"/>
      <c r="LX129" s="14"/>
      <c r="LY129" s="14"/>
      <c r="LZ129" s="14"/>
      <c r="MA129" s="14"/>
      <c r="MB129" s="14"/>
      <c r="MC129" s="14"/>
      <c r="MD129" s="14">
        <v>0</v>
      </c>
      <c r="ME129" s="14"/>
      <c r="MF129" s="14"/>
      <c r="MG129" s="14"/>
      <c r="MH129" s="14"/>
      <c r="MI129" s="14"/>
      <c r="MJ129" s="14"/>
      <c r="MK129" s="14"/>
      <c r="ML129" s="14"/>
      <c r="MM129" s="14"/>
      <c r="MN129" s="14"/>
      <c r="MO129" s="14"/>
      <c r="MP129" s="14">
        <v>0</v>
      </c>
      <c r="MQ129" s="14"/>
      <c r="MR129" s="14"/>
      <c r="MS129" s="14"/>
      <c r="MT129" s="14"/>
      <c r="MU129" s="14"/>
      <c r="MV129" s="14"/>
      <c r="MW129" s="14"/>
      <c r="MX129" s="14"/>
      <c r="MY129" s="14"/>
      <c r="MZ129" s="14"/>
      <c r="NA129" s="14"/>
      <c r="NB129" s="14">
        <v>0</v>
      </c>
      <c r="NC129" s="14"/>
      <c r="ND129" s="14"/>
      <c r="NE129" s="14"/>
      <c r="NF129" s="14"/>
      <c r="NG129" s="14"/>
      <c r="NH129" s="14"/>
      <c r="NI129" s="14"/>
      <c r="NJ129" s="14"/>
      <c r="NK129" s="14"/>
      <c r="NL129" s="14"/>
      <c r="NM129" s="14"/>
      <c r="NN129" s="14">
        <v>0</v>
      </c>
      <c r="NO129" s="14"/>
      <c r="NP129" s="14"/>
      <c r="NQ129" s="14"/>
      <c r="NR129" s="14"/>
      <c r="NS129" s="14"/>
      <c r="NT129" s="14"/>
      <c r="NU129" s="14"/>
      <c r="NV129" s="14"/>
      <c r="NW129" s="14"/>
      <c r="NX129" s="14"/>
      <c r="NY129" s="14"/>
      <c r="NZ129" s="14">
        <v>0</v>
      </c>
      <c r="OA129" s="14"/>
      <c r="OB129" s="14"/>
      <c r="OC129" s="14"/>
      <c r="OD129" s="14"/>
      <c r="OE129" s="14"/>
      <c r="OF129" s="14"/>
      <c r="OG129" s="14"/>
      <c r="OH129" s="14"/>
      <c r="OI129" s="14"/>
      <c r="OJ129" s="14"/>
      <c r="OK129" s="14"/>
      <c r="OL129" s="14">
        <v>0</v>
      </c>
      <c r="OM129" s="14"/>
      <c r="ON129" s="14"/>
      <c r="OO129" s="14"/>
      <c r="OP129" s="14"/>
      <c r="OQ129" s="14"/>
      <c r="OR129" s="14"/>
      <c r="OS129" s="14"/>
      <c r="OT129" s="14"/>
      <c r="OU129" s="14"/>
      <c r="OV129" s="14"/>
      <c r="OW129" s="14"/>
      <c r="OX129" s="14">
        <v>0</v>
      </c>
      <c r="OY129" s="14"/>
      <c r="OZ129" s="14"/>
      <c r="PA129" s="14"/>
      <c r="PB129" s="14"/>
      <c r="PC129" s="14"/>
      <c r="PD129" s="14"/>
      <c r="PE129" s="14"/>
      <c r="PF129" s="14"/>
      <c r="PG129" s="14"/>
      <c r="PH129" s="14"/>
      <c r="PI129" s="14"/>
      <c r="PJ129" s="14">
        <v>0</v>
      </c>
      <c r="PK129" s="14"/>
      <c r="PL129" s="14"/>
      <c r="PM129" s="14"/>
      <c r="PN129" s="14"/>
      <c r="PO129" s="14"/>
      <c r="PP129" s="14"/>
      <c r="PQ129" s="14"/>
      <c r="PR129" s="14"/>
      <c r="PS129" s="14"/>
      <c r="PT129" s="14"/>
      <c r="PU129" s="14"/>
      <c r="PV129" s="14">
        <v>0</v>
      </c>
      <c r="PW129" s="14"/>
      <c r="PX129" s="14"/>
      <c r="PY129" s="14"/>
      <c r="PZ129" s="14"/>
      <c r="QA129" s="14"/>
      <c r="QB129" s="14"/>
      <c r="QC129" s="14"/>
      <c r="QD129" s="14"/>
      <c r="QE129" s="14"/>
      <c r="QF129" s="14"/>
      <c r="QG129" s="14"/>
      <c r="QH129" s="14">
        <v>0</v>
      </c>
      <c r="QI129" s="14"/>
    </row>
    <row r="130" spans="16:451">
      <c r="R130" s="12"/>
      <c r="S130" s="12" t="s">
        <v>57</v>
      </c>
      <c r="T130" s="12"/>
      <c r="U130" s="12"/>
      <c r="V130" s="12"/>
      <c r="W130" s="12"/>
      <c r="X130" s="12"/>
      <c r="Y130" s="12"/>
      <c r="Z130" s="12"/>
      <c r="AA130" s="12"/>
      <c r="AB130" s="12"/>
      <c r="AC130" s="13"/>
      <c r="AD130" s="13"/>
      <c r="AE130" s="13">
        <v>1</v>
      </c>
      <c r="AQ130">
        <v>110082.07</v>
      </c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>
        <v>110082.07</v>
      </c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>
        <v>0</v>
      </c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>
        <v>0</v>
      </c>
      <c r="CB130" s="15" t="e">
        <v>#DIV/0!</v>
      </c>
      <c r="CC130" s="15" t="e">
        <v>#DIV/0!</v>
      </c>
      <c r="CD130" s="15" t="e">
        <v>#DIV/0!</v>
      </c>
      <c r="CE130" s="15" t="e">
        <v>#DIV/0!</v>
      </c>
      <c r="CF130" s="15" t="e">
        <v>#DIV/0!</v>
      </c>
      <c r="CG130" s="15" t="e">
        <v>#DIV/0!</v>
      </c>
      <c r="CH130" s="15" t="e">
        <v>#DIV/0!</v>
      </c>
      <c r="CI130" s="15" t="e">
        <v>#DIV/0!</v>
      </c>
      <c r="CJ130" s="15" t="e">
        <v>#DIV/0!</v>
      </c>
      <c r="CK130" s="15" t="e">
        <v>#DIV/0!</v>
      </c>
      <c r="CL130" s="15" t="e">
        <v>#DIV/0!</v>
      </c>
      <c r="CM130" s="15" t="e">
        <v>#DIV/0!</v>
      </c>
      <c r="CN130" s="15" t="e">
        <v>#DIV/0!</v>
      </c>
      <c r="CO130" s="15" t="e">
        <v>#DIV/0!</v>
      </c>
      <c r="CP130" s="15" t="e">
        <v>#DIV/0!</v>
      </c>
      <c r="CQ130" s="15" t="e">
        <v>#DIV/0!</v>
      </c>
      <c r="CR130" s="15" t="e">
        <v>#DIV/0!</v>
      </c>
      <c r="CS130" s="15" t="e">
        <v>#DIV/0!</v>
      </c>
      <c r="CT130" s="15" t="e">
        <v>#DIV/0!</v>
      </c>
      <c r="CU130" s="15" t="e">
        <v>#DIV/0!</v>
      </c>
      <c r="CV130" s="15" t="e">
        <v>#DIV/0!</v>
      </c>
      <c r="CW130" s="15" t="e">
        <v>#DIV/0!</v>
      </c>
      <c r="CX130" s="15" t="e">
        <v>#DIV/0!</v>
      </c>
      <c r="CY130" s="15" t="e">
        <v>#DIV/0!</v>
      </c>
      <c r="CZ130" s="15">
        <v>0</v>
      </c>
      <c r="DA130" s="15">
        <v>0</v>
      </c>
      <c r="DB130" s="15">
        <v>0</v>
      </c>
      <c r="DC130" s="15">
        <v>0</v>
      </c>
      <c r="DD130" s="15">
        <v>0</v>
      </c>
      <c r="DE130" s="15">
        <v>0</v>
      </c>
      <c r="DF130" s="15">
        <v>0</v>
      </c>
      <c r="DG130" s="15">
        <v>0</v>
      </c>
      <c r="DH130" s="15">
        <v>0</v>
      </c>
      <c r="DI130" s="15">
        <v>0</v>
      </c>
      <c r="DJ130" s="15">
        <v>0</v>
      </c>
      <c r="DK130" s="15">
        <v>0.15753577261678964</v>
      </c>
      <c r="DL130" s="16">
        <v>0</v>
      </c>
      <c r="DM130" s="16">
        <v>0</v>
      </c>
      <c r="DN130" s="16">
        <v>0</v>
      </c>
      <c r="DO130" s="16">
        <v>0</v>
      </c>
      <c r="DP130" s="16">
        <v>0</v>
      </c>
      <c r="DQ130" s="16">
        <v>0</v>
      </c>
      <c r="DR130" s="16">
        <v>0</v>
      </c>
      <c r="DS130" s="16">
        <v>0</v>
      </c>
      <c r="DT130" s="16">
        <v>0</v>
      </c>
      <c r="DU130" s="16">
        <v>0</v>
      </c>
      <c r="DV130" s="16">
        <v>0</v>
      </c>
      <c r="DW130" s="16">
        <v>115.74494706656473</v>
      </c>
      <c r="DX130" s="16">
        <v>0</v>
      </c>
      <c r="DY130" s="16">
        <v>0</v>
      </c>
      <c r="DZ130" s="16">
        <v>0</v>
      </c>
      <c r="EA130" s="16">
        <v>0</v>
      </c>
      <c r="EB130" s="16">
        <v>0</v>
      </c>
      <c r="EC130" s="16">
        <v>0</v>
      </c>
      <c r="ED130" s="16">
        <v>0</v>
      </c>
      <c r="EE130" s="16">
        <v>0</v>
      </c>
      <c r="EF130" s="16">
        <v>0</v>
      </c>
      <c r="EG130" s="16">
        <v>0</v>
      </c>
      <c r="EH130" s="16">
        <v>0</v>
      </c>
      <c r="EI130" s="16">
        <v>104.80351163230296</v>
      </c>
      <c r="EJ130" s="16">
        <v>0</v>
      </c>
      <c r="EK130" s="16">
        <v>0</v>
      </c>
      <c r="EL130" s="16">
        <v>0</v>
      </c>
      <c r="EM130" s="16">
        <v>0</v>
      </c>
      <c r="EN130" s="16">
        <v>0</v>
      </c>
      <c r="EO130" s="16">
        <v>0</v>
      </c>
      <c r="EP130" s="16">
        <v>0</v>
      </c>
      <c r="EQ130" s="16">
        <v>0</v>
      </c>
      <c r="ER130" s="16">
        <v>0</v>
      </c>
      <c r="ES130" s="16">
        <v>0</v>
      </c>
      <c r="ET130" s="16">
        <v>0</v>
      </c>
      <c r="EU130" s="16">
        <v>11.044165790369689</v>
      </c>
      <c r="EV130" s="16">
        <v>0</v>
      </c>
      <c r="EW130" s="16">
        <v>0</v>
      </c>
      <c r="EX130" s="16">
        <v>0</v>
      </c>
      <c r="EY130" s="16">
        <v>0</v>
      </c>
      <c r="EZ130" s="16">
        <v>0</v>
      </c>
      <c r="FA130" s="16">
        <v>0</v>
      </c>
      <c r="FB130" s="16">
        <v>0</v>
      </c>
      <c r="FC130" s="16">
        <v>0</v>
      </c>
      <c r="FD130" s="16">
        <v>0</v>
      </c>
      <c r="FE130" s="16">
        <v>0</v>
      </c>
      <c r="FF130" s="16">
        <v>0</v>
      </c>
      <c r="FG130" s="16">
        <v>755.45918017986799</v>
      </c>
      <c r="FH130" s="13">
        <v>0</v>
      </c>
      <c r="FI130" s="13">
        <v>0</v>
      </c>
      <c r="FJ130" s="13">
        <v>0</v>
      </c>
      <c r="FK130" s="13">
        <v>0</v>
      </c>
      <c r="FL130" s="13">
        <v>0</v>
      </c>
      <c r="FM130" s="13">
        <v>0</v>
      </c>
      <c r="FN130" s="13">
        <v>0</v>
      </c>
      <c r="FO130" s="13">
        <v>0</v>
      </c>
      <c r="FP130" s="13">
        <v>0</v>
      </c>
      <c r="FQ130" s="13">
        <v>0</v>
      </c>
      <c r="FR130" s="13">
        <v>0</v>
      </c>
      <c r="FS130" s="13">
        <v>74822020</v>
      </c>
      <c r="FT130" s="15">
        <v>0</v>
      </c>
      <c r="FU130" s="15">
        <v>0</v>
      </c>
      <c r="FV130" s="15">
        <v>0</v>
      </c>
      <c r="FW130" s="15">
        <v>0</v>
      </c>
      <c r="FX130" s="15">
        <v>0</v>
      </c>
      <c r="FY130" s="15">
        <v>0</v>
      </c>
      <c r="FZ130" s="15">
        <v>0</v>
      </c>
      <c r="GA130" s="15">
        <v>0</v>
      </c>
      <c r="GB130" s="15">
        <v>0</v>
      </c>
      <c r="GC130" s="15">
        <v>0</v>
      </c>
      <c r="GD130" s="15">
        <v>0</v>
      </c>
      <c r="GE130" s="15">
        <v>0.19768350867832749</v>
      </c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>
        <v>0</v>
      </c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>
        <v>0</v>
      </c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>
        <v>0</v>
      </c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>
        <v>0</v>
      </c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>
        <v>0</v>
      </c>
      <c r="IN130" s="12"/>
      <c r="IO130" s="12"/>
      <c r="IP130" s="12"/>
      <c r="IQ130" s="12"/>
      <c r="IR130" s="12"/>
      <c r="IS130" s="12"/>
      <c r="IT130" s="12"/>
      <c r="IU130" s="12"/>
      <c r="IV130" s="12"/>
      <c r="IW130" s="12"/>
      <c r="IX130" s="12"/>
      <c r="IY130" s="12">
        <v>0</v>
      </c>
      <c r="IZ130" s="12"/>
      <c r="JA130" s="12"/>
      <c r="JB130" s="12"/>
      <c r="JC130" s="12"/>
      <c r="JD130" s="12"/>
      <c r="JE130" s="12"/>
      <c r="JF130" s="12"/>
      <c r="JG130" s="12"/>
      <c r="JH130" s="12"/>
      <c r="JI130" s="12"/>
      <c r="JJ130" s="12"/>
      <c r="JK130" s="12">
        <v>0</v>
      </c>
      <c r="JL130" s="12"/>
      <c r="JM130" s="12"/>
      <c r="JN130" s="12"/>
      <c r="JO130" s="12"/>
      <c r="JP130" s="12"/>
      <c r="JQ130" s="12"/>
      <c r="JR130" s="12"/>
      <c r="JS130" s="12"/>
      <c r="JT130" s="12"/>
      <c r="JU130" s="12"/>
      <c r="JV130" s="12"/>
      <c r="JW130" s="12">
        <v>0</v>
      </c>
      <c r="JX130" s="12"/>
      <c r="JY130" s="12"/>
      <c r="JZ130" s="12"/>
      <c r="KA130" s="12"/>
      <c r="KB130" s="12"/>
      <c r="KC130" s="12"/>
      <c r="KD130" s="12"/>
      <c r="KE130" s="12"/>
      <c r="KF130" s="12"/>
      <c r="KG130" s="12"/>
      <c r="KH130" s="12"/>
      <c r="KI130" s="12">
        <v>0</v>
      </c>
      <c r="KJ130" s="12"/>
      <c r="KK130" s="12"/>
      <c r="KL130" s="12"/>
      <c r="KM130" s="12"/>
      <c r="KN130" s="12"/>
      <c r="KO130" s="12"/>
      <c r="KP130" s="12"/>
      <c r="KQ130" s="12"/>
      <c r="KR130" s="12"/>
      <c r="KS130" s="12"/>
      <c r="KT130" s="12"/>
      <c r="KU130" s="12">
        <v>0</v>
      </c>
      <c r="KV130" s="12"/>
      <c r="KW130" s="12"/>
      <c r="KX130" s="12"/>
      <c r="KY130" s="12"/>
      <c r="KZ130" s="12"/>
      <c r="LA130" s="12"/>
      <c r="LB130" s="12"/>
      <c r="LC130" s="12"/>
      <c r="LD130" s="12"/>
      <c r="LE130" s="12"/>
      <c r="LF130" s="12"/>
      <c r="LG130" s="12">
        <v>0</v>
      </c>
      <c r="LH130" s="12"/>
      <c r="LI130" s="12"/>
      <c r="LJ130" s="12"/>
      <c r="LK130" s="12"/>
      <c r="LL130" s="12"/>
      <c r="LM130" s="12"/>
      <c r="LN130" s="12"/>
      <c r="LO130" s="12"/>
      <c r="LP130" s="12"/>
      <c r="LQ130" s="12"/>
      <c r="LR130" s="12"/>
      <c r="LS130" s="12">
        <v>4584</v>
      </c>
      <c r="LT130" s="14"/>
      <c r="LU130" s="14"/>
      <c r="LV130" s="14"/>
      <c r="LW130" s="14"/>
      <c r="LX130" s="14"/>
      <c r="LY130" s="14"/>
      <c r="LZ130" s="14"/>
      <c r="MA130" s="14"/>
      <c r="MB130" s="14"/>
      <c r="MC130" s="14"/>
      <c r="MD130" s="14"/>
      <c r="ME130" s="14">
        <v>0</v>
      </c>
      <c r="MF130" s="14"/>
      <c r="MG130" s="14"/>
      <c r="MH130" s="14"/>
      <c r="MI130" s="14"/>
      <c r="MJ130" s="14"/>
      <c r="MK130" s="14"/>
      <c r="ML130" s="14"/>
      <c r="MM130" s="14"/>
      <c r="MN130" s="14"/>
      <c r="MO130" s="14"/>
      <c r="MP130" s="14"/>
      <c r="MQ130" s="14">
        <v>0</v>
      </c>
      <c r="MR130" s="14"/>
      <c r="MS130" s="14"/>
      <c r="MT130" s="14"/>
      <c r="MU130" s="14"/>
      <c r="MV130" s="14"/>
      <c r="MW130" s="14"/>
      <c r="MX130" s="14"/>
      <c r="MY130" s="14"/>
      <c r="MZ130" s="14"/>
      <c r="NA130" s="14"/>
      <c r="NB130" s="14"/>
      <c r="NC130" s="14">
        <v>0</v>
      </c>
      <c r="ND130" s="14"/>
      <c r="NE130" s="14"/>
      <c r="NF130" s="14"/>
      <c r="NG130" s="14"/>
      <c r="NH130" s="14"/>
      <c r="NI130" s="14"/>
      <c r="NJ130" s="14"/>
      <c r="NK130" s="14"/>
      <c r="NL130" s="14"/>
      <c r="NM130" s="14"/>
      <c r="NN130" s="14"/>
      <c r="NO130" s="14">
        <v>0</v>
      </c>
      <c r="NP130" s="14"/>
      <c r="NQ130" s="14"/>
      <c r="NR130" s="14"/>
      <c r="NS130" s="14"/>
      <c r="NT130" s="14"/>
      <c r="NU130" s="14"/>
      <c r="NV130" s="14"/>
      <c r="NW130" s="14"/>
      <c r="NX130" s="14"/>
      <c r="NY130" s="14"/>
      <c r="NZ130" s="14"/>
      <c r="OA130" s="14">
        <v>0</v>
      </c>
      <c r="OB130" s="14"/>
      <c r="OC130" s="14"/>
      <c r="OD130" s="14"/>
      <c r="OE130" s="14"/>
      <c r="OF130" s="14"/>
      <c r="OG130" s="14"/>
      <c r="OH130" s="14"/>
      <c r="OI130" s="14"/>
      <c r="OJ130" s="14"/>
      <c r="OK130" s="14"/>
      <c r="OL130" s="14"/>
      <c r="OM130" s="14">
        <v>0</v>
      </c>
      <c r="ON130" s="14"/>
      <c r="OO130" s="14"/>
      <c r="OP130" s="14"/>
      <c r="OQ130" s="14"/>
      <c r="OR130" s="14"/>
      <c r="OS130" s="14"/>
      <c r="OT130" s="14"/>
      <c r="OU130" s="14"/>
      <c r="OV130" s="14"/>
      <c r="OW130" s="14"/>
      <c r="OX130" s="14"/>
      <c r="OY130" s="14">
        <v>0</v>
      </c>
      <c r="OZ130" s="14"/>
      <c r="PA130" s="14"/>
      <c r="PB130" s="14"/>
      <c r="PC130" s="14"/>
      <c r="PD130" s="14"/>
      <c r="PE130" s="14"/>
      <c r="PF130" s="14"/>
      <c r="PG130" s="14"/>
      <c r="PH130" s="14"/>
      <c r="PI130" s="14"/>
      <c r="PJ130" s="14"/>
      <c r="PK130" s="14">
        <v>0</v>
      </c>
      <c r="PL130" s="14"/>
      <c r="PM130" s="14"/>
      <c r="PN130" s="14"/>
      <c r="PO130" s="14"/>
      <c r="PP130" s="14"/>
      <c r="PQ130" s="14"/>
      <c r="PR130" s="14"/>
      <c r="PS130" s="14"/>
      <c r="PT130" s="14"/>
      <c r="PU130" s="14"/>
      <c r="PV130" s="14"/>
      <c r="PW130" s="14">
        <v>0</v>
      </c>
      <c r="PX130" s="14"/>
      <c r="PY130" s="14"/>
      <c r="PZ130" s="14"/>
      <c r="QA130" s="14"/>
      <c r="QB130" s="14"/>
      <c r="QC130" s="14"/>
      <c r="QD130" s="14"/>
      <c r="QE130" s="14"/>
      <c r="QF130" s="14"/>
      <c r="QG130" s="14"/>
      <c r="QH130" s="14"/>
      <c r="QI130" s="14">
        <v>0</v>
      </c>
    </row>
    <row r="131" spans="16:451">
      <c r="R131" s="12" t="s">
        <v>107</v>
      </c>
      <c r="S131" s="12" t="s">
        <v>46</v>
      </c>
      <c r="T131" s="12"/>
      <c r="U131" s="12">
        <v>3</v>
      </c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G131">
        <v>32130.239999999998</v>
      </c>
      <c r="AR131" s="14"/>
      <c r="AS131" s="14">
        <v>32130.239999999998</v>
      </c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>
        <v>0</v>
      </c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>
        <v>454.91064800000004</v>
      </c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5" t="e">
        <v>#DIV/0!</v>
      </c>
      <c r="CC131" s="15">
        <v>0</v>
      </c>
      <c r="CD131" s="15" t="e">
        <v>#DIV/0!</v>
      </c>
      <c r="CE131" s="15" t="e">
        <v>#DIV/0!</v>
      </c>
      <c r="CF131" s="15" t="e">
        <v>#DIV/0!</v>
      </c>
      <c r="CG131" s="15" t="e">
        <v>#DIV/0!</v>
      </c>
      <c r="CH131" s="15" t="e">
        <v>#DIV/0!</v>
      </c>
      <c r="CI131" s="15" t="e">
        <v>#DIV/0!</v>
      </c>
      <c r="CJ131" s="15" t="e">
        <v>#DIV/0!</v>
      </c>
      <c r="CK131" s="15" t="e">
        <v>#DIV/0!</v>
      </c>
      <c r="CL131" s="15" t="e">
        <v>#DIV/0!</v>
      </c>
      <c r="CM131" s="15" t="e">
        <v>#DIV/0!</v>
      </c>
      <c r="CN131" s="15" t="e">
        <v>#DIV/0!</v>
      </c>
      <c r="CO131" s="15">
        <v>0</v>
      </c>
      <c r="CP131" s="15" t="e">
        <v>#DIV/0!</v>
      </c>
      <c r="CQ131" s="15" t="e">
        <v>#DIV/0!</v>
      </c>
      <c r="CR131" s="15" t="e">
        <v>#DIV/0!</v>
      </c>
      <c r="CS131" s="15" t="e">
        <v>#DIV/0!</v>
      </c>
      <c r="CT131" s="15" t="e">
        <v>#DIV/0!</v>
      </c>
      <c r="CU131" s="15" t="e">
        <v>#DIV/0!</v>
      </c>
      <c r="CV131" s="15" t="e">
        <v>#DIV/0!</v>
      </c>
      <c r="CW131" s="15" t="e">
        <v>#DIV/0!</v>
      </c>
      <c r="CX131" s="15" t="e">
        <v>#DIV/0!</v>
      </c>
      <c r="CY131" s="15" t="e">
        <v>#DIV/0!</v>
      </c>
      <c r="CZ131" s="15">
        <v>0</v>
      </c>
      <c r="DA131" s="15">
        <v>0.16990000000000002</v>
      </c>
      <c r="DB131" s="15">
        <v>0</v>
      </c>
      <c r="DC131" s="15">
        <v>0</v>
      </c>
      <c r="DD131" s="15">
        <v>0</v>
      </c>
      <c r="DE131" s="15">
        <v>0</v>
      </c>
      <c r="DF131" s="15">
        <v>0</v>
      </c>
      <c r="DG131" s="15">
        <v>0</v>
      </c>
      <c r="DH131" s="15">
        <v>0</v>
      </c>
      <c r="DI131" s="15">
        <v>0</v>
      </c>
      <c r="DJ131" s="15">
        <v>0</v>
      </c>
      <c r="DK131" s="15">
        <v>0</v>
      </c>
      <c r="DL131" s="16">
        <v>0</v>
      </c>
      <c r="DM131" s="16">
        <v>120.00000000000001</v>
      </c>
      <c r="DN131" s="16">
        <v>0</v>
      </c>
      <c r="DO131" s="16">
        <v>0</v>
      </c>
      <c r="DP131" s="16">
        <v>0</v>
      </c>
      <c r="DQ131" s="16">
        <v>0</v>
      </c>
      <c r="DR131" s="16">
        <v>0</v>
      </c>
      <c r="DS131" s="16">
        <v>0</v>
      </c>
      <c r="DT131" s="16">
        <v>0</v>
      </c>
      <c r="DU131" s="16">
        <v>0</v>
      </c>
      <c r="DV131" s="16">
        <v>0</v>
      </c>
      <c r="DW131" s="16">
        <v>0</v>
      </c>
      <c r="DX131" s="16">
        <v>0</v>
      </c>
      <c r="DY131" s="16">
        <v>104.5997040555029</v>
      </c>
      <c r="DZ131" s="16">
        <v>0</v>
      </c>
      <c r="EA131" s="16">
        <v>0</v>
      </c>
      <c r="EB131" s="16">
        <v>0</v>
      </c>
      <c r="EC131" s="16">
        <v>0</v>
      </c>
      <c r="ED131" s="16">
        <v>0</v>
      </c>
      <c r="EE131" s="16">
        <v>0</v>
      </c>
      <c r="EF131" s="16">
        <v>0</v>
      </c>
      <c r="EG131" s="16">
        <v>0</v>
      </c>
      <c r="EH131" s="16">
        <v>0</v>
      </c>
      <c r="EI131" s="16">
        <v>0</v>
      </c>
      <c r="EJ131" s="16">
        <v>0</v>
      </c>
      <c r="EK131" s="16">
        <v>15.400295944497117</v>
      </c>
      <c r="EL131" s="16">
        <v>0</v>
      </c>
      <c r="EM131" s="16">
        <v>0</v>
      </c>
      <c r="EN131" s="16">
        <v>0</v>
      </c>
      <c r="EO131" s="16">
        <v>0</v>
      </c>
      <c r="EP131" s="16">
        <v>0</v>
      </c>
      <c r="EQ131" s="16">
        <v>0</v>
      </c>
      <c r="ER131" s="16">
        <v>0</v>
      </c>
      <c r="ES131" s="16">
        <v>0</v>
      </c>
      <c r="ET131" s="16">
        <v>0</v>
      </c>
      <c r="EU131" s="16">
        <v>0</v>
      </c>
      <c r="EV131" s="16">
        <v>0</v>
      </c>
      <c r="EW131" s="16">
        <v>585.43208339609612</v>
      </c>
      <c r="EX131" s="16">
        <v>0</v>
      </c>
      <c r="EY131" s="16">
        <v>0</v>
      </c>
      <c r="EZ131" s="16">
        <v>0</v>
      </c>
      <c r="FA131" s="16">
        <v>0</v>
      </c>
      <c r="FB131" s="16">
        <v>0</v>
      </c>
      <c r="FC131" s="16">
        <v>0</v>
      </c>
      <c r="FD131" s="16">
        <v>0</v>
      </c>
      <c r="FE131" s="16">
        <v>0</v>
      </c>
      <c r="FF131" s="16">
        <v>0</v>
      </c>
      <c r="FG131" s="16">
        <v>0</v>
      </c>
      <c r="FH131" s="13">
        <v>0</v>
      </c>
      <c r="FI131" s="13">
        <v>13620</v>
      </c>
      <c r="FJ131" s="13">
        <v>0</v>
      </c>
      <c r="FK131" s="13">
        <v>0</v>
      </c>
      <c r="FL131" s="13">
        <v>0</v>
      </c>
      <c r="FM131" s="13">
        <v>0</v>
      </c>
      <c r="FN131" s="13">
        <v>0</v>
      </c>
      <c r="FO131" s="13">
        <v>0</v>
      </c>
      <c r="FP131" s="13">
        <v>0</v>
      </c>
      <c r="FQ131" s="13">
        <v>0</v>
      </c>
      <c r="FR131" s="13">
        <v>0</v>
      </c>
      <c r="FS131" s="13">
        <v>0</v>
      </c>
      <c r="FT131" s="15">
        <v>0</v>
      </c>
      <c r="FU131" s="15">
        <v>0.17137298091042585</v>
      </c>
      <c r="FV131" s="15">
        <v>0</v>
      </c>
      <c r="FW131" s="15">
        <v>0</v>
      </c>
      <c r="FX131" s="15">
        <v>0</v>
      </c>
      <c r="FY131" s="15">
        <v>0</v>
      </c>
      <c r="FZ131" s="15">
        <v>0</v>
      </c>
      <c r="GA131" s="15">
        <v>0</v>
      </c>
      <c r="GB131" s="15">
        <v>0</v>
      </c>
      <c r="GC131" s="15">
        <v>0</v>
      </c>
      <c r="GD131" s="15">
        <v>0</v>
      </c>
      <c r="GE131" s="15">
        <v>0</v>
      </c>
      <c r="GF131" s="12"/>
      <c r="GG131" s="12">
        <v>0</v>
      </c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>
        <v>3</v>
      </c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>
        <v>0</v>
      </c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>
        <v>0</v>
      </c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>
        <v>0</v>
      </c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12">
        <v>0</v>
      </c>
      <c r="IP131" s="12"/>
      <c r="IQ131" s="12"/>
      <c r="IR131" s="12"/>
      <c r="IS131" s="12"/>
      <c r="IT131" s="12"/>
      <c r="IU131" s="12"/>
      <c r="IV131" s="12"/>
      <c r="IW131" s="12"/>
      <c r="IX131" s="12"/>
      <c r="IY131" s="12"/>
      <c r="IZ131" s="12"/>
      <c r="JA131" s="12">
        <v>0</v>
      </c>
      <c r="JB131" s="12"/>
      <c r="JC131" s="12"/>
      <c r="JD131" s="12"/>
      <c r="JE131" s="12"/>
      <c r="JF131" s="12"/>
      <c r="JG131" s="12"/>
      <c r="JH131" s="12"/>
      <c r="JI131" s="12"/>
      <c r="JJ131" s="12"/>
      <c r="JK131" s="12"/>
      <c r="JL131" s="12"/>
      <c r="JM131" s="12">
        <v>0</v>
      </c>
      <c r="JN131" s="12"/>
      <c r="JO131" s="12"/>
      <c r="JP131" s="12"/>
      <c r="JQ131" s="12"/>
      <c r="JR131" s="12"/>
      <c r="JS131" s="12"/>
      <c r="JT131" s="12"/>
      <c r="JU131" s="12"/>
      <c r="JV131" s="12"/>
      <c r="JW131" s="12"/>
      <c r="JX131" s="12"/>
      <c r="JY131" s="12">
        <v>0</v>
      </c>
      <c r="JZ131" s="12"/>
      <c r="KA131" s="12"/>
      <c r="KB131" s="12"/>
      <c r="KC131" s="12"/>
      <c r="KD131" s="12"/>
      <c r="KE131" s="12"/>
      <c r="KF131" s="12"/>
      <c r="KG131" s="12"/>
      <c r="KH131" s="12"/>
      <c r="KI131" s="12"/>
      <c r="KJ131" s="12"/>
      <c r="KK131" s="12">
        <v>0</v>
      </c>
      <c r="KL131" s="12"/>
      <c r="KM131" s="12"/>
      <c r="KN131" s="12"/>
      <c r="KO131" s="12"/>
      <c r="KP131" s="12"/>
      <c r="KQ131" s="12"/>
      <c r="KR131" s="12"/>
      <c r="KS131" s="12"/>
      <c r="KT131" s="12"/>
      <c r="KU131" s="12"/>
      <c r="KV131" s="12"/>
      <c r="KW131" s="12">
        <v>0</v>
      </c>
      <c r="KX131" s="12"/>
      <c r="KY131" s="12"/>
      <c r="KZ131" s="12"/>
      <c r="LA131" s="12"/>
      <c r="LB131" s="12"/>
      <c r="LC131" s="12"/>
      <c r="LD131" s="12"/>
      <c r="LE131" s="12"/>
      <c r="LF131" s="12"/>
      <c r="LG131" s="12"/>
      <c r="LH131" s="12"/>
      <c r="LI131" s="12">
        <v>0</v>
      </c>
      <c r="LJ131" s="12"/>
      <c r="LK131" s="12"/>
      <c r="LL131" s="12"/>
      <c r="LM131" s="12"/>
      <c r="LN131" s="12"/>
      <c r="LO131" s="12"/>
      <c r="LP131" s="12"/>
      <c r="LQ131" s="12"/>
      <c r="LR131" s="12"/>
      <c r="LS131" s="12"/>
      <c r="LT131" s="14"/>
      <c r="LU131" s="14">
        <v>0</v>
      </c>
      <c r="LV131" s="14"/>
      <c r="LW131" s="14"/>
      <c r="LX131" s="14"/>
      <c r="LY131" s="14"/>
      <c r="LZ131" s="14"/>
      <c r="MA131" s="14"/>
      <c r="MB131" s="14"/>
      <c r="MC131" s="14"/>
      <c r="MD131" s="14"/>
      <c r="ME131" s="14"/>
      <c r="MF131" s="14"/>
      <c r="MG131" s="14">
        <v>32130.239999999998</v>
      </c>
      <c r="MH131" s="14"/>
      <c r="MI131" s="14"/>
      <c r="MJ131" s="14"/>
      <c r="MK131" s="14"/>
      <c r="ML131" s="14"/>
      <c r="MM131" s="14"/>
      <c r="MN131" s="14"/>
      <c r="MO131" s="14"/>
      <c r="MP131" s="14"/>
      <c r="MQ131" s="14"/>
      <c r="MR131" s="14"/>
      <c r="MS131" s="14">
        <v>0</v>
      </c>
      <c r="MT131" s="14"/>
      <c r="MU131" s="14"/>
      <c r="MV131" s="14"/>
      <c r="MW131" s="14"/>
      <c r="MX131" s="14"/>
      <c r="MY131" s="14"/>
      <c r="MZ131" s="14"/>
      <c r="NA131" s="14"/>
      <c r="NB131" s="14"/>
      <c r="NC131" s="14"/>
      <c r="ND131" s="14"/>
      <c r="NE131" s="14">
        <v>0</v>
      </c>
      <c r="NF131" s="14"/>
      <c r="NG131" s="14"/>
      <c r="NH131" s="14"/>
      <c r="NI131" s="14"/>
      <c r="NJ131" s="14"/>
      <c r="NK131" s="14"/>
      <c r="NL131" s="14"/>
      <c r="NM131" s="14"/>
      <c r="NN131" s="14"/>
      <c r="NO131" s="14"/>
      <c r="NP131" s="14"/>
      <c r="NQ131" s="14">
        <v>0</v>
      </c>
      <c r="NR131" s="14"/>
      <c r="NS131" s="14"/>
      <c r="NT131" s="14"/>
      <c r="NU131" s="14"/>
      <c r="NV131" s="14"/>
      <c r="NW131" s="14"/>
      <c r="NX131" s="14"/>
      <c r="NY131" s="14"/>
      <c r="NZ131" s="14"/>
      <c r="OA131" s="14"/>
      <c r="OB131" s="14"/>
      <c r="OC131" s="14">
        <v>0</v>
      </c>
      <c r="OD131" s="14"/>
      <c r="OE131" s="14"/>
      <c r="OF131" s="14"/>
      <c r="OG131" s="14"/>
      <c r="OH131" s="14"/>
      <c r="OI131" s="14"/>
      <c r="OJ131" s="14"/>
      <c r="OK131" s="14"/>
      <c r="OL131" s="14"/>
      <c r="OM131" s="14"/>
      <c r="ON131" s="14"/>
      <c r="OO131" s="14">
        <v>0</v>
      </c>
      <c r="OP131" s="14"/>
      <c r="OQ131" s="14"/>
      <c r="OR131" s="14"/>
      <c r="OS131" s="14"/>
      <c r="OT131" s="14"/>
      <c r="OU131" s="14"/>
      <c r="OV131" s="14"/>
      <c r="OW131" s="14"/>
      <c r="OX131" s="14"/>
      <c r="OY131" s="14"/>
      <c r="OZ131" s="14"/>
      <c r="PA131" s="14">
        <v>0</v>
      </c>
      <c r="PB131" s="14"/>
      <c r="PC131" s="14"/>
      <c r="PD131" s="14"/>
      <c r="PE131" s="14"/>
      <c r="PF131" s="14"/>
      <c r="PG131" s="14"/>
      <c r="PH131" s="14"/>
      <c r="PI131" s="14"/>
      <c r="PJ131" s="14"/>
      <c r="PK131" s="14"/>
      <c r="PL131" s="14"/>
      <c r="PM131" s="14">
        <v>0</v>
      </c>
      <c r="PN131" s="14"/>
      <c r="PO131" s="14"/>
      <c r="PP131" s="14"/>
      <c r="PQ131" s="14"/>
      <c r="PR131" s="14"/>
      <c r="PS131" s="14"/>
      <c r="PT131" s="14"/>
      <c r="PU131" s="14"/>
      <c r="PV131" s="14"/>
      <c r="PW131" s="14"/>
      <c r="PX131" s="14"/>
      <c r="PY131" s="14">
        <v>0</v>
      </c>
      <c r="PZ131" s="14"/>
      <c r="QA131" s="14"/>
      <c r="QB131" s="14"/>
      <c r="QC131" s="14"/>
      <c r="QD131" s="14"/>
      <c r="QE131" s="14"/>
      <c r="QF131" s="14"/>
      <c r="QG131" s="14"/>
      <c r="QH131" s="14"/>
      <c r="QI131" s="14"/>
    </row>
    <row r="132" spans="16:451">
      <c r="P132">
        <v>1.5444785888174961E-2</v>
      </c>
      <c r="R132" s="12"/>
      <c r="S132" s="12" t="s">
        <v>47</v>
      </c>
      <c r="T132" s="12"/>
      <c r="U132" s="12">
        <v>24425</v>
      </c>
      <c r="V132" s="12">
        <v>387</v>
      </c>
      <c r="W132" s="12">
        <v>20</v>
      </c>
      <c r="X132" s="12">
        <v>1</v>
      </c>
      <c r="Y132" s="12"/>
      <c r="Z132" s="12">
        <v>4</v>
      </c>
      <c r="AA132" s="12">
        <v>12</v>
      </c>
      <c r="AB132" s="12">
        <v>208</v>
      </c>
      <c r="AC132" s="12"/>
      <c r="AD132" s="12"/>
      <c r="AE132" s="12"/>
      <c r="AG132">
        <v>272575079.20744795</v>
      </c>
      <c r="AH132">
        <v>4728572.3856746117</v>
      </c>
      <c r="AI132">
        <v>244345.08670823631</v>
      </c>
      <c r="AJ132">
        <v>6423.11</v>
      </c>
      <c r="AL132">
        <v>45372.523028846117</v>
      </c>
      <c r="AM132">
        <v>47013.501999999935</v>
      </c>
      <c r="AN132">
        <v>2134927.3788666474</v>
      </c>
      <c r="AR132" s="14"/>
      <c r="AS132" s="14">
        <v>271024065.8840735</v>
      </c>
      <c r="AT132" s="14">
        <v>4715054.8900000006</v>
      </c>
      <c r="AU132" s="14">
        <v>243792.28000000003</v>
      </c>
      <c r="AV132" s="14">
        <v>6407.02</v>
      </c>
      <c r="AW132" s="14"/>
      <c r="AX132" s="14">
        <v>0</v>
      </c>
      <c r="AY132" s="14">
        <v>0</v>
      </c>
      <c r="AZ132" s="14">
        <v>0</v>
      </c>
      <c r="BA132" s="14"/>
      <c r="BB132" s="14"/>
      <c r="BC132" s="14"/>
      <c r="BD132" s="14"/>
      <c r="BE132" s="14">
        <v>1549564.6065642494</v>
      </c>
      <c r="BF132" s="14">
        <v>13508.996299611346</v>
      </c>
      <c r="BG132" s="14">
        <v>552.80670823620619</v>
      </c>
      <c r="BH132" s="14">
        <v>16.090000000000099</v>
      </c>
      <c r="BI132" s="14"/>
      <c r="BJ132" s="14">
        <v>0</v>
      </c>
      <c r="BK132" s="14">
        <v>0</v>
      </c>
      <c r="BL132" s="14">
        <v>0</v>
      </c>
      <c r="BM132" s="14"/>
      <c r="BN132" s="14"/>
      <c r="BO132" s="14"/>
      <c r="BP132" s="14"/>
      <c r="BQ132" s="14">
        <v>3712188.4959396296</v>
      </c>
      <c r="BR132" s="14">
        <v>-286</v>
      </c>
      <c r="BS132" s="14">
        <v>-157.22999999999999</v>
      </c>
      <c r="BT132" s="14">
        <v>0</v>
      </c>
      <c r="BU132" s="14"/>
      <c r="BV132" s="14">
        <v>0</v>
      </c>
      <c r="BW132" s="14">
        <v>-1533.53</v>
      </c>
      <c r="BX132" s="14">
        <v>3336.63</v>
      </c>
      <c r="BY132" s="14"/>
      <c r="BZ132" s="14"/>
      <c r="CA132" s="14"/>
      <c r="CB132" s="15" t="e">
        <v>#DIV/0!</v>
      </c>
      <c r="CC132" s="15">
        <v>0</v>
      </c>
      <c r="CD132" s="15">
        <v>0</v>
      </c>
      <c r="CE132" s="15">
        <v>0</v>
      </c>
      <c r="CF132" s="15">
        <v>0</v>
      </c>
      <c r="CG132" s="15" t="e">
        <v>#DIV/0!</v>
      </c>
      <c r="CH132" s="15">
        <v>0</v>
      </c>
      <c r="CI132" s="15">
        <v>1</v>
      </c>
      <c r="CJ132" s="15">
        <v>0</v>
      </c>
      <c r="CK132" s="15" t="e">
        <v>#DIV/0!</v>
      </c>
      <c r="CL132" s="15" t="e">
        <v>#DIV/0!</v>
      </c>
      <c r="CM132" s="15" t="e">
        <v>#DIV/0!</v>
      </c>
      <c r="CN132" s="15" t="e">
        <v>#DIV/0!</v>
      </c>
      <c r="CO132" s="15">
        <v>0</v>
      </c>
      <c r="CP132" s="15">
        <v>0</v>
      </c>
      <c r="CQ132" s="15">
        <v>0</v>
      </c>
      <c r="CR132" s="15">
        <v>0</v>
      </c>
      <c r="CS132" s="15" t="e">
        <v>#DIV/0!</v>
      </c>
      <c r="CT132" s="15">
        <v>0</v>
      </c>
      <c r="CU132" s="15">
        <v>0</v>
      </c>
      <c r="CV132" s="15">
        <v>1</v>
      </c>
      <c r="CW132" s="15" t="e">
        <v>#DIV/0!</v>
      </c>
      <c r="CX132" s="15" t="e">
        <v>#DIV/0!</v>
      </c>
      <c r="CY132" s="15" t="e">
        <v>#DIV/0!</v>
      </c>
      <c r="CZ132" s="15">
        <v>0</v>
      </c>
      <c r="DA132" s="15">
        <v>0.16320134745446313</v>
      </c>
      <c r="DB132" s="15">
        <v>0.17143817622668256</v>
      </c>
      <c r="DC132" s="15">
        <v>0.17450328283429686</v>
      </c>
      <c r="DD132" s="15">
        <v>0.1699</v>
      </c>
      <c r="DE132" s="15">
        <v>0</v>
      </c>
      <c r="DF132" s="15">
        <v>0.17352774536443469</v>
      </c>
      <c r="DG132" s="15">
        <v>0.17642343638359645</v>
      </c>
      <c r="DH132" s="15">
        <v>0.15940013474315587</v>
      </c>
      <c r="DI132" s="15">
        <v>0</v>
      </c>
      <c r="DJ132" s="15">
        <v>0</v>
      </c>
      <c r="DK132" s="15">
        <v>0</v>
      </c>
      <c r="DL132" s="16">
        <v>0</v>
      </c>
      <c r="DM132" s="16">
        <v>117.92110755683814</v>
      </c>
      <c r="DN132" s="16">
        <v>118.93666467129346</v>
      </c>
      <c r="DO132" s="16">
        <v>116.71491318477585</v>
      </c>
      <c r="DP132" s="16">
        <v>120</v>
      </c>
      <c r="DQ132" s="16">
        <v>0</v>
      </c>
      <c r="DR132" s="16">
        <v>119.99999999999999</v>
      </c>
      <c r="DS132" s="16">
        <v>110.5748768961523</v>
      </c>
      <c r="DT132" s="16">
        <v>117.52343221213792</v>
      </c>
      <c r="DU132" s="16">
        <v>0</v>
      </c>
      <c r="DV132" s="16">
        <v>0</v>
      </c>
      <c r="DW132" s="16">
        <v>0</v>
      </c>
      <c r="DX132" s="16">
        <v>0</v>
      </c>
      <c r="DY132" s="16">
        <v>102.57504937404119</v>
      </c>
      <c r="DZ132" s="16">
        <v>103.91655825177655</v>
      </c>
      <c r="EA132" s="16">
        <v>101.88669543398503</v>
      </c>
      <c r="EB132" s="16">
        <v>105</v>
      </c>
      <c r="EC132" s="16">
        <v>0</v>
      </c>
      <c r="ED132" s="16">
        <v>103.67137842510158</v>
      </c>
      <c r="EE132" s="16">
        <v>94.977082258083499</v>
      </c>
      <c r="EF132" s="16">
        <v>102.15304707843352</v>
      </c>
      <c r="EG132" s="16">
        <v>0</v>
      </c>
      <c r="EH132" s="16">
        <v>0</v>
      </c>
      <c r="EI132" s="16">
        <v>0</v>
      </c>
      <c r="EJ132" s="16">
        <v>0</v>
      </c>
      <c r="EK132" s="16">
        <v>15.448638101427575</v>
      </c>
      <c r="EL132" s="16">
        <v>15.318255813784676</v>
      </c>
      <c r="EM132" s="16">
        <v>15.070969618024902</v>
      </c>
      <c r="EN132" s="16">
        <v>15</v>
      </c>
      <c r="EO132" s="16">
        <v>0</v>
      </c>
      <c r="EP132" s="16">
        <v>16.328621574898399</v>
      </c>
      <c r="EQ132" s="16">
        <v>16.091877751869042</v>
      </c>
      <c r="ER132" s="16">
        <v>15.439456993751097</v>
      </c>
      <c r="ES132" s="16">
        <v>0</v>
      </c>
      <c r="ET132" s="16">
        <v>0</v>
      </c>
      <c r="EU132" s="16">
        <v>0</v>
      </c>
      <c r="EV132" s="16">
        <v>0</v>
      </c>
      <c r="EW132" s="16">
        <v>683.90021692305879</v>
      </c>
      <c r="EX132" s="16">
        <v>663.03524480910505</v>
      </c>
      <c r="EY132" s="16">
        <v>639.92416943909109</v>
      </c>
      <c r="EZ132" s="16">
        <v>566.5</v>
      </c>
      <c r="FA132" s="16">
        <v>0</v>
      </c>
      <c r="FB132" s="16">
        <v>732.50570130486381</v>
      </c>
      <c r="FC132" s="16">
        <v>613.07319230165149</v>
      </c>
      <c r="FD132" s="16">
        <v>715.19838189613665</v>
      </c>
      <c r="FE132" s="16">
        <v>0</v>
      </c>
      <c r="FF132" s="16">
        <v>0</v>
      </c>
      <c r="FG132" s="16">
        <v>0</v>
      </c>
      <c r="FH132" s="13">
        <v>0</v>
      </c>
      <c r="FI132" s="13">
        <v>13883.656663254862</v>
      </c>
      <c r="FJ132" s="13">
        <v>14741.7338501292</v>
      </c>
      <c r="FK132" s="13">
        <v>14410.65</v>
      </c>
      <c r="FL132" s="13">
        <v>8325</v>
      </c>
      <c r="FM132" s="13">
        <v>0</v>
      </c>
      <c r="FN132" s="13">
        <v>13340.5</v>
      </c>
      <c r="FO132" s="13">
        <v>14440</v>
      </c>
      <c r="FP132" s="13">
        <v>14842.264423076924</v>
      </c>
      <c r="FQ132" s="13">
        <v>0</v>
      </c>
      <c r="FR132" s="13">
        <v>0</v>
      </c>
      <c r="FS132" s="13">
        <v>0</v>
      </c>
      <c r="FT132" s="15">
        <v>0</v>
      </c>
      <c r="FU132" s="15">
        <v>0.15013243665267365</v>
      </c>
      <c r="FV132" s="15">
        <v>0.1295365580430394</v>
      </c>
      <c r="FW132" s="15">
        <v>0.11276108294906893</v>
      </c>
      <c r="FX132" s="15">
        <v>0.2</v>
      </c>
      <c r="FY132" s="15">
        <v>0</v>
      </c>
      <c r="FZ132" s="15">
        <v>0.12563734492710169</v>
      </c>
      <c r="GA132" s="15">
        <v>0.14181815558633426</v>
      </c>
      <c r="GB132" s="15">
        <v>0.18139924934997539</v>
      </c>
      <c r="GC132" s="15">
        <v>0</v>
      </c>
      <c r="GD132" s="15">
        <v>0</v>
      </c>
      <c r="GE132" s="15">
        <v>0</v>
      </c>
      <c r="GF132" s="12"/>
      <c r="GG132" s="12">
        <v>0</v>
      </c>
      <c r="GH132" s="12">
        <v>0</v>
      </c>
      <c r="GI132" s="12">
        <v>0</v>
      </c>
      <c r="GJ132" s="12">
        <v>0</v>
      </c>
      <c r="GK132" s="12"/>
      <c r="GL132" s="12">
        <v>0</v>
      </c>
      <c r="GM132" s="12">
        <v>0</v>
      </c>
      <c r="GN132" s="12">
        <v>0</v>
      </c>
      <c r="GO132" s="12"/>
      <c r="GP132" s="12"/>
      <c r="GQ132" s="12"/>
      <c r="GR132" s="12"/>
      <c r="GS132" s="12">
        <v>24425</v>
      </c>
      <c r="GT132" s="12">
        <v>0</v>
      </c>
      <c r="GU132" s="12">
        <v>0</v>
      </c>
      <c r="GV132" s="12">
        <v>0</v>
      </c>
      <c r="GW132" s="12"/>
      <c r="GX132" s="12">
        <v>0</v>
      </c>
      <c r="GY132" s="12">
        <v>0</v>
      </c>
      <c r="GZ132" s="12">
        <v>0</v>
      </c>
      <c r="HA132" s="12"/>
      <c r="HB132" s="12"/>
      <c r="HC132" s="12"/>
      <c r="HD132" s="12"/>
      <c r="HE132" s="12">
        <v>0</v>
      </c>
      <c r="HF132" s="12">
        <v>387</v>
      </c>
      <c r="HG132" s="12">
        <v>0</v>
      </c>
      <c r="HH132" s="12">
        <v>0</v>
      </c>
      <c r="HI132" s="12"/>
      <c r="HJ132" s="12">
        <v>0</v>
      </c>
      <c r="HK132" s="12">
        <v>0</v>
      </c>
      <c r="HL132" s="12">
        <v>0</v>
      </c>
      <c r="HM132" s="12"/>
      <c r="HN132" s="12"/>
      <c r="HO132" s="12"/>
      <c r="HP132" s="12"/>
      <c r="HQ132" s="12">
        <v>0</v>
      </c>
      <c r="HR132" s="12">
        <v>0</v>
      </c>
      <c r="HS132" s="12">
        <v>20</v>
      </c>
      <c r="HT132" s="12">
        <v>0</v>
      </c>
      <c r="HU132" s="12"/>
      <c r="HV132" s="12">
        <v>0</v>
      </c>
      <c r="HW132" s="12">
        <v>0</v>
      </c>
      <c r="HX132" s="12">
        <v>0</v>
      </c>
      <c r="HY132" s="12"/>
      <c r="HZ132" s="12"/>
      <c r="IA132" s="12"/>
      <c r="IB132" s="12"/>
      <c r="IC132" s="12">
        <v>0</v>
      </c>
      <c r="ID132" s="12">
        <v>0</v>
      </c>
      <c r="IE132" s="12">
        <v>0</v>
      </c>
      <c r="IF132" s="12">
        <v>1</v>
      </c>
      <c r="IG132" s="12"/>
      <c r="IH132" s="12">
        <v>0</v>
      </c>
      <c r="II132" s="12">
        <v>0</v>
      </c>
      <c r="IJ132" s="12">
        <v>0</v>
      </c>
      <c r="IK132" s="12"/>
      <c r="IL132" s="12"/>
      <c r="IM132" s="12"/>
      <c r="IN132" s="12"/>
      <c r="IO132" s="12">
        <v>0</v>
      </c>
      <c r="IP132" s="12">
        <v>0</v>
      </c>
      <c r="IQ132" s="12">
        <v>0</v>
      </c>
      <c r="IR132" s="12">
        <v>0</v>
      </c>
      <c r="IS132" s="12"/>
      <c r="IT132" s="12">
        <v>0</v>
      </c>
      <c r="IU132" s="12">
        <v>0</v>
      </c>
      <c r="IV132" s="12">
        <v>0</v>
      </c>
      <c r="IW132" s="12"/>
      <c r="IX132" s="12"/>
      <c r="IY132" s="12"/>
      <c r="IZ132" s="12"/>
      <c r="JA132" s="12">
        <v>0</v>
      </c>
      <c r="JB132" s="12">
        <v>0</v>
      </c>
      <c r="JC132" s="12">
        <v>0</v>
      </c>
      <c r="JD132" s="12">
        <v>0</v>
      </c>
      <c r="JE132" s="12"/>
      <c r="JF132" s="12">
        <v>4</v>
      </c>
      <c r="JG132" s="12">
        <v>0</v>
      </c>
      <c r="JH132" s="12">
        <v>0</v>
      </c>
      <c r="JI132" s="12"/>
      <c r="JJ132" s="12"/>
      <c r="JK132" s="12"/>
      <c r="JL132" s="12"/>
      <c r="JM132" s="12">
        <v>0</v>
      </c>
      <c r="JN132" s="12">
        <v>0</v>
      </c>
      <c r="JO132" s="12">
        <v>0</v>
      </c>
      <c r="JP132" s="12">
        <v>0</v>
      </c>
      <c r="JQ132" s="12"/>
      <c r="JR132" s="12">
        <v>0</v>
      </c>
      <c r="JS132" s="12">
        <v>12</v>
      </c>
      <c r="JT132" s="12">
        <v>0</v>
      </c>
      <c r="JU132" s="12"/>
      <c r="JV132" s="12"/>
      <c r="JW132" s="12"/>
      <c r="JX132" s="12"/>
      <c r="JY132" s="12">
        <v>0</v>
      </c>
      <c r="JZ132" s="12">
        <v>0</v>
      </c>
      <c r="KA132" s="12">
        <v>0</v>
      </c>
      <c r="KB132" s="12">
        <v>0</v>
      </c>
      <c r="KC132" s="12"/>
      <c r="KD132" s="12">
        <v>0</v>
      </c>
      <c r="KE132" s="12">
        <v>0</v>
      </c>
      <c r="KF132" s="12">
        <v>208</v>
      </c>
      <c r="KG132" s="12"/>
      <c r="KH132" s="12"/>
      <c r="KI132" s="12"/>
      <c r="KJ132" s="12"/>
      <c r="KK132" s="12">
        <v>0</v>
      </c>
      <c r="KL132" s="12">
        <v>0</v>
      </c>
      <c r="KM132" s="12">
        <v>0</v>
      </c>
      <c r="KN132" s="12">
        <v>0</v>
      </c>
      <c r="KO132" s="12"/>
      <c r="KP132" s="12">
        <v>0</v>
      </c>
      <c r="KQ132" s="12">
        <v>0</v>
      </c>
      <c r="KR132" s="12">
        <v>0</v>
      </c>
      <c r="KS132" s="12"/>
      <c r="KT132" s="12"/>
      <c r="KU132" s="12"/>
      <c r="KV132" s="12"/>
      <c r="KW132" s="12">
        <v>0</v>
      </c>
      <c r="KX132" s="12">
        <v>0</v>
      </c>
      <c r="KY132" s="12">
        <v>0</v>
      </c>
      <c r="KZ132" s="12">
        <v>0</v>
      </c>
      <c r="LA132" s="12"/>
      <c r="LB132" s="12">
        <v>0</v>
      </c>
      <c r="LC132" s="12">
        <v>0</v>
      </c>
      <c r="LD132" s="12">
        <v>0</v>
      </c>
      <c r="LE132" s="12"/>
      <c r="LF132" s="12"/>
      <c r="LG132" s="12"/>
      <c r="LH132" s="12"/>
      <c r="LI132" s="12">
        <v>0</v>
      </c>
      <c r="LJ132" s="12">
        <v>0</v>
      </c>
      <c r="LK132" s="12">
        <v>0</v>
      </c>
      <c r="LL132" s="12">
        <v>0</v>
      </c>
      <c r="LM132" s="12"/>
      <c r="LN132" s="12">
        <v>0</v>
      </c>
      <c r="LO132" s="12">
        <v>0</v>
      </c>
      <c r="LP132" s="12">
        <v>0</v>
      </c>
      <c r="LQ132" s="12"/>
      <c r="LR132" s="12"/>
      <c r="LS132" s="12"/>
      <c r="LT132" s="14"/>
      <c r="LU132" s="14">
        <v>0</v>
      </c>
      <c r="LV132" s="14">
        <v>0</v>
      </c>
      <c r="LW132" s="14">
        <v>0</v>
      </c>
      <c r="LX132" s="14">
        <v>0</v>
      </c>
      <c r="LY132" s="14"/>
      <c r="LZ132" s="14">
        <v>0</v>
      </c>
      <c r="MA132" s="14">
        <v>0</v>
      </c>
      <c r="MB132" s="14">
        <v>0</v>
      </c>
      <c r="MC132" s="14"/>
      <c r="MD132" s="14"/>
      <c r="ME132" s="14"/>
      <c r="MF132" s="14"/>
      <c r="MG132" s="14">
        <v>271024065.8840735</v>
      </c>
      <c r="MH132" s="14">
        <v>0</v>
      </c>
      <c r="MI132" s="14">
        <v>0</v>
      </c>
      <c r="MJ132" s="14">
        <v>0</v>
      </c>
      <c r="MK132" s="14"/>
      <c r="ML132" s="14">
        <v>0</v>
      </c>
      <c r="MM132" s="14">
        <v>0</v>
      </c>
      <c r="MN132" s="14">
        <v>0</v>
      </c>
      <c r="MO132" s="14"/>
      <c r="MP132" s="14"/>
      <c r="MQ132" s="14"/>
      <c r="MR132" s="14"/>
      <c r="MS132" s="14">
        <v>0</v>
      </c>
      <c r="MT132" s="14">
        <v>4715054.8900000006</v>
      </c>
      <c r="MU132" s="14">
        <v>0</v>
      </c>
      <c r="MV132" s="14">
        <v>0</v>
      </c>
      <c r="MW132" s="14"/>
      <c r="MX132" s="14">
        <v>0</v>
      </c>
      <c r="MY132" s="14">
        <v>0</v>
      </c>
      <c r="MZ132" s="14">
        <v>0</v>
      </c>
      <c r="NA132" s="14"/>
      <c r="NB132" s="14"/>
      <c r="NC132" s="14"/>
      <c r="ND132" s="14"/>
      <c r="NE132" s="14">
        <v>0</v>
      </c>
      <c r="NF132" s="14">
        <v>0</v>
      </c>
      <c r="NG132" s="14">
        <v>243792.28000000003</v>
      </c>
      <c r="NH132" s="14">
        <v>0</v>
      </c>
      <c r="NI132" s="14"/>
      <c r="NJ132" s="14">
        <v>0</v>
      </c>
      <c r="NK132" s="14">
        <v>0</v>
      </c>
      <c r="NL132" s="14">
        <v>0</v>
      </c>
      <c r="NM132" s="14"/>
      <c r="NN132" s="14"/>
      <c r="NO132" s="14"/>
      <c r="NP132" s="14"/>
      <c r="NQ132" s="14">
        <v>0</v>
      </c>
      <c r="NR132" s="14">
        <v>0</v>
      </c>
      <c r="NS132" s="14">
        <v>0</v>
      </c>
      <c r="NT132" s="14">
        <v>6407.02</v>
      </c>
      <c r="NU132" s="14"/>
      <c r="NV132" s="14">
        <v>0</v>
      </c>
      <c r="NW132" s="14">
        <v>0</v>
      </c>
      <c r="NX132" s="14">
        <v>0</v>
      </c>
      <c r="NY132" s="14"/>
      <c r="NZ132" s="14"/>
      <c r="OA132" s="14"/>
      <c r="OB132" s="14"/>
      <c r="OC132" s="14">
        <v>0</v>
      </c>
      <c r="OD132" s="14">
        <v>0</v>
      </c>
      <c r="OE132" s="14">
        <v>0</v>
      </c>
      <c r="OF132" s="14">
        <v>0</v>
      </c>
      <c r="OG132" s="14"/>
      <c r="OH132" s="14">
        <v>0</v>
      </c>
      <c r="OI132" s="14">
        <v>0</v>
      </c>
      <c r="OJ132" s="14">
        <v>0</v>
      </c>
      <c r="OK132" s="14"/>
      <c r="OL132" s="14"/>
      <c r="OM132" s="14"/>
      <c r="ON132" s="14"/>
      <c r="OO132" s="14">
        <v>0</v>
      </c>
      <c r="OP132" s="14">
        <v>0</v>
      </c>
      <c r="OQ132" s="14">
        <v>0</v>
      </c>
      <c r="OR132" s="14">
        <v>0</v>
      </c>
      <c r="OS132" s="14"/>
      <c r="OT132" s="14">
        <v>45372.523028846117</v>
      </c>
      <c r="OU132" s="14">
        <v>0</v>
      </c>
      <c r="OV132" s="14">
        <v>0</v>
      </c>
      <c r="OW132" s="14"/>
      <c r="OX132" s="14"/>
      <c r="OY132" s="14"/>
      <c r="OZ132" s="14"/>
      <c r="PA132" s="14">
        <v>0</v>
      </c>
      <c r="PB132" s="14">
        <v>0</v>
      </c>
      <c r="PC132" s="14">
        <v>0</v>
      </c>
      <c r="PD132" s="14">
        <v>0</v>
      </c>
      <c r="PE132" s="14"/>
      <c r="PF132" s="14">
        <v>0</v>
      </c>
      <c r="PG132" s="14">
        <v>47013.501999999935</v>
      </c>
      <c r="PH132" s="14">
        <v>0</v>
      </c>
      <c r="PI132" s="14"/>
      <c r="PJ132" s="14"/>
      <c r="PK132" s="14"/>
      <c r="PL132" s="14"/>
      <c r="PM132" s="14">
        <v>0</v>
      </c>
      <c r="PN132" s="14">
        <v>0</v>
      </c>
      <c r="PO132" s="14">
        <v>0</v>
      </c>
      <c r="PP132" s="14">
        <v>0</v>
      </c>
      <c r="PQ132" s="14"/>
      <c r="PR132" s="14">
        <v>0</v>
      </c>
      <c r="PS132" s="14">
        <v>0</v>
      </c>
      <c r="PT132" s="14">
        <v>2134927.3788666474</v>
      </c>
      <c r="PU132" s="14"/>
      <c r="PV132" s="14"/>
      <c r="PW132" s="14"/>
      <c r="PX132" s="14"/>
      <c r="PY132" s="14">
        <v>0</v>
      </c>
      <c r="PZ132" s="14">
        <v>0</v>
      </c>
      <c r="QA132" s="14">
        <v>0</v>
      </c>
      <c r="QB132" s="14">
        <v>0</v>
      </c>
      <c r="QC132" s="14"/>
      <c r="QD132" s="14">
        <v>0</v>
      </c>
      <c r="QE132" s="14">
        <v>0</v>
      </c>
      <c r="QF132" s="14">
        <v>0</v>
      </c>
      <c r="QG132" s="14"/>
      <c r="QH132" s="14"/>
      <c r="QI132" s="14"/>
    </row>
    <row r="133" spans="16:451">
      <c r="R133" s="12"/>
      <c r="S133" s="12" t="s">
        <v>48</v>
      </c>
      <c r="T133" s="12"/>
      <c r="U133" s="12">
        <v>40</v>
      </c>
      <c r="V133" s="12">
        <v>13</v>
      </c>
      <c r="W133" s="12">
        <v>341</v>
      </c>
      <c r="X133" s="12">
        <v>16</v>
      </c>
      <c r="Y133" s="12">
        <v>4</v>
      </c>
      <c r="Z133" s="12"/>
      <c r="AA133" s="12"/>
      <c r="AB133" s="12"/>
      <c r="AC133" s="12"/>
      <c r="AD133" s="12"/>
      <c r="AE133" s="12"/>
      <c r="AG133">
        <v>521956.00000000012</v>
      </c>
      <c r="AH133">
        <v>180148.14999999997</v>
      </c>
      <c r="AI133">
        <v>4202441.3500000006</v>
      </c>
      <c r="AJ133">
        <v>223801.28</v>
      </c>
      <c r="AK133">
        <v>49871.5</v>
      </c>
      <c r="AR133" s="14"/>
      <c r="AS133" s="14">
        <v>519207.19844112551</v>
      </c>
      <c r="AT133" s="14">
        <v>179583.73</v>
      </c>
      <c r="AU133" s="14">
        <v>4202307.25</v>
      </c>
      <c r="AV133" s="14">
        <v>223801.28</v>
      </c>
      <c r="AW133" s="14">
        <v>49742.805</v>
      </c>
      <c r="AX133" s="14"/>
      <c r="AY133" s="14"/>
      <c r="AZ133" s="14"/>
      <c r="BA133" s="14"/>
      <c r="BB133" s="14"/>
      <c r="BC133" s="14"/>
      <c r="BD133" s="14"/>
      <c r="BE133" s="14">
        <v>2748.8015588744674</v>
      </c>
      <c r="BF133" s="14">
        <v>564.4200000000003</v>
      </c>
      <c r="BG133" s="14">
        <v>134.099999999999</v>
      </c>
      <c r="BH133" s="14">
        <v>0</v>
      </c>
      <c r="BI133" s="14">
        <v>128.6949999999992</v>
      </c>
      <c r="BJ133" s="14"/>
      <c r="BK133" s="14"/>
      <c r="BL133" s="14"/>
      <c r="BM133" s="14"/>
      <c r="BN133" s="14"/>
      <c r="BO133" s="14"/>
      <c r="BP133" s="14"/>
      <c r="BQ133" s="14">
        <v>8722.0707308333349</v>
      </c>
      <c r="BR133" s="14">
        <v>0</v>
      </c>
      <c r="BS133" s="14">
        <v>0</v>
      </c>
      <c r="BT133" s="14">
        <v>0</v>
      </c>
      <c r="BU133" s="14">
        <v>726.56983466666702</v>
      </c>
      <c r="BV133" s="14"/>
      <c r="BW133" s="14"/>
      <c r="BX133" s="14"/>
      <c r="BY133" s="14"/>
      <c r="BZ133" s="14"/>
      <c r="CA133" s="14"/>
      <c r="CB133" s="15" t="e">
        <v>#DIV/0!</v>
      </c>
      <c r="CC133" s="15">
        <v>0</v>
      </c>
      <c r="CD133" s="15">
        <v>0</v>
      </c>
      <c r="CE133" s="15">
        <v>0</v>
      </c>
      <c r="CF133" s="15">
        <v>0</v>
      </c>
      <c r="CG133" s="15">
        <v>0</v>
      </c>
      <c r="CH133" s="15" t="e">
        <v>#DIV/0!</v>
      </c>
      <c r="CI133" s="15" t="e">
        <v>#DIV/0!</v>
      </c>
      <c r="CJ133" s="15" t="e">
        <v>#DIV/0!</v>
      </c>
      <c r="CK133" s="15" t="e">
        <v>#DIV/0!</v>
      </c>
      <c r="CL133" s="15" t="e">
        <v>#DIV/0!</v>
      </c>
      <c r="CM133" s="15" t="e">
        <v>#DIV/0!</v>
      </c>
      <c r="CN133" s="15" t="e">
        <v>#DIV/0!</v>
      </c>
      <c r="CO133" s="15">
        <v>0</v>
      </c>
      <c r="CP133" s="15">
        <v>0</v>
      </c>
      <c r="CQ133" s="15">
        <v>0</v>
      </c>
      <c r="CR133" s="15">
        <v>0</v>
      </c>
      <c r="CS133" s="15">
        <v>0</v>
      </c>
      <c r="CT133" s="15" t="e">
        <v>#DIV/0!</v>
      </c>
      <c r="CU133" s="15" t="e">
        <v>#DIV/0!</v>
      </c>
      <c r="CV133" s="15" t="e">
        <v>#DIV/0!</v>
      </c>
      <c r="CW133" s="15" t="e">
        <v>#DIV/0!</v>
      </c>
      <c r="CX133" s="15" t="e">
        <v>#DIV/0!</v>
      </c>
      <c r="CY133" s="15" t="e">
        <v>#DIV/0!</v>
      </c>
      <c r="CZ133" s="15">
        <v>0</v>
      </c>
      <c r="DA133" s="15">
        <v>0.17293029449137978</v>
      </c>
      <c r="DB133" s="15">
        <v>0.17672606653380438</v>
      </c>
      <c r="DC133" s="15">
        <v>0.17163479820399602</v>
      </c>
      <c r="DD133" s="15">
        <v>0.16866986972573619</v>
      </c>
      <c r="DE133" s="15">
        <v>0.17481379310344827</v>
      </c>
      <c r="DF133" s="15">
        <v>0</v>
      </c>
      <c r="DG133" s="15">
        <v>0</v>
      </c>
      <c r="DH133" s="15">
        <v>0</v>
      </c>
      <c r="DI133" s="15">
        <v>0</v>
      </c>
      <c r="DJ133" s="15">
        <v>0</v>
      </c>
      <c r="DK133" s="15">
        <v>0</v>
      </c>
      <c r="DL133" s="16">
        <v>0</v>
      </c>
      <c r="DM133" s="16">
        <v>117.95750369436568</v>
      </c>
      <c r="DN133" s="16">
        <v>120</v>
      </c>
      <c r="DO133" s="16">
        <v>118.80642384649767</v>
      </c>
      <c r="DP133" s="16">
        <v>120</v>
      </c>
      <c r="DQ133" s="16">
        <v>120</v>
      </c>
      <c r="DR133" s="16">
        <v>0</v>
      </c>
      <c r="DS133" s="16">
        <v>0</v>
      </c>
      <c r="DT133" s="16">
        <v>0</v>
      </c>
      <c r="DU133" s="16">
        <v>0</v>
      </c>
      <c r="DV133" s="16">
        <v>0</v>
      </c>
      <c r="DW133" s="16">
        <v>0</v>
      </c>
      <c r="DX133" s="16">
        <v>0</v>
      </c>
      <c r="DY133" s="16">
        <v>102.43970778403893</v>
      </c>
      <c r="DZ133" s="16">
        <v>104.80772972115332</v>
      </c>
      <c r="EA133" s="16">
        <v>103.57525267817527</v>
      </c>
      <c r="EB133" s="16">
        <v>104.21206836015457</v>
      </c>
      <c r="EC133" s="16">
        <v>106.24137931034483</v>
      </c>
      <c r="ED133" s="16">
        <v>0</v>
      </c>
      <c r="EE133" s="16">
        <v>0</v>
      </c>
      <c r="EF133" s="16">
        <v>0</v>
      </c>
      <c r="EG133" s="16">
        <v>0</v>
      </c>
      <c r="EH133" s="16">
        <v>0</v>
      </c>
      <c r="EI133" s="16">
        <v>0</v>
      </c>
      <c r="EJ133" s="16">
        <v>0</v>
      </c>
      <c r="EK133" s="16">
        <v>15.925138433454794</v>
      </c>
      <c r="EL133" s="16">
        <v>15.545160687004877</v>
      </c>
      <c r="EM133" s="16">
        <v>15.506758494515179</v>
      </c>
      <c r="EN133" s="16">
        <v>16.343616092587062</v>
      </c>
      <c r="EO133" s="16">
        <v>15.758620689655173</v>
      </c>
      <c r="EP133" s="16">
        <v>0</v>
      </c>
      <c r="EQ133" s="16">
        <v>0</v>
      </c>
      <c r="ER133" s="16">
        <v>0</v>
      </c>
      <c r="ES133" s="16">
        <v>0</v>
      </c>
      <c r="ET133" s="16">
        <v>0</v>
      </c>
      <c r="EU133" s="16">
        <v>0</v>
      </c>
      <c r="EV133" s="16">
        <v>0</v>
      </c>
      <c r="EW133" s="16">
        <v>642.68252473755422</v>
      </c>
      <c r="EX133" s="16">
        <v>683.22311712482451</v>
      </c>
      <c r="EY133" s="16">
        <v>664.74395214797755</v>
      </c>
      <c r="EZ133" s="16">
        <v>676.49417308896989</v>
      </c>
      <c r="FA133" s="16">
        <v>679.07386363636363</v>
      </c>
      <c r="FB133" s="16">
        <v>0</v>
      </c>
      <c r="FC133" s="16">
        <v>0</v>
      </c>
      <c r="FD133" s="16">
        <v>0</v>
      </c>
      <c r="FE133" s="16">
        <v>0</v>
      </c>
      <c r="FF133" s="16">
        <v>0</v>
      </c>
      <c r="FG133" s="16">
        <v>0</v>
      </c>
      <c r="FH133" s="13">
        <v>0</v>
      </c>
      <c r="FI133" s="13">
        <v>15673.6</v>
      </c>
      <c r="FJ133" s="13">
        <v>16733.23076923077</v>
      </c>
      <c r="FK133" s="13">
        <v>14874</v>
      </c>
      <c r="FL133" s="13">
        <v>16986.5</v>
      </c>
      <c r="FM133" s="13">
        <v>14500</v>
      </c>
      <c r="FN133" s="13">
        <v>0</v>
      </c>
      <c r="FO133" s="13">
        <v>0</v>
      </c>
      <c r="FP133" s="13">
        <v>0</v>
      </c>
      <c r="FQ133" s="13">
        <v>0</v>
      </c>
      <c r="FR133" s="13">
        <v>0</v>
      </c>
      <c r="FS133" s="13">
        <v>0</v>
      </c>
      <c r="FT133" s="15">
        <v>0</v>
      </c>
      <c r="FU133" s="15">
        <v>0.12488790067374439</v>
      </c>
      <c r="FV133" s="15">
        <v>0.13456369637570564</v>
      </c>
      <c r="FW133" s="15">
        <v>0.13022748861699265</v>
      </c>
      <c r="FX133" s="15">
        <v>0.13137038972124923</v>
      </c>
      <c r="FY133" s="15">
        <v>0.1</v>
      </c>
      <c r="FZ133" s="15">
        <v>0</v>
      </c>
      <c r="GA133" s="15">
        <v>0</v>
      </c>
      <c r="GB133" s="15">
        <v>0</v>
      </c>
      <c r="GC133" s="15">
        <v>0</v>
      </c>
      <c r="GD133" s="15">
        <v>0</v>
      </c>
      <c r="GE133" s="15">
        <v>0</v>
      </c>
      <c r="GF133" s="12"/>
      <c r="GG133" s="12">
        <v>0</v>
      </c>
      <c r="GH133" s="12">
        <v>0</v>
      </c>
      <c r="GI133" s="12">
        <v>0</v>
      </c>
      <c r="GJ133" s="12">
        <v>0</v>
      </c>
      <c r="GK133" s="12">
        <v>0</v>
      </c>
      <c r="GL133" s="12"/>
      <c r="GM133" s="12"/>
      <c r="GN133" s="12"/>
      <c r="GO133" s="12"/>
      <c r="GP133" s="12"/>
      <c r="GQ133" s="12"/>
      <c r="GR133" s="12"/>
      <c r="GS133" s="12">
        <v>40</v>
      </c>
      <c r="GT133" s="12">
        <v>0</v>
      </c>
      <c r="GU133" s="12">
        <v>0</v>
      </c>
      <c r="GV133" s="12">
        <v>0</v>
      </c>
      <c r="GW133" s="12">
        <v>0</v>
      </c>
      <c r="GX133" s="12"/>
      <c r="GY133" s="12"/>
      <c r="GZ133" s="12"/>
      <c r="HA133" s="12"/>
      <c r="HB133" s="12"/>
      <c r="HC133" s="12"/>
      <c r="HD133" s="12"/>
      <c r="HE133" s="12">
        <v>0</v>
      </c>
      <c r="HF133" s="12">
        <v>13</v>
      </c>
      <c r="HG133" s="12">
        <v>0</v>
      </c>
      <c r="HH133" s="12">
        <v>0</v>
      </c>
      <c r="HI133" s="12">
        <v>0</v>
      </c>
      <c r="HJ133" s="12"/>
      <c r="HK133" s="12"/>
      <c r="HL133" s="12"/>
      <c r="HM133" s="12"/>
      <c r="HN133" s="12"/>
      <c r="HO133" s="12"/>
      <c r="HP133" s="12"/>
      <c r="HQ133" s="12">
        <v>0</v>
      </c>
      <c r="HR133" s="12">
        <v>0</v>
      </c>
      <c r="HS133" s="12">
        <v>341</v>
      </c>
      <c r="HT133" s="12">
        <v>0</v>
      </c>
      <c r="HU133" s="12">
        <v>0</v>
      </c>
      <c r="HV133" s="12"/>
      <c r="HW133" s="12"/>
      <c r="HX133" s="12"/>
      <c r="HY133" s="12"/>
      <c r="HZ133" s="12"/>
      <c r="IA133" s="12"/>
      <c r="IB133" s="12"/>
      <c r="IC133" s="12">
        <v>0</v>
      </c>
      <c r="ID133" s="12">
        <v>0</v>
      </c>
      <c r="IE133" s="12">
        <v>0</v>
      </c>
      <c r="IF133" s="12">
        <v>16</v>
      </c>
      <c r="IG133" s="12">
        <v>0</v>
      </c>
      <c r="IH133" s="12"/>
      <c r="II133" s="12"/>
      <c r="IJ133" s="12"/>
      <c r="IK133" s="12"/>
      <c r="IL133" s="12"/>
      <c r="IM133" s="12"/>
      <c r="IN133" s="12"/>
      <c r="IO133" s="12">
        <v>0</v>
      </c>
      <c r="IP133" s="12">
        <v>0</v>
      </c>
      <c r="IQ133" s="12">
        <v>0</v>
      </c>
      <c r="IR133" s="12">
        <v>0</v>
      </c>
      <c r="IS133" s="12">
        <v>0</v>
      </c>
      <c r="IT133" s="12"/>
      <c r="IU133" s="12"/>
      <c r="IV133" s="12"/>
      <c r="IW133" s="12"/>
      <c r="IX133" s="12"/>
      <c r="IY133" s="12"/>
      <c r="IZ133" s="12"/>
      <c r="JA133" s="12">
        <v>0</v>
      </c>
      <c r="JB133" s="12">
        <v>0</v>
      </c>
      <c r="JC133" s="12">
        <v>0</v>
      </c>
      <c r="JD133" s="12">
        <v>0</v>
      </c>
      <c r="JE133" s="12">
        <v>0</v>
      </c>
      <c r="JF133" s="12"/>
      <c r="JG133" s="12"/>
      <c r="JH133" s="12"/>
      <c r="JI133" s="12"/>
      <c r="JJ133" s="12"/>
      <c r="JK133" s="12"/>
      <c r="JL133" s="12"/>
      <c r="JM133" s="12">
        <v>0</v>
      </c>
      <c r="JN133" s="12">
        <v>0</v>
      </c>
      <c r="JO133" s="12">
        <v>0</v>
      </c>
      <c r="JP133" s="12">
        <v>0</v>
      </c>
      <c r="JQ133" s="12">
        <v>0</v>
      </c>
      <c r="JR133" s="12"/>
      <c r="JS133" s="12"/>
      <c r="JT133" s="12"/>
      <c r="JU133" s="12"/>
      <c r="JV133" s="12"/>
      <c r="JW133" s="12"/>
      <c r="JX133" s="12"/>
      <c r="JY133" s="12">
        <v>0</v>
      </c>
      <c r="JZ133" s="12">
        <v>0</v>
      </c>
      <c r="KA133" s="12">
        <v>0</v>
      </c>
      <c r="KB133" s="12">
        <v>0</v>
      </c>
      <c r="KC133" s="12">
        <v>0</v>
      </c>
      <c r="KD133" s="12"/>
      <c r="KE133" s="12"/>
      <c r="KF133" s="12"/>
      <c r="KG133" s="12"/>
      <c r="KH133" s="12"/>
      <c r="KI133" s="12"/>
      <c r="KJ133" s="12"/>
      <c r="KK133" s="12">
        <v>0</v>
      </c>
      <c r="KL133" s="12">
        <v>0</v>
      </c>
      <c r="KM133" s="12">
        <v>0</v>
      </c>
      <c r="KN133" s="12">
        <v>0</v>
      </c>
      <c r="KO133" s="12">
        <v>0</v>
      </c>
      <c r="KP133" s="12"/>
      <c r="KQ133" s="12"/>
      <c r="KR133" s="12"/>
      <c r="KS133" s="12"/>
      <c r="KT133" s="12"/>
      <c r="KU133" s="12"/>
      <c r="KV133" s="12"/>
      <c r="KW133" s="12">
        <v>0</v>
      </c>
      <c r="KX133" s="12">
        <v>0</v>
      </c>
      <c r="KY133" s="12">
        <v>0</v>
      </c>
      <c r="KZ133" s="12">
        <v>0</v>
      </c>
      <c r="LA133" s="12">
        <v>0</v>
      </c>
      <c r="LB133" s="12"/>
      <c r="LC133" s="12"/>
      <c r="LD133" s="12"/>
      <c r="LE133" s="12"/>
      <c r="LF133" s="12"/>
      <c r="LG133" s="12"/>
      <c r="LH133" s="12"/>
      <c r="LI133" s="12">
        <v>0</v>
      </c>
      <c r="LJ133" s="12">
        <v>0</v>
      </c>
      <c r="LK133" s="12">
        <v>0</v>
      </c>
      <c r="LL133" s="12">
        <v>0</v>
      </c>
      <c r="LM133" s="12">
        <v>0</v>
      </c>
      <c r="LN133" s="12"/>
      <c r="LO133" s="12"/>
      <c r="LP133" s="12"/>
      <c r="LQ133" s="12"/>
      <c r="LR133" s="12"/>
      <c r="LS133" s="12"/>
      <c r="LT133" s="14"/>
      <c r="LU133" s="14">
        <v>0</v>
      </c>
      <c r="LV133" s="14">
        <v>0</v>
      </c>
      <c r="LW133" s="14">
        <v>0</v>
      </c>
      <c r="LX133" s="14">
        <v>0</v>
      </c>
      <c r="LY133" s="14">
        <v>0</v>
      </c>
      <c r="LZ133" s="14"/>
      <c r="MA133" s="14"/>
      <c r="MB133" s="14"/>
      <c r="MC133" s="14"/>
      <c r="MD133" s="14"/>
      <c r="ME133" s="14"/>
      <c r="MF133" s="14"/>
      <c r="MG133" s="14">
        <v>519207.19844112551</v>
      </c>
      <c r="MH133" s="14">
        <v>0</v>
      </c>
      <c r="MI133" s="14">
        <v>0</v>
      </c>
      <c r="MJ133" s="14">
        <v>0</v>
      </c>
      <c r="MK133" s="14">
        <v>0</v>
      </c>
      <c r="ML133" s="14"/>
      <c r="MM133" s="14"/>
      <c r="MN133" s="14"/>
      <c r="MO133" s="14"/>
      <c r="MP133" s="14"/>
      <c r="MQ133" s="14"/>
      <c r="MR133" s="14"/>
      <c r="MS133" s="14">
        <v>0</v>
      </c>
      <c r="MT133" s="14">
        <v>179583.73</v>
      </c>
      <c r="MU133" s="14">
        <v>0</v>
      </c>
      <c r="MV133" s="14">
        <v>0</v>
      </c>
      <c r="MW133" s="14">
        <v>0</v>
      </c>
      <c r="MX133" s="14"/>
      <c r="MY133" s="14"/>
      <c r="MZ133" s="14"/>
      <c r="NA133" s="14"/>
      <c r="NB133" s="14"/>
      <c r="NC133" s="14"/>
      <c r="ND133" s="14"/>
      <c r="NE133" s="14">
        <v>0</v>
      </c>
      <c r="NF133" s="14">
        <v>0</v>
      </c>
      <c r="NG133" s="14">
        <v>4202307.25</v>
      </c>
      <c r="NH133" s="14">
        <v>0</v>
      </c>
      <c r="NI133" s="14">
        <v>0</v>
      </c>
      <c r="NJ133" s="14"/>
      <c r="NK133" s="14"/>
      <c r="NL133" s="14"/>
      <c r="NM133" s="14"/>
      <c r="NN133" s="14"/>
      <c r="NO133" s="14"/>
      <c r="NP133" s="14"/>
      <c r="NQ133" s="14">
        <v>0</v>
      </c>
      <c r="NR133" s="14">
        <v>0</v>
      </c>
      <c r="NS133" s="14">
        <v>0</v>
      </c>
      <c r="NT133" s="14">
        <v>223801.28</v>
      </c>
      <c r="NU133" s="14">
        <v>0</v>
      </c>
      <c r="NV133" s="14"/>
      <c r="NW133" s="14"/>
      <c r="NX133" s="14"/>
      <c r="NY133" s="14"/>
      <c r="NZ133" s="14"/>
      <c r="OA133" s="14"/>
      <c r="OB133" s="14"/>
      <c r="OC133" s="14">
        <v>0</v>
      </c>
      <c r="OD133" s="14">
        <v>0</v>
      </c>
      <c r="OE133" s="14">
        <v>0</v>
      </c>
      <c r="OF133" s="14">
        <v>0</v>
      </c>
      <c r="OG133" s="14">
        <v>0</v>
      </c>
      <c r="OH133" s="14"/>
      <c r="OI133" s="14"/>
      <c r="OJ133" s="14"/>
      <c r="OK133" s="14"/>
      <c r="OL133" s="14"/>
      <c r="OM133" s="14"/>
      <c r="ON133" s="14"/>
      <c r="OO133" s="14">
        <v>0</v>
      </c>
      <c r="OP133" s="14">
        <v>0</v>
      </c>
      <c r="OQ133" s="14">
        <v>0</v>
      </c>
      <c r="OR133" s="14">
        <v>0</v>
      </c>
      <c r="OS133" s="14">
        <v>0</v>
      </c>
      <c r="OT133" s="14"/>
      <c r="OU133" s="14"/>
      <c r="OV133" s="14"/>
      <c r="OW133" s="14"/>
      <c r="OX133" s="14"/>
      <c r="OY133" s="14"/>
      <c r="OZ133" s="14"/>
      <c r="PA133" s="14">
        <v>0</v>
      </c>
      <c r="PB133" s="14">
        <v>0</v>
      </c>
      <c r="PC133" s="14">
        <v>0</v>
      </c>
      <c r="PD133" s="14">
        <v>0</v>
      </c>
      <c r="PE133" s="14">
        <v>0</v>
      </c>
      <c r="PF133" s="14"/>
      <c r="PG133" s="14"/>
      <c r="PH133" s="14"/>
      <c r="PI133" s="14"/>
      <c r="PJ133" s="14"/>
      <c r="PK133" s="14"/>
      <c r="PL133" s="14"/>
      <c r="PM133" s="14">
        <v>0</v>
      </c>
      <c r="PN133" s="14">
        <v>0</v>
      </c>
      <c r="PO133" s="14">
        <v>0</v>
      </c>
      <c r="PP133" s="14">
        <v>0</v>
      </c>
      <c r="PQ133" s="14">
        <v>0</v>
      </c>
      <c r="PR133" s="14"/>
      <c r="PS133" s="14"/>
      <c r="PT133" s="14"/>
      <c r="PU133" s="14"/>
      <c r="PV133" s="14"/>
      <c r="PW133" s="14"/>
      <c r="PX133" s="14"/>
      <c r="PY133" s="14">
        <v>0</v>
      </c>
      <c r="PZ133" s="14">
        <v>0</v>
      </c>
      <c r="QA133" s="14">
        <v>0</v>
      </c>
      <c r="QB133" s="14">
        <v>0</v>
      </c>
      <c r="QC133" s="14">
        <v>0</v>
      </c>
      <c r="QD133" s="14"/>
      <c r="QE133" s="14"/>
      <c r="QF133" s="14"/>
      <c r="QG133" s="14"/>
      <c r="QH133" s="14"/>
      <c r="QI133" s="14"/>
    </row>
    <row r="134" spans="16:451">
      <c r="R134" s="12"/>
      <c r="S134" s="12" t="s">
        <v>49</v>
      </c>
      <c r="T134" s="12"/>
      <c r="U134" s="12">
        <v>17</v>
      </c>
      <c r="V134" s="12">
        <v>4</v>
      </c>
      <c r="W134" s="12">
        <v>11</v>
      </c>
      <c r="X134" s="12">
        <v>317</v>
      </c>
      <c r="Y134" s="12">
        <v>4</v>
      </c>
      <c r="Z134" s="12">
        <v>3</v>
      </c>
      <c r="AA134" s="12">
        <v>11</v>
      </c>
      <c r="AB134" s="12"/>
      <c r="AC134" s="12"/>
      <c r="AD134" s="12"/>
      <c r="AE134" s="12"/>
      <c r="AG134">
        <v>196194.25000000006</v>
      </c>
      <c r="AH134">
        <v>47877.63</v>
      </c>
      <c r="AI134">
        <v>111388.61</v>
      </c>
      <c r="AJ134">
        <v>3948234.6199999992</v>
      </c>
      <c r="AK134">
        <v>45510.58</v>
      </c>
      <c r="AL134">
        <v>34460.97</v>
      </c>
      <c r="AM134">
        <v>119154.42000000001</v>
      </c>
      <c r="AR134" s="14"/>
      <c r="AS134" s="14">
        <v>195021.54836241828</v>
      </c>
      <c r="AT134" s="14">
        <v>47501.56</v>
      </c>
      <c r="AU134" s="14">
        <v>111153.73000000001</v>
      </c>
      <c r="AV134" s="14">
        <v>3948234.6199999992</v>
      </c>
      <c r="AW134" s="14">
        <v>45217.36</v>
      </c>
      <c r="AX134" s="14">
        <v>0</v>
      </c>
      <c r="AY134" s="14">
        <v>0</v>
      </c>
      <c r="AZ134" s="14"/>
      <c r="BA134" s="14"/>
      <c r="BB134" s="14"/>
      <c r="BC134" s="14"/>
      <c r="BD134" s="14"/>
      <c r="BE134" s="14">
        <v>1172.7016375817002</v>
      </c>
      <c r="BF134" s="14">
        <v>376.07000000000158</v>
      </c>
      <c r="BG134" s="14">
        <v>234.88000000000039</v>
      </c>
      <c r="BH134" s="14">
        <v>0</v>
      </c>
      <c r="BI134" s="14">
        <v>293.2199999999994</v>
      </c>
      <c r="BJ134" s="14">
        <v>0</v>
      </c>
      <c r="BK134" s="14">
        <v>0</v>
      </c>
      <c r="BL134" s="14"/>
      <c r="BM134" s="14"/>
      <c r="BN134" s="14"/>
      <c r="BO134" s="14"/>
      <c r="BP134" s="14"/>
      <c r="BQ134" s="14">
        <v>3096.732993416666</v>
      </c>
      <c r="BR134" s="14">
        <v>0</v>
      </c>
      <c r="BS134" s="14">
        <v>0</v>
      </c>
      <c r="BT134" s="14">
        <v>0</v>
      </c>
      <c r="BU134" s="14">
        <v>682.27944516666707</v>
      </c>
      <c r="BV134" s="14">
        <v>0</v>
      </c>
      <c r="BW134" s="14">
        <v>0</v>
      </c>
      <c r="BX134" s="14"/>
      <c r="BY134" s="14"/>
      <c r="BZ134" s="14"/>
      <c r="CA134" s="14"/>
      <c r="CB134" s="15" t="e">
        <v>#DIV/0!</v>
      </c>
      <c r="CC134" s="15">
        <v>0</v>
      </c>
      <c r="CD134" s="15">
        <v>0</v>
      </c>
      <c r="CE134" s="15">
        <v>0</v>
      </c>
      <c r="CF134" s="15">
        <v>0</v>
      </c>
      <c r="CG134" s="15">
        <v>0</v>
      </c>
      <c r="CH134" s="15">
        <v>0</v>
      </c>
      <c r="CI134" s="15">
        <v>1</v>
      </c>
      <c r="CJ134" s="15" t="e">
        <v>#DIV/0!</v>
      </c>
      <c r="CK134" s="15" t="e">
        <v>#DIV/0!</v>
      </c>
      <c r="CL134" s="15" t="e">
        <v>#DIV/0!</v>
      </c>
      <c r="CM134" s="15" t="e">
        <v>#DIV/0!</v>
      </c>
      <c r="CN134" s="15" t="e">
        <v>#DIV/0!</v>
      </c>
      <c r="CO134" s="15">
        <v>0</v>
      </c>
      <c r="CP134" s="15">
        <v>0</v>
      </c>
      <c r="CQ134" s="15">
        <v>0</v>
      </c>
      <c r="CR134" s="15">
        <v>0</v>
      </c>
      <c r="CS134" s="15">
        <v>0</v>
      </c>
      <c r="CT134" s="15">
        <v>0</v>
      </c>
      <c r="CU134" s="15">
        <v>0</v>
      </c>
      <c r="CV134" s="15" t="e">
        <v>#DIV/0!</v>
      </c>
      <c r="CW134" s="15" t="e">
        <v>#DIV/0!</v>
      </c>
      <c r="CX134" s="15" t="e">
        <v>#DIV/0!</v>
      </c>
      <c r="CY134" s="15" t="e">
        <v>#DIV/0!</v>
      </c>
      <c r="CZ134" s="15">
        <v>0</v>
      </c>
      <c r="DA134" s="15">
        <v>0.17514879547992357</v>
      </c>
      <c r="DB134" s="15">
        <v>0.16805571761795132</v>
      </c>
      <c r="DC134" s="15">
        <v>0.1789976150815</v>
      </c>
      <c r="DD134" s="15">
        <v>0.17110269158027244</v>
      </c>
      <c r="DE134" s="15">
        <v>0.17989999999999998</v>
      </c>
      <c r="DF134" s="15">
        <v>0.17061258244899669</v>
      </c>
      <c r="DG134" s="15">
        <v>0.17634012659041254</v>
      </c>
      <c r="DH134" s="15">
        <v>0</v>
      </c>
      <c r="DI134" s="15">
        <v>0</v>
      </c>
      <c r="DJ134" s="15">
        <v>0</v>
      </c>
      <c r="DK134" s="15">
        <v>0</v>
      </c>
      <c r="DL134" s="16">
        <v>0</v>
      </c>
      <c r="DM134" s="16">
        <v>118.06432092339843</v>
      </c>
      <c r="DN134" s="16">
        <v>120</v>
      </c>
      <c r="DO134" s="16">
        <v>114.53015910940009</v>
      </c>
      <c r="DP134" s="16">
        <v>118.3965099932249</v>
      </c>
      <c r="DQ134" s="16">
        <v>120</v>
      </c>
      <c r="DR134" s="16">
        <v>120</v>
      </c>
      <c r="DS134" s="16">
        <v>113.1571777406503</v>
      </c>
      <c r="DT134" s="16">
        <v>0</v>
      </c>
      <c r="DU134" s="16">
        <v>0</v>
      </c>
      <c r="DV134" s="16">
        <v>0</v>
      </c>
      <c r="DW134" s="16">
        <v>0</v>
      </c>
      <c r="DX134" s="16">
        <v>0</v>
      </c>
      <c r="DY134" s="16">
        <v>103.72207603702456</v>
      </c>
      <c r="DZ134" s="16">
        <v>105.61416352846356</v>
      </c>
      <c r="EA134" s="16">
        <v>99.684165878401018</v>
      </c>
      <c r="EB134" s="16">
        <v>102.94375335213834</v>
      </c>
      <c r="EC134" s="16">
        <v>106.60996262432164</v>
      </c>
      <c r="ED134" s="16">
        <v>104.90226046213273</v>
      </c>
      <c r="EE134" s="16">
        <v>97.998080259606738</v>
      </c>
      <c r="EF134" s="16">
        <v>0</v>
      </c>
      <c r="EG134" s="16">
        <v>0</v>
      </c>
      <c r="EH134" s="16">
        <v>0</v>
      </c>
      <c r="EI134" s="16">
        <v>0</v>
      </c>
      <c r="EJ134" s="16">
        <v>0</v>
      </c>
      <c r="EK134" s="16">
        <v>15.367433245651476</v>
      </c>
      <c r="EL134" s="16">
        <v>15.793622352433999</v>
      </c>
      <c r="EM134" s="16">
        <v>15.651369628345959</v>
      </c>
      <c r="EN134" s="16">
        <v>15.624063997887003</v>
      </c>
      <c r="EO134" s="16">
        <v>15.955613742424562</v>
      </c>
      <c r="EP134" s="16">
        <v>14.835436683354018</v>
      </c>
      <c r="EQ134" s="16">
        <v>15.649522876236988</v>
      </c>
      <c r="ER134" s="16">
        <v>0</v>
      </c>
      <c r="ES134" s="16">
        <v>0</v>
      </c>
      <c r="ET134" s="16">
        <v>0</v>
      </c>
      <c r="EU134" s="16">
        <v>0</v>
      </c>
      <c r="EV134" s="16">
        <v>0</v>
      </c>
      <c r="EW134" s="16">
        <v>644.32746291143292</v>
      </c>
      <c r="EX134" s="16">
        <v>653.70519174302115</v>
      </c>
      <c r="EY134" s="16">
        <v>612.90660637712301</v>
      </c>
      <c r="EZ134" s="16">
        <v>664.32323208861249</v>
      </c>
      <c r="FA134" s="16">
        <v>628.81053487340841</v>
      </c>
      <c r="FB134" s="16">
        <v>669.68803949184928</v>
      </c>
      <c r="FC134" s="16">
        <v>616.11159720504577</v>
      </c>
      <c r="FD134" s="16">
        <v>0</v>
      </c>
      <c r="FE134" s="16">
        <v>0</v>
      </c>
      <c r="FF134" s="16">
        <v>0</v>
      </c>
      <c r="FG134" s="16">
        <v>0</v>
      </c>
      <c r="FH134" s="13">
        <v>0</v>
      </c>
      <c r="FI134" s="13">
        <v>13892.117647058823</v>
      </c>
      <c r="FJ134" s="13">
        <v>13966</v>
      </c>
      <c r="FK134" s="13">
        <v>12724</v>
      </c>
      <c r="FL134" s="13">
        <v>14899.769716088327</v>
      </c>
      <c r="FM134" s="13">
        <v>13337.5</v>
      </c>
      <c r="FN134" s="13">
        <v>14651.666666666666</v>
      </c>
      <c r="FO134" s="13">
        <v>12801.818181818182</v>
      </c>
      <c r="FP134" s="13">
        <v>0</v>
      </c>
      <c r="FQ134" s="13">
        <v>0</v>
      </c>
      <c r="FR134" s="13">
        <v>0</v>
      </c>
      <c r="FS134" s="13">
        <v>0</v>
      </c>
      <c r="FT134" s="15">
        <v>0</v>
      </c>
      <c r="FU134" s="15">
        <v>0.1317788335323459</v>
      </c>
      <c r="FV134" s="15">
        <v>0.1022701560933696</v>
      </c>
      <c r="FW134" s="15">
        <v>0.16628004343974165</v>
      </c>
      <c r="FX134" s="15">
        <v>0.12511347009152848</v>
      </c>
      <c r="FY134" s="15">
        <v>0.11233364573570759</v>
      </c>
      <c r="FZ134" s="15">
        <v>0.18426800136503241</v>
      </c>
      <c r="GA134" s="15">
        <v>0.11592103394404205</v>
      </c>
      <c r="GB134" s="15">
        <v>0</v>
      </c>
      <c r="GC134" s="15">
        <v>0</v>
      </c>
      <c r="GD134" s="15">
        <v>0</v>
      </c>
      <c r="GE134" s="15">
        <v>0</v>
      </c>
      <c r="GF134" s="12"/>
      <c r="GG134" s="12">
        <v>0</v>
      </c>
      <c r="GH134" s="12">
        <v>0</v>
      </c>
      <c r="GI134" s="12">
        <v>0</v>
      </c>
      <c r="GJ134" s="12">
        <v>0</v>
      </c>
      <c r="GK134" s="12">
        <v>0</v>
      </c>
      <c r="GL134" s="12">
        <v>0</v>
      </c>
      <c r="GM134" s="12">
        <v>0</v>
      </c>
      <c r="GN134" s="12"/>
      <c r="GO134" s="12"/>
      <c r="GP134" s="12"/>
      <c r="GQ134" s="12"/>
      <c r="GR134" s="12"/>
      <c r="GS134" s="12">
        <v>17</v>
      </c>
      <c r="GT134" s="12">
        <v>0</v>
      </c>
      <c r="GU134" s="12">
        <v>0</v>
      </c>
      <c r="GV134" s="12">
        <v>0</v>
      </c>
      <c r="GW134" s="12">
        <v>0</v>
      </c>
      <c r="GX134" s="12">
        <v>0</v>
      </c>
      <c r="GY134" s="12">
        <v>0</v>
      </c>
      <c r="GZ134" s="12"/>
      <c r="HA134" s="12"/>
      <c r="HB134" s="12"/>
      <c r="HC134" s="12"/>
      <c r="HD134" s="12"/>
      <c r="HE134" s="12">
        <v>0</v>
      </c>
      <c r="HF134" s="12">
        <v>4</v>
      </c>
      <c r="HG134" s="12">
        <v>0</v>
      </c>
      <c r="HH134" s="12">
        <v>0</v>
      </c>
      <c r="HI134" s="12">
        <v>0</v>
      </c>
      <c r="HJ134" s="12">
        <v>0</v>
      </c>
      <c r="HK134" s="12">
        <v>0</v>
      </c>
      <c r="HL134" s="12"/>
      <c r="HM134" s="12"/>
      <c r="HN134" s="12"/>
      <c r="HO134" s="12"/>
      <c r="HP134" s="12"/>
      <c r="HQ134" s="12">
        <v>0</v>
      </c>
      <c r="HR134" s="12">
        <v>0</v>
      </c>
      <c r="HS134" s="12">
        <v>11</v>
      </c>
      <c r="HT134" s="12">
        <v>0</v>
      </c>
      <c r="HU134" s="12">
        <v>0</v>
      </c>
      <c r="HV134" s="12">
        <v>0</v>
      </c>
      <c r="HW134" s="12">
        <v>0</v>
      </c>
      <c r="HX134" s="12"/>
      <c r="HY134" s="12"/>
      <c r="HZ134" s="12"/>
      <c r="IA134" s="12"/>
      <c r="IB134" s="12"/>
      <c r="IC134" s="12">
        <v>0</v>
      </c>
      <c r="ID134" s="12">
        <v>0</v>
      </c>
      <c r="IE134" s="12">
        <v>0</v>
      </c>
      <c r="IF134" s="12">
        <v>317</v>
      </c>
      <c r="IG134" s="12">
        <v>0</v>
      </c>
      <c r="IH134" s="12">
        <v>0</v>
      </c>
      <c r="II134" s="12">
        <v>0</v>
      </c>
      <c r="IJ134" s="12"/>
      <c r="IK134" s="12"/>
      <c r="IL134" s="12"/>
      <c r="IM134" s="12"/>
      <c r="IN134" s="12"/>
      <c r="IO134" s="12">
        <v>0</v>
      </c>
      <c r="IP134" s="12">
        <v>0</v>
      </c>
      <c r="IQ134" s="12">
        <v>0</v>
      </c>
      <c r="IR134" s="12">
        <v>0</v>
      </c>
      <c r="IS134" s="12">
        <v>0</v>
      </c>
      <c r="IT134" s="12">
        <v>0</v>
      </c>
      <c r="IU134" s="12">
        <v>0</v>
      </c>
      <c r="IV134" s="12"/>
      <c r="IW134" s="12"/>
      <c r="IX134" s="12"/>
      <c r="IY134" s="12"/>
      <c r="IZ134" s="12"/>
      <c r="JA134" s="12">
        <v>0</v>
      </c>
      <c r="JB134" s="12">
        <v>0</v>
      </c>
      <c r="JC134" s="12">
        <v>0</v>
      </c>
      <c r="JD134" s="12">
        <v>0</v>
      </c>
      <c r="JE134" s="12">
        <v>0</v>
      </c>
      <c r="JF134" s="12">
        <v>3</v>
      </c>
      <c r="JG134" s="12">
        <v>0</v>
      </c>
      <c r="JH134" s="12"/>
      <c r="JI134" s="12"/>
      <c r="JJ134" s="12"/>
      <c r="JK134" s="12"/>
      <c r="JL134" s="12"/>
      <c r="JM134" s="12">
        <v>0</v>
      </c>
      <c r="JN134" s="12">
        <v>0</v>
      </c>
      <c r="JO134" s="12">
        <v>0</v>
      </c>
      <c r="JP134" s="12">
        <v>0</v>
      </c>
      <c r="JQ134" s="12">
        <v>0</v>
      </c>
      <c r="JR134" s="12">
        <v>0</v>
      </c>
      <c r="JS134" s="12">
        <v>11</v>
      </c>
      <c r="JT134" s="12"/>
      <c r="JU134" s="12"/>
      <c r="JV134" s="12"/>
      <c r="JW134" s="12"/>
      <c r="JX134" s="12"/>
      <c r="JY134" s="12">
        <v>0</v>
      </c>
      <c r="JZ134" s="12">
        <v>0</v>
      </c>
      <c r="KA134" s="12">
        <v>0</v>
      </c>
      <c r="KB134" s="12">
        <v>0</v>
      </c>
      <c r="KC134" s="12">
        <v>0</v>
      </c>
      <c r="KD134" s="12">
        <v>0</v>
      </c>
      <c r="KE134" s="12">
        <v>0</v>
      </c>
      <c r="KF134" s="12"/>
      <c r="KG134" s="12"/>
      <c r="KH134" s="12"/>
      <c r="KI134" s="12"/>
      <c r="KJ134" s="12"/>
      <c r="KK134" s="12">
        <v>0</v>
      </c>
      <c r="KL134" s="12">
        <v>0</v>
      </c>
      <c r="KM134" s="12">
        <v>0</v>
      </c>
      <c r="KN134" s="12">
        <v>0</v>
      </c>
      <c r="KO134" s="12">
        <v>0</v>
      </c>
      <c r="KP134" s="12">
        <v>0</v>
      </c>
      <c r="KQ134" s="12">
        <v>0</v>
      </c>
      <c r="KR134" s="12"/>
      <c r="KS134" s="12"/>
      <c r="KT134" s="12"/>
      <c r="KU134" s="12"/>
      <c r="KV134" s="12"/>
      <c r="KW134" s="12">
        <v>0</v>
      </c>
      <c r="KX134" s="12">
        <v>0</v>
      </c>
      <c r="KY134" s="12">
        <v>0</v>
      </c>
      <c r="KZ134" s="12">
        <v>0</v>
      </c>
      <c r="LA134" s="12">
        <v>0</v>
      </c>
      <c r="LB134" s="12">
        <v>0</v>
      </c>
      <c r="LC134" s="12">
        <v>0</v>
      </c>
      <c r="LD134" s="12"/>
      <c r="LE134" s="12"/>
      <c r="LF134" s="12"/>
      <c r="LG134" s="12"/>
      <c r="LH134" s="12"/>
      <c r="LI134" s="12">
        <v>0</v>
      </c>
      <c r="LJ134" s="12">
        <v>0</v>
      </c>
      <c r="LK134" s="12">
        <v>0</v>
      </c>
      <c r="LL134" s="12">
        <v>0</v>
      </c>
      <c r="LM134" s="12">
        <v>0</v>
      </c>
      <c r="LN134" s="12">
        <v>0</v>
      </c>
      <c r="LO134" s="12">
        <v>0</v>
      </c>
      <c r="LP134" s="12"/>
      <c r="LQ134" s="12"/>
      <c r="LR134" s="12"/>
      <c r="LS134" s="12"/>
      <c r="LT134" s="14"/>
      <c r="LU134" s="14">
        <v>0</v>
      </c>
      <c r="LV134" s="14">
        <v>0</v>
      </c>
      <c r="LW134" s="14">
        <v>0</v>
      </c>
      <c r="LX134" s="14">
        <v>0</v>
      </c>
      <c r="LY134" s="14">
        <v>0</v>
      </c>
      <c r="LZ134" s="14">
        <v>0</v>
      </c>
      <c r="MA134" s="14">
        <v>0</v>
      </c>
      <c r="MB134" s="14"/>
      <c r="MC134" s="14"/>
      <c r="MD134" s="14"/>
      <c r="ME134" s="14"/>
      <c r="MF134" s="14"/>
      <c r="MG134" s="14">
        <v>195021.54836241828</v>
      </c>
      <c r="MH134" s="14">
        <v>0</v>
      </c>
      <c r="MI134" s="14">
        <v>0</v>
      </c>
      <c r="MJ134" s="14">
        <v>0</v>
      </c>
      <c r="MK134" s="14">
        <v>0</v>
      </c>
      <c r="ML134" s="14">
        <v>0</v>
      </c>
      <c r="MM134" s="14">
        <v>0</v>
      </c>
      <c r="MN134" s="14"/>
      <c r="MO134" s="14"/>
      <c r="MP134" s="14"/>
      <c r="MQ134" s="14"/>
      <c r="MR134" s="14"/>
      <c r="MS134" s="14">
        <v>0</v>
      </c>
      <c r="MT134" s="14">
        <v>47501.56</v>
      </c>
      <c r="MU134" s="14">
        <v>0</v>
      </c>
      <c r="MV134" s="14">
        <v>0</v>
      </c>
      <c r="MW134" s="14">
        <v>0</v>
      </c>
      <c r="MX134" s="14">
        <v>0</v>
      </c>
      <c r="MY134" s="14">
        <v>0</v>
      </c>
      <c r="MZ134" s="14"/>
      <c r="NA134" s="14"/>
      <c r="NB134" s="14"/>
      <c r="NC134" s="14"/>
      <c r="ND134" s="14"/>
      <c r="NE134" s="14">
        <v>0</v>
      </c>
      <c r="NF134" s="14">
        <v>0</v>
      </c>
      <c r="NG134" s="14">
        <v>111153.73000000001</v>
      </c>
      <c r="NH134" s="14">
        <v>0</v>
      </c>
      <c r="NI134" s="14">
        <v>0</v>
      </c>
      <c r="NJ134" s="14">
        <v>0</v>
      </c>
      <c r="NK134" s="14">
        <v>0</v>
      </c>
      <c r="NL134" s="14"/>
      <c r="NM134" s="14"/>
      <c r="NN134" s="14"/>
      <c r="NO134" s="14"/>
      <c r="NP134" s="14"/>
      <c r="NQ134" s="14">
        <v>0</v>
      </c>
      <c r="NR134" s="14">
        <v>0</v>
      </c>
      <c r="NS134" s="14">
        <v>0</v>
      </c>
      <c r="NT134" s="14">
        <v>3948234.6199999992</v>
      </c>
      <c r="NU134" s="14">
        <v>0</v>
      </c>
      <c r="NV134" s="14">
        <v>0</v>
      </c>
      <c r="NW134" s="14">
        <v>0</v>
      </c>
      <c r="NX134" s="14"/>
      <c r="NY134" s="14"/>
      <c r="NZ134" s="14"/>
      <c r="OA134" s="14"/>
      <c r="OB134" s="14"/>
      <c r="OC134" s="14">
        <v>0</v>
      </c>
      <c r="OD134" s="14">
        <v>0</v>
      </c>
      <c r="OE134" s="14">
        <v>0</v>
      </c>
      <c r="OF134" s="14">
        <v>0</v>
      </c>
      <c r="OG134" s="14">
        <v>0</v>
      </c>
      <c r="OH134" s="14">
        <v>0</v>
      </c>
      <c r="OI134" s="14">
        <v>0</v>
      </c>
      <c r="OJ134" s="14"/>
      <c r="OK134" s="14"/>
      <c r="OL134" s="14"/>
      <c r="OM134" s="14"/>
      <c r="ON134" s="14"/>
      <c r="OO134" s="14">
        <v>0</v>
      </c>
      <c r="OP134" s="14">
        <v>0</v>
      </c>
      <c r="OQ134" s="14">
        <v>0</v>
      </c>
      <c r="OR134" s="14">
        <v>0</v>
      </c>
      <c r="OS134" s="14">
        <v>0</v>
      </c>
      <c r="OT134" s="14">
        <v>34460.97</v>
      </c>
      <c r="OU134" s="14">
        <v>0</v>
      </c>
      <c r="OV134" s="14"/>
      <c r="OW134" s="14"/>
      <c r="OX134" s="14"/>
      <c r="OY134" s="14"/>
      <c r="OZ134" s="14"/>
      <c r="PA134" s="14">
        <v>0</v>
      </c>
      <c r="PB134" s="14">
        <v>0</v>
      </c>
      <c r="PC134" s="14">
        <v>0</v>
      </c>
      <c r="PD134" s="14">
        <v>0</v>
      </c>
      <c r="PE134" s="14">
        <v>0</v>
      </c>
      <c r="PF134" s="14">
        <v>0</v>
      </c>
      <c r="PG134" s="14">
        <v>119154.42000000001</v>
      </c>
      <c r="PH134" s="14"/>
      <c r="PI134" s="14"/>
      <c r="PJ134" s="14"/>
      <c r="PK134" s="14"/>
      <c r="PL134" s="14"/>
      <c r="PM134" s="14">
        <v>0</v>
      </c>
      <c r="PN134" s="14">
        <v>0</v>
      </c>
      <c r="PO134" s="14">
        <v>0</v>
      </c>
      <c r="PP134" s="14">
        <v>0</v>
      </c>
      <c r="PQ134" s="14">
        <v>0</v>
      </c>
      <c r="PR134" s="14">
        <v>0</v>
      </c>
      <c r="PS134" s="14">
        <v>0</v>
      </c>
      <c r="PT134" s="14"/>
      <c r="PU134" s="14"/>
      <c r="PV134" s="14"/>
      <c r="PW134" s="14"/>
      <c r="PX134" s="14"/>
      <c r="PY134" s="14">
        <v>0</v>
      </c>
      <c r="PZ134" s="14">
        <v>0</v>
      </c>
      <c r="QA134" s="14">
        <v>0</v>
      </c>
      <c r="QB134" s="14">
        <v>0</v>
      </c>
      <c r="QC134" s="14">
        <v>0</v>
      </c>
      <c r="QD134" s="14">
        <v>0</v>
      </c>
      <c r="QE134" s="14">
        <v>0</v>
      </c>
      <c r="QF134" s="14"/>
      <c r="QG134" s="14"/>
      <c r="QH134" s="14"/>
      <c r="QI134" s="14"/>
    </row>
    <row r="135" spans="16:451">
      <c r="R135" s="12"/>
      <c r="S135" s="12" t="s">
        <v>50</v>
      </c>
      <c r="T135" s="12"/>
      <c r="U135" s="12">
        <v>5</v>
      </c>
      <c r="V135" s="12">
        <v>2</v>
      </c>
      <c r="W135" s="12">
        <v>2</v>
      </c>
      <c r="X135" s="12">
        <v>16</v>
      </c>
      <c r="Y135" s="12">
        <v>1</v>
      </c>
      <c r="Z135" s="12">
        <v>1</v>
      </c>
      <c r="AA135" s="12">
        <v>311</v>
      </c>
      <c r="AB135" s="12"/>
      <c r="AC135" s="12"/>
      <c r="AD135" s="12"/>
      <c r="AE135" s="12"/>
      <c r="AG135">
        <v>62455.91</v>
      </c>
      <c r="AH135">
        <v>25582.75</v>
      </c>
      <c r="AI135">
        <v>18831.54</v>
      </c>
      <c r="AJ135">
        <v>219911.87999999998</v>
      </c>
      <c r="AK135">
        <v>7157.78</v>
      </c>
      <c r="AL135">
        <v>10839.12</v>
      </c>
      <c r="AM135">
        <v>3985453.78</v>
      </c>
      <c r="AR135" s="14"/>
      <c r="AS135" s="14">
        <v>61776.144500000009</v>
      </c>
      <c r="AT135" s="14">
        <v>25346.5</v>
      </c>
      <c r="AU135" s="14">
        <v>18732.310000000001</v>
      </c>
      <c r="AV135" s="14">
        <v>219514.37</v>
      </c>
      <c r="AW135" s="14">
        <v>7122.5354545454502</v>
      </c>
      <c r="AX135" s="14">
        <v>0</v>
      </c>
      <c r="AY135" s="14">
        <v>0</v>
      </c>
      <c r="AZ135" s="14"/>
      <c r="BA135" s="14"/>
      <c r="BB135" s="14"/>
      <c r="BC135" s="14"/>
      <c r="BD135" s="14"/>
      <c r="BE135" s="14">
        <v>679.76549999999929</v>
      </c>
      <c r="BF135" s="14">
        <v>236.2499999999996</v>
      </c>
      <c r="BG135" s="14">
        <v>99.229999999999592</v>
      </c>
      <c r="BH135" s="14">
        <v>397.51000000000022</v>
      </c>
      <c r="BI135" s="14">
        <v>35.244545454544998</v>
      </c>
      <c r="BJ135" s="14">
        <v>0</v>
      </c>
      <c r="BK135" s="14">
        <v>0</v>
      </c>
      <c r="BL135" s="14"/>
      <c r="BM135" s="14"/>
      <c r="BN135" s="14"/>
      <c r="BO135" s="14"/>
      <c r="BP135" s="14"/>
      <c r="BQ135" s="14">
        <v>2089.8554237500002</v>
      </c>
      <c r="BR135" s="14">
        <v>0</v>
      </c>
      <c r="BS135" s="14">
        <v>0</v>
      </c>
      <c r="BT135" s="14">
        <v>0</v>
      </c>
      <c r="BU135" s="14">
        <v>101.342235166667</v>
      </c>
      <c r="BV135" s="14">
        <v>0</v>
      </c>
      <c r="BW135" s="14">
        <v>0</v>
      </c>
      <c r="BX135" s="14"/>
      <c r="BY135" s="14"/>
      <c r="BZ135" s="14"/>
      <c r="CA135" s="14"/>
      <c r="CB135" s="15" t="e">
        <v>#DIV/0!</v>
      </c>
      <c r="CC135" s="15">
        <v>0</v>
      </c>
      <c r="CD135" s="15">
        <v>0</v>
      </c>
      <c r="CE135" s="15">
        <v>0</v>
      </c>
      <c r="CF135" s="15">
        <v>0</v>
      </c>
      <c r="CG135" s="15">
        <v>0</v>
      </c>
      <c r="CH135" s="15">
        <v>0</v>
      </c>
      <c r="CI135" s="15">
        <v>1</v>
      </c>
      <c r="CJ135" s="15" t="e">
        <v>#DIV/0!</v>
      </c>
      <c r="CK135" s="15" t="e">
        <v>#DIV/0!</v>
      </c>
      <c r="CL135" s="15" t="e">
        <v>#DIV/0!</v>
      </c>
      <c r="CM135" s="15" t="e">
        <v>#DIV/0!</v>
      </c>
      <c r="CN135" s="15" t="e">
        <v>#DIV/0!</v>
      </c>
      <c r="CO135" s="15">
        <v>0</v>
      </c>
      <c r="CP135" s="15">
        <v>0</v>
      </c>
      <c r="CQ135" s="15">
        <v>0</v>
      </c>
      <c r="CR135" s="15">
        <v>0</v>
      </c>
      <c r="CS135" s="15">
        <v>0</v>
      </c>
      <c r="CT135" s="15">
        <v>0</v>
      </c>
      <c r="CU135" s="15">
        <v>0</v>
      </c>
      <c r="CV135" s="15" t="e">
        <v>#DIV/0!</v>
      </c>
      <c r="CW135" s="15" t="e">
        <v>#DIV/0!</v>
      </c>
      <c r="CX135" s="15" t="e">
        <v>#DIV/0!</v>
      </c>
      <c r="CY135" s="15" t="e">
        <v>#DIV/0!</v>
      </c>
      <c r="CZ135" s="15">
        <v>0</v>
      </c>
      <c r="DA135" s="15">
        <v>0.16329063895080875</v>
      </c>
      <c r="DB135" s="15">
        <v>0.17990000000000003</v>
      </c>
      <c r="DC135" s="15">
        <v>0.17989999999999998</v>
      </c>
      <c r="DD135" s="15">
        <v>0.16972993836193903</v>
      </c>
      <c r="DE135" s="15">
        <v>0.16990000000000002</v>
      </c>
      <c r="DF135" s="15">
        <v>0.17990000000000003</v>
      </c>
      <c r="DG135" s="15">
        <v>0.17074935006294836</v>
      </c>
      <c r="DH135" s="15">
        <v>0</v>
      </c>
      <c r="DI135" s="15">
        <v>0</v>
      </c>
      <c r="DJ135" s="15">
        <v>0</v>
      </c>
      <c r="DK135" s="15">
        <v>0</v>
      </c>
      <c r="DL135" s="16">
        <v>0</v>
      </c>
      <c r="DM135" s="16">
        <v>120</v>
      </c>
      <c r="DN135" s="16">
        <v>120</v>
      </c>
      <c r="DO135" s="16">
        <v>120</v>
      </c>
      <c r="DP135" s="16">
        <v>120</v>
      </c>
      <c r="DQ135" s="16">
        <v>120</v>
      </c>
      <c r="DR135" s="16">
        <v>120.00000000000001</v>
      </c>
      <c r="DS135" s="16">
        <v>118.06899604864228</v>
      </c>
      <c r="DT135" s="16">
        <v>0</v>
      </c>
      <c r="DU135" s="16">
        <v>0</v>
      </c>
      <c r="DV135" s="16">
        <v>0</v>
      </c>
      <c r="DW135" s="16">
        <v>0</v>
      </c>
      <c r="DX135" s="16">
        <v>0</v>
      </c>
      <c r="DY135" s="16">
        <v>105.44529779936846</v>
      </c>
      <c r="DZ135" s="16">
        <v>106.4928247734139</v>
      </c>
      <c r="EA135" s="16">
        <v>104.97235023041475</v>
      </c>
      <c r="EB135" s="16">
        <v>104.54872726796175</v>
      </c>
      <c r="EC135" s="16">
        <v>104</v>
      </c>
      <c r="ED135" s="16">
        <v>102.00000000000001</v>
      </c>
      <c r="EE135" s="16">
        <v>102.5370532305668</v>
      </c>
      <c r="EF135" s="16">
        <v>0</v>
      </c>
      <c r="EG135" s="16">
        <v>0</v>
      </c>
      <c r="EH135" s="16">
        <v>0</v>
      </c>
      <c r="EI135" s="16">
        <v>0</v>
      </c>
      <c r="EJ135" s="16">
        <v>0</v>
      </c>
      <c r="EK135" s="16">
        <v>14.554702200631533</v>
      </c>
      <c r="EL135" s="16">
        <v>14.492824773413897</v>
      </c>
      <c r="EM135" s="16">
        <v>15.027649769585253</v>
      </c>
      <c r="EN135" s="16">
        <v>16.20834625650345</v>
      </c>
      <c r="EO135" s="16">
        <v>18</v>
      </c>
      <c r="EP135" s="16">
        <v>18</v>
      </c>
      <c r="EQ135" s="16">
        <v>15.706127435397866</v>
      </c>
      <c r="ER135" s="16">
        <v>0</v>
      </c>
      <c r="ES135" s="16">
        <v>0</v>
      </c>
      <c r="ET135" s="16">
        <v>0</v>
      </c>
      <c r="EU135" s="16">
        <v>0</v>
      </c>
      <c r="EV135" s="16">
        <v>0</v>
      </c>
      <c r="EW135" s="16">
        <v>605.89134973932346</v>
      </c>
      <c r="EX135" s="16">
        <v>601.33251510574019</v>
      </c>
      <c r="EY135" s="16">
        <v>659.10368663594465</v>
      </c>
      <c r="EZ135" s="16">
        <v>640.34241886797395</v>
      </c>
      <c r="FA135" s="16">
        <v>761</v>
      </c>
      <c r="FB135" s="16">
        <v>668.5</v>
      </c>
      <c r="FC135" s="16">
        <v>668.21518218191738</v>
      </c>
      <c r="FD135" s="16">
        <v>0</v>
      </c>
      <c r="FE135" s="16">
        <v>0</v>
      </c>
      <c r="FF135" s="16">
        <v>0</v>
      </c>
      <c r="FG135" s="16">
        <v>0</v>
      </c>
      <c r="FH135" s="13">
        <v>0</v>
      </c>
      <c r="FI135" s="13">
        <v>14407.6</v>
      </c>
      <c r="FJ135" s="13">
        <v>14750</v>
      </c>
      <c r="FK135" s="13">
        <v>10850</v>
      </c>
      <c r="FL135" s="13">
        <v>16015.625</v>
      </c>
      <c r="FM135" s="13">
        <v>9500</v>
      </c>
      <c r="FN135" s="13">
        <v>12682</v>
      </c>
      <c r="FO135" s="13">
        <v>15368.270096463022</v>
      </c>
      <c r="FP135" s="13">
        <v>0</v>
      </c>
      <c r="FQ135" s="13">
        <v>0</v>
      </c>
      <c r="FR135" s="13">
        <v>0</v>
      </c>
      <c r="FS135" s="13">
        <v>0</v>
      </c>
      <c r="FT135" s="15">
        <v>0</v>
      </c>
      <c r="FU135" s="15">
        <v>0.10182417612926511</v>
      </c>
      <c r="FV135" s="15">
        <v>0.1023728813559322</v>
      </c>
      <c r="FW135" s="15">
        <v>0.1</v>
      </c>
      <c r="FX135" s="15">
        <v>0.10666536585365853</v>
      </c>
      <c r="FY135" s="15">
        <v>0.20499999999999999</v>
      </c>
      <c r="FZ135" s="15">
        <v>0.105</v>
      </c>
      <c r="GA135" s="15">
        <v>0.12511043968321581</v>
      </c>
      <c r="GB135" s="15">
        <v>0</v>
      </c>
      <c r="GC135" s="15">
        <v>0</v>
      </c>
      <c r="GD135" s="15">
        <v>0</v>
      </c>
      <c r="GE135" s="15">
        <v>0</v>
      </c>
      <c r="GF135" s="12"/>
      <c r="GG135" s="12">
        <v>0</v>
      </c>
      <c r="GH135" s="12">
        <v>0</v>
      </c>
      <c r="GI135" s="12">
        <v>0</v>
      </c>
      <c r="GJ135" s="12">
        <v>0</v>
      </c>
      <c r="GK135" s="12">
        <v>0</v>
      </c>
      <c r="GL135" s="12">
        <v>0</v>
      </c>
      <c r="GM135" s="12">
        <v>0</v>
      </c>
      <c r="GN135" s="12"/>
      <c r="GO135" s="12"/>
      <c r="GP135" s="12"/>
      <c r="GQ135" s="12"/>
      <c r="GR135" s="12"/>
      <c r="GS135" s="12">
        <v>5</v>
      </c>
      <c r="GT135" s="12">
        <v>0</v>
      </c>
      <c r="GU135" s="12">
        <v>0</v>
      </c>
      <c r="GV135" s="12">
        <v>0</v>
      </c>
      <c r="GW135" s="12">
        <v>0</v>
      </c>
      <c r="GX135" s="12">
        <v>0</v>
      </c>
      <c r="GY135" s="12">
        <v>0</v>
      </c>
      <c r="GZ135" s="12"/>
      <c r="HA135" s="12"/>
      <c r="HB135" s="12"/>
      <c r="HC135" s="12"/>
      <c r="HD135" s="12"/>
      <c r="HE135" s="12">
        <v>0</v>
      </c>
      <c r="HF135" s="12">
        <v>2</v>
      </c>
      <c r="HG135" s="12">
        <v>0</v>
      </c>
      <c r="HH135" s="12">
        <v>0</v>
      </c>
      <c r="HI135" s="12">
        <v>0</v>
      </c>
      <c r="HJ135" s="12">
        <v>0</v>
      </c>
      <c r="HK135" s="12">
        <v>0</v>
      </c>
      <c r="HL135" s="12"/>
      <c r="HM135" s="12"/>
      <c r="HN135" s="12"/>
      <c r="HO135" s="12"/>
      <c r="HP135" s="12"/>
      <c r="HQ135" s="12">
        <v>0</v>
      </c>
      <c r="HR135" s="12">
        <v>0</v>
      </c>
      <c r="HS135" s="12">
        <v>2</v>
      </c>
      <c r="HT135" s="12">
        <v>0</v>
      </c>
      <c r="HU135" s="12">
        <v>0</v>
      </c>
      <c r="HV135" s="12">
        <v>0</v>
      </c>
      <c r="HW135" s="12">
        <v>0</v>
      </c>
      <c r="HX135" s="12"/>
      <c r="HY135" s="12"/>
      <c r="HZ135" s="12"/>
      <c r="IA135" s="12"/>
      <c r="IB135" s="12"/>
      <c r="IC135" s="12">
        <v>0</v>
      </c>
      <c r="ID135" s="12">
        <v>0</v>
      </c>
      <c r="IE135" s="12">
        <v>0</v>
      </c>
      <c r="IF135" s="12">
        <v>16</v>
      </c>
      <c r="IG135" s="12">
        <v>0</v>
      </c>
      <c r="IH135" s="12">
        <v>0</v>
      </c>
      <c r="II135" s="12">
        <v>0</v>
      </c>
      <c r="IJ135" s="12"/>
      <c r="IK135" s="12"/>
      <c r="IL135" s="12"/>
      <c r="IM135" s="12"/>
      <c r="IN135" s="12"/>
      <c r="IO135" s="12">
        <v>0</v>
      </c>
      <c r="IP135" s="12">
        <v>0</v>
      </c>
      <c r="IQ135" s="12">
        <v>0</v>
      </c>
      <c r="IR135" s="12">
        <v>0</v>
      </c>
      <c r="IS135" s="12">
        <v>0</v>
      </c>
      <c r="IT135" s="12">
        <v>0</v>
      </c>
      <c r="IU135" s="12">
        <v>0</v>
      </c>
      <c r="IV135" s="12"/>
      <c r="IW135" s="12"/>
      <c r="IX135" s="12"/>
      <c r="IY135" s="12"/>
      <c r="IZ135" s="12"/>
      <c r="JA135" s="12">
        <v>0</v>
      </c>
      <c r="JB135" s="12">
        <v>0</v>
      </c>
      <c r="JC135" s="12">
        <v>0</v>
      </c>
      <c r="JD135" s="12">
        <v>0</v>
      </c>
      <c r="JE135" s="12">
        <v>0</v>
      </c>
      <c r="JF135" s="12">
        <v>1</v>
      </c>
      <c r="JG135" s="12">
        <v>0</v>
      </c>
      <c r="JH135" s="12"/>
      <c r="JI135" s="12"/>
      <c r="JJ135" s="12"/>
      <c r="JK135" s="12"/>
      <c r="JL135" s="12"/>
      <c r="JM135" s="12">
        <v>0</v>
      </c>
      <c r="JN135" s="12">
        <v>0</v>
      </c>
      <c r="JO135" s="12">
        <v>0</v>
      </c>
      <c r="JP135" s="12">
        <v>0</v>
      </c>
      <c r="JQ135" s="12">
        <v>0</v>
      </c>
      <c r="JR135" s="12">
        <v>0</v>
      </c>
      <c r="JS135" s="12">
        <v>311</v>
      </c>
      <c r="JT135" s="12"/>
      <c r="JU135" s="12"/>
      <c r="JV135" s="12"/>
      <c r="JW135" s="12"/>
      <c r="JX135" s="12"/>
      <c r="JY135" s="12">
        <v>0</v>
      </c>
      <c r="JZ135" s="12">
        <v>0</v>
      </c>
      <c r="KA135" s="12">
        <v>0</v>
      </c>
      <c r="KB135" s="12">
        <v>0</v>
      </c>
      <c r="KC135" s="12">
        <v>0</v>
      </c>
      <c r="KD135" s="12">
        <v>0</v>
      </c>
      <c r="KE135" s="12">
        <v>0</v>
      </c>
      <c r="KF135" s="12"/>
      <c r="KG135" s="12"/>
      <c r="KH135" s="12"/>
      <c r="KI135" s="12"/>
      <c r="KJ135" s="12"/>
      <c r="KK135" s="12">
        <v>0</v>
      </c>
      <c r="KL135" s="12">
        <v>0</v>
      </c>
      <c r="KM135" s="12">
        <v>0</v>
      </c>
      <c r="KN135" s="12">
        <v>0</v>
      </c>
      <c r="KO135" s="12">
        <v>0</v>
      </c>
      <c r="KP135" s="12">
        <v>0</v>
      </c>
      <c r="KQ135" s="12">
        <v>0</v>
      </c>
      <c r="KR135" s="12"/>
      <c r="KS135" s="12"/>
      <c r="KT135" s="12"/>
      <c r="KU135" s="12"/>
      <c r="KV135" s="12"/>
      <c r="KW135" s="12">
        <v>0</v>
      </c>
      <c r="KX135" s="12">
        <v>0</v>
      </c>
      <c r="KY135" s="12">
        <v>0</v>
      </c>
      <c r="KZ135" s="12">
        <v>0</v>
      </c>
      <c r="LA135" s="12">
        <v>0</v>
      </c>
      <c r="LB135" s="12">
        <v>0</v>
      </c>
      <c r="LC135" s="12">
        <v>0</v>
      </c>
      <c r="LD135" s="12"/>
      <c r="LE135" s="12"/>
      <c r="LF135" s="12"/>
      <c r="LG135" s="12"/>
      <c r="LH135" s="12"/>
      <c r="LI135" s="12">
        <v>0</v>
      </c>
      <c r="LJ135" s="12">
        <v>0</v>
      </c>
      <c r="LK135" s="12">
        <v>0</v>
      </c>
      <c r="LL135" s="12">
        <v>0</v>
      </c>
      <c r="LM135" s="12">
        <v>0</v>
      </c>
      <c r="LN135" s="12">
        <v>0</v>
      </c>
      <c r="LO135" s="12">
        <v>0</v>
      </c>
      <c r="LP135" s="12"/>
      <c r="LQ135" s="12"/>
      <c r="LR135" s="12"/>
      <c r="LS135" s="12"/>
      <c r="LT135" s="14"/>
      <c r="LU135" s="14">
        <v>0</v>
      </c>
      <c r="LV135" s="14">
        <v>0</v>
      </c>
      <c r="LW135" s="14">
        <v>0</v>
      </c>
      <c r="LX135" s="14">
        <v>0</v>
      </c>
      <c r="LY135" s="14">
        <v>0</v>
      </c>
      <c r="LZ135" s="14">
        <v>0</v>
      </c>
      <c r="MA135" s="14">
        <v>0</v>
      </c>
      <c r="MB135" s="14"/>
      <c r="MC135" s="14"/>
      <c r="MD135" s="14"/>
      <c r="ME135" s="14"/>
      <c r="MF135" s="14"/>
      <c r="MG135" s="14">
        <v>61776.144500000009</v>
      </c>
      <c r="MH135" s="14">
        <v>0</v>
      </c>
      <c r="MI135" s="14">
        <v>0</v>
      </c>
      <c r="MJ135" s="14">
        <v>0</v>
      </c>
      <c r="MK135" s="14">
        <v>0</v>
      </c>
      <c r="ML135" s="14">
        <v>0</v>
      </c>
      <c r="MM135" s="14">
        <v>0</v>
      </c>
      <c r="MN135" s="14"/>
      <c r="MO135" s="14"/>
      <c r="MP135" s="14"/>
      <c r="MQ135" s="14"/>
      <c r="MR135" s="14"/>
      <c r="MS135" s="14">
        <v>0</v>
      </c>
      <c r="MT135" s="14">
        <v>25346.5</v>
      </c>
      <c r="MU135" s="14">
        <v>0</v>
      </c>
      <c r="MV135" s="14">
        <v>0</v>
      </c>
      <c r="MW135" s="14">
        <v>0</v>
      </c>
      <c r="MX135" s="14">
        <v>0</v>
      </c>
      <c r="MY135" s="14">
        <v>0</v>
      </c>
      <c r="MZ135" s="14"/>
      <c r="NA135" s="14"/>
      <c r="NB135" s="14"/>
      <c r="NC135" s="14"/>
      <c r="ND135" s="14"/>
      <c r="NE135" s="14">
        <v>0</v>
      </c>
      <c r="NF135" s="14">
        <v>0</v>
      </c>
      <c r="NG135" s="14">
        <v>18732.310000000001</v>
      </c>
      <c r="NH135" s="14">
        <v>0</v>
      </c>
      <c r="NI135" s="14">
        <v>0</v>
      </c>
      <c r="NJ135" s="14">
        <v>0</v>
      </c>
      <c r="NK135" s="14">
        <v>0</v>
      </c>
      <c r="NL135" s="14"/>
      <c r="NM135" s="14"/>
      <c r="NN135" s="14"/>
      <c r="NO135" s="14"/>
      <c r="NP135" s="14"/>
      <c r="NQ135" s="14">
        <v>0</v>
      </c>
      <c r="NR135" s="14">
        <v>0</v>
      </c>
      <c r="NS135" s="14">
        <v>0</v>
      </c>
      <c r="NT135" s="14">
        <v>219514.37</v>
      </c>
      <c r="NU135" s="14">
        <v>0</v>
      </c>
      <c r="NV135" s="14">
        <v>0</v>
      </c>
      <c r="NW135" s="14">
        <v>0</v>
      </c>
      <c r="NX135" s="14"/>
      <c r="NY135" s="14"/>
      <c r="NZ135" s="14"/>
      <c r="OA135" s="14"/>
      <c r="OB135" s="14"/>
      <c r="OC135" s="14">
        <v>0</v>
      </c>
      <c r="OD135" s="14">
        <v>0</v>
      </c>
      <c r="OE135" s="14">
        <v>0</v>
      </c>
      <c r="OF135" s="14">
        <v>0</v>
      </c>
      <c r="OG135" s="14">
        <v>0</v>
      </c>
      <c r="OH135" s="14">
        <v>0</v>
      </c>
      <c r="OI135" s="14">
        <v>0</v>
      </c>
      <c r="OJ135" s="14"/>
      <c r="OK135" s="14"/>
      <c r="OL135" s="14"/>
      <c r="OM135" s="14"/>
      <c r="ON135" s="14"/>
      <c r="OO135" s="14">
        <v>0</v>
      </c>
      <c r="OP135" s="14">
        <v>0</v>
      </c>
      <c r="OQ135" s="14">
        <v>0</v>
      </c>
      <c r="OR135" s="14">
        <v>0</v>
      </c>
      <c r="OS135" s="14">
        <v>0</v>
      </c>
      <c r="OT135" s="14">
        <v>10839.12</v>
      </c>
      <c r="OU135" s="14">
        <v>0</v>
      </c>
      <c r="OV135" s="14"/>
      <c r="OW135" s="14"/>
      <c r="OX135" s="14"/>
      <c r="OY135" s="14"/>
      <c r="OZ135" s="14"/>
      <c r="PA135" s="14">
        <v>0</v>
      </c>
      <c r="PB135" s="14">
        <v>0</v>
      </c>
      <c r="PC135" s="14">
        <v>0</v>
      </c>
      <c r="PD135" s="14">
        <v>0</v>
      </c>
      <c r="PE135" s="14">
        <v>0</v>
      </c>
      <c r="PF135" s="14">
        <v>0</v>
      </c>
      <c r="PG135" s="14">
        <v>3985453.78</v>
      </c>
      <c r="PH135" s="14"/>
      <c r="PI135" s="14"/>
      <c r="PJ135" s="14"/>
      <c r="PK135" s="14"/>
      <c r="PL135" s="14"/>
      <c r="PM135" s="14">
        <v>0</v>
      </c>
      <c r="PN135" s="14">
        <v>0</v>
      </c>
      <c r="PO135" s="14">
        <v>0</v>
      </c>
      <c r="PP135" s="14">
        <v>0</v>
      </c>
      <c r="PQ135" s="14">
        <v>0</v>
      </c>
      <c r="PR135" s="14">
        <v>0</v>
      </c>
      <c r="PS135" s="14">
        <v>0</v>
      </c>
      <c r="PT135" s="14"/>
      <c r="PU135" s="14"/>
      <c r="PV135" s="14"/>
      <c r="PW135" s="14"/>
      <c r="PX135" s="14"/>
      <c r="PY135" s="14">
        <v>0</v>
      </c>
      <c r="PZ135" s="14">
        <v>0</v>
      </c>
      <c r="QA135" s="14">
        <v>0</v>
      </c>
      <c r="QB135" s="14">
        <v>0</v>
      </c>
      <c r="QC135" s="14">
        <v>0</v>
      </c>
      <c r="QD135" s="14">
        <v>0</v>
      </c>
      <c r="QE135" s="14">
        <v>0</v>
      </c>
      <c r="QF135" s="14"/>
      <c r="QG135" s="14"/>
      <c r="QH135" s="14"/>
      <c r="QI135" s="14"/>
    </row>
    <row r="136" spans="16:451">
      <c r="R136" s="12"/>
      <c r="S136" s="12" t="s">
        <v>97</v>
      </c>
      <c r="T136" s="12"/>
      <c r="U136" s="12">
        <v>9</v>
      </c>
      <c r="V136" s="12">
        <v>1</v>
      </c>
      <c r="W136" s="12"/>
      <c r="X136" s="12"/>
      <c r="Y136" s="12">
        <v>1</v>
      </c>
      <c r="Z136" s="12"/>
      <c r="AA136" s="12"/>
      <c r="AB136" s="12"/>
      <c r="AC136" s="12"/>
      <c r="AD136" s="12"/>
      <c r="AE136" s="12"/>
      <c r="AG136">
        <v>132812.39833333332</v>
      </c>
      <c r="AH136">
        <v>13102.17</v>
      </c>
      <c r="AK136">
        <v>8510.77</v>
      </c>
      <c r="AR136" s="14"/>
      <c r="AS136" s="14">
        <v>132420.41666666669</v>
      </c>
      <c r="AT136" s="14">
        <v>13102.17</v>
      </c>
      <c r="AU136" s="14"/>
      <c r="AV136" s="14"/>
      <c r="AW136" s="14">
        <v>8477.15</v>
      </c>
      <c r="AX136" s="14"/>
      <c r="AY136" s="14"/>
      <c r="AZ136" s="14"/>
      <c r="BA136" s="14"/>
      <c r="BB136" s="14"/>
      <c r="BC136" s="14"/>
      <c r="BD136" s="14"/>
      <c r="BE136" s="14">
        <v>391.98166666666464</v>
      </c>
      <c r="BF136" s="14">
        <v>0</v>
      </c>
      <c r="BG136" s="14"/>
      <c r="BH136" s="14"/>
      <c r="BI136" s="14">
        <v>33.6200000000008</v>
      </c>
      <c r="BJ136" s="14"/>
      <c r="BK136" s="14"/>
      <c r="BL136" s="14"/>
      <c r="BM136" s="14"/>
      <c r="BN136" s="14"/>
      <c r="BO136" s="14"/>
      <c r="BP136" s="14"/>
      <c r="BQ136" s="14">
        <v>1970.037496680555</v>
      </c>
      <c r="BR136" s="14">
        <v>0</v>
      </c>
      <c r="BS136" s="14"/>
      <c r="BT136" s="14"/>
      <c r="BU136" s="14">
        <v>127.59062691666701</v>
      </c>
      <c r="BV136" s="14"/>
      <c r="BW136" s="14"/>
      <c r="BX136" s="14"/>
      <c r="BY136" s="14"/>
      <c r="BZ136" s="14"/>
      <c r="CA136" s="14"/>
      <c r="CB136" s="15" t="e">
        <v>#DIV/0!</v>
      </c>
      <c r="CC136" s="15">
        <v>0</v>
      </c>
      <c r="CD136" s="15">
        <v>0</v>
      </c>
      <c r="CE136" s="15" t="e">
        <v>#DIV/0!</v>
      </c>
      <c r="CF136" s="15" t="e">
        <v>#DIV/0!</v>
      </c>
      <c r="CG136" s="15">
        <v>0</v>
      </c>
      <c r="CH136" s="15" t="e">
        <v>#DIV/0!</v>
      </c>
      <c r="CI136" s="15" t="e">
        <v>#DIV/0!</v>
      </c>
      <c r="CJ136" s="15" t="e">
        <v>#DIV/0!</v>
      </c>
      <c r="CK136" s="15" t="e">
        <v>#DIV/0!</v>
      </c>
      <c r="CL136" s="15" t="e">
        <v>#DIV/0!</v>
      </c>
      <c r="CM136" s="15" t="e">
        <v>#DIV/0!</v>
      </c>
      <c r="CN136" s="15" t="e">
        <v>#DIV/0!</v>
      </c>
      <c r="CO136" s="15">
        <v>0</v>
      </c>
      <c r="CP136" s="15">
        <v>0</v>
      </c>
      <c r="CQ136" s="15" t="e">
        <v>#DIV/0!</v>
      </c>
      <c r="CR136" s="15" t="e">
        <v>#DIV/0!</v>
      </c>
      <c r="CS136" s="15">
        <v>0</v>
      </c>
      <c r="CT136" s="15" t="e">
        <v>#DIV/0!</v>
      </c>
      <c r="CU136" s="15" t="e">
        <v>#DIV/0!</v>
      </c>
      <c r="CV136" s="15" t="e">
        <v>#DIV/0!</v>
      </c>
      <c r="CW136" s="15" t="e">
        <v>#DIV/0!</v>
      </c>
      <c r="CX136" s="15" t="e">
        <v>#DIV/0!</v>
      </c>
      <c r="CY136" s="15" t="e">
        <v>#DIV/0!</v>
      </c>
      <c r="CZ136" s="15">
        <v>0</v>
      </c>
      <c r="DA136" s="15">
        <v>0.17799242574470836</v>
      </c>
      <c r="DB136" s="15">
        <v>0.17989999999999998</v>
      </c>
      <c r="DC136" s="15">
        <v>0</v>
      </c>
      <c r="DD136" s="15">
        <v>0</v>
      </c>
      <c r="DE136" s="15">
        <v>0.17989999999999998</v>
      </c>
      <c r="DF136" s="15">
        <v>0</v>
      </c>
      <c r="DG136" s="15">
        <v>0</v>
      </c>
      <c r="DH136" s="15">
        <v>0</v>
      </c>
      <c r="DI136" s="15">
        <v>0</v>
      </c>
      <c r="DJ136" s="15">
        <v>0</v>
      </c>
      <c r="DK136" s="15">
        <v>0</v>
      </c>
      <c r="DL136" s="16">
        <v>0</v>
      </c>
      <c r="DM136" s="16">
        <v>120</v>
      </c>
      <c r="DN136" s="16">
        <v>120</v>
      </c>
      <c r="DO136" s="16">
        <v>0</v>
      </c>
      <c r="DP136" s="16">
        <v>0</v>
      </c>
      <c r="DQ136" s="16">
        <v>120</v>
      </c>
      <c r="DR136" s="16">
        <v>0</v>
      </c>
      <c r="DS136" s="16">
        <v>0</v>
      </c>
      <c r="DT136" s="16">
        <v>0</v>
      </c>
      <c r="DU136" s="16">
        <v>0</v>
      </c>
      <c r="DV136" s="16">
        <v>0</v>
      </c>
      <c r="DW136" s="16">
        <v>0</v>
      </c>
      <c r="DX136" s="16">
        <v>0</v>
      </c>
      <c r="DY136" s="16">
        <v>106.76701010188098</v>
      </c>
      <c r="DZ136" s="16">
        <v>105</v>
      </c>
      <c r="EA136" s="16">
        <v>0</v>
      </c>
      <c r="EB136" s="16">
        <v>0</v>
      </c>
      <c r="EC136" s="16">
        <v>105</v>
      </c>
      <c r="ED136" s="16">
        <v>0</v>
      </c>
      <c r="EE136" s="16">
        <v>0</v>
      </c>
      <c r="EF136" s="16">
        <v>0</v>
      </c>
      <c r="EG136" s="16">
        <v>0</v>
      </c>
      <c r="EH136" s="16">
        <v>0</v>
      </c>
      <c r="EI136" s="16">
        <v>0</v>
      </c>
      <c r="EJ136" s="16">
        <v>0</v>
      </c>
      <c r="EK136" s="16">
        <v>15.425428575534193</v>
      </c>
      <c r="EL136" s="16">
        <v>17</v>
      </c>
      <c r="EM136" s="16">
        <v>0</v>
      </c>
      <c r="EN136" s="16">
        <v>0</v>
      </c>
      <c r="EO136" s="16">
        <v>17</v>
      </c>
      <c r="EP136" s="16">
        <v>0</v>
      </c>
      <c r="EQ136" s="16">
        <v>0</v>
      </c>
      <c r="ER136" s="16">
        <v>0</v>
      </c>
      <c r="ES136" s="16">
        <v>0</v>
      </c>
      <c r="ET136" s="16">
        <v>0</v>
      </c>
      <c r="EU136" s="16">
        <v>0</v>
      </c>
      <c r="EV136" s="16">
        <v>0</v>
      </c>
      <c r="EW136" s="16">
        <v>635.0772068698551</v>
      </c>
      <c r="EX136" s="16">
        <v>720.5</v>
      </c>
      <c r="EY136" s="16">
        <v>0</v>
      </c>
      <c r="EZ136" s="16">
        <v>0</v>
      </c>
      <c r="FA136" s="16">
        <v>619</v>
      </c>
      <c r="FB136" s="16">
        <v>0</v>
      </c>
      <c r="FC136" s="16">
        <v>0</v>
      </c>
      <c r="FD136" s="16">
        <v>0</v>
      </c>
      <c r="FE136" s="16">
        <v>0</v>
      </c>
      <c r="FF136" s="16">
        <v>0</v>
      </c>
      <c r="FG136" s="16">
        <v>0</v>
      </c>
      <c r="FH136" s="13">
        <v>0</v>
      </c>
      <c r="FI136" s="13">
        <v>17538.888888888891</v>
      </c>
      <c r="FJ136" s="13">
        <v>15250</v>
      </c>
      <c r="FK136" s="13">
        <v>0</v>
      </c>
      <c r="FL136" s="13">
        <v>0</v>
      </c>
      <c r="FM136" s="13">
        <v>10600</v>
      </c>
      <c r="FN136" s="13">
        <v>0</v>
      </c>
      <c r="FO136" s="13">
        <v>0</v>
      </c>
      <c r="FP136" s="13">
        <v>0</v>
      </c>
      <c r="FQ136" s="13">
        <v>0</v>
      </c>
      <c r="FR136" s="13">
        <v>0</v>
      </c>
      <c r="FS136" s="13">
        <v>0</v>
      </c>
      <c r="FT136" s="15">
        <v>0</v>
      </c>
      <c r="FU136" s="15">
        <v>0.1182641748495407</v>
      </c>
      <c r="FV136" s="15">
        <v>0.1</v>
      </c>
      <c r="FW136" s="15">
        <v>0</v>
      </c>
      <c r="FX136" s="15">
        <v>0</v>
      </c>
      <c r="FY136" s="15">
        <v>0.15566037735849056</v>
      </c>
      <c r="FZ136" s="15">
        <v>0</v>
      </c>
      <c r="GA136" s="15">
        <v>0</v>
      </c>
      <c r="GB136" s="15">
        <v>0</v>
      </c>
      <c r="GC136" s="15">
        <v>0</v>
      </c>
      <c r="GD136" s="15">
        <v>0</v>
      </c>
      <c r="GE136" s="15">
        <v>0</v>
      </c>
      <c r="GF136" s="12"/>
      <c r="GG136" s="12">
        <v>0</v>
      </c>
      <c r="GH136" s="12">
        <v>0</v>
      </c>
      <c r="GI136" s="12"/>
      <c r="GJ136" s="12"/>
      <c r="GK136" s="12">
        <v>0</v>
      </c>
      <c r="GL136" s="12"/>
      <c r="GM136" s="12"/>
      <c r="GN136" s="12"/>
      <c r="GO136" s="12"/>
      <c r="GP136" s="12"/>
      <c r="GQ136" s="12"/>
      <c r="GR136" s="12"/>
      <c r="GS136" s="12">
        <v>9</v>
      </c>
      <c r="GT136" s="12">
        <v>0</v>
      </c>
      <c r="GU136" s="12"/>
      <c r="GV136" s="12"/>
      <c r="GW136" s="12">
        <v>0</v>
      </c>
      <c r="GX136" s="12"/>
      <c r="GY136" s="12"/>
      <c r="GZ136" s="12"/>
      <c r="HA136" s="12"/>
      <c r="HB136" s="12"/>
      <c r="HC136" s="12"/>
      <c r="HD136" s="12"/>
      <c r="HE136" s="12">
        <v>0</v>
      </c>
      <c r="HF136" s="12">
        <v>1</v>
      </c>
      <c r="HG136" s="12"/>
      <c r="HH136" s="12"/>
      <c r="HI136" s="12">
        <v>0</v>
      </c>
      <c r="HJ136" s="12"/>
      <c r="HK136" s="12"/>
      <c r="HL136" s="12"/>
      <c r="HM136" s="12"/>
      <c r="HN136" s="12"/>
      <c r="HO136" s="12"/>
      <c r="HP136" s="12"/>
      <c r="HQ136" s="12">
        <v>0</v>
      </c>
      <c r="HR136" s="12">
        <v>0</v>
      </c>
      <c r="HS136" s="12"/>
      <c r="HT136" s="12"/>
      <c r="HU136" s="12">
        <v>0</v>
      </c>
      <c r="HV136" s="12"/>
      <c r="HW136" s="12"/>
      <c r="HX136" s="12"/>
      <c r="HY136" s="12"/>
      <c r="HZ136" s="12"/>
      <c r="IA136" s="12"/>
      <c r="IB136" s="12"/>
      <c r="IC136" s="12">
        <v>0</v>
      </c>
      <c r="ID136" s="12">
        <v>0</v>
      </c>
      <c r="IE136" s="12"/>
      <c r="IF136" s="12"/>
      <c r="IG136" s="12">
        <v>0</v>
      </c>
      <c r="IH136" s="12"/>
      <c r="II136" s="12"/>
      <c r="IJ136" s="12"/>
      <c r="IK136" s="12"/>
      <c r="IL136" s="12"/>
      <c r="IM136" s="12"/>
      <c r="IN136" s="12"/>
      <c r="IO136" s="12">
        <v>0</v>
      </c>
      <c r="IP136" s="12">
        <v>0</v>
      </c>
      <c r="IQ136" s="12"/>
      <c r="IR136" s="12"/>
      <c r="IS136" s="12">
        <v>0</v>
      </c>
      <c r="IT136" s="12"/>
      <c r="IU136" s="12"/>
      <c r="IV136" s="12"/>
      <c r="IW136" s="12"/>
      <c r="IX136" s="12"/>
      <c r="IY136" s="12"/>
      <c r="IZ136" s="12"/>
      <c r="JA136" s="12">
        <v>0</v>
      </c>
      <c r="JB136" s="12">
        <v>0</v>
      </c>
      <c r="JC136" s="12"/>
      <c r="JD136" s="12"/>
      <c r="JE136" s="12">
        <v>0</v>
      </c>
      <c r="JF136" s="12"/>
      <c r="JG136" s="12"/>
      <c r="JH136" s="12"/>
      <c r="JI136" s="12"/>
      <c r="JJ136" s="12"/>
      <c r="JK136" s="12"/>
      <c r="JL136" s="12"/>
      <c r="JM136" s="12">
        <v>0</v>
      </c>
      <c r="JN136" s="12">
        <v>0</v>
      </c>
      <c r="JO136" s="12"/>
      <c r="JP136" s="12"/>
      <c r="JQ136" s="12">
        <v>0</v>
      </c>
      <c r="JR136" s="12"/>
      <c r="JS136" s="12"/>
      <c r="JT136" s="12"/>
      <c r="JU136" s="12"/>
      <c r="JV136" s="12"/>
      <c r="JW136" s="12"/>
      <c r="JX136" s="12"/>
      <c r="JY136" s="12">
        <v>0</v>
      </c>
      <c r="JZ136" s="12">
        <v>0</v>
      </c>
      <c r="KA136" s="12"/>
      <c r="KB136" s="12"/>
      <c r="KC136" s="12">
        <v>0</v>
      </c>
      <c r="KD136" s="12"/>
      <c r="KE136" s="12"/>
      <c r="KF136" s="12"/>
      <c r="KG136" s="12"/>
      <c r="KH136" s="12"/>
      <c r="KI136" s="12"/>
      <c r="KJ136" s="12"/>
      <c r="KK136" s="12">
        <v>0</v>
      </c>
      <c r="KL136" s="12">
        <v>0</v>
      </c>
      <c r="KM136" s="12"/>
      <c r="KN136" s="12"/>
      <c r="KO136" s="12">
        <v>0</v>
      </c>
      <c r="KP136" s="12"/>
      <c r="KQ136" s="12"/>
      <c r="KR136" s="12"/>
      <c r="KS136" s="12"/>
      <c r="KT136" s="12"/>
      <c r="KU136" s="12"/>
      <c r="KV136" s="12"/>
      <c r="KW136" s="12">
        <v>0</v>
      </c>
      <c r="KX136" s="12">
        <v>0</v>
      </c>
      <c r="KY136" s="12"/>
      <c r="KZ136" s="12"/>
      <c r="LA136" s="12">
        <v>0</v>
      </c>
      <c r="LB136" s="12"/>
      <c r="LC136" s="12"/>
      <c r="LD136" s="12"/>
      <c r="LE136" s="12"/>
      <c r="LF136" s="12"/>
      <c r="LG136" s="12"/>
      <c r="LH136" s="12"/>
      <c r="LI136" s="12">
        <v>0</v>
      </c>
      <c r="LJ136" s="12">
        <v>0</v>
      </c>
      <c r="LK136" s="12"/>
      <c r="LL136" s="12"/>
      <c r="LM136" s="12">
        <v>0</v>
      </c>
      <c r="LN136" s="12"/>
      <c r="LO136" s="12"/>
      <c r="LP136" s="12"/>
      <c r="LQ136" s="12"/>
      <c r="LR136" s="12"/>
      <c r="LS136" s="12"/>
      <c r="LT136" s="14"/>
      <c r="LU136" s="14">
        <v>0</v>
      </c>
      <c r="LV136" s="14">
        <v>0</v>
      </c>
      <c r="LW136" s="14"/>
      <c r="LX136" s="14"/>
      <c r="LY136" s="14">
        <v>0</v>
      </c>
      <c r="LZ136" s="14"/>
      <c r="MA136" s="14"/>
      <c r="MB136" s="14"/>
      <c r="MC136" s="14"/>
      <c r="MD136" s="14"/>
      <c r="ME136" s="14"/>
      <c r="MF136" s="14"/>
      <c r="MG136" s="14">
        <v>132420.41666666669</v>
      </c>
      <c r="MH136" s="14">
        <v>0</v>
      </c>
      <c r="MI136" s="14"/>
      <c r="MJ136" s="14"/>
      <c r="MK136" s="14">
        <v>0</v>
      </c>
      <c r="ML136" s="14"/>
      <c r="MM136" s="14"/>
      <c r="MN136" s="14"/>
      <c r="MO136" s="14"/>
      <c r="MP136" s="14"/>
      <c r="MQ136" s="14"/>
      <c r="MR136" s="14"/>
      <c r="MS136" s="14">
        <v>0</v>
      </c>
      <c r="MT136" s="14">
        <v>13102.17</v>
      </c>
      <c r="MU136" s="14"/>
      <c r="MV136" s="14"/>
      <c r="MW136" s="14">
        <v>0</v>
      </c>
      <c r="MX136" s="14"/>
      <c r="MY136" s="14"/>
      <c r="MZ136" s="14"/>
      <c r="NA136" s="14"/>
      <c r="NB136" s="14"/>
      <c r="NC136" s="14"/>
      <c r="ND136" s="14"/>
      <c r="NE136" s="14">
        <v>0</v>
      </c>
      <c r="NF136" s="14">
        <v>0</v>
      </c>
      <c r="NG136" s="14"/>
      <c r="NH136" s="14"/>
      <c r="NI136" s="14">
        <v>0</v>
      </c>
      <c r="NJ136" s="14"/>
      <c r="NK136" s="14"/>
      <c r="NL136" s="14"/>
      <c r="NM136" s="14"/>
      <c r="NN136" s="14"/>
      <c r="NO136" s="14"/>
      <c r="NP136" s="14"/>
      <c r="NQ136" s="14">
        <v>0</v>
      </c>
      <c r="NR136" s="14">
        <v>0</v>
      </c>
      <c r="NS136" s="14"/>
      <c r="NT136" s="14"/>
      <c r="NU136" s="14">
        <v>0</v>
      </c>
      <c r="NV136" s="14"/>
      <c r="NW136" s="14"/>
      <c r="NX136" s="14"/>
      <c r="NY136" s="14"/>
      <c r="NZ136" s="14"/>
      <c r="OA136" s="14"/>
      <c r="OB136" s="14"/>
      <c r="OC136" s="14">
        <v>0</v>
      </c>
      <c r="OD136" s="14">
        <v>0</v>
      </c>
      <c r="OE136" s="14"/>
      <c r="OF136" s="14"/>
      <c r="OG136" s="14">
        <v>0</v>
      </c>
      <c r="OH136" s="14"/>
      <c r="OI136" s="14"/>
      <c r="OJ136" s="14"/>
      <c r="OK136" s="14"/>
      <c r="OL136" s="14"/>
      <c r="OM136" s="14"/>
      <c r="ON136" s="14"/>
      <c r="OO136" s="14">
        <v>0</v>
      </c>
      <c r="OP136" s="14">
        <v>0</v>
      </c>
      <c r="OQ136" s="14"/>
      <c r="OR136" s="14"/>
      <c r="OS136" s="14">
        <v>0</v>
      </c>
      <c r="OT136" s="14"/>
      <c r="OU136" s="14"/>
      <c r="OV136" s="14"/>
      <c r="OW136" s="14"/>
      <c r="OX136" s="14"/>
      <c r="OY136" s="14"/>
      <c r="OZ136" s="14"/>
      <c r="PA136" s="14">
        <v>0</v>
      </c>
      <c r="PB136" s="14">
        <v>0</v>
      </c>
      <c r="PC136" s="14"/>
      <c r="PD136" s="14"/>
      <c r="PE136" s="14">
        <v>0</v>
      </c>
      <c r="PF136" s="14"/>
      <c r="PG136" s="14"/>
      <c r="PH136" s="14"/>
      <c r="PI136" s="14"/>
      <c r="PJ136" s="14"/>
      <c r="PK136" s="14"/>
      <c r="PL136" s="14"/>
      <c r="PM136" s="14">
        <v>0</v>
      </c>
      <c r="PN136" s="14">
        <v>0</v>
      </c>
      <c r="PO136" s="14"/>
      <c r="PP136" s="14"/>
      <c r="PQ136" s="14">
        <v>0</v>
      </c>
      <c r="PR136" s="14"/>
      <c r="PS136" s="14"/>
      <c r="PT136" s="14"/>
      <c r="PU136" s="14"/>
      <c r="PV136" s="14"/>
      <c r="PW136" s="14"/>
      <c r="PX136" s="14"/>
      <c r="PY136" s="14">
        <v>0</v>
      </c>
      <c r="PZ136" s="14">
        <v>0</v>
      </c>
      <c r="QA136" s="14"/>
      <c r="QB136" s="14"/>
      <c r="QC136" s="14">
        <v>0</v>
      </c>
      <c r="QD136" s="14"/>
      <c r="QE136" s="14"/>
      <c r="QF136" s="14"/>
      <c r="QG136" s="14"/>
      <c r="QH136" s="14"/>
      <c r="QI136" s="14"/>
    </row>
    <row r="137" spans="16:451">
      <c r="R137" s="12"/>
      <c r="S137" s="12" t="s">
        <v>52</v>
      </c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7</v>
      </c>
      <c r="AD137" s="12"/>
      <c r="AE137" s="12"/>
      <c r="AO137">
        <v>0</v>
      </c>
      <c r="AR137" s="14"/>
      <c r="AS137" s="14"/>
      <c r="AT137" s="14"/>
      <c r="AU137" s="14"/>
      <c r="AV137" s="14"/>
      <c r="AW137" s="14"/>
      <c r="AX137" s="14"/>
      <c r="AY137" s="14"/>
      <c r="AZ137" s="14"/>
      <c r="BA137" s="14">
        <v>0</v>
      </c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>
        <v>0</v>
      </c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>
        <v>0</v>
      </c>
      <c r="BZ137" s="14"/>
      <c r="CA137" s="14"/>
      <c r="CB137" s="15" t="e">
        <v>#DIV/0!</v>
      </c>
      <c r="CC137" s="15" t="e">
        <v>#DIV/0!</v>
      </c>
      <c r="CD137" s="15" t="e">
        <v>#DIV/0!</v>
      </c>
      <c r="CE137" s="15" t="e">
        <v>#DIV/0!</v>
      </c>
      <c r="CF137" s="15" t="e">
        <v>#DIV/0!</v>
      </c>
      <c r="CG137" s="15" t="e">
        <v>#DIV/0!</v>
      </c>
      <c r="CH137" s="15" t="e">
        <v>#DIV/0!</v>
      </c>
      <c r="CI137" s="15" t="e">
        <v>#DIV/0!</v>
      </c>
      <c r="CJ137" s="15" t="e">
        <v>#DIV/0!</v>
      </c>
      <c r="CK137" s="15" t="e">
        <v>#DIV/0!</v>
      </c>
      <c r="CL137" s="15" t="e">
        <v>#DIV/0!</v>
      </c>
      <c r="CM137" s="15" t="e">
        <v>#DIV/0!</v>
      </c>
      <c r="CN137" s="15" t="e">
        <v>#DIV/0!</v>
      </c>
      <c r="CO137" s="15" t="e">
        <v>#DIV/0!</v>
      </c>
      <c r="CP137" s="15" t="e">
        <v>#DIV/0!</v>
      </c>
      <c r="CQ137" s="15" t="e">
        <v>#DIV/0!</v>
      </c>
      <c r="CR137" s="15" t="e">
        <v>#DIV/0!</v>
      </c>
      <c r="CS137" s="15" t="e">
        <v>#DIV/0!</v>
      </c>
      <c r="CT137" s="15" t="e">
        <v>#DIV/0!</v>
      </c>
      <c r="CU137" s="15" t="e">
        <v>#DIV/0!</v>
      </c>
      <c r="CV137" s="15" t="e">
        <v>#DIV/0!</v>
      </c>
      <c r="CW137" s="15" t="e">
        <v>#DIV/0!</v>
      </c>
      <c r="CX137" s="15" t="e">
        <v>#DIV/0!</v>
      </c>
      <c r="CY137" s="15" t="e">
        <v>#DIV/0!</v>
      </c>
      <c r="CZ137" s="15">
        <v>0</v>
      </c>
      <c r="DA137" s="15">
        <v>0</v>
      </c>
      <c r="DB137" s="15">
        <v>0</v>
      </c>
      <c r="DC137" s="15">
        <v>0</v>
      </c>
      <c r="DD137" s="15">
        <v>0</v>
      </c>
      <c r="DE137" s="15">
        <v>0</v>
      </c>
      <c r="DF137" s="15">
        <v>0</v>
      </c>
      <c r="DG137" s="15">
        <v>0</v>
      </c>
      <c r="DH137" s="15">
        <v>0</v>
      </c>
      <c r="DI137" s="15">
        <v>0.1722609835221596</v>
      </c>
      <c r="DJ137" s="15">
        <v>0</v>
      </c>
      <c r="DK137" s="15">
        <v>0</v>
      </c>
      <c r="DL137" s="16">
        <v>0</v>
      </c>
      <c r="DM137" s="16">
        <v>0</v>
      </c>
      <c r="DN137" s="16">
        <v>0</v>
      </c>
      <c r="DO137" s="16">
        <v>0</v>
      </c>
      <c r="DP137" s="16">
        <v>0</v>
      </c>
      <c r="DQ137" s="16">
        <v>0</v>
      </c>
      <c r="DR137" s="16">
        <v>0</v>
      </c>
      <c r="DS137" s="16">
        <v>0</v>
      </c>
      <c r="DT137" s="16">
        <v>0</v>
      </c>
      <c r="DU137" s="16">
        <v>120</v>
      </c>
      <c r="DV137" s="16">
        <v>0</v>
      </c>
      <c r="DW137" s="16">
        <v>0</v>
      </c>
      <c r="DX137" s="16">
        <v>0</v>
      </c>
      <c r="DY137" s="16">
        <v>0</v>
      </c>
      <c r="DZ137" s="16">
        <v>0</v>
      </c>
      <c r="EA137" s="16">
        <v>0</v>
      </c>
      <c r="EB137" s="16">
        <v>0</v>
      </c>
      <c r="EC137" s="16">
        <v>0</v>
      </c>
      <c r="ED137" s="16">
        <v>0</v>
      </c>
      <c r="EE137" s="16">
        <v>0</v>
      </c>
      <c r="EF137" s="16">
        <v>0</v>
      </c>
      <c r="EG137" s="16">
        <v>103.20624883958017</v>
      </c>
      <c r="EH137" s="16">
        <v>0</v>
      </c>
      <c r="EI137" s="16">
        <v>0</v>
      </c>
      <c r="EJ137" s="16">
        <v>0</v>
      </c>
      <c r="EK137" s="16">
        <v>0</v>
      </c>
      <c r="EL137" s="16">
        <v>0</v>
      </c>
      <c r="EM137" s="16">
        <v>0</v>
      </c>
      <c r="EN137" s="16">
        <v>0</v>
      </c>
      <c r="EO137" s="16">
        <v>0</v>
      </c>
      <c r="EP137" s="16">
        <v>0</v>
      </c>
      <c r="EQ137" s="16">
        <v>0</v>
      </c>
      <c r="ER137" s="16">
        <v>0</v>
      </c>
      <c r="ES137" s="16">
        <v>16.679769452756915</v>
      </c>
      <c r="ET137" s="16">
        <v>0</v>
      </c>
      <c r="EU137" s="16">
        <v>0</v>
      </c>
      <c r="EV137" s="16">
        <v>0</v>
      </c>
      <c r="EW137" s="16">
        <v>0</v>
      </c>
      <c r="EX137" s="16">
        <v>0</v>
      </c>
      <c r="EY137" s="16">
        <v>0</v>
      </c>
      <c r="EZ137" s="16">
        <v>0</v>
      </c>
      <c r="FA137" s="16">
        <v>0</v>
      </c>
      <c r="FB137" s="16">
        <v>0</v>
      </c>
      <c r="FC137" s="16">
        <v>0</v>
      </c>
      <c r="FD137" s="16">
        <v>0</v>
      </c>
      <c r="FE137" s="16">
        <v>705.20876479944309</v>
      </c>
      <c r="FF137" s="16">
        <v>0</v>
      </c>
      <c r="FG137" s="16">
        <v>0</v>
      </c>
      <c r="FH137" s="13">
        <v>0</v>
      </c>
      <c r="FI137" s="13">
        <v>0</v>
      </c>
      <c r="FJ137" s="13">
        <v>0</v>
      </c>
      <c r="FK137" s="13">
        <v>0</v>
      </c>
      <c r="FL137" s="13">
        <v>0</v>
      </c>
      <c r="FM137" s="13">
        <v>0</v>
      </c>
      <c r="FN137" s="13">
        <v>0</v>
      </c>
      <c r="FO137" s="13">
        <v>0</v>
      </c>
      <c r="FP137" s="13">
        <v>0</v>
      </c>
      <c r="FQ137" s="13">
        <v>97317</v>
      </c>
      <c r="FR137" s="13">
        <v>0</v>
      </c>
      <c r="FS137" s="13">
        <v>0</v>
      </c>
      <c r="FT137" s="15">
        <v>0</v>
      </c>
      <c r="FU137" s="15">
        <v>0</v>
      </c>
      <c r="FV137" s="15">
        <v>0</v>
      </c>
      <c r="FW137" s="15">
        <v>0</v>
      </c>
      <c r="FX137" s="15">
        <v>0</v>
      </c>
      <c r="FY137" s="15">
        <v>0</v>
      </c>
      <c r="FZ137" s="15">
        <v>0</v>
      </c>
      <c r="GA137" s="15">
        <v>0</v>
      </c>
      <c r="GB137" s="15">
        <v>0</v>
      </c>
      <c r="GC137" s="15">
        <v>0.15211895146788332</v>
      </c>
      <c r="GD137" s="15">
        <v>0</v>
      </c>
      <c r="GE137" s="15">
        <v>0</v>
      </c>
      <c r="GF137" s="12"/>
      <c r="GG137" s="12"/>
      <c r="GH137" s="12"/>
      <c r="GI137" s="12"/>
      <c r="GJ137" s="12"/>
      <c r="GK137" s="12"/>
      <c r="GL137" s="12"/>
      <c r="GM137" s="12"/>
      <c r="GN137" s="12"/>
      <c r="GO137" s="12">
        <v>0</v>
      </c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>
        <v>0</v>
      </c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>
        <v>0</v>
      </c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>
        <v>0</v>
      </c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>
        <v>0</v>
      </c>
      <c r="IL137" s="12"/>
      <c r="IM137" s="12"/>
      <c r="IN137" s="12"/>
      <c r="IO137" s="12"/>
      <c r="IP137" s="12"/>
      <c r="IQ137" s="12"/>
      <c r="IR137" s="12"/>
      <c r="IS137" s="12"/>
      <c r="IT137" s="12"/>
      <c r="IU137" s="12"/>
      <c r="IV137" s="12"/>
      <c r="IW137" s="12">
        <v>0</v>
      </c>
      <c r="IX137" s="12"/>
      <c r="IY137" s="12"/>
      <c r="IZ137" s="12"/>
      <c r="JA137" s="12"/>
      <c r="JB137" s="12"/>
      <c r="JC137" s="12"/>
      <c r="JD137" s="12"/>
      <c r="JE137" s="12"/>
      <c r="JF137" s="12"/>
      <c r="JG137" s="12"/>
      <c r="JH137" s="12"/>
      <c r="JI137" s="12">
        <v>0</v>
      </c>
      <c r="JJ137" s="12"/>
      <c r="JK137" s="12"/>
      <c r="JL137" s="12"/>
      <c r="JM137" s="12"/>
      <c r="JN137" s="12"/>
      <c r="JO137" s="12"/>
      <c r="JP137" s="12"/>
      <c r="JQ137" s="12"/>
      <c r="JR137" s="12"/>
      <c r="JS137" s="12"/>
      <c r="JT137" s="12"/>
      <c r="JU137" s="12">
        <v>0</v>
      </c>
      <c r="JV137" s="12"/>
      <c r="JW137" s="12"/>
      <c r="JX137" s="12"/>
      <c r="JY137" s="12"/>
      <c r="JZ137" s="12"/>
      <c r="KA137" s="12"/>
      <c r="KB137" s="12"/>
      <c r="KC137" s="12"/>
      <c r="KD137" s="12"/>
      <c r="KE137" s="12"/>
      <c r="KF137" s="12"/>
      <c r="KG137" s="12">
        <v>0</v>
      </c>
      <c r="KH137" s="12"/>
      <c r="KI137" s="12"/>
      <c r="KJ137" s="12"/>
      <c r="KK137" s="12"/>
      <c r="KL137" s="12"/>
      <c r="KM137" s="12"/>
      <c r="KN137" s="12"/>
      <c r="KO137" s="12"/>
      <c r="KP137" s="12"/>
      <c r="KQ137" s="12"/>
      <c r="KR137" s="12"/>
      <c r="KS137" s="12">
        <v>7</v>
      </c>
      <c r="KT137" s="12"/>
      <c r="KU137" s="12"/>
      <c r="KV137" s="12"/>
      <c r="KW137" s="12"/>
      <c r="KX137" s="12"/>
      <c r="KY137" s="12"/>
      <c r="KZ137" s="12"/>
      <c r="LA137" s="12"/>
      <c r="LB137" s="12"/>
      <c r="LC137" s="12"/>
      <c r="LD137" s="12"/>
      <c r="LE137" s="12">
        <v>0</v>
      </c>
      <c r="LF137" s="12"/>
      <c r="LG137" s="12"/>
      <c r="LH137" s="12"/>
      <c r="LI137" s="12"/>
      <c r="LJ137" s="12"/>
      <c r="LK137" s="12"/>
      <c r="LL137" s="12"/>
      <c r="LM137" s="12"/>
      <c r="LN137" s="12"/>
      <c r="LO137" s="12"/>
      <c r="LP137" s="12"/>
      <c r="LQ137" s="12">
        <v>0</v>
      </c>
      <c r="LR137" s="12"/>
      <c r="LS137" s="12"/>
      <c r="LT137" s="14"/>
      <c r="LU137" s="14"/>
      <c r="LV137" s="14"/>
      <c r="LW137" s="14"/>
      <c r="LX137" s="14"/>
      <c r="LY137" s="14"/>
      <c r="LZ137" s="14"/>
      <c r="MA137" s="14"/>
      <c r="MB137" s="14"/>
      <c r="MC137" s="14">
        <v>0</v>
      </c>
      <c r="MD137" s="14"/>
      <c r="ME137" s="14"/>
      <c r="MF137" s="14"/>
      <c r="MG137" s="14"/>
      <c r="MH137" s="14"/>
      <c r="MI137" s="14"/>
      <c r="MJ137" s="14"/>
      <c r="MK137" s="14"/>
      <c r="ML137" s="14"/>
      <c r="MM137" s="14"/>
      <c r="MN137" s="14"/>
      <c r="MO137" s="14">
        <v>0</v>
      </c>
      <c r="MP137" s="14"/>
      <c r="MQ137" s="14"/>
      <c r="MR137" s="14"/>
      <c r="MS137" s="14"/>
      <c r="MT137" s="14"/>
      <c r="MU137" s="14"/>
      <c r="MV137" s="14"/>
      <c r="MW137" s="14"/>
      <c r="MX137" s="14"/>
      <c r="MY137" s="14"/>
      <c r="MZ137" s="14"/>
      <c r="NA137" s="14">
        <v>0</v>
      </c>
      <c r="NB137" s="14"/>
      <c r="NC137" s="14"/>
      <c r="ND137" s="14"/>
      <c r="NE137" s="14"/>
      <c r="NF137" s="14"/>
      <c r="NG137" s="14"/>
      <c r="NH137" s="14"/>
      <c r="NI137" s="14"/>
      <c r="NJ137" s="14"/>
      <c r="NK137" s="14"/>
      <c r="NL137" s="14"/>
      <c r="NM137" s="14">
        <v>0</v>
      </c>
      <c r="NN137" s="14"/>
      <c r="NO137" s="14"/>
      <c r="NP137" s="14"/>
      <c r="NQ137" s="14"/>
      <c r="NR137" s="14"/>
      <c r="NS137" s="14"/>
      <c r="NT137" s="14"/>
      <c r="NU137" s="14"/>
      <c r="NV137" s="14"/>
      <c r="NW137" s="14"/>
      <c r="NX137" s="14"/>
      <c r="NY137" s="14">
        <v>0</v>
      </c>
      <c r="NZ137" s="14"/>
      <c r="OA137" s="14"/>
      <c r="OB137" s="14"/>
      <c r="OC137" s="14"/>
      <c r="OD137" s="14"/>
      <c r="OE137" s="14"/>
      <c r="OF137" s="14"/>
      <c r="OG137" s="14"/>
      <c r="OH137" s="14"/>
      <c r="OI137" s="14"/>
      <c r="OJ137" s="14"/>
      <c r="OK137" s="14">
        <v>0</v>
      </c>
      <c r="OL137" s="14"/>
      <c r="OM137" s="14"/>
      <c r="ON137" s="14"/>
      <c r="OO137" s="14"/>
      <c r="OP137" s="14"/>
      <c r="OQ137" s="14"/>
      <c r="OR137" s="14"/>
      <c r="OS137" s="14"/>
      <c r="OT137" s="14"/>
      <c r="OU137" s="14"/>
      <c r="OV137" s="14"/>
      <c r="OW137" s="14">
        <v>0</v>
      </c>
      <c r="OX137" s="14"/>
      <c r="OY137" s="14"/>
      <c r="OZ137" s="14"/>
      <c r="PA137" s="14"/>
      <c r="PB137" s="14"/>
      <c r="PC137" s="14"/>
      <c r="PD137" s="14"/>
      <c r="PE137" s="14"/>
      <c r="PF137" s="14"/>
      <c r="PG137" s="14"/>
      <c r="PH137" s="14"/>
      <c r="PI137" s="14">
        <v>0</v>
      </c>
      <c r="PJ137" s="14"/>
      <c r="PK137" s="14"/>
      <c r="PL137" s="14"/>
      <c r="PM137" s="14"/>
      <c r="PN137" s="14"/>
      <c r="PO137" s="14"/>
      <c r="PP137" s="14"/>
      <c r="PQ137" s="14"/>
      <c r="PR137" s="14"/>
      <c r="PS137" s="14"/>
      <c r="PT137" s="14"/>
      <c r="PU137" s="14">
        <v>0</v>
      </c>
      <c r="PV137" s="14"/>
      <c r="PW137" s="14"/>
      <c r="PX137" s="14"/>
      <c r="PY137" s="14"/>
      <c r="PZ137" s="14"/>
      <c r="QA137" s="14"/>
      <c r="QB137" s="14"/>
      <c r="QC137" s="14"/>
      <c r="QD137" s="14"/>
      <c r="QE137" s="14"/>
      <c r="QF137" s="14"/>
      <c r="QG137" s="14">
        <v>0</v>
      </c>
      <c r="QH137" s="14"/>
      <c r="QI137" s="14"/>
    </row>
    <row r="138" spans="16:451">
      <c r="R138" s="12"/>
      <c r="S138" s="12" t="s">
        <v>53</v>
      </c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>
        <v>317</v>
      </c>
      <c r="AE138" s="12"/>
      <c r="AP138">
        <v>0</v>
      </c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>
        <v>0</v>
      </c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>
        <v>0</v>
      </c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>
        <v>0</v>
      </c>
      <c r="CA138" s="14"/>
      <c r="CB138" s="15" t="e">
        <v>#DIV/0!</v>
      </c>
      <c r="CC138" s="15" t="e">
        <v>#DIV/0!</v>
      </c>
      <c r="CD138" s="15" t="e">
        <v>#DIV/0!</v>
      </c>
      <c r="CE138" s="15" t="e">
        <v>#DIV/0!</v>
      </c>
      <c r="CF138" s="15" t="e">
        <v>#DIV/0!</v>
      </c>
      <c r="CG138" s="15" t="e">
        <v>#DIV/0!</v>
      </c>
      <c r="CH138" s="15" t="e">
        <v>#DIV/0!</v>
      </c>
      <c r="CI138" s="15" t="e">
        <v>#DIV/0!</v>
      </c>
      <c r="CJ138" s="15" t="e">
        <v>#DIV/0!</v>
      </c>
      <c r="CK138" s="15" t="e">
        <v>#DIV/0!</v>
      </c>
      <c r="CL138" s="15" t="e">
        <v>#DIV/0!</v>
      </c>
      <c r="CM138" s="15" t="e">
        <v>#DIV/0!</v>
      </c>
      <c r="CN138" s="15" t="e">
        <v>#DIV/0!</v>
      </c>
      <c r="CO138" s="15" t="e">
        <v>#DIV/0!</v>
      </c>
      <c r="CP138" s="15" t="e">
        <v>#DIV/0!</v>
      </c>
      <c r="CQ138" s="15" t="e">
        <v>#DIV/0!</v>
      </c>
      <c r="CR138" s="15" t="e">
        <v>#DIV/0!</v>
      </c>
      <c r="CS138" s="15" t="e">
        <v>#DIV/0!</v>
      </c>
      <c r="CT138" s="15" t="e">
        <v>#DIV/0!</v>
      </c>
      <c r="CU138" s="15" t="e">
        <v>#DIV/0!</v>
      </c>
      <c r="CV138" s="15" t="e">
        <v>#DIV/0!</v>
      </c>
      <c r="CW138" s="15" t="e">
        <v>#DIV/0!</v>
      </c>
      <c r="CX138" s="15" t="e">
        <v>#DIV/0!</v>
      </c>
      <c r="CY138" s="15" t="e">
        <v>#DIV/0!</v>
      </c>
      <c r="CZ138" s="15">
        <v>0</v>
      </c>
      <c r="DA138" s="15">
        <v>0</v>
      </c>
      <c r="DB138" s="15">
        <v>0</v>
      </c>
      <c r="DC138" s="15">
        <v>0</v>
      </c>
      <c r="DD138" s="15">
        <v>0</v>
      </c>
      <c r="DE138" s="15">
        <v>0</v>
      </c>
      <c r="DF138" s="15">
        <v>0</v>
      </c>
      <c r="DG138" s="15">
        <v>0</v>
      </c>
      <c r="DH138" s="15">
        <v>0</v>
      </c>
      <c r="DI138" s="15">
        <v>0</v>
      </c>
      <c r="DJ138" s="15">
        <v>0.17182561589853862</v>
      </c>
      <c r="DK138" s="15">
        <v>0</v>
      </c>
      <c r="DL138" s="16">
        <v>0</v>
      </c>
      <c r="DM138" s="16">
        <v>0</v>
      </c>
      <c r="DN138" s="16">
        <v>0</v>
      </c>
      <c r="DO138" s="16">
        <v>0</v>
      </c>
      <c r="DP138" s="16">
        <v>0</v>
      </c>
      <c r="DQ138" s="16">
        <v>0</v>
      </c>
      <c r="DR138" s="16">
        <v>0</v>
      </c>
      <c r="DS138" s="16">
        <v>0</v>
      </c>
      <c r="DT138" s="16">
        <v>0</v>
      </c>
      <c r="DU138" s="16">
        <v>0</v>
      </c>
      <c r="DV138" s="16">
        <v>117.52049654127596</v>
      </c>
      <c r="DW138" s="16">
        <v>0</v>
      </c>
      <c r="DX138" s="16">
        <v>0</v>
      </c>
      <c r="DY138" s="16">
        <v>0</v>
      </c>
      <c r="DZ138" s="16">
        <v>0</v>
      </c>
      <c r="EA138" s="16">
        <v>0</v>
      </c>
      <c r="EB138" s="16">
        <v>0</v>
      </c>
      <c r="EC138" s="16">
        <v>0</v>
      </c>
      <c r="ED138" s="16">
        <v>0</v>
      </c>
      <c r="EE138" s="16">
        <v>0</v>
      </c>
      <c r="EF138" s="16">
        <v>0</v>
      </c>
      <c r="EG138" s="16">
        <v>0</v>
      </c>
      <c r="EH138" s="16">
        <v>102.01235242668577</v>
      </c>
      <c r="EI138" s="16">
        <v>0</v>
      </c>
      <c r="EJ138" s="16">
        <v>0</v>
      </c>
      <c r="EK138" s="16">
        <v>0</v>
      </c>
      <c r="EL138" s="16">
        <v>0</v>
      </c>
      <c r="EM138" s="16">
        <v>0</v>
      </c>
      <c r="EN138" s="16">
        <v>0</v>
      </c>
      <c r="EO138" s="16">
        <v>0</v>
      </c>
      <c r="EP138" s="16">
        <v>0</v>
      </c>
      <c r="EQ138" s="16">
        <v>0</v>
      </c>
      <c r="ER138" s="16">
        <v>0</v>
      </c>
      <c r="ES138" s="16">
        <v>0</v>
      </c>
      <c r="ET138" s="16">
        <v>15.721043407057252</v>
      </c>
      <c r="EU138" s="16">
        <v>0</v>
      </c>
      <c r="EV138" s="16">
        <v>0</v>
      </c>
      <c r="EW138" s="16">
        <v>0</v>
      </c>
      <c r="EX138" s="16">
        <v>0</v>
      </c>
      <c r="EY138" s="16">
        <v>0</v>
      </c>
      <c r="EZ138" s="16">
        <v>0</v>
      </c>
      <c r="FA138" s="16">
        <v>0</v>
      </c>
      <c r="FB138" s="16">
        <v>0</v>
      </c>
      <c r="FC138" s="16">
        <v>0</v>
      </c>
      <c r="FD138" s="16">
        <v>0</v>
      </c>
      <c r="FE138" s="16">
        <v>0</v>
      </c>
      <c r="FF138" s="16">
        <v>665.43340708687037</v>
      </c>
      <c r="FG138" s="16">
        <v>0</v>
      </c>
      <c r="FH138" s="13">
        <v>0</v>
      </c>
      <c r="FI138" s="13">
        <v>0</v>
      </c>
      <c r="FJ138" s="13">
        <v>0</v>
      </c>
      <c r="FK138" s="13">
        <v>0</v>
      </c>
      <c r="FL138" s="13">
        <v>0</v>
      </c>
      <c r="FM138" s="13">
        <v>0</v>
      </c>
      <c r="FN138" s="13">
        <v>0</v>
      </c>
      <c r="FO138" s="13">
        <v>0</v>
      </c>
      <c r="FP138" s="13">
        <v>0</v>
      </c>
      <c r="FQ138" s="13">
        <v>0</v>
      </c>
      <c r="FR138" s="13">
        <v>4824893</v>
      </c>
      <c r="FS138" s="13">
        <v>0</v>
      </c>
      <c r="FT138" s="15">
        <v>0</v>
      </c>
      <c r="FU138" s="15">
        <v>0</v>
      </c>
      <c r="FV138" s="15">
        <v>0</v>
      </c>
      <c r="FW138" s="15">
        <v>0</v>
      </c>
      <c r="FX138" s="15">
        <v>0</v>
      </c>
      <c r="FY138" s="15">
        <v>0</v>
      </c>
      <c r="FZ138" s="15">
        <v>0</v>
      </c>
      <c r="GA138" s="15">
        <v>0</v>
      </c>
      <c r="GB138" s="15">
        <v>0</v>
      </c>
      <c r="GC138" s="15">
        <v>0</v>
      </c>
      <c r="GD138" s="15">
        <v>0.12289669636197109</v>
      </c>
      <c r="GE138" s="15">
        <v>0</v>
      </c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>
        <v>0</v>
      </c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>
        <v>0</v>
      </c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>
        <v>0</v>
      </c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>
        <v>0</v>
      </c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>
        <v>0</v>
      </c>
      <c r="IM138" s="12"/>
      <c r="IN138" s="12"/>
      <c r="IO138" s="12"/>
      <c r="IP138" s="12"/>
      <c r="IQ138" s="12"/>
      <c r="IR138" s="12"/>
      <c r="IS138" s="12"/>
      <c r="IT138" s="12"/>
      <c r="IU138" s="12"/>
      <c r="IV138" s="12"/>
      <c r="IW138" s="12"/>
      <c r="IX138" s="12">
        <v>0</v>
      </c>
      <c r="IY138" s="12"/>
      <c r="IZ138" s="12"/>
      <c r="JA138" s="12"/>
      <c r="JB138" s="12"/>
      <c r="JC138" s="12"/>
      <c r="JD138" s="12"/>
      <c r="JE138" s="12"/>
      <c r="JF138" s="12"/>
      <c r="JG138" s="12"/>
      <c r="JH138" s="12"/>
      <c r="JI138" s="12"/>
      <c r="JJ138" s="12">
        <v>0</v>
      </c>
      <c r="JK138" s="12"/>
      <c r="JL138" s="12"/>
      <c r="JM138" s="12"/>
      <c r="JN138" s="12"/>
      <c r="JO138" s="12"/>
      <c r="JP138" s="12"/>
      <c r="JQ138" s="12"/>
      <c r="JR138" s="12"/>
      <c r="JS138" s="12"/>
      <c r="JT138" s="12"/>
      <c r="JU138" s="12"/>
      <c r="JV138" s="12">
        <v>0</v>
      </c>
      <c r="JW138" s="12"/>
      <c r="JX138" s="12"/>
      <c r="JY138" s="12"/>
      <c r="JZ138" s="12"/>
      <c r="KA138" s="12"/>
      <c r="KB138" s="12"/>
      <c r="KC138" s="12"/>
      <c r="KD138" s="12"/>
      <c r="KE138" s="12"/>
      <c r="KF138" s="12"/>
      <c r="KG138" s="12"/>
      <c r="KH138" s="12">
        <v>0</v>
      </c>
      <c r="KI138" s="12"/>
      <c r="KJ138" s="12"/>
      <c r="KK138" s="12"/>
      <c r="KL138" s="12"/>
      <c r="KM138" s="12"/>
      <c r="KN138" s="12"/>
      <c r="KO138" s="12"/>
      <c r="KP138" s="12"/>
      <c r="KQ138" s="12"/>
      <c r="KR138" s="12"/>
      <c r="KS138" s="12"/>
      <c r="KT138" s="12">
        <v>0</v>
      </c>
      <c r="KU138" s="12"/>
      <c r="KV138" s="12"/>
      <c r="KW138" s="12"/>
      <c r="KX138" s="12"/>
      <c r="KY138" s="12"/>
      <c r="KZ138" s="12"/>
      <c r="LA138" s="12"/>
      <c r="LB138" s="12"/>
      <c r="LC138" s="12"/>
      <c r="LD138" s="12"/>
      <c r="LE138" s="12"/>
      <c r="LF138" s="12">
        <v>317</v>
      </c>
      <c r="LG138" s="12"/>
      <c r="LH138" s="12"/>
      <c r="LI138" s="12"/>
      <c r="LJ138" s="12"/>
      <c r="LK138" s="12"/>
      <c r="LL138" s="12"/>
      <c r="LM138" s="12"/>
      <c r="LN138" s="12"/>
      <c r="LO138" s="12"/>
      <c r="LP138" s="12"/>
      <c r="LQ138" s="12"/>
      <c r="LR138" s="12">
        <v>0</v>
      </c>
      <c r="LS138" s="12"/>
      <c r="LT138" s="14"/>
      <c r="LU138" s="14"/>
      <c r="LV138" s="14"/>
      <c r="LW138" s="14"/>
      <c r="LX138" s="14"/>
      <c r="LY138" s="14"/>
      <c r="LZ138" s="14"/>
      <c r="MA138" s="14"/>
      <c r="MB138" s="14"/>
      <c r="MC138" s="14"/>
      <c r="MD138" s="14">
        <v>0</v>
      </c>
      <c r="ME138" s="14"/>
      <c r="MF138" s="14"/>
      <c r="MG138" s="14"/>
      <c r="MH138" s="14"/>
      <c r="MI138" s="14"/>
      <c r="MJ138" s="14"/>
      <c r="MK138" s="14"/>
      <c r="ML138" s="14"/>
      <c r="MM138" s="14"/>
      <c r="MN138" s="14"/>
      <c r="MO138" s="14"/>
      <c r="MP138" s="14">
        <v>0</v>
      </c>
      <c r="MQ138" s="14"/>
      <c r="MR138" s="14"/>
      <c r="MS138" s="14"/>
      <c r="MT138" s="14"/>
      <c r="MU138" s="14"/>
      <c r="MV138" s="14"/>
      <c r="MW138" s="14"/>
      <c r="MX138" s="14"/>
      <c r="MY138" s="14"/>
      <c r="MZ138" s="14"/>
      <c r="NA138" s="14"/>
      <c r="NB138" s="14">
        <v>0</v>
      </c>
      <c r="NC138" s="14"/>
      <c r="ND138" s="14"/>
      <c r="NE138" s="14"/>
      <c r="NF138" s="14"/>
      <c r="NG138" s="14"/>
      <c r="NH138" s="14"/>
      <c r="NI138" s="14"/>
      <c r="NJ138" s="14"/>
      <c r="NK138" s="14"/>
      <c r="NL138" s="14"/>
      <c r="NM138" s="14"/>
      <c r="NN138" s="14">
        <v>0</v>
      </c>
      <c r="NO138" s="14"/>
      <c r="NP138" s="14"/>
      <c r="NQ138" s="14"/>
      <c r="NR138" s="14"/>
      <c r="NS138" s="14"/>
      <c r="NT138" s="14"/>
      <c r="NU138" s="14"/>
      <c r="NV138" s="14"/>
      <c r="NW138" s="14"/>
      <c r="NX138" s="14"/>
      <c r="NY138" s="14"/>
      <c r="NZ138" s="14">
        <v>0</v>
      </c>
      <c r="OA138" s="14"/>
      <c r="OB138" s="14"/>
      <c r="OC138" s="14"/>
      <c r="OD138" s="14"/>
      <c r="OE138" s="14"/>
      <c r="OF138" s="14"/>
      <c r="OG138" s="14"/>
      <c r="OH138" s="14"/>
      <c r="OI138" s="14"/>
      <c r="OJ138" s="14"/>
      <c r="OK138" s="14"/>
      <c r="OL138" s="14">
        <v>0</v>
      </c>
      <c r="OM138" s="14"/>
      <c r="ON138" s="14"/>
      <c r="OO138" s="14"/>
      <c r="OP138" s="14"/>
      <c r="OQ138" s="14"/>
      <c r="OR138" s="14"/>
      <c r="OS138" s="14"/>
      <c r="OT138" s="14"/>
      <c r="OU138" s="14"/>
      <c r="OV138" s="14"/>
      <c r="OW138" s="14"/>
      <c r="OX138" s="14">
        <v>0</v>
      </c>
      <c r="OY138" s="14"/>
      <c r="OZ138" s="14"/>
      <c r="PA138" s="14"/>
      <c r="PB138" s="14"/>
      <c r="PC138" s="14"/>
      <c r="PD138" s="14"/>
      <c r="PE138" s="14"/>
      <c r="PF138" s="14"/>
      <c r="PG138" s="14"/>
      <c r="PH138" s="14"/>
      <c r="PI138" s="14"/>
      <c r="PJ138" s="14">
        <v>0</v>
      </c>
      <c r="PK138" s="14"/>
      <c r="PL138" s="14"/>
      <c r="PM138" s="14"/>
      <c r="PN138" s="14"/>
      <c r="PO138" s="14"/>
      <c r="PP138" s="14"/>
      <c r="PQ138" s="14"/>
      <c r="PR138" s="14"/>
      <c r="PS138" s="14"/>
      <c r="PT138" s="14"/>
      <c r="PU138" s="14"/>
      <c r="PV138" s="14">
        <v>0</v>
      </c>
      <c r="PW138" s="14"/>
      <c r="PX138" s="14"/>
      <c r="PY138" s="14"/>
      <c r="PZ138" s="14"/>
      <c r="QA138" s="14"/>
      <c r="QB138" s="14"/>
      <c r="QC138" s="14"/>
      <c r="QD138" s="14"/>
      <c r="QE138" s="14"/>
      <c r="QF138" s="14"/>
      <c r="QG138" s="14"/>
      <c r="QH138" s="14">
        <v>0</v>
      </c>
      <c r="QI138" s="14"/>
    </row>
    <row r="139" spans="16:451">
      <c r="R139" s="12"/>
      <c r="S139" s="12" t="s">
        <v>54</v>
      </c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>
        <v>212</v>
      </c>
      <c r="AQ139">
        <v>25183.57</v>
      </c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>
        <v>25183.57</v>
      </c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>
        <v>0</v>
      </c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>
        <v>0</v>
      </c>
      <c r="CB139" s="15" t="e">
        <v>#DIV/0!</v>
      </c>
      <c r="CC139" s="15" t="e">
        <v>#DIV/0!</v>
      </c>
      <c r="CD139" s="15" t="e">
        <v>#DIV/0!</v>
      </c>
      <c r="CE139" s="15" t="e">
        <v>#DIV/0!</v>
      </c>
      <c r="CF139" s="15" t="e">
        <v>#DIV/0!</v>
      </c>
      <c r="CG139" s="15" t="e">
        <v>#DIV/0!</v>
      </c>
      <c r="CH139" s="15" t="e">
        <v>#DIV/0!</v>
      </c>
      <c r="CI139" s="15" t="e">
        <v>#DIV/0!</v>
      </c>
      <c r="CJ139" s="15" t="e">
        <v>#DIV/0!</v>
      </c>
      <c r="CK139" s="15" t="e">
        <v>#DIV/0!</v>
      </c>
      <c r="CL139" s="15" t="e">
        <v>#DIV/0!</v>
      </c>
      <c r="CM139" s="15" t="e">
        <v>#DIV/0!</v>
      </c>
      <c r="CN139" s="15" t="e">
        <v>#DIV/0!</v>
      </c>
      <c r="CO139" s="15" t="e">
        <v>#DIV/0!</v>
      </c>
      <c r="CP139" s="15" t="e">
        <v>#DIV/0!</v>
      </c>
      <c r="CQ139" s="15" t="e">
        <v>#DIV/0!</v>
      </c>
      <c r="CR139" s="15" t="e">
        <v>#DIV/0!</v>
      </c>
      <c r="CS139" s="15" t="e">
        <v>#DIV/0!</v>
      </c>
      <c r="CT139" s="15" t="e">
        <v>#DIV/0!</v>
      </c>
      <c r="CU139" s="15" t="e">
        <v>#DIV/0!</v>
      </c>
      <c r="CV139" s="15" t="e">
        <v>#DIV/0!</v>
      </c>
      <c r="CW139" s="15" t="e">
        <v>#DIV/0!</v>
      </c>
      <c r="CX139" s="15" t="e">
        <v>#DIV/0!</v>
      </c>
      <c r="CY139" s="15" t="e">
        <v>#DIV/0!</v>
      </c>
      <c r="CZ139" s="15">
        <v>0</v>
      </c>
      <c r="DA139" s="15">
        <v>0</v>
      </c>
      <c r="DB139" s="15">
        <v>0</v>
      </c>
      <c r="DC139" s="15">
        <v>0</v>
      </c>
      <c r="DD139" s="15">
        <v>0</v>
      </c>
      <c r="DE139" s="15">
        <v>0</v>
      </c>
      <c r="DF139" s="15">
        <v>0</v>
      </c>
      <c r="DG139" s="15">
        <v>0</v>
      </c>
      <c r="DH139" s="15">
        <v>0</v>
      </c>
      <c r="DI139" s="15">
        <v>0</v>
      </c>
      <c r="DJ139" s="15">
        <v>0</v>
      </c>
      <c r="DK139" s="15">
        <v>0.15979756467367709</v>
      </c>
      <c r="DL139" s="16">
        <v>0</v>
      </c>
      <c r="DM139" s="16">
        <v>0</v>
      </c>
      <c r="DN139" s="16">
        <v>0</v>
      </c>
      <c r="DO139" s="16">
        <v>0</v>
      </c>
      <c r="DP139" s="16">
        <v>0</v>
      </c>
      <c r="DQ139" s="16">
        <v>0</v>
      </c>
      <c r="DR139" s="16">
        <v>0</v>
      </c>
      <c r="DS139" s="16">
        <v>0</v>
      </c>
      <c r="DT139" s="16">
        <v>0</v>
      </c>
      <c r="DU139" s="16">
        <v>0</v>
      </c>
      <c r="DV139" s="16">
        <v>0</v>
      </c>
      <c r="DW139" s="16">
        <v>117.511919803919</v>
      </c>
      <c r="DX139" s="16">
        <v>0</v>
      </c>
      <c r="DY139" s="16">
        <v>0</v>
      </c>
      <c r="DZ139" s="16">
        <v>0</v>
      </c>
      <c r="EA139" s="16">
        <v>0</v>
      </c>
      <c r="EB139" s="16">
        <v>0</v>
      </c>
      <c r="EC139" s="16">
        <v>0</v>
      </c>
      <c r="ED139" s="16">
        <v>0</v>
      </c>
      <c r="EE139" s="16">
        <v>0</v>
      </c>
      <c r="EF139" s="16">
        <v>0</v>
      </c>
      <c r="EG139" s="16">
        <v>0</v>
      </c>
      <c r="EH139" s="16">
        <v>0</v>
      </c>
      <c r="EI139" s="16">
        <v>102.13767440470455</v>
      </c>
      <c r="EJ139" s="16">
        <v>0</v>
      </c>
      <c r="EK139" s="16">
        <v>0</v>
      </c>
      <c r="EL139" s="16">
        <v>0</v>
      </c>
      <c r="EM139" s="16">
        <v>0</v>
      </c>
      <c r="EN139" s="16">
        <v>0</v>
      </c>
      <c r="EO139" s="16">
        <v>0</v>
      </c>
      <c r="EP139" s="16">
        <v>0</v>
      </c>
      <c r="EQ139" s="16">
        <v>0</v>
      </c>
      <c r="ER139" s="16">
        <v>0</v>
      </c>
      <c r="ES139" s="16">
        <v>0</v>
      </c>
      <c r="ET139" s="16">
        <v>0</v>
      </c>
      <c r="EU139" s="16">
        <v>15.465077375069173</v>
      </c>
      <c r="EV139" s="16">
        <v>0</v>
      </c>
      <c r="EW139" s="16">
        <v>0</v>
      </c>
      <c r="EX139" s="16">
        <v>0</v>
      </c>
      <c r="EY139" s="16">
        <v>0</v>
      </c>
      <c r="EZ139" s="16">
        <v>0</v>
      </c>
      <c r="FA139" s="16">
        <v>0</v>
      </c>
      <c r="FB139" s="16">
        <v>0</v>
      </c>
      <c r="FC139" s="16">
        <v>0</v>
      </c>
      <c r="FD139" s="16">
        <v>0</v>
      </c>
      <c r="FE139" s="16">
        <v>0</v>
      </c>
      <c r="FF139" s="16">
        <v>0</v>
      </c>
      <c r="FG139" s="16">
        <v>714.66952917259914</v>
      </c>
      <c r="FH139" s="13">
        <v>0</v>
      </c>
      <c r="FI139" s="13">
        <v>0</v>
      </c>
      <c r="FJ139" s="13">
        <v>0</v>
      </c>
      <c r="FK139" s="13">
        <v>0</v>
      </c>
      <c r="FL139" s="13">
        <v>0</v>
      </c>
      <c r="FM139" s="13">
        <v>0</v>
      </c>
      <c r="FN139" s="13">
        <v>0</v>
      </c>
      <c r="FO139" s="13">
        <v>0</v>
      </c>
      <c r="FP139" s="13">
        <v>0</v>
      </c>
      <c r="FQ139" s="13">
        <v>0</v>
      </c>
      <c r="FR139" s="13">
        <v>0</v>
      </c>
      <c r="FS139" s="13">
        <v>2994133</v>
      </c>
      <c r="FT139" s="15">
        <v>0</v>
      </c>
      <c r="FU139" s="15">
        <v>0</v>
      </c>
      <c r="FV139" s="15">
        <v>0</v>
      </c>
      <c r="FW139" s="15">
        <v>0</v>
      </c>
      <c r="FX139" s="15">
        <v>0</v>
      </c>
      <c r="FY139" s="15">
        <v>0</v>
      </c>
      <c r="FZ139" s="15">
        <v>0</v>
      </c>
      <c r="GA139" s="15">
        <v>0</v>
      </c>
      <c r="GB139" s="15">
        <v>0</v>
      </c>
      <c r="GC139" s="15">
        <v>0</v>
      </c>
      <c r="GD139" s="15">
        <v>0</v>
      </c>
      <c r="GE139" s="15">
        <v>0.18490474204051724</v>
      </c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>
        <v>0</v>
      </c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>
        <v>0</v>
      </c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>
        <v>0</v>
      </c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>
        <v>0</v>
      </c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>
        <v>0</v>
      </c>
      <c r="IN139" s="12"/>
      <c r="IO139" s="12"/>
      <c r="IP139" s="12"/>
      <c r="IQ139" s="12"/>
      <c r="IR139" s="12"/>
      <c r="IS139" s="12"/>
      <c r="IT139" s="12"/>
      <c r="IU139" s="12"/>
      <c r="IV139" s="12"/>
      <c r="IW139" s="12"/>
      <c r="IX139" s="12"/>
      <c r="IY139" s="12">
        <v>0</v>
      </c>
      <c r="IZ139" s="12"/>
      <c r="JA139" s="12"/>
      <c r="JB139" s="12"/>
      <c r="JC139" s="12"/>
      <c r="JD139" s="12"/>
      <c r="JE139" s="12"/>
      <c r="JF139" s="12"/>
      <c r="JG139" s="12"/>
      <c r="JH139" s="12"/>
      <c r="JI139" s="12"/>
      <c r="JJ139" s="12"/>
      <c r="JK139" s="12">
        <v>0</v>
      </c>
      <c r="JL139" s="12"/>
      <c r="JM139" s="12"/>
      <c r="JN139" s="12"/>
      <c r="JO139" s="12"/>
      <c r="JP139" s="12"/>
      <c r="JQ139" s="12"/>
      <c r="JR139" s="12"/>
      <c r="JS139" s="12"/>
      <c r="JT139" s="12"/>
      <c r="JU139" s="12"/>
      <c r="JV139" s="12"/>
      <c r="JW139" s="12">
        <v>0</v>
      </c>
      <c r="JX139" s="12"/>
      <c r="JY139" s="12"/>
      <c r="JZ139" s="12"/>
      <c r="KA139" s="12"/>
      <c r="KB139" s="12"/>
      <c r="KC139" s="12"/>
      <c r="KD139" s="12"/>
      <c r="KE139" s="12"/>
      <c r="KF139" s="12"/>
      <c r="KG139" s="12"/>
      <c r="KH139" s="12"/>
      <c r="KI139" s="12">
        <v>0</v>
      </c>
      <c r="KJ139" s="12"/>
      <c r="KK139" s="12"/>
      <c r="KL139" s="12"/>
      <c r="KM139" s="12"/>
      <c r="KN139" s="12"/>
      <c r="KO139" s="12"/>
      <c r="KP139" s="12"/>
      <c r="KQ139" s="12"/>
      <c r="KR139" s="12"/>
      <c r="KS139" s="12"/>
      <c r="KT139" s="12"/>
      <c r="KU139" s="12">
        <v>0</v>
      </c>
      <c r="KV139" s="12"/>
      <c r="KW139" s="12"/>
      <c r="KX139" s="12"/>
      <c r="KY139" s="12"/>
      <c r="KZ139" s="12"/>
      <c r="LA139" s="12"/>
      <c r="LB139" s="12"/>
      <c r="LC139" s="12"/>
      <c r="LD139" s="12"/>
      <c r="LE139" s="12"/>
      <c r="LF139" s="12"/>
      <c r="LG139" s="12">
        <v>0</v>
      </c>
      <c r="LH139" s="12"/>
      <c r="LI139" s="12"/>
      <c r="LJ139" s="12"/>
      <c r="LK139" s="12"/>
      <c r="LL139" s="12"/>
      <c r="LM139" s="12"/>
      <c r="LN139" s="12"/>
      <c r="LO139" s="12"/>
      <c r="LP139" s="12"/>
      <c r="LQ139" s="12"/>
      <c r="LR139" s="12"/>
      <c r="LS139" s="12">
        <v>212</v>
      </c>
      <c r="LT139" s="14"/>
      <c r="LU139" s="14"/>
      <c r="LV139" s="14"/>
      <c r="LW139" s="14"/>
      <c r="LX139" s="14"/>
      <c r="LY139" s="14"/>
      <c r="LZ139" s="14"/>
      <c r="MA139" s="14"/>
      <c r="MB139" s="14"/>
      <c r="MC139" s="14"/>
      <c r="MD139" s="14"/>
      <c r="ME139" s="14">
        <v>0</v>
      </c>
      <c r="MF139" s="14"/>
      <c r="MG139" s="14"/>
      <c r="MH139" s="14"/>
      <c r="MI139" s="14"/>
      <c r="MJ139" s="14"/>
      <c r="MK139" s="14"/>
      <c r="ML139" s="14"/>
      <c r="MM139" s="14"/>
      <c r="MN139" s="14"/>
      <c r="MO139" s="14"/>
      <c r="MP139" s="14"/>
      <c r="MQ139" s="14">
        <v>0</v>
      </c>
      <c r="MR139" s="14"/>
      <c r="MS139" s="14"/>
      <c r="MT139" s="14"/>
      <c r="MU139" s="14"/>
      <c r="MV139" s="14"/>
      <c r="MW139" s="14"/>
      <c r="MX139" s="14"/>
      <c r="MY139" s="14"/>
      <c r="MZ139" s="14"/>
      <c r="NA139" s="14"/>
      <c r="NB139" s="14"/>
      <c r="NC139" s="14">
        <v>0</v>
      </c>
      <c r="ND139" s="14"/>
      <c r="NE139" s="14"/>
      <c r="NF139" s="14"/>
      <c r="NG139" s="14"/>
      <c r="NH139" s="14"/>
      <c r="NI139" s="14"/>
      <c r="NJ139" s="14"/>
      <c r="NK139" s="14"/>
      <c r="NL139" s="14"/>
      <c r="NM139" s="14"/>
      <c r="NN139" s="14"/>
      <c r="NO139" s="14">
        <v>0</v>
      </c>
      <c r="NP139" s="14"/>
      <c r="NQ139" s="14"/>
      <c r="NR139" s="14"/>
      <c r="NS139" s="14"/>
      <c r="NT139" s="14"/>
      <c r="NU139" s="14"/>
      <c r="NV139" s="14"/>
      <c r="NW139" s="14"/>
      <c r="NX139" s="14"/>
      <c r="NY139" s="14"/>
      <c r="NZ139" s="14"/>
      <c r="OA139" s="14">
        <v>0</v>
      </c>
      <c r="OB139" s="14"/>
      <c r="OC139" s="14"/>
      <c r="OD139" s="14"/>
      <c r="OE139" s="14"/>
      <c r="OF139" s="14"/>
      <c r="OG139" s="14"/>
      <c r="OH139" s="14"/>
      <c r="OI139" s="14"/>
      <c r="OJ139" s="14"/>
      <c r="OK139" s="14"/>
      <c r="OL139" s="14"/>
      <c r="OM139" s="14">
        <v>0</v>
      </c>
      <c r="ON139" s="14"/>
      <c r="OO139" s="14"/>
      <c r="OP139" s="14"/>
      <c r="OQ139" s="14"/>
      <c r="OR139" s="14"/>
      <c r="OS139" s="14"/>
      <c r="OT139" s="14"/>
      <c r="OU139" s="14"/>
      <c r="OV139" s="14"/>
      <c r="OW139" s="14"/>
      <c r="OX139" s="14"/>
      <c r="OY139" s="14">
        <v>0</v>
      </c>
      <c r="OZ139" s="14"/>
      <c r="PA139" s="14"/>
      <c r="PB139" s="14"/>
      <c r="PC139" s="14"/>
      <c r="PD139" s="14"/>
      <c r="PE139" s="14"/>
      <c r="PF139" s="14"/>
      <c r="PG139" s="14"/>
      <c r="PH139" s="14"/>
      <c r="PI139" s="14"/>
      <c r="PJ139" s="14"/>
      <c r="PK139" s="14">
        <v>0</v>
      </c>
      <c r="PL139" s="14"/>
      <c r="PM139" s="14"/>
      <c r="PN139" s="14"/>
      <c r="PO139" s="14"/>
      <c r="PP139" s="14"/>
      <c r="PQ139" s="14"/>
      <c r="PR139" s="14"/>
      <c r="PS139" s="14"/>
      <c r="PT139" s="14"/>
      <c r="PU139" s="14"/>
      <c r="PV139" s="14"/>
      <c r="PW139" s="14">
        <v>0</v>
      </c>
      <c r="PX139" s="14"/>
      <c r="PY139" s="14"/>
      <c r="PZ139" s="14"/>
      <c r="QA139" s="14"/>
      <c r="QB139" s="14"/>
      <c r="QC139" s="14"/>
      <c r="QD139" s="14"/>
      <c r="QE139" s="14"/>
      <c r="QF139" s="14"/>
      <c r="QG139" s="14"/>
      <c r="QH139" s="14"/>
      <c r="QI139" s="14">
        <v>0</v>
      </c>
    </row>
    <row r="140" spans="16:451">
      <c r="R140" s="12"/>
      <c r="S140" s="12" t="s">
        <v>55</v>
      </c>
      <c r="T140" s="12"/>
      <c r="U140" s="12"/>
      <c r="V140" s="12"/>
      <c r="W140" s="12"/>
      <c r="X140" s="12"/>
      <c r="Y140" s="12"/>
      <c r="Z140" s="12"/>
      <c r="AA140" s="12"/>
      <c r="AB140" s="12"/>
      <c r="AC140" s="13">
        <v>1</v>
      </c>
      <c r="AD140" s="13"/>
      <c r="AE140" s="13"/>
      <c r="AO140">
        <v>0</v>
      </c>
      <c r="AR140" s="14"/>
      <c r="AS140" s="14"/>
      <c r="AT140" s="14"/>
      <c r="AU140" s="14"/>
      <c r="AV140" s="14"/>
      <c r="AW140" s="14"/>
      <c r="AX140" s="14"/>
      <c r="AY140" s="14"/>
      <c r="AZ140" s="14"/>
      <c r="BA140" s="14">
        <v>0</v>
      </c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>
        <v>0</v>
      </c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>
        <v>0</v>
      </c>
      <c r="BZ140" s="14"/>
      <c r="CA140" s="14"/>
      <c r="CB140" s="15" t="e">
        <v>#DIV/0!</v>
      </c>
      <c r="CC140" s="15" t="e">
        <v>#DIV/0!</v>
      </c>
      <c r="CD140" s="15" t="e">
        <v>#DIV/0!</v>
      </c>
      <c r="CE140" s="15" t="e">
        <v>#DIV/0!</v>
      </c>
      <c r="CF140" s="15" t="e">
        <v>#DIV/0!</v>
      </c>
      <c r="CG140" s="15" t="e">
        <v>#DIV/0!</v>
      </c>
      <c r="CH140" s="15" t="e">
        <v>#DIV/0!</v>
      </c>
      <c r="CI140" s="15" t="e">
        <v>#DIV/0!</v>
      </c>
      <c r="CJ140" s="15" t="e">
        <v>#DIV/0!</v>
      </c>
      <c r="CK140" s="15" t="e">
        <v>#DIV/0!</v>
      </c>
      <c r="CL140" s="15" t="e">
        <v>#DIV/0!</v>
      </c>
      <c r="CM140" s="15" t="e">
        <v>#DIV/0!</v>
      </c>
      <c r="CN140" s="15" t="e">
        <v>#DIV/0!</v>
      </c>
      <c r="CO140" s="15" t="e">
        <v>#DIV/0!</v>
      </c>
      <c r="CP140" s="15" t="e">
        <v>#DIV/0!</v>
      </c>
      <c r="CQ140" s="15" t="e">
        <v>#DIV/0!</v>
      </c>
      <c r="CR140" s="15" t="e">
        <v>#DIV/0!</v>
      </c>
      <c r="CS140" s="15" t="e">
        <v>#DIV/0!</v>
      </c>
      <c r="CT140" s="15" t="e">
        <v>#DIV/0!</v>
      </c>
      <c r="CU140" s="15" t="e">
        <v>#DIV/0!</v>
      </c>
      <c r="CV140" s="15" t="e">
        <v>#DIV/0!</v>
      </c>
      <c r="CW140" s="15" t="e">
        <v>#DIV/0!</v>
      </c>
      <c r="CX140" s="15" t="e">
        <v>#DIV/0!</v>
      </c>
      <c r="CY140" s="15" t="e">
        <v>#DIV/0!</v>
      </c>
      <c r="CZ140" s="15">
        <v>0</v>
      </c>
      <c r="DA140" s="15">
        <v>0</v>
      </c>
      <c r="DB140" s="15">
        <v>0</v>
      </c>
      <c r="DC140" s="15">
        <v>0</v>
      </c>
      <c r="DD140" s="15">
        <v>0</v>
      </c>
      <c r="DE140" s="15">
        <v>0</v>
      </c>
      <c r="DF140" s="15">
        <v>0</v>
      </c>
      <c r="DG140" s="15">
        <v>0</v>
      </c>
      <c r="DH140" s="15">
        <v>0</v>
      </c>
      <c r="DI140" s="15">
        <v>0.15966808443824065</v>
      </c>
      <c r="DJ140" s="15">
        <v>0</v>
      </c>
      <c r="DK140" s="15">
        <v>0</v>
      </c>
      <c r="DL140" s="16">
        <v>0</v>
      </c>
      <c r="DM140" s="16">
        <v>0</v>
      </c>
      <c r="DN140" s="16">
        <v>0</v>
      </c>
      <c r="DO140" s="16">
        <v>0</v>
      </c>
      <c r="DP140" s="16">
        <v>0</v>
      </c>
      <c r="DQ140" s="16">
        <v>0</v>
      </c>
      <c r="DR140" s="16">
        <v>0</v>
      </c>
      <c r="DS140" s="16">
        <v>0</v>
      </c>
      <c r="DT140" s="16">
        <v>0</v>
      </c>
      <c r="DU140" s="16">
        <v>115.86004562050366</v>
      </c>
      <c r="DV140" s="16">
        <v>0</v>
      </c>
      <c r="DW140" s="16">
        <v>0</v>
      </c>
      <c r="DX140" s="16">
        <v>0</v>
      </c>
      <c r="DY140" s="16">
        <v>0</v>
      </c>
      <c r="DZ140" s="16">
        <v>0</v>
      </c>
      <c r="EA140" s="16">
        <v>0</v>
      </c>
      <c r="EB140" s="16">
        <v>0</v>
      </c>
      <c r="EC140" s="16">
        <v>0</v>
      </c>
      <c r="ED140" s="16">
        <v>0</v>
      </c>
      <c r="EE140" s="16">
        <v>0</v>
      </c>
      <c r="EF140" s="16">
        <v>0</v>
      </c>
      <c r="EG140" s="16">
        <v>100.71076528295369</v>
      </c>
      <c r="EH140" s="16">
        <v>0</v>
      </c>
      <c r="EI140" s="16">
        <v>0</v>
      </c>
      <c r="EJ140" s="16">
        <v>0</v>
      </c>
      <c r="EK140" s="16">
        <v>0</v>
      </c>
      <c r="EL140" s="16">
        <v>0</v>
      </c>
      <c r="EM140" s="16">
        <v>0</v>
      </c>
      <c r="EN140" s="16">
        <v>0</v>
      </c>
      <c r="EO140" s="16">
        <v>0</v>
      </c>
      <c r="EP140" s="16">
        <v>0</v>
      </c>
      <c r="EQ140" s="16">
        <v>0</v>
      </c>
      <c r="ER140" s="16">
        <v>0</v>
      </c>
      <c r="ES140" s="16">
        <v>15.50998382370118</v>
      </c>
      <c r="ET140" s="16">
        <v>0</v>
      </c>
      <c r="EU140" s="16">
        <v>0</v>
      </c>
      <c r="EV140" s="16">
        <v>0</v>
      </c>
      <c r="EW140" s="16">
        <v>0</v>
      </c>
      <c r="EX140" s="16">
        <v>0</v>
      </c>
      <c r="EY140" s="16">
        <v>0</v>
      </c>
      <c r="EZ140" s="16">
        <v>0</v>
      </c>
      <c r="FA140" s="16">
        <v>0</v>
      </c>
      <c r="FB140" s="16">
        <v>0</v>
      </c>
      <c r="FC140" s="16">
        <v>0</v>
      </c>
      <c r="FD140" s="16">
        <v>0</v>
      </c>
      <c r="FE140" s="16">
        <v>713.26976269431759</v>
      </c>
      <c r="FF140" s="16">
        <v>0</v>
      </c>
      <c r="FG140" s="16">
        <v>0</v>
      </c>
      <c r="FH140" s="13">
        <v>0</v>
      </c>
      <c r="FI140" s="13">
        <v>0</v>
      </c>
      <c r="FJ140" s="13">
        <v>0</v>
      </c>
      <c r="FK140" s="13">
        <v>0</v>
      </c>
      <c r="FL140" s="13">
        <v>0</v>
      </c>
      <c r="FM140" s="13">
        <v>0</v>
      </c>
      <c r="FN140" s="13">
        <v>0</v>
      </c>
      <c r="FO140" s="13">
        <v>0</v>
      </c>
      <c r="FP140" s="13">
        <v>0</v>
      </c>
      <c r="FQ140" s="13">
        <v>15383982</v>
      </c>
      <c r="FR140" s="13">
        <v>0</v>
      </c>
      <c r="FS140" s="13">
        <v>0</v>
      </c>
      <c r="FT140" s="15">
        <v>0</v>
      </c>
      <c r="FU140" s="15">
        <v>0</v>
      </c>
      <c r="FV140" s="15">
        <v>0</v>
      </c>
      <c r="FW140" s="15">
        <v>0</v>
      </c>
      <c r="FX140" s="15">
        <v>0</v>
      </c>
      <c r="FY140" s="15">
        <v>0</v>
      </c>
      <c r="FZ140" s="15">
        <v>0</v>
      </c>
      <c r="GA140" s="15">
        <v>0</v>
      </c>
      <c r="GB140" s="15">
        <v>0</v>
      </c>
      <c r="GC140" s="15">
        <v>0.16810324986079692</v>
      </c>
      <c r="GD140" s="15">
        <v>0</v>
      </c>
      <c r="GE140" s="15">
        <v>0</v>
      </c>
      <c r="GF140" s="12"/>
      <c r="GG140" s="12"/>
      <c r="GH140" s="12"/>
      <c r="GI140" s="12"/>
      <c r="GJ140" s="12"/>
      <c r="GK140" s="12"/>
      <c r="GL140" s="12"/>
      <c r="GM140" s="12"/>
      <c r="GN140" s="12"/>
      <c r="GO140" s="12">
        <v>0</v>
      </c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>
        <v>0</v>
      </c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>
        <v>0</v>
      </c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>
        <v>0</v>
      </c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>
        <v>0</v>
      </c>
      <c r="IL140" s="12"/>
      <c r="IM140" s="12"/>
      <c r="IN140" s="12"/>
      <c r="IO140" s="12"/>
      <c r="IP140" s="12"/>
      <c r="IQ140" s="12"/>
      <c r="IR140" s="12"/>
      <c r="IS140" s="12"/>
      <c r="IT140" s="12"/>
      <c r="IU140" s="12"/>
      <c r="IV140" s="12"/>
      <c r="IW140" s="12">
        <v>0</v>
      </c>
      <c r="IX140" s="12"/>
      <c r="IY140" s="12"/>
      <c r="IZ140" s="12"/>
      <c r="JA140" s="12"/>
      <c r="JB140" s="12"/>
      <c r="JC140" s="12"/>
      <c r="JD140" s="12"/>
      <c r="JE140" s="12"/>
      <c r="JF140" s="12"/>
      <c r="JG140" s="12"/>
      <c r="JH140" s="12"/>
      <c r="JI140" s="12">
        <v>0</v>
      </c>
      <c r="JJ140" s="12"/>
      <c r="JK140" s="12"/>
      <c r="JL140" s="12"/>
      <c r="JM140" s="12"/>
      <c r="JN140" s="12"/>
      <c r="JO140" s="12"/>
      <c r="JP140" s="12"/>
      <c r="JQ140" s="12"/>
      <c r="JR140" s="12"/>
      <c r="JS140" s="12"/>
      <c r="JT140" s="12"/>
      <c r="JU140" s="12">
        <v>0</v>
      </c>
      <c r="JV140" s="12"/>
      <c r="JW140" s="12"/>
      <c r="JX140" s="12"/>
      <c r="JY140" s="12"/>
      <c r="JZ140" s="12"/>
      <c r="KA140" s="12"/>
      <c r="KB140" s="12"/>
      <c r="KC140" s="12"/>
      <c r="KD140" s="12"/>
      <c r="KE140" s="12"/>
      <c r="KF140" s="12"/>
      <c r="KG140" s="12">
        <v>0</v>
      </c>
      <c r="KH140" s="12"/>
      <c r="KI140" s="12"/>
      <c r="KJ140" s="12"/>
      <c r="KK140" s="12"/>
      <c r="KL140" s="12"/>
      <c r="KM140" s="12"/>
      <c r="KN140" s="12"/>
      <c r="KO140" s="12"/>
      <c r="KP140" s="12"/>
      <c r="KQ140" s="12"/>
      <c r="KR140" s="12"/>
      <c r="KS140" s="12">
        <v>1087</v>
      </c>
      <c r="KT140" s="12"/>
      <c r="KU140" s="12"/>
      <c r="KV140" s="12"/>
      <c r="KW140" s="12"/>
      <c r="KX140" s="12"/>
      <c r="KY140" s="12"/>
      <c r="KZ140" s="12"/>
      <c r="LA140" s="12"/>
      <c r="LB140" s="12"/>
      <c r="LC140" s="12"/>
      <c r="LD140" s="12"/>
      <c r="LE140" s="12">
        <v>0</v>
      </c>
      <c r="LF140" s="12"/>
      <c r="LG140" s="12"/>
      <c r="LH140" s="12"/>
      <c r="LI140" s="12"/>
      <c r="LJ140" s="12"/>
      <c r="LK140" s="12"/>
      <c r="LL140" s="12"/>
      <c r="LM140" s="12"/>
      <c r="LN140" s="12"/>
      <c r="LO140" s="12"/>
      <c r="LP140" s="12"/>
      <c r="LQ140" s="12">
        <v>0</v>
      </c>
      <c r="LR140" s="12"/>
      <c r="LS140" s="12"/>
      <c r="LT140" s="14"/>
      <c r="LU140" s="14"/>
      <c r="LV140" s="14"/>
      <c r="LW140" s="14"/>
      <c r="LX140" s="14"/>
      <c r="LY140" s="14"/>
      <c r="LZ140" s="14"/>
      <c r="MA140" s="14"/>
      <c r="MB140" s="14"/>
      <c r="MC140" s="14">
        <v>0</v>
      </c>
      <c r="MD140" s="14"/>
      <c r="ME140" s="14"/>
      <c r="MF140" s="14"/>
      <c r="MG140" s="14"/>
      <c r="MH140" s="14"/>
      <c r="MI140" s="14"/>
      <c r="MJ140" s="14"/>
      <c r="MK140" s="14"/>
      <c r="ML140" s="14"/>
      <c r="MM140" s="14"/>
      <c r="MN140" s="14"/>
      <c r="MO140" s="14">
        <v>0</v>
      </c>
      <c r="MP140" s="14"/>
      <c r="MQ140" s="14"/>
      <c r="MR140" s="14"/>
      <c r="MS140" s="14"/>
      <c r="MT140" s="14"/>
      <c r="MU140" s="14"/>
      <c r="MV140" s="14"/>
      <c r="MW140" s="14"/>
      <c r="MX140" s="14"/>
      <c r="MY140" s="14"/>
      <c r="MZ140" s="14"/>
      <c r="NA140" s="14">
        <v>0</v>
      </c>
      <c r="NB140" s="14"/>
      <c r="NC140" s="14"/>
      <c r="ND140" s="14"/>
      <c r="NE140" s="14"/>
      <c r="NF140" s="14"/>
      <c r="NG140" s="14"/>
      <c r="NH140" s="14"/>
      <c r="NI140" s="14"/>
      <c r="NJ140" s="14"/>
      <c r="NK140" s="14"/>
      <c r="NL140" s="14"/>
      <c r="NM140" s="14">
        <v>0</v>
      </c>
      <c r="NN140" s="14"/>
      <c r="NO140" s="14"/>
      <c r="NP140" s="14"/>
      <c r="NQ140" s="14"/>
      <c r="NR140" s="14"/>
      <c r="NS140" s="14"/>
      <c r="NT140" s="14"/>
      <c r="NU140" s="14"/>
      <c r="NV140" s="14"/>
      <c r="NW140" s="14"/>
      <c r="NX140" s="14"/>
      <c r="NY140" s="14">
        <v>0</v>
      </c>
      <c r="NZ140" s="14"/>
      <c r="OA140" s="14"/>
      <c r="OB140" s="14"/>
      <c r="OC140" s="14"/>
      <c r="OD140" s="14"/>
      <c r="OE140" s="14"/>
      <c r="OF140" s="14"/>
      <c r="OG140" s="14"/>
      <c r="OH140" s="14"/>
      <c r="OI140" s="14"/>
      <c r="OJ140" s="14"/>
      <c r="OK140" s="14">
        <v>0</v>
      </c>
      <c r="OL140" s="14"/>
      <c r="OM140" s="14"/>
      <c r="ON140" s="14"/>
      <c r="OO140" s="14"/>
      <c r="OP140" s="14"/>
      <c r="OQ140" s="14"/>
      <c r="OR140" s="14"/>
      <c r="OS140" s="14"/>
      <c r="OT140" s="14"/>
      <c r="OU140" s="14"/>
      <c r="OV140" s="14"/>
      <c r="OW140" s="14">
        <v>0</v>
      </c>
      <c r="OX140" s="14"/>
      <c r="OY140" s="14"/>
      <c r="OZ140" s="14"/>
      <c r="PA140" s="14"/>
      <c r="PB140" s="14"/>
      <c r="PC140" s="14"/>
      <c r="PD140" s="14"/>
      <c r="PE140" s="14"/>
      <c r="PF140" s="14"/>
      <c r="PG140" s="14"/>
      <c r="PH140" s="14"/>
      <c r="PI140" s="14">
        <v>0</v>
      </c>
      <c r="PJ140" s="14"/>
      <c r="PK140" s="14"/>
      <c r="PL140" s="14"/>
      <c r="PM140" s="14"/>
      <c r="PN140" s="14"/>
      <c r="PO140" s="14"/>
      <c r="PP140" s="14"/>
      <c r="PQ140" s="14"/>
      <c r="PR140" s="14"/>
      <c r="PS140" s="14"/>
      <c r="PT140" s="14"/>
      <c r="PU140" s="14">
        <v>0</v>
      </c>
      <c r="PV140" s="14"/>
      <c r="PW140" s="14"/>
      <c r="PX140" s="14"/>
      <c r="PY140" s="14"/>
      <c r="PZ140" s="14"/>
      <c r="QA140" s="14"/>
      <c r="QB140" s="14"/>
      <c r="QC140" s="14"/>
      <c r="QD140" s="14"/>
      <c r="QE140" s="14"/>
      <c r="QF140" s="14"/>
      <c r="QG140" s="14">
        <v>0</v>
      </c>
      <c r="QH140" s="14"/>
      <c r="QI140" s="14"/>
    </row>
    <row r="141" spans="16:451">
      <c r="R141" s="12"/>
      <c r="S141" s="12" t="s">
        <v>56</v>
      </c>
      <c r="T141" s="12"/>
      <c r="U141" s="12"/>
      <c r="V141" s="12"/>
      <c r="W141" s="12"/>
      <c r="X141" s="12"/>
      <c r="Y141" s="12"/>
      <c r="Z141" s="12"/>
      <c r="AA141" s="12"/>
      <c r="AB141" s="12"/>
      <c r="AC141" s="13"/>
      <c r="AD141" s="13">
        <v>1</v>
      </c>
      <c r="AE141" s="13"/>
      <c r="AP141">
        <v>0</v>
      </c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>
        <v>0</v>
      </c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>
        <v>0</v>
      </c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>
        <v>2690.63</v>
      </c>
      <c r="CA141" s="14"/>
      <c r="CB141" s="15" t="e">
        <v>#DIV/0!</v>
      </c>
      <c r="CC141" s="15" t="e">
        <v>#DIV/0!</v>
      </c>
      <c r="CD141" s="15" t="e">
        <v>#DIV/0!</v>
      </c>
      <c r="CE141" s="15" t="e">
        <v>#DIV/0!</v>
      </c>
      <c r="CF141" s="15" t="e">
        <v>#DIV/0!</v>
      </c>
      <c r="CG141" s="15" t="e">
        <v>#DIV/0!</v>
      </c>
      <c r="CH141" s="15" t="e">
        <v>#DIV/0!</v>
      </c>
      <c r="CI141" s="15" t="e">
        <v>#DIV/0!</v>
      </c>
      <c r="CJ141" s="15" t="e">
        <v>#DIV/0!</v>
      </c>
      <c r="CK141" s="15" t="e">
        <v>#DIV/0!</v>
      </c>
      <c r="CL141" s="15" t="e">
        <v>#DIV/0!</v>
      </c>
      <c r="CM141" s="15" t="e">
        <v>#DIV/0!</v>
      </c>
      <c r="CN141" s="15" t="e">
        <v>#DIV/0!</v>
      </c>
      <c r="CO141" s="15" t="e">
        <v>#DIV/0!</v>
      </c>
      <c r="CP141" s="15" t="e">
        <v>#DIV/0!</v>
      </c>
      <c r="CQ141" s="15" t="e">
        <v>#DIV/0!</v>
      </c>
      <c r="CR141" s="15" t="e">
        <v>#DIV/0!</v>
      </c>
      <c r="CS141" s="15" t="e">
        <v>#DIV/0!</v>
      </c>
      <c r="CT141" s="15" t="e">
        <v>#DIV/0!</v>
      </c>
      <c r="CU141" s="15" t="e">
        <v>#DIV/0!</v>
      </c>
      <c r="CV141" s="15" t="e">
        <v>#DIV/0!</v>
      </c>
      <c r="CW141" s="15" t="e">
        <v>#DIV/0!</v>
      </c>
      <c r="CX141" s="15" t="e">
        <v>#DIV/0!</v>
      </c>
      <c r="CY141" s="15" t="e">
        <v>#DIV/0!</v>
      </c>
      <c r="CZ141" s="15">
        <v>0</v>
      </c>
      <c r="DA141" s="15">
        <v>0</v>
      </c>
      <c r="DB141" s="15">
        <v>0</v>
      </c>
      <c r="DC141" s="15">
        <v>0</v>
      </c>
      <c r="DD141" s="15">
        <v>0</v>
      </c>
      <c r="DE141" s="15">
        <v>0</v>
      </c>
      <c r="DF141" s="15">
        <v>0</v>
      </c>
      <c r="DG141" s="15">
        <v>0</v>
      </c>
      <c r="DH141" s="15">
        <v>0</v>
      </c>
      <c r="DI141" s="15">
        <v>0</v>
      </c>
      <c r="DJ141" s="15">
        <v>0.17075098717938364</v>
      </c>
      <c r="DK141" s="15">
        <v>0</v>
      </c>
      <c r="DL141" s="16">
        <v>0</v>
      </c>
      <c r="DM141" s="16">
        <v>0</v>
      </c>
      <c r="DN141" s="16">
        <v>0</v>
      </c>
      <c r="DO141" s="16">
        <v>0</v>
      </c>
      <c r="DP141" s="16">
        <v>0</v>
      </c>
      <c r="DQ141" s="16">
        <v>0</v>
      </c>
      <c r="DR141" s="16">
        <v>0</v>
      </c>
      <c r="DS141" s="16">
        <v>0</v>
      </c>
      <c r="DT141" s="16">
        <v>0</v>
      </c>
      <c r="DU141" s="16">
        <v>0</v>
      </c>
      <c r="DV141" s="16">
        <v>117.28659872396156</v>
      </c>
      <c r="DW141" s="16">
        <v>0</v>
      </c>
      <c r="DX141" s="16">
        <v>0</v>
      </c>
      <c r="DY141" s="16">
        <v>0</v>
      </c>
      <c r="DZ141" s="16">
        <v>0</v>
      </c>
      <c r="EA141" s="16">
        <v>0</v>
      </c>
      <c r="EB141" s="16">
        <v>0</v>
      </c>
      <c r="EC141" s="16">
        <v>0</v>
      </c>
      <c r="ED141" s="16">
        <v>0</v>
      </c>
      <c r="EE141" s="16">
        <v>0</v>
      </c>
      <c r="EF141" s="16">
        <v>0</v>
      </c>
      <c r="EG141" s="16">
        <v>0</v>
      </c>
      <c r="EH141" s="16">
        <v>101.78499351737419</v>
      </c>
      <c r="EI141" s="16">
        <v>0</v>
      </c>
      <c r="EJ141" s="16">
        <v>0</v>
      </c>
      <c r="EK141" s="16">
        <v>0</v>
      </c>
      <c r="EL141" s="16">
        <v>0</v>
      </c>
      <c r="EM141" s="16">
        <v>0</v>
      </c>
      <c r="EN141" s="16">
        <v>0</v>
      </c>
      <c r="EO141" s="16">
        <v>0</v>
      </c>
      <c r="EP141" s="16">
        <v>0</v>
      </c>
      <c r="EQ141" s="16">
        <v>0</v>
      </c>
      <c r="ER141" s="16">
        <v>0</v>
      </c>
      <c r="ES141" s="16">
        <v>0</v>
      </c>
      <c r="ET141" s="16">
        <v>15.847059225369058</v>
      </c>
      <c r="EU141" s="16">
        <v>0</v>
      </c>
      <c r="EV141" s="16">
        <v>0</v>
      </c>
      <c r="EW141" s="16">
        <v>0</v>
      </c>
      <c r="EX141" s="16">
        <v>0</v>
      </c>
      <c r="EY141" s="16">
        <v>0</v>
      </c>
      <c r="EZ141" s="16">
        <v>0</v>
      </c>
      <c r="FA141" s="16">
        <v>0</v>
      </c>
      <c r="FB141" s="16">
        <v>0</v>
      </c>
      <c r="FC141" s="16">
        <v>0</v>
      </c>
      <c r="FD141" s="16">
        <v>0</v>
      </c>
      <c r="FE141" s="16">
        <v>0</v>
      </c>
      <c r="FF141" s="16">
        <v>664.96208022097073</v>
      </c>
      <c r="FG141" s="16">
        <v>0</v>
      </c>
      <c r="FH141" s="13">
        <v>0</v>
      </c>
      <c r="FI141" s="13">
        <v>0</v>
      </c>
      <c r="FJ141" s="13">
        <v>0</v>
      </c>
      <c r="FK141" s="13">
        <v>0</v>
      </c>
      <c r="FL141" s="13">
        <v>0</v>
      </c>
      <c r="FM141" s="13">
        <v>0</v>
      </c>
      <c r="FN141" s="13">
        <v>0</v>
      </c>
      <c r="FO141" s="13">
        <v>0</v>
      </c>
      <c r="FP141" s="13">
        <v>0</v>
      </c>
      <c r="FQ141" s="13">
        <v>0</v>
      </c>
      <c r="FR141" s="13">
        <v>39184657</v>
      </c>
      <c r="FS141" s="13">
        <v>0</v>
      </c>
      <c r="FT141" s="15">
        <v>0</v>
      </c>
      <c r="FU141" s="15">
        <v>0</v>
      </c>
      <c r="FV141" s="15">
        <v>0</v>
      </c>
      <c r="FW141" s="15">
        <v>0</v>
      </c>
      <c r="FX141" s="15">
        <v>0</v>
      </c>
      <c r="FY141" s="15">
        <v>0</v>
      </c>
      <c r="FZ141" s="15">
        <v>0</v>
      </c>
      <c r="GA141" s="15">
        <v>0</v>
      </c>
      <c r="GB141" s="15">
        <v>0</v>
      </c>
      <c r="GC141" s="15">
        <v>0</v>
      </c>
      <c r="GD141" s="15">
        <v>0.12908803718761658</v>
      </c>
      <c r="GE141" s="15">
        <v>0</v>
      </c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>
        <v>0</v>
      </c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>
        <v>0</v>
      </c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>
        <v>0</v>
      </c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>
        <v>0</v>
      </c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>
        <v>0</v>
      </c>
      <c r="IM141" s="12"/>
      <c r="IN141" s="12"/>
      <c r="IO141" s="12"/>
      <c r="IP141" s="12"/>
      <c r="IQ141" s="12"/>
      <c r="IR141" s="12"/>
      <c r="IS141" s="12"/>
      <c r="IT141" s="12"/>
      <c r="IU141" s="12"/>
      <c r="IV141" s="12"/>
      <c r="IW141" s="12"/>
      <c r="IX141" s="12">
        <v>0</v>
      </c>
      <c r="IY141" s="12"/>
      <c r="IZ141" s="12"/>
      <c r="JA141" s="12"/>
      <c r="JB141" s="12"/>
      <c r="JC141" s="12"/>
      <c r="JD141" s="12"/>
      <c r="JE141" s="12"/>
      <c r="JF141" s="12"/>
      <c r="JG141" s="12"/>
      <c r="JH141" s="12"/>
      <c r="JI141" s="12"/>
      <c r="JJ141" s="12">
        <v>0</v>
      </c>
      <c r="JK141" s="12"/>
      <c r="JL141" s="12"/>
      <c r="JM141" s="12"/>
      <c r="JN141" s="12"/>
      <c r="JO141" s="12"/>
      <c r="JP141" s="12"/>
      <c r="JQ141" s="12"/>
      <c r="JR141" s="12"/>
      <c r="JS141" s="12"/>
      <c r="JT141" s="12"/>
      <c r="JU141" s="12"/>
      <c r="JV141" s="12">
        <v>0</v>
      </c>
      <c r="JW141" s="12"/>
      <c r="JX141" s="12"/>
      <c r="JY141" s="12"/>
      <c r="JZ141" s="12"/>
      <c r="KA141" s="12"/>
      <c r="KB141" s="12"/>
      <c r="KC141" s="12"/>
      <c r="KD141" s="12"/>
      <c r="KE141" s="12"/>
      <c r="KF141" s="12"/>
      <c r="KG141" s="12"/>
      <c r="KH141" s="12">
        <v>0</v>
      </c>
      <c r="KI141" s="12"/>
      <c r="KJ141" s="12"/>
      <c r="KK141" s="12"/>
      <c r="KL141" s="12"/>
      <c r="KM141" s="12"/>
      <c r="KN141" s="12"/>
      <c r="KO141" s="12"/>
      <c r="KP141" s="12"/>
      <c r="KQ141" s="12"/>
      <c r="KR141" s="12"/>
      <c r="KS141" s="12"/>
      <c r="KT141" s="12">
        <v>0</v>
      </c>
      <c r="KU141" s="12"/>
      <c r="KV141" s="12"/>
      <c r="KW141" s="12"/>
      <c r="KX141" s="12"/>
      <c r="KY141" s="12"/>
      <c r="KZ141" s="12"/>
      <c r="LA141" s="12"/>
      <c r="LB141" s="12"/>
      <c r="LC141" s="12"/>
      <c r="LD141" s="12"/>
      <c r="LE141" s="12"/>
      <c r="LF141" s="12">
        <v>2598</v>
      </c>
      <c r="LG141" s="12"/>
      <c r="LH141" s="12"/>
      <c r="LI141" s="12"/>
      <c r="LJ141" s="12"/>
      <c r="LK141" s="12"/>
      <c r="LL141" s="12"/>
      <c r="LM141" s="12"/>
      <c r="LN141" s="12"/>
      <c r="LO141" s="12"/>
      <c r="LP141" s="12"/>
      <c r="LQ141" s="12"/>
      <c r="LR141" s="12">
        <v>0</v>
      </c>
      <c r="LS141" s="12"/>
      <c r="LT141" s="14"/>
      <c r="LU141" s="14"/>
      <c r="LV141" s="14"/>
      <c r="LW141" s="14"/>
      <c r="LX141" s="14"/>
      <c r="LY141" s="14"/>
      <c r="LZ141" s="14"/>
      <c r="MA141" s="14"/>
      <c r="MB141" s="14"/>
      <c r="MC141" s="14"/>
      <c r="MD141" s="14">
        <v>0</v>
      </c>
      <c r="ME141" s="14"/>
      <c r="MF141" s="14"/>
      <c r="MG141" s="14"/>
      <c r="MH141" s="14"/>
      <c r="MI141" s="14"/>
      <c r="MJ141" s="14"/>
      <c r="MK141" s="14"/>
      <c r="ML141" s="14"/>
      <c r="MM141" s="14"/>
      <c r="MN141" s="14"/>
      <c r="MO141" s="14"/>
      <c r="MP141" s="14">
        <v>0</v>
      </c>
      <c r="MQ141" s="14"/>
      <c r="MR141" s="14"/>
      <c r="MS141" s="14"/>
      <c r="MT141" s="14"/>
      <c r="MU141" s="14"/>
      <c r="MV141" s="14"/>
      <c r="MW141" s="14"/>
      <c r="MX141" s="14"/>
      <c r="MY141" s="14"/>
      <c r="MZ141" s="14"/>
      <c r="NA141" s="14"/>
      <c r="NB141" s="14">
        <v>0</v>
      </c>
      <c r="NC141" s="14"/>
      <c r="ND141" s="14"/>
      <c r="NE141" s="14"/>
      <c r="NF141" s="14"/>
      <c r="NG141" s="14"/>
      <c r="NH141" s="14"/>
      <c r="NI141" s="14"/>
      <c r="NJ141" s="14"/>
      <c r="NK141" s="14"/>
      <c r="NL141" s="14"/>
      <c r="NM141" s="14"/>
      <c r="NN141" s="14">
        <v>0</v>
      </c>
      <c r="NO141" s="14"/>
      <c r="NP141" s="14"/>
      <c r="NQ141" s="14"/>
      <c r="NR141" s="14"/>
      <c r="NS141" s="14"/>
      <c r="NT141" s="14"/>
      <c r="NU141" s="14"/>
      <c r="NV141" s="14"/>
      <c r="NW141" s="14"/>
      <c r="NX141" s="14"/>
      <c r="NY141" s="14"/>
      <c r="NZ141" s="14">
        <v>0</v>
      </c>
      <c r="OA141" s="14"/>
      <c r="OB141" s="14"/>
      <c r="OC141" s="14"/>
      <c r="OD141" s="14"/>
      <c r="OE141" s="14"/>
      <c r="OF141" s="14"/>
      <c r="OG141" s="14"/>
      <c r="OH141" s="14"/>
      <c r="OI141" s="14"/>
      <c r="OJ141" s="14"/>
      <c r="OK141" s="14"/>
      <c r="OL141" s="14">
        <v>0</v>
      </c>
      <c r="OM141" s="14"/>
      <c r="ON141" s="14"/>
      <c r="OO141" s="14"/>
      <c r="OP141" s="14"/>
      <c r="OQ141" s="14"/>
      <c r="OR141" s="14"/>
      <c r="OS141" s="14"/>
      <c r="OT141" s="14"/>
      <c r="OU141" s="14"/>
      <c r="OV141" s="14"/>
      <c r="OW141" s="14"/>
      <c r="OX141" s="14">
        <v>0</v>
      </c>
      <c r="OY141" s="14"/>
      <c r="OZ141" s="14"/>
      <c r="PA141" s="14"/>
      <c r="PB141" s="14"/>
      <c r="PC141" s="14"/>
      <c r="PD141" s="14"/>
      <c r="PE141" s="14"/>
      <c r="PF141" s="14"/>
      <c r="PG141" s="14"/>
      <c r="PH141" s="14"/>
      <c r="PI141" s="14"/>
      <c r="PJ141" s="14">
        <v>0</v>
      </c>
      <c r="PK141" s="14"/>
      <c r="PL141" s="14"/>
      <c r="PM141" s="14"/>
      <c r="PN141" s="14"/>
      <c r="PO141" s="14"/>
      <c r="PP141" s="14"/>
      <c r="PQ141" s="14"/>
      <c r="PR141" s="14"/>
      <c r="PS141" s="14"/>
      <c r="PT141" s="14"/>
      <c r="PU141" s="14"/>
      <c r="PV141" s="14">
        <v>0</v>
      </c>
      <c r="PW141" s="14"/>
      <c r="PX141" s="14"/>
      <c r="PY141" s="14"/>
      <c r="PZ141" s="14"/>
      <c r="QA141" s="14"/>
      <c r="QB141" s="14"/>
      <c r="QC141" s="14"/>
      <c r="QD141" s="14"/>
      <c r="QE141" s="14"/>
      <c r="QF141" s="14"/>
      <c r="QG141" s="14"/>
      <c r="QH141" s="14">
        <v>0</v>
      </c>
      <c r="QI141" s="14"/>
    </row>
    <row r="142" spans="16:451">
      <c r="R142" s="12"/>
      <c r="S142" s="12" t="s">
        <v>57</v>
      </c>
      <c r="T142" s="12"/>
      <c r="U142" s="12"/>
      <c r="V142" s="12"/>
      <c r="W142" s="12"/>
      <c r="X142" s="12"/>
      <c r="Y142" s="12"/>
      <c r="Z142" s="12"/>
      <c r="AA142" s="12"/>
      <c r="AB142" s="12"/>
      <c r="AC142" s="13"/>
      <c r="AD142" s="13"/>
      <c r="AE142" s="13">
        <v>1</v>
      </c>
      <c r="AQ142">
        <v>494386.49</v>
      </c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>
        <v>494386.49</v>
      </c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>
        <v>0</v>
      </c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>
        <v>-1.19</v>
      </c>
      <c r="CB142" s="15" t="e">
        <v>#DIV/0!</v>
      </c>
      <c r="CC142" s="15" t="e">
        <v>#DIV/0!</v>
      </c>
      <c r="CD142" s="15" t="e">
        <v>#DIV/0!</v>
      </c>
      <c r="CE142" s="15" t="e">
        <v>#DIV/0!</v>
      </c>
      <c r="CF142" s="15" t="e">
        <v>#DIV/0!</v>
      </c>
      <c r="CG142" s="15" t="e">
        <v>#DIV/0!</v>
      </c>
      <c r="CH142" s="15" t="e">
        <v>#DIV/0!</v>
      </c>
      <c r="CI142" s="15" t="e">
        <v>#DIV/0!</v>
      </c>
      <c r="CJ142" s="15" t="e">
        <v>#DIV/0!</v>
      </c>
      <c r="CK142" s="15" t="e">
        <v>#DIV/0!</v>
      </c>
      <c r="CL142" s="15" t="e">
        <v>#DIV/0!</v>
      </c>
      <c r="CM142" s="15" t="e">
        <v>#DIV/0!</v>
      </c>
      <c r="CN142" s="15" t="e">
        <v>#DIV/0!</v>
      </c>
      <c r="CO142" s="15" t="e">
        <v>#DIV/0!</v>
      </c>
      <c r="CP142" s="15" t="e">
        <v>#DIV/0!</v>
      </c>
      <c r="CQ142" s="15" t="e">
        <v>#DIV/0!</v>
      </c>
      <c r="CR142" s="15" t="e">
        <v>#DIV/0!</v>
      </c>
      <c r="CS142" s="15" t="e">
        <v>#DIV/0!</v>
      </c>
      <c r="CT142" s="15" t="e">
        <v>#DIV/0!</v>
      </c>
      <c r="CU142" s="15" t="e">
        <v>#DIV/0!</v>
      </c>
      <c r="CV142" s="15" t="e">
        <v>#DIV/0!</v>
      </c>
      <c r="CW142" s="15" t="e">
        <v>#DIV/0!</v>
      </c>
      <c r="CX142" s="15" t="e">
        <v>#DIV/0!</v>
      </c>
      <c r="CY142" s="15" t="e">
        <v>#DIV/0!</v>
      </c>
      <c r="CZ142" s="15">
        <v>0</v>
      </c>
      <c r="DA142" s="15">
        <v>0</v>
      </c>
      <c r="DB142" s="15">
        <v>0</v>
      </c>
      <c r="DC142" s="15">
        <v>0</v>
      </c>
      <c r="DD142" s="15">
        <v>0</v>
      </c>
      <c r="DE142" s="15">
        <v>0</v>
      </c>
      <c r="DF142" s="15">
        <v>0</v>
      </c>
      <c r="DG142" s="15">
        <v>0</v>
      </c>
      <c r="DH142" s="15">
        <v>0</v>
      </c>
      <c r="DI142" s="15">
        <v>0</v>
      </c>
      <c r="DJ142" s="15">
        <v>0</v>
      </c>
      <c r="DK142" s="15">
        <v>0.15897083345347274</v>
      </c>
      <c r="DL142" s="16">
        <v>0</v>
      </c>
      <c r="DM142" s="16">
        <v>0</v>
      </c>
      <c r="DN142" s="16">
        <v>0</v>
      </c>
      <c r="DO142" s="16">
        <v>0</v>
      </c>
      <c r="DP142" s="16">
        <v>0</v>
      </c>
      <c r="DQ142" s="16">
        <v>0</v>
      </c>
      <c r="DR142" s="16">
        <v>0</v>
      </c>
      <c r="DS142" s="16">
        <v>0</v>
      </c>
      <c r="DT142" s="16">
        <v>0</v>
      </c>
      <c r="DU142" s="16">
        <v>0</v>
      </c>
      <c r="DV142" s="16">
        <v>0</v>
      </c>
      <c r="DW142" s="16">
        <v>115.10851548392772</v>
      </c>
      <c r="DX142" s="16">
        <v>0</v>
      </c>
      <c r="DY142" s="16">
        <v>0</v>
      </c>
      <c r="DZ142" s="16">
        <v>0</v>
      </c>
      <c r="EA142" s="16">
        <v>0</v>
      </c>
      <c r="EB142" s="16">
        <v>0</v>
      </c>
      <c r="EC142" s="16">
        <v>0</v>
      </c>
      <c r="ED142" s="16">
        <v>0</v>
      </c>
      <c r="EE142" s="16">
        <v>0</v>
      </c>
      <c r="EF142" s="16">
        <v>0</v>
      </c>
      <c r="EG142" s="16">
        <v>0</v>
      </c>
      <c r="EH142" s="16">
        <v>0</v>
      </c>
      <c r="EI142" s="16">
        <v>99.649635290883339</v>
      </c>
      <c r="EJ142" s="16">
        <v>0</v>
      </c>
      <c r="EK142" s="16">
        <v>0</v>
      </c>
      <c r="EL142" s="16">
        <v>0</v>
      </c>
      <c r="EM142" s="16">
        <v>0</v>
      </c>
      <c r="EN142" s="16">
        <v>0</v>
      </c>
      <c r="EO142" s="16">
        <v>0</v>
      </c>
      <c r="EP142" s="16">
        <v>0</v>
      </c>
      <c r="EQ142" s="16">
        <v>0</v>
      </c>
      <c r="ER142" s="16">
        <v>0</v>
      </c>
      <c r="ES142" s="16">
        <v>0</v>
      </c>
      <c r="ET142" s="16">
        <v>0</v>
      </c>
      <c r="EU142" s="16">
        <v>15.572895737528016</v>
      </c>
      <c r="EV142" s="16">
        <v>0</v>
      </c>
      <c r="EW142" s="16">
        <v>0</v>
      </c>
      <c r="EX142" s="16">
        <v>0</v>
      </c>
      <c r="EY142" s="16">
        <v>0</v>
      </c>
      <c r="EZ142" s="16">
        <v>0</v>
      </c>
      <c r="FA142" s="16">
        <v>0</v>
      </c>
      <c r="FB142" s="16">
        <v>0</v>
      </c>
      <c r="FC142" s="16">
        <v>0</v>
      </c>
      <c r="FD142" s="16">
        <v>0</v>
      </c>
      <c r="FE142" s="16">
        <v>0</v>
      </c>
      <c r="FF142" s="16">
        <v>0</v>
      </c>
      <c r="FG142" s="16">
        <v>751.78913797568714</v>
      </c>
      <c r="FH142" s="13">
        <v>0</v>
      </c>
      <c r="FI142" s="13">
        <v>0</v>
      </c>
      <c r="FJ142" s="13">
        <v>0</v>
      </c>
      <c r="FK142" s="13">
        <v>0</v>
      </c>
      <c r="FL142" s="13">
        <v>0</v>
      </c>
      <c r="FM142" s="13">
        <v>0</v>
      </c>
      <c r="FN142" s="13">
        <v>0</v>
      </c>
      <c r="FO142" s="13">
        <v>0</v>
      </c>
      <c r="FP142" s="13">
        <v>0</v>
      </c>
      <c r="FQ142" s="13">
        <v>0</v>
      </c>
      <c r="FR142" s="13">
        <v>0</v>
      </c>
      <c r="FS142" s="13">
        <v>186219663</v>
      </c>
      <c r="FT142" s="15">
        <v>0</v>
      </c>
      <c r="FU142" s="15">
        <v>0</v>
      </c>
      <c r="FV142" s="15">
        <v>0</v>
      </c>
      <c r="FW142" s="15">
        <v>0</v>
      </c>
      <c r="FX142" s="15">
        <v>0</v>
      </c>
      <c r="FY142" s="15">
        <v>0</v>
      </c>
      <c r="FZ142" s="15">
        <v>0</v>
      </c>
      <c r="GA142" s="15">
        <v>0</v>
      </c>
      <c r="GB142" s="15">
        <v>0</v>
      </c>
      <c r="GC142" s="15">
        <v>0</v>
      </c>
      <c r="GD142" s="15">
        <v>0</v>
      </c>
      <c r="GE142" s="15">
        <v>0.19802496318554708</v>
      </c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>
        <v>0</v>
      </c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>
        <v>0</v>
      </c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>
        <v>0</v>
      </c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>
        <v>0</v>
      </c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>
        <v>0</v>
      </c>
      <c r="IN142" s="12"/>
      <c r="IO142" s="12"/>
      <c r="IP142" s="12"/>
      <c r="IQ142" s="12"/>
      <c r="IR142" s="12"/>
      <c r="IS142" s="12"/>
      <c r="IT142" s="12"/>
      <c r="IU142" s="12"/>
      <c r="IV142" s="12"/>
      <c r="IW142" s="12"/>
      <c r="IX142" s="12"/>
      <c r="IY142" s="12">
        <v>0</v>
      </c>
      <c r="IZ142" s="12"/>
      <c r="JA142" s="12"/>
      <c r="JB142" s="12"/>
      <c r="JC142" s="12"/>
      <c r="JD142" s="12"/>
      <c r="JE142" s="12"/>
      <c r="JF142" s="12"/>
      <c r="JG142" s="12"/>
      <c r="JH142" s="12"/>
      <c r="JI142" s="12"/>
      <c r="JJ142" s="12"/>
      <c r="JK142" s="12">
        <v>0</v>
      </c>
      <c r="JL142" s="12"/>
      <c r="JM142" s="12"/>
      <c r="JN142" s="12"/>
      <c r="JO142" s="12"/>
      <c r="JP142" s="12"/>
      <c r="JQ142" s="12"/>
      <c r="JR142" s="12"/>
      <c r="JS142" s="12"/>
      <c r="JT142" s="12"/>
      <c r="JU142" s="12"/>
      <c r="JV142" s="12"/>
      <c r="JW142" s="12">
        <v>0</v>
      </c>
      <c r="JX142" s="12"/>
      <c r="JY142" s="12"/>
      <c r="JZ142" s="12"/>
      <c r="KA142" s="12"/>
      <c r="KB142" s="12"/>
      <c r="KC142" s="12"/>
      <c r="KD142" s="12"/>
      <c r="KE142" s="12"/>
      <c r="KF142" s="12"/>
      <c r="KG142" s="12"/>
      <c r="KH142" s="12"/>
      <c r="KI142" s="12">
        <v>0</v>
      </c>
      <c r="KJ142" s="12"/>
      <c r="KK142" s="12"/>
      <c r="KL142" s="12"/>
      <c r="KM142" s="12"/>
      <c r="KN142" s="12"/>
      <c r="KO142" s="12"/>
      <c r="KP142" s="12"/>
      <c r="KQ142" s="12"/>
      <c r="KR142" s="12"/>
      <c r="KS142" s="12"/>
      <c r="KT142" s="12"/>
      <c r="KU142" s="12">
        <v>0</v>
      </c>
      <c r="KV142" s="12"/>
      <c r="KW142" s="12"/>
      <c r="KX142" s="12"/>
      <c r="KY142" s="12"/>
      <c r="KZ142" s="12"/>
      <c r="LA142" s="12"/>
      <c r="LB142" s="12"/>
      <c r="LC142" s="12"/>
      <c r="LD142" s="12"/>
      <c r="LE142" s="12"/>
      <c r="LF142" s="12"/>
      <c r="LG142" s="12">
        <v>0</v>
      </c>
      <c r="LH142" s="12"/>
      <c r="LI142" s="12"/>
      <c r="LJ142" s="12"/>
      <c r="LK142" s="12"/>
      <c r="LL142" s="12"/>
      <c r="LM142" s="12"/>
      <c r="LN142" s="12"/>
      <c r="LO142" s="12"/>
      <c r="LP142" s="12"/>
      <c r="LQ142" s="12"/>
      <c r="LR142" s="12"/>
      <c r="LS142" s="12">
        <v>11574</v>
      </c>
      <c r="LT142" s="14"/>
      <c r="LU142" s="14"/>
      <c r="LV142" s="14"/>
      <c r="LW142" s="14"/>
      <c r="LX142" s="14"/>
      <c r="LY142" s="14"/>
      <c r="LZ142" s="14"/>
      <c r="MA142" s="14"/>
      <c r="MB142" s="14"/>
      <c r="MC142" s="14"/>
      <c r="MD142" s="14"/>
      <c r="ME142" s="14">
        <v>0</v>
      </c>
      <c r="MF142" s="14"/>
      <c r="MG142" s="14"/>
      <c r="MH142" s="14"/>
      <c r="MI142" s="14"/>
      <c r="MJ142" s="14"/>
      <c r="MK142" s="14"/>
      <c r="ML142" s="14"/>
      <c r="MM142" s="14"/>
      <c r="MN142" s="14"/>
      <c r="MO142" s="14"/>
      <c r="MP142" s="14"/>
      <c r="MQ142" s="14">
        <v>0</v>
      </c>
      <c r="MR142" s="14"/>
      <c r="MS142" s="14"/>
      <c r="MT142" s="14"/>
      <c r="MU142" s="14"/>
      <c r="MV142" s="14"/>
      <c r="MW142" s="14"/>
      <c r="MX142" s="14"/>
      <c r="MY142" s="14"/>
      <c r="MZ142" s="14"/>
      <c r="NA142" s="14"/>
      <c r="NB142" s="14"/>
      <c r="NC142" s="14">
        <v>0</v>
      </c>
      <c r="ND142" s="14"/>
      <c r="NE142" s="14"/>
      <c r="NF142" s="14"/>
      <c r="NG142" s="14"/>
      <c r="NH142" s="14"/>
      <c r="NI142" s="14"/>
      <c r="NJ142" s="14"/>
      <c r="NK142" s="14"/>
      <c r="NL142" s="14"/>
      <c r="NM142" s="14"/>
      <c r="NN142" s="14"/>
      <c r="NO142" s="14">
        <v>0</v>
      </c>
      <c r="NP142" s="14"/>
      <c r="NQ142" s="14"/>
      <c r="NR142" s="14"/>
      <c r="NS142" s="14"/>
      <c r="NT142" s="14"/>
      <c r="NU142" s="14"/>
      <c r="NV142" s="14"/>
      <c r="NW142" s="14"/>
      <c r="NX142" s="14"/>
      <c r="NY142" s="14"/>
      <c r="NZ142" s="14"/>
      <c r="OA142" s="14">
        <v>0</v>
      </c>
      <c r="OB142" s="14"/>
      <c r="OC142" s="14"/>
      <c r="OD142" s="14"/>
      <c r="OE142" s="14"/>
      <c r="OF142" s="14"/>
      <c r="OG142" s="14"/>
      <c r="OH142" s="14"/>
      <c r="OI142" s="14"/>
      <c r="OJ142" s="14"/>
      <c r="OK142" s="14"/>
      <c r="OL142" s="14"/>
      <c r="OM142" s="14">
        <v>0</v>
      </c>
      <c r="ON142" s="14"/>
      <c r="OO142" s="14"/>
      <c r="OP142" s="14"/>
      <c r="OQ142" s="14"/>
      <c r="OR142" s="14"/>
      <c r="OS142" s="14"/>
      <c r="OT142" s="14"/>
      <c r="OU142" s="14"/>
      <c r="OV142" s="14"/>
      <c r="OW142" s="14"/>
      <c r="OX142" s="14"/>
      <c r="OY142" s="14">
        <v>0</v>
      </c>
      <c r="OZ142" s="14"/>
      <c r="PA142" s="14"/>
      <c r="PB142" s="14"/>
      <c r="PC142" s="14"/>
      <c r="PD142" s="14"/>
      <c r="PE142" s="14"/>
      <c r="PF142" s="14"/>
      <c r="PG142" s="14"/>
      <c r="PH142" s="14"/>
      <c r="PI142" s="14"/>
      <c r="PJ142" s="14"/>
      <c r="PK142" s="14">
        <v>0</v>
      </c>
      <c r="PL142" s="14"/>
      <c r="PM142" s="14"/>
      <c r="PN142" s="14"/>
      <c r="PO142" s="14"/>
      <c r="PP142" s="14"/>
      <c r="PQ142" s="14"/>
      <c r="PR142" s="14"/>
      <c r="PS142" s="14"/>
      <c r="PT142" s="14"/>
      <c r="PU142" s="14"/>
      <c r="PV142" s="14"/>
      <c r="PW142" s="14">
        <v>0</v>
      </c>
      <c r="PX142" s="14"/>
      <c r="PY142" s="14"/>
      <c r="PZ142" s="14"/>
      <c r="QA142" s="14"/>
      <c r="QB142" s="14"/>
      <c r="QC142" s="14"/>
      <c r="QD142" s="14"/>
      <c r="QE142" s="14"/>
      <c r="QF142" s="14"/>
      <c r="QG142" s="14"/>
      <c r="QH142" s="14"/>
      <c r="QI142" s="14">
        <v>0</v>
      </c>
    </row>
    <row r="143" spans="16:451">
      <c r="R143" s="12" t="s">
        <v>108</v>
      </c>
      <c r="S143" s="12" t="s">
        <v>46</v>
      </c>
      <c r="T143" s="12"/>
      <c r="U143" s="12">
        <v>8</v>
      </c>
      <c r="V143" s="12"/>
      <c r="W143" s="12"/>
      <c r="X143" s="12"/>
      <c r="Y143" s="12"/>
      <c r="Z143" s="12"/>
      <c r="AA143" s="12"/>
      <c r="AB143" s="12">
        <v>1</v>
      </c>
      <c r="AC143" s="12"/>
      <c r="AD143" s="12"/>
      <c r="AE143" s="12"/>
      <c r="AG143">
        <v>18173.23</v>
      </c>
      <c r="AN143">
        <v>0</v>
      </c>
      <c r="AR143" s="14"/>
      <c r="AS143" s="14">
        <v>18173.23</v>
      </c>
      <c r="AT143" s="14"/>
      <c r="AU143" s="14"/>
      <c r="AV143" s="14"/>
      <c r="AW143" s="14"/>
      <c r="AX143" s="14"/>
      <c r="AY143" s="14"/>
      <c r="AZ143" s="14">
        <v>0</v>
      </c>
      <c r="BA143" s="14"/>
      <c r="BB143" s="14"/>
      <c r="BC143" s="14"/>
      <c r="BD143" s="14"/>
      <c r="BE143" s="14">
        <v>0</v>
      </c>
      <c r="BF143" s="14"/>
      <c r="BG143" s="14"/>
      <c r="BH143" s="14"/>
      <c r="BI143" s="14"/>
      <c r="BJ143" s="14"/>
      <c r="BK143" s="14"/>
      <c r="BL143" s="14">
        <v>0</v>
      </c>
      <c r="BM143" s="14"/>
      <c r="BN143" s="14"/>
      <c r="BO143" s="14"/>
      <c r="BP143" s="14"/>
      <c r="BQ143" s="14">
        <v>257.302648083333</v>
      </c>
      <c r="BR143" s="14"/>
      <c r="BS143" s="14"/>
      <c r="BT143" s="14"/>
      <c r="BU143" s="14"/>
      <c r="BV143" s="14"/>
      <c r="BW143" s="14"/>
      <c r="BX143" s="14">
        <v>0</v>
      </c>
      <c r="BY143" s="14"/>
      <c r="BZ143" s="14"/>
      <c r="CA143" s="14"/>
      <c r="CB143" s="15" t="e">
        <v>#DIV/0!</v>
      </c>
      <c r="CC143" s="15">
        <v>0</v>
      </c>
      <c r="CD143" s="15" t="e">
        <v>#DIV/0!</v>
      </c>
      <c r="CE143" s="15" t="e">
        <v>#DIV/0!</v>
      </c>
      <c r="CF143" s="15" t="e">
        <v>#DIV/0!</v>
      </c>
      <c r="CG143" s="15" t="e">
        <v>#DIV/0!</v>
      </c>
      <c r="CH143" s="15" t="e">
        <v>#DIV/0!</v>
      </c>
      <c r="CI143" s="15" t="e">
        <v>#DIV/0!</v>
      </c>
      <c r="CJ143" s="15" t="e">
        <v>#DIV/0!</v>
      </c>
      <c r="CK143" s="15" t="e">
        <v>#DIV/0!</v>
      </c>
      <c r="CL143" s="15" t="e">
        <v>#DIV/0!</v>
      </c>
      <c r="CM143" s="15" t="e">
        <v>#DIV/0!</v>
      </c>
      <c r="CN143" s="15" t="e">
        <v>#DIV/0!</v>
      </c>
      <c r="CO143" s="15">
        <v>0</v>
      </c>
      <c r="CP143" s="15" t="e">
        <v>#DIV/0!</v>
      </c>
      <c r="CQ143" s="15" t="e">
        <v>#DIV/0!</v>
      </c>
      <c r="CR143" s="15" t="e">
        <v>#DIV/0!</v>
      </c>
      <c r="CS143" s="15" t="e">
        <v>#DIV/0!</v>
      </c>
      <c r="CT143" s="15" t="e">
        <v>#DIV/0!</v>
      </c>
      <c r="CU143" s="15" t="e">
        <v>#DIV/0!</v>
      </c>
      <c r="CV143" s="15" t="e">
        <v>#DIV/0!</v>
      </c>
      <c r="CW143" s="15" t="e">
        <v>#DIV/0!</v>
      </c>
      <c r="CX143" s="15" t="e">
        <v>#DIV/0!</v>
      </c>
      <c r="CY143" s="15" t="e">
        <v>#DIV/0!</v>
      </c>
      <c r="CZ143" s="15">
        <v>0</v>
      </c>
      <c r="DA143" s="15">
        <v>0.1664495853205836</v>
      </c>
      <c r="DB143" s="15">
        <v>0</v>
      </c>
      <c r="DC143" s="15">
        <v>0</v>
      </c>
      <c r="DD143" s="15">
        <v>0</v>
      </c>
      <c r="DE143" s="15">
        <v>0</v>
      </c>
      <c r="DF143" s="15">
        <v>0</v>
      </c>
      <c r="DG143" s="15">
        <v>0</v>
      </c>
      <c r="DH143" s="15">
        <v>0.15990000000000001</v>
      </c>
      <c r="DI143" s="15">
        <v>0</v>
      </c>
      <c r="DJ143" s="15">
        <v>0</v>
      </c>
      <c r="DK143" s="15">
        <v>0</v>
      </c>
      <c r="DL143" s="16">
        <v>0</v>
      </c>
      <c r="DM143" s="16">
        <v>116.59261397390759</v>
      </c>
      <c r="DN143" s="16">
        <v>0</v>
      </c>
      <c r="DO143" s="16">
        <v>0</v>
      </c>
      <c r="DP143" s="16">
        <v>0</v>
      </c>
      <c r="DQ143" s="16">
        <v>0</v>
      </c>
      <c r="DR143" s="16">
        <v>0</v>
      </c>
      <c r="DS143" s="16">
        <v>0</v>
      </c>
      <c r="DT143" s="16">
        <v>60</v>
      </c>
      <c r="DU143" s="16">
        <v>0</v>
      </c>
      <c r="DV143" s="16">
        <v>0</v>
      </c>
      <c r="DW143" s="16">
        <v>0</v>
      </c>
      <c r="DX143" s="16">
        <v>0</v>
      </c>
      <c r="DY143" s="16">
        <v>95.130535911472407</v>
      </c>
      <c r="DZ143" s="16">
        <v>0</v>
      </c>
      <c r="EA143" s="16">
        <v>0</v>
      </c>
      <c r="EB143" s="16">
        <v>0</v>
      </c>
      <c r="EC143" s="16">
        <v>0</v>
      </c>
      <c r="ED143" s="16">
        <v>0</v>
      </c>
      <c r="EE143" s="16">
        <v>0</v>
      </c>
      <c r="EF143" s="16">
        <v>36</v>
      </c>
      <c r="EG143" s="16">
        <v>0</v>
      </c>
      <c r="EH143" s="16">
        <v>0</v>
      </c>
      <c r="EI143" s="16">
        <v>0</v>
      </c>
      <c r="EJ143" s="16">
        <v>0</v>
      </c>
      <c r="EK143" s="16">
        <v>21.847835645312326</v>
      </c>
      <c r="EL143" s="16">
        <v>0</v>
      </c>
      <c r="EM143" s="16">
        <v>0</v>
      </c>
      <c r="EN143" s="16">
        <v>0</v>
      </c>
      <c r="EO143" s="16">
        <v>0</v>
      </c>
      <c r="EP143" s="16">
        <v>0</v>
      </c>
      <c r="EQ143" s="16">
        <v>0</v>
      </c>
      <c r="ER143" s="16">
        <v>24</v>
      </c>
      <c r="ES143" s="16">
        <v>0</v>
      </c>
      <c r="ET143" s="16">
        <v>0</v>
      </c>
      <c r="EU143" s="16">
        <v>0</v>
      </c>
      <c r="EV143" s="16">
        <v>0</v>
      </c>
      <c r="EW143" s="16">
        <v>652.83856315867592</v>
      </c>
      <c r="EX143" s="16">
        <v>0</v>
      </c>
      <c r="EY143" s="16">
        <v>0</v>
      </c>
      <c r="EZ143" s="16">
        <v>0</v>
      </c>
      <c r="FA143" s="16">
        <v>0</v>
      </c>
      <c r="FB143" s="16">
        <v>0</v>
      </c>
      <c r="FC143" s="16">
        <v>0</v>
      </c>
      <c r="FD143" s="16">
        <v>0</v>
      </c>
      <c r="FE143" s="16">
        <v>0</v>
      </c>
      <c r="FF143" s="16">
        <v>0</v>
      </c>
      <c r="FG143" s="16">
        <v>0</v>
      </c>
      <c r="FH143" s="13">
        <v>0</v>
      </c>
      <c r="FI143" s="13">
        <v>12777.5</v>
      </c>
      <c r="FJ143" s="13">
        <v>0</v>
      </c>
      <c r="FK143" s="13">
        <v>0</v>
      </c>
      <c r="FL143" s="13">
        <v>0</v>
      </c>
      <c r="FM143" s="13">
        <v>0</v>
      </c>
      <c r="FN143" s="13">
        <v>0</v>
      </c>
      <c r="FO143" s="13">
        <v>0</v>
      </c>
      <c r="FP143" s="13">
        <v>9100</v>
      </c>
      <c r="FQ143" s="13">
        <v>0</v>
      </c>
      <c r="FR143" s="13">
        <v>0</v>
      </c>
      <c r="FS143" s="13">
        <v>0</v>
      </c>
      <c r="FT143" s="15">
        <v>0</v>
      </c>
      <c r="FU143" s="15">
        <v>0.27132410487184505</v>
      </c>
      <c r="FV143" s="15">
        <v>0</v>
      </c>
      <c r="FW143" s="15">
        <v>0</v>
      </c>
      <c r="FX143" s="15">
        <v>0</v>
      </c>
      <c r="FY143" s="15">
        <v>0</v>
      </c>
      <c r="FZ143" s="15">
        <v>0</v>
      </c>
      <c r="GA143" s="15">
        <v>0</v>
      </c>
      <c r="GB143" s="15">
        <v>0.1</v>
      </c>
      <c r="GC143" s="15">
        <v>0</v>
      </c>
      <c r="GD143" s="15">
        <v>0</v>
      </c>
      <c r="GE143" s="15">
        <v>0</v>
      </c>
      <c r="GF143" s="12"/>
      <c r="GG143" s="12">
        <v>0</v>
      </c>
      <c r="GH143" s="12"/>
      <c r="GI143" s="12"/>
      <c r="GJ143" s="12"/>
      <c r="GK143" s="12"/>
      <c r="GL143" s="12"/>
      <c r="GM143" s="12"/>
      <c r="GN143" s="12">
        <v>0</v>
      </c>
      <c r="GO143" s="12"/>
      <c r="GP143" s="12"/>
      <c r="GQ143" s="12"/>
      <c r="GR143" s="12"/>
      <c r="GS143" s="12">
        <v>8</v>
      </c>
      <c r="GT143" s="12"/>
      <c r="GU143" s="12"/>
      <c r="GV143" s="12"/>
      <c r="GW143" s="12"/>
      <c r="GX143" s="12"/>
      <c r="GY143" s="12"/>
      <c r="GZ143" s="12">
        <v>0</v>
      </c>
      <c r="HA143" s="12"/>
      <c r="HB143" s="12"/>
      <c r="HC143" s="12"/>
      <c r="HD143" s="12"/>
      <c r="HE143" s="12">
        <v>0</v>
      </c>
      <c r="HF143" s="12"/>
      <c r="HG143" s="12"/>
      <c r="HH143" s="12"/>
      <c r="HI143" s="12"/>
      <c r="HJ143" s="12"/>
      <c r="HK143" s="12"/>
      <c r="HL143" s="12">
        <v>0</v>
      </c>
      <c r="HM143" s="12"/>
      <c r="HN143" s="12"/>
      <c r="HO143" s="12"/>
      <c r="HP143" s="12"/>
      <c r="HQ143" s="12">
        <v>0</v>
      </c>
      <c r="HR143" s="12"/>
      <c r="HS143" s="12"/>
      <c r="HT143" s="12"/>
      <c r="HU143" s="12"/>
      <c r="HV143" s="12"/>
      <c r="HW143" s="12"/>
      <c r="HX143" s="12">
        <v>0</v>
      </c>
      <c r="HY143" s="12"/>
      <c r="HZ143" s="12"/>
      <c r="IA143" s="12"/>
      <c r="IB143" s="12"/>
      <c r="IC143" s="12">
        <v>0</v>
      </c>
      <c r="ID143" s="12"/>
      <c r="IE143" s="12"/>
      <c r="IF143" s="12"/>
      <c r="IG143" s="12"/>
      <c r="IH143" s="12"/>
      <c r="II143" s="12"/>
      <c r="IJ143" s="12">
        <v>0</v>
      </c>
      <c r="IK143" s="12"/>
      <c r="IL143" s="12"/>
      <c r="IM143" s="12"/>
      <c r="IN143" s="12"/>
      <c r="IO143" s="12">
        <v>0</v>
      </c>
      <c r="IP143" s="12"/>
      <c r="IQ143" s="12"/>
      <c r="IR143" s="12"/>
      <c r="IS143" s="12"/>
      <c r="IT143" s="12"/>
      <c r="IU143" s="12"/>
      <c r="IV143" s="12">
        <v>0</v>
      </c>
      <c r="IW143" s="12"/>
      <c r="IX143" s="12"/>
      <c r="IY143" s="12"/>
      <c r="IZ143" s="12"/>
      <c r="JA143" s="12">
        <v>0</v>
      </c>
      <c r="JB143" s="12"/>
      <c r="JC143" s="12"/>
      <c r="JD143" s="12"/>
      <c r="JE143" s="12"/>
      <c r="JF143" s="12"/>
      <c r="JG143" s="12"/>
      <c r="JH143" s="12">
        <v>0</v>
      </c>
      <c r="JI143" s="12"/>
      <c r="JJ143" s="12"/>
      <c r="JK143" s="12"/>
      <c r="JL143" s="12"/>
      <c r="JM143" s="12">
        <v>0</v>
      </c>
      <c r="JN143" s="12"/>
      <c r="JO143" s="12"/>
      <c r="JP143" s="12"/>
      <c r="JQ143" s="12"/>
      <c r="JR143" s="12"/>
      <c r="JS143" s="12"/>
      <c r="JT143" s="12">
        <v>0</v>
      </c>
      <c r="JU143" s="12"/>
      <c r="JV143" s="12"/>
      <c r="JW143" s="12"/>
      <c r="JX143" s="12"/>
      <c r="JY143" s="12">
        <v>0</v>
      </c>
      <c r="JZ143" s="12"/>
      <c r="KA143" s="12"/>
      <c r="KB143" s="12"/>
      <c r="KC143" s="12"/>
      <c r="KD143" s="12"/>
      <c r="KE143" s="12"/>
      <c r="KF143" s="12">
        <v>1</v>
      </c>
      <c r="KG143" s="12"/>
      <c r="KH143" s="12"/>
      <c r="KI143" s="12"/>
      <c r="KJ143" s="12"/>
      <c r="KK143" s="12">
        <v>0</v>
      </c>
      <c r="KL143" s="12"/>
      <c r="KM143" s="12"/>
      <c r="KN143" s="12"/>
      <c r="KO143" s="12"/>
      <c r="KP143" s="12"/>
      <c r="KQ143" s="12"/>
      <c r="KR143" s="12">
        <v>0</v>
      </c>
      <c r="KS143" s="12"/>
      <c r="KT143" s="12"/>
      <c r="KU143" s="12"/>
      <c r="KV143" s="12"/>
      <c r="KW143" s="12">
        <v>0</v>
      </c>
      <c r="KX143" s="12"/>
      <c r="KY143" s="12"/>
      <c r="KZ143" s="12"/>
      <c r="LA143" s="12"/>
      <c r="LB143" s="12"/>
      <c r="LC143" s="12"/>
      <c r="LD143" s="12">
        <v>0</v>
      </c>
      <c r="LE143" s="12"/>
      <c r="LF143" s="12"/>
      <c r="LG143" s="12"/>
      <c r="LH143" s="12"/>
      <c r="LI143" s="12">
        <v>0</v>
      </c>
      <c r="LJ143" s="12"/>
      <c r="LK143" s="12"/>
      <c r="LL143" s="12"/>
      <c r="LM143" s="12"/>
      <c r="LN143" s="12"/>
      <c r="LO143" s="12"/>
      <c r="LP143" s="12">
        <v>0</v>
      </c>
      <c r="LQ143" s="12"/>
      <c r="LR143" s="12"/>
      <c r="LS143" s="12"/>
      <c r="LT143" s="14"/>
      <c r="LU143" s="14">
        <v>0</v>
      </c>
      <c r="LV143" s="14"/>
      <c r="LW143" s="14"/>
      <c r="LX143" s="14"/>
      <c r="LY143" s="14"/>
      <c r="LZ143" s="14"/>
      <c r="MA143" s="14"/>
      <c r="MB143" s="14">
        <v>0</v>
      </c>
      <c r="MC143" s="14"/>
      <c r="MD143" s="14"/>
      <c r="ME143" s="14"/>
      <c r="MF143" s="14"/>
      <c r="MG143" s="14">
        <v>18173.23</v>
      </c>
      <c r="MH143" s="14"/>
      <c r="MI143" s="14"/>
      <c r="MJ143" s="14"/>
      <c r="MK143" s="14"/>
      <c r="ML143" s="14"/>
      <c r="MM143" s="14"/>
      <c r="MN143" s="14">
        <v>0</v>
      </c>
      <c r="MO143" s="14"/>
      <c r="MP143" s="14"/>
      <c r="MQ143" s="14"/>
      <c r="MR143" s="14"/>
      <c r="MS143" s="14">
        <v>0</v>
      </c>
      <c r="MT143" s="14"/>
      <c r="MU143" s="14"/>
      <c r="MV143" s="14"/>
      <c r="MW143" s="14"/>
      <c r="MX143" s="14"/>
      <c r="MY143" s="14"/>
      <c r="MZ143" s="14">
        <v>0</v>
      </c>
      <c r="NA143" s="14"/>
      <c r="NB143" s="14"/>
      <c r="NC143" s="14"/>
      <c r="ND143" s="14"/>
      <c r="NE143" s="14">
        <v>0</v>
      </c>
      <c r="NF143" s="14"/>
      <c r="NG143" s="14"/>
      <c r="NH143" s="14"/>
      <c r="NI143" s="14"/>
      <c r="NJ143" s="14"/>
      <c r="NK143" s="14"/>
      <c r="NL143" s="14">
        <v>0</v>
      </c>
      <c r="NM143" s="14"/>
      <c r="NN143" s="14"/>
      <c r="NO143" s="14"/>
      <c r="NP143" s="14"/>
      <c r="NQ143" s="14">
        <v>0</v>
      </c>
      <c r="NR143" s="14"/>
      <c r="NS143" s="14"/>
      <c r="NT143" s="14"/>
      <c r="NU143" s="14"/>
      <c r="NV143" s="14"/>
      <c r="NW143" s="14"/>
      <c r="NX143" s="14">
        <v>0</v>
      </c>
      <c r="NY143" s="14"/>
      <c r="NZ143" s="14"/>
      <c r="OA143" s="14"/>
      <c r="OB143" s="14"/>
      <c r="OC143" s="14">
        <v>0</v>
      </c>
      <c r="OD143" s="14"/>
      <c r="OE143" s="14"/>
      <c r="OF143" s="14"/>
      <c r="OG143" s="14"/>
      <c r="OH143" s="14"/>
      <c r="OI143" s="14"/>
      <c r="OJ143" s="14">
        <v>0</v>
      </c>
      <c r="OK143" s="14"/>
      <c r="OL143" s="14"/>
      <c r="OM143" s="14"/>
      <c r="ON143" s="14"/>
      <c r="OO143" s="14">
        <v>0</v>
      </c>
      <c r="OP143" s="14"/>
      <c r="OQ143" s="14"/>
      <c r="OR143" s="14"/>
      <c r="OS143" s="14"/>
      <c r="OT143" s="14"/>
      <c r="OU143" s="14"/>
      <c r="OV143" s="14">
        <v>0</v>
      </c>
      <c r="OW143" s="14"/>
      <c r="OX143" s="14"/>
      <c r="OY143" s="14"/>
      <c r="OZ143" s="14"/>
      <c r="PA143" s="14">
        <v>0</v>
      </c>
      <c r="PB143" s="14"/>
      <c r="PC143" s="14"/>
      <c r="PD143" s="14"/>
      <c r="PE143" s="14"/>
      <c r="PF143" s="14"/>
      <c r="PG143" s="14"/>
      <c r="PH143" s="14">
        <v>0</v>
      </c>
      <c r="PI143" s="14"/>
      <c r="PJ143" s="14"/>
      <c r="PK143" s="14"/>
      <c r="PL143" s="14"/>
      <c r="PM143" s="14">
        <v>0</v>
      </c>
      <c r="PN143" s="14"/>
      <c r="PO143" s="14"/>
      <c r="PP143" s="14"/>
      <c r="PQ143" s="14"/>
      <c r="PR143" s="14"/>
      <c r="PS143" s="14"/>
      <c r="PT143" s="14">
        <v>0</v>
      </c>
      <c r="PU143" s="14"/>
      <c r="PV143" s="14"/>
      <c r="PW143" s="14"/>
      <c r="PX143" s="14"/>
      <c r="PY143" s="14">
        <v>0</v>
      </c>
      <c r="PZ143" s="14"/>
      <c r="QA143" s="14"/>
      <c r="QB143" s="14"/>
      <c r="QC143" s="14"/>
      <c r="QD143" s="14"/>
      <c r="QE143" s="14"/>
      <c r="QF143" s="14">
        <v>0</v>
      </c>
      <c r="QG143" s="14"/>
      <c r="QH143" s="14"/>
      <c r="QI143" s="14"/>
    </row>
    <row r="144" spans="16:451">
      <c r="P144">
        <v>1.2488992074293491E-2</v>
      </c>
      <c r="R144" s="12"/>
      <c r="S144" s="12" t="s">
        <v>47</v>
      </c>
      <c r="T144" s="12"/>
      <c r="U144" s="12">
        <v>24460</v>
      </c>
      <c r="V144" s="12">
        <v>312</v>
      </c>
      <c r="W144" s="12">
        <v>12</v>
      </c>
      <c r="X144" s="12">
        <v>1</v>
      </c>
      <c r="Y144" s="12">
        <v>1</v>
      </c>
      <c r="Z144" s="12">
        <v>3</v>
      </c>
      <c r="AA144" s="12">
        <v>6</v>
      </c>
      <c r="AB144" s="12">
        <v>187</v>
      </c>
      <c r="AC144" s="12"/>
      <c r="AD144" s="12"/>
      <c r="AE144" s="12"/>
      <c r="AG144">
        <v>258614020.14912635</v>
      </c>
      <c r="AH144">
        <v>3435079.9244473916</v>
      </c>
      <c r="AI144">
        <v>119355.00951553349</v>
      </c>
      <c r="AJ144">
        <v>10692.89</v>
      </c>
      <c r="AK144">
        <v>5732.9016666666703</v>
      </c>
      <c r="AL144">
        <v>22210.03428571429</v>
      </c>
      <c r="AM144">
        <v>48904.44666666667</v>
      </c>
      <c r="AN144">
        <v>1805523.688086207</v>
      </c>
      <c r="AR144" s="14"/>
      <c r="AS144" s="14">
        <v>257062496.16795751</v>
      </c>
      <c r="AT144" s="14">
        <v>3422215.4800000009</v>
      </c>
      <c r="AU144" s="14">
        <v>118888.76000000001</v>
      </c>
      <c r="AV144" s="14">
        <v>10692.89</v>
      </c>
      <c r="AW144" s="14">
        <v>5702.8433333333296</v>
      </c>
      <c r="AX144" s="14">
        <v>0</v>
      </c>
      <c r="AY144" s="14">
        <v>0</v>
      </c>
      <c r="AZ144" s="14">
        <v>0</v>
      </c>
      <c r="BA144" s="14"/>
      <c r="BB144" s="14"/>
      <c r="BC144" s="14"/>
      <c r="BD144" s="14"/>
      <c r="BE144" s="14">
        <v>1561466.6115077343</v>
      </c>
      <c r="BF144" s="14">
        <v>12720.753197390924</v>
      </c>
      <c r="BG144" s="14">
        <v>375.55951553348768</v>
      </c>
      <c r="BH144" s="14">
        <v>-136.43</v>
      </c>
      <c r="BI144" s="14">
        <v>30.058333333333401</v>
      </c>
      <c r="BJ144" s="14">
        <v>0</v>
      </c>
      <c r="BK144" s="14">
        <v>0</v>
      </c>
      <c r="BL144" s="14">
        <v>0</v>
      </c>
      <c r="BM144" s="14"/>
      <c r="BN144" s="14"/>
      <c r="BO144" s="14"/>
      <c r="BP144" s="14"/>
      <c r="BQ144" s="14">
        <v>3539729.5312520238</v>
      </c>
      <c r="BR144" s="14">
        <v>-127.79</v>
      </c>
      <c r="BS144" s="14">
        <v>-188.53</v>
      </c>
      <c r="BT144" s="14">
        <v>-452.26</v>
      </c>
      <c r="BU144" s="14">
        <v>81.168332763888898</v>
      </c>
      <c r="BV144" s="14">
        <v>0</v>
      </c>
      <c r="BW144" s="14">
        <v>0</v>
      </c>
      <c r="BX144" s="14">
        <v>4212.9400000000005</v>
      </c>
      <c r="BY144" s="14"/>
      <c r="BZ144" s="14"/>
      <c r="CA144" s="14"/>
      <c r="CB144" s="15" t="e">
        <v>#DIV/0!</v>
      </c>
      <c r="CC144" s="15">
        <v>0</v>
      </c>
      <c r="CD144" s="15">
        <v>0</v>
      </c>
      <c r="CE144" s="15">
        <v>0</v>
      </c>
      <c r="CF144" s="15">
        <v>0</v>
      </c>
      <c r="CG144" s="15">
        <v>0</v>
      </c>
      <c r="CH144" s="15">
        <v>0</v>
      </c>
      <c r="CI144" s="15">
        <v>1</v>
      </c>
      <c r="CJ144" s="15">
        <v>0</v>
      </c>
      <c r="CK144" s="15" t="e">
        <v>#DIV/0!</v>
      </c>
      <c r="CL144" s="15" t="e">
        <v>#DIV/0!</v>
      </c>
      <c r="CM144" s="15" t="e">
        <v>#DIV/0!</v>
      </c>
      <c r="CN144" s="15" t="e">
        <v>#DIV/0!</v>
      </c>
      <c r="CO144" s="15">
        <v>0</v>
      </c>
      <c r="CP144" s="15">
        <v>0</v>
      </c>
      <c r="CQ144" s="15">
        <v>0</v>
      </c>
      <c r="CR144" s="15">
        <v>0</v>
      </c>
      <c r="CS144" s="15">
        <v>0</v>
      </c>
      <c r="CT144" s="15">
        <v>0</v>
      </c>
      <c r="CU144" s="15">
        <v>0</v>
      </c>
      <c r="CV144" s="15">
        <v>1</v>
      </c>
      <c r="CW144" s="15" t="e">
        <v>#DIV/0!</v>
      </c>
      <c r="CX144" s="15" t="e">
        <v>#DIV/0!</v>
      </c>
      <c r="CY144" s="15" t="e">
        <v>#DIV/0!</v>
      </c>
      <c r="CZ144" s="15">
        <v>0</v>
      </c>
      <c r="DA144" s="15">
        <v>0.16399329656303532</v>
      </c>
      <c r="DB144" s="15">
        <v>0.1714538413238007</v>
      </c>
      <c r="DC144" s="15">
        <v>0.17040348057020691</v>
      </c>
      <c r="DD144" s="15">
        <v>0.17989999999999998</v>
      </c>
      <c r="DE144" s="15">
        <v>0.1699</v>
      </c>
      <c r="DF144" s="15">
        <v>0.15548979489744874</v>
      </c>
      <c r="DG144" s="15">
        <v>0.16217493165176058</v>
      </c>
      <c r="DH144" s="15">
        <v>0.15904650367707293</v>
      </c>
      <c r="DI144" s="15">
        <v>0</v>
      </c>
      <c r="DJ144" s="15">
        <v>0</v>
      </c>
      <c r="DK144" s="15">
        <v>0</v>
      </c>
      <c r="DL144" s="16">
        <v>0</v>
      </c>
      <c r="DM144" s="16">
        <v>117.66927738493202</v>
      </c>
      <c r="DN144" s="16">
        <v>117.15569490920193</v>
      </c>
      <c r="DO144" s="16">
        <v>120</v>
      </c>
      <c r="DP144" s="16">
        <v>120</v>
      </c>
      <c r="DQ144" s="16">
        <v>120</v>
      </c>
      <c r="DR144" s="16">
        <v>107.59179589794897</v>
      </c>
      <c r="DS144" s="16">
        <v>120</v>
      </c>
      <c r="DT144" s="16">
        <v>116.78058263809112</v>
      </c>
      <c r="DU144" s="16">
        <v>0</v>
      </c>
      <c r="DV144" s="16">
        <v>0</v>
      </c>
      <c r="DW144" s="16">
        <v>0</v>
      </c>
      <c r="DX144" s="16">
        <v>0</v>
      </c>
      <c r="DY144" s="16">
        <v>96.205082753573862</v>
      </c>
      <c r="DZ144" s="16">
        <v>96.124034999102619</v>
      </c>
      <c r="EA144" s="16">
        <v>98.156836490875065</v>
      </c>
      <c r="EB144" s="16">
        <v>101</v>
      </c>
      <c r="EC144" s="16">
        <v>101</v>
      </c>
      <c r="ED144" s="16">
        <v>86.589594797398703</v>
      </c>
      <c r="EE144" s="16">
        <v>98.712140570690622</v>
      </c>
      <c r="EF144" s="16">
        <v>95.251692318637964</v>
      </c>
      <c r="EG144" s="16">
        <v>0</v>
      </c>
      <c r="EH144" s="16">
        <v>0</v>
      </c>
      <c r="EI144" s="16">
        <v>0</v>
      </c>
      <c r="EJ144" s="16">
        <v>0</v>
      </c>
      <c r="EK144" s="16">
        <v>21.56634908949087</v>
      </c>
      <c r="EL144" s="16">
        <v>21.393511035615504</v>
      </c>
      <c r="EM144" s="16">
        <v>22.234052626517432</v>
      </c>
      <c r="EN144" s="16">
        <v>19</v>
      </c>
      <c r="EO144" s="16">
        <v>21</v>
      </c>
      <c r="EP144" s="16">
        <v>21.002201100550277</v>
      </c>
      <c r="EQ144" s="16">
        <v>21.363227960268723</v>
      </c>
      <c r="ER144" s="16">
        <v>21.602904603554666</v>
      </c>
      <c r="ES144" s="16">
        <v>0</v>
      </c>
      <c r="ET144" s="16">
        <v>0</v>
      </c>
      <c r="EU144" s="16">
        <v>0</v>
      </c>
      <c r="EV144" s="16">
        <v>0</v>
      </c>
      <c r="EW144" s="16">
        <v>682.46867551534615</v>
      </c>
      <c r="EX144" s="16">
        <v>658.82858021286643</v>
      </c>
      <c r="EY144" s="16">
        <v>652.0428193729723</v>
      </c>
      <c r="EZ144" s="16">
        <v>622</v>
      </c>
      <c r="FA144" s="16">
        <v>671</v>
      </c>
      <c r="FB144" s="16">
        <v>688.01450725362679</v>
      </c>
      <c r="FC144" s="16">
        <v>646.48990918957531</v>
      </c>
      <c r="FD144" s="16">
        <v>714.43830330892183</v>
      </c>
      <c r="FE144" s="16">
        <v>0</v>
      </c>
      <c r="FF144" s="16">
        <v>0</v>
      </c>
      <c r="FG144" s="16">
        <v>0</v>
      </c>
      <c r="FH144" s="13">
        <v>0</v>
      </c>
      <c r="FI144" s="13">
        <v>13686.707972199509</v>
      </c>
      <c r="FJ144" s="13">
        <v>13829.596153846154</v>
      </c>
      <c r="FK144" s="13">
        <v>14232.5</v>
      </c>
      <c r="FL144" s="13">
        <v>12620</v>
      </c>
      <c r="FM144" s="13">
        <v>7700</v>
      </c>
      <c r="FN144" s="13">
        <v>9983.3333333333339</v>
      </c>
      <c r="FO144" s="13">
        <v>14141.833333333334</v>
      </c>
      <c r="FP144" s="13">
        <v>14537.588235294117</v>
      </c>
      <c r="FQ144" s="13">
        <v>0</v>
      </c>
      <c r="FR144" s="13">
        <v>0</v>
      </c>
      <c r="FS144" s="13">
        <v>0</v>
      </c>
      <c r="FT144" s="15">
        <v>0</v>
      </c>
      <c r="FU144" s="15">
        <v>0.15157919016013743</v>
      </c>
      <c r="FV144" s="15">
        <v>0.13386057957270195</v>
      </c>
      <c r="FW144" s="15">
        <v>0.20850752385971075</v>
      </c>
      <c r="FX144" s="15">
        <v>0.10499207606973059</v>
      </c>
      <c r="FY144" s="15">
        <v>0.2</v>
      </c>
      <c r="FZ144" s="15">
        <v>0.16569282136894825</v>
      </c>
      <c r="GA144" s="15">
        <v>0.14215507183179926</v>
      </c>
      <c r="GB144" s="15">
        <v>0.18134755229758445</v>
      </c>
      <c r="GC144" s="15">
        <v>0</v>
      </c>
      <c r="GD144" s="15">
        <v>0</v>
      </c>
      <c r="GE144" s="15">
        <v>0</v>
      </c>
      <c r="GF144" s="12"/>
      <c r="GG144" s="12">
        <v>0</v>
      </c>
      <c r="GH144" s="12">
        <v>0</v>
      </c>
      <c r="GI144" s="12">
        <v>0</v>
      </c>
      <c r="GJ144" s="12">
        <v>0</v>
      </c>
      <c r="GK144" s="12">
        <v>0</v>
      </c>
      <c r="GL144" s="12">
        <v>0</v>
      </c>
      <c r="GM144" s="12">
        <v>0</v>
      </c>
      <c r="GN144" s="12">
        <v>0</v>
      </c>
      <c r="GO144" s="12"/>
      <c r="GP144" s="12"/>
      <c r="GQ144" s="12"/>
      <c r="GR144" s="12"/>
      <c r="GS144" s="12">
        <v>24460</v>
      </c>
      <c r="GT144" s="12">
        <v>0</v>
      </c>
      <c r="GU144" s="12">
        <v>0</v>
      </c>
      <c r="GV144" s="12">
        <v>0</v>
      </c>
      <c r="GW144" s="12">
        <v>0</v>
      </c>
      <c r="GX144" s="12">
        <v>0</v>
      </c>
      <c r="GY144" s="12">
        <v>0</v>
      </c>
      <c r="GZ144" s="12">
        <v>0</v>
      </c>
      <c r="HA144" s="12"/>
      <c r="HB144" s="12"/>
      <c r="HC144" s="12"/>
      <c r="HD144" s="12"/>
      <c r="HE144" s="12">
        <v>0</v>
      </c>
      <c r="HF144" s="12">
        <v>312</v>
      </c>
      <c r="HG144" s="12">
        <v>0</v>
      </c>
      <c r="HH144" s="12">
        <v>0</v>
      </c>
      <c r="HI144" s="12">
        <v>0</v>
      </c>
      <c r="HJ144" s="12">
        <v>0</v>
      </c>
      <c r="HK144" s="12">
        <v>0</v>
      </c>
      <c r="HL144" s="12">
        <v>0</v>
      </c>
      <c r="HM144" s="12"/>
      <c r="HN144" s="12"/>
      <c r="HO144" s="12"/>
      <c r="HP144" s="12"/>
      <c r="HQ144" s="12">
        <v>0</v>
      </c>
      <c r="HR144" s="12">
        <v>0</v>
      </c>
      <c r="HS144" s="12">
        <v>12</v>
      </c>
      <c r="HT144" s="12">
        <v>0</v>
      </c>
      <c r="HU144" s="12">
        <v>0</v>
      </c>
      <c r="HV144" s="12">
        <v>0</v>
      </c>
      <c r="HW144" s="12">
        <v>0</v>
      </c>
      <c r="HX144" s="12">
        <v>0</v>
      </c>
      <c r="HY144" s="12"/>
      <c r="HZ144" s="12"/>
      <c r="IA144" s="12"/>
      <c r="IB144" s="12"/>
      <c r="IC144" s="12">
        <v>0</v>
      </c>
      <c r="ID144" s="12">
        <v>0</v>
      </c>
      <c r="IE144" s="12">
        <v>0</v>
      </c>
      <c r="IF144" s="12">
        <v>1</v>
      </c>
      <c r="IG144" s="12">
        <v>0</v>
      </c>
      <c r="IH144" s="12">
        <v>0</v>
      </c>
      <c r="II144" s="12">
        <v>0</v>
      </c>
      <c r="IJ144" s="12">
        <v>0</v>
      </c>
      <c r="IK144" s="12"/>
      <c r="IL144" s="12"/>
      <c r="IM144" s="12"/>
      <c r="IN144" s="12"/>
      <c r="IO144" s="12">
        <v>0</v>
      </c>
      <c r="IP144" s="12">
        <v>0</v>
      </c>
      <c r="IQ144" s="12">
        <v>0</v>
      </c>
      <c r="IR144" s="12">
        <v>0</v>
      </c>
      <c r="IS144" s="12">
        <v>0</v>
      </c>
      <c r="IT144" s="12">
        <v>0</v>
      </c>
      <c r="IU144" s="12">
        <v>0</v>
      </c>
      <c r="IV144" s="12">
        <v>0</v>
      </c>
      <c r="IW144" s="12"/>
      <c r="IX144" s="12"/>
      <c r="IY144" s="12"/>
      <c r="IZ144" s="12"/>
      <c r="JA144" s="12">
        <v>0</v>
      </c>
      <c r="JB144" s="12">
        <v>0</v>
      </c>
      <c r="JC144" s="12">
        <v>0</v>
      </c>
      <c r="JD144" s="12">
        <v>0</v>
      </c>
      <c r="JE144" s="12">
        <v>0</v>
      </c>
      <c r="JF144" s="12">
        <v>3</v>
      </c>
      <c r="JG144" s="12">
        <v>0</v>
      </c>
      <c r="JH144" s="12">
        <v>0</v>
      </c>
      <c r="JI144" s="12"/>
      <c r="JJ144" s="12"/>
      <c r="JK144" s="12"/>
      <c r="JL144" s="12"/>
      <c r="JM144" s="12">
        <v>0</v>
      </c>
      <c r="JN144" s="12">
        <v>0</v>
      </c>
      <c r="JO144" s="12">
        <v>0</v>
      </c>
      <c r="JP144" s="12">
        <v>0</v>
      </c>
      <c r="JQ144" s="12">
        <v>0</v>
      </c>
      <c r="JR144" s="12">
        <v>0</v>
      </c>
      <c r="JS144" s="12">
        <v>6</v>
      </c>
      <c r="JT144" s="12">
        <v>0</v>
      </c>
      <c r="JU144" s="12"/>
      <c r="JV144" s="12"/>
      <c r="JW144" s="12"/>
      <c r="JX144" s="12"/>
      <c r="JY144" s="12">
        <v>0</v>
      </c>
      <c r="JZ144" s="12">
        <v>0</v>
      </c>
      <c r="KA144" s="12">
        <v>0</v>
      </c>
      <c r="KB144" s="12">
        <v>0</v>
      </c>
      <c r="KC144" s="12">
        <v>0</v>
      </c>
      <c r="KD144" s="12">
        <v>0</v>
      </c>
      <c r="KE144" s="12">
        <v>0</v>
      </c>
      <c r="KF144" s="12">
        <v>187</v>
      </c>
      <c r="KG144" s="12"/>
      <c r="KH144" s="12"/>
      <c r="KI144" s="12"/>
      <c r="KJ144" s="12"/>
      <c r="KK144" s="12">
        <v>0</v>
      </c>
      <c r="KL144" s="12">
        <v>0</v>
      </c>
      <c r="KM144" s="12">
        <v>0</v>
      </c>
      <c r="KN144" s="12">
        <v>0</v>
      </c>
      <c r="KO144" s="12">
        <v>0</v>
      </c>
      <c r="KP144" s="12">
        <v>0</v>
      </c>
      <c r="KQ144" s="12">
        <v>0</v>
      </c>
      <c r="KR144" s="12">
        <v>0</v>
      </c>
      <c r="KS144" s="12"/>
      <c r="KT144" s="12"/>
      <c r="KU144" s="12"/>
      <c r="KV144" s="12"/>
      <c r="KW144" s="12">
        <v>0</v>
      </c>
      <c r="KX144" s="12">
        <v>0</v>
      </c>
      <c r="KY144" s="12">
        <v>0</v>
      </c>
      <c r="KZ144" s="12">
        <v>0</v>
      </c>
      <c r="LA144" s="12">
        <v>0</v>
      </c>
      <c r="LB144" s="12">
        <v>0</v>
      </c>
      <c r="LC144" s="12">
        <v>0</v>
      </c>
      <c r="LD144" s="12">
        <v>0</v>
      </c>
      <c r="LE144" s="12"/>
      <c r="LF144" s="12"/>
      <c r="LG144" s="12"/>
      <c r="LH144" s="12"/>
      <c r="LI144" s="12">
        <v>0</v>
      </c>
      <c r="LJ144" s="12">
        <v>0</v>
      </c>
      <c r="LK144" s="12">
        <v>0</v>
      </c>
      <c r="LL144" s="12">
        <v>0</v>
      </c>
      <c r="LM144" s="12">
        <v>0</v>
      </c>
      <c r="LN144" s="12">
        <v>0</v>
      </c>
      <c r="LO144" s="12">
        <v>0</v>
      </c>
      <c r="LP144" s="12">
        <v>0</v>
      </c>
      <c r="LQ144" s="12"/>
      <c r="LR144" s="12"/>
      <c r="LS144" s="12"/>
      <c r="LT144" s="14"/>
      <c r="LU144" s="14">
        <v>0</v>
      </c>
      <c r="LV144" s="14">
        <v>0</v>
      </c>
      <c r="LW144" s="14">
        <v>0</v>
      </c>
      <c r="LX144" s="14">
        <v>0</v>
      </c>
      <c r="LY144" s="14">
        <v>0</v>
      </c>
      <c r="LZ144" s="14">
        <v>0</v>
      </c>
      <c r="MA144" s="14">
        <v>0</v>
      </c>
      <c r="MB144" s="14">
        <v>0</v>
      </c>
      <c r="MC144" s="14"/>
      <c r="MD144" s="14"/>
      <c r="ME144" s="14"/>
      <c r="MF144" s="14"/>
      <c r="MG144" s="14">
        <v>257062496.16795751</v>
      </c>
      <c r="MH144" s="14">
        <v>0</v>
      </c>
      <c r="MI144" s="14">
        <v>0</v>
      </c>
      <c r="MJ144" s="14">
        <v>0</v>
      </c>
      <c r="MK144" s="14">
        <v>0</v>
      </c>
      <c r="ML144" s="14">
        <v>0</v>
      </c>
      <c r="MM144" s="14">
        <v>0</v>
      </c>
      <c r="MN144" s="14">
        <v>0</v>
      </c>
      <c r="MO144" s="14"/>
      <c r="MP144" s="14"/>
      <c r="MQ144" s="14"/>
      <c r="MR144" s="14"/>
      <c r="MS144" s="14">
        <v>0</v>
      </c>
      <c r="MT144" s="14">
        <v>3422215.4800000009</v>
      </c>
      <c r="MU144" s="14">
        <v>0</v>
      </c>
      <c r="MV144" s="14">
        <v>0</v>
      </c>
      <c r="MW144" s="14">
        <v>0</v>
      </c>
      <c r="MX144" s="14">
        <v>0</v>
      </c>
      <c r="MY144" s="14">
        <v>0</v>
      </c>
      <c r="MZ144" s="14">
        <v>0</v>
      </c>
      <c r="NA144" s="14"/>
      <c r="NB144" s="14"/>
      <c r="NC144" s="14"/>
      <c r="ND144" s="14"/>
      <c r="NE144" s="14">
        <v>0</v>
      </c>
      <c r="NF144" s="14">
        <v>0</v>
      </c>
      <c r="NG144" s="14">
        <v>118888.76000000001</v>
      </c>
      <c r="NH144" s="14">
        <v>0</v>
      </c>
      <c r="NI144" s="14">
        <v>0</v>
      </c>
      <c r="NJ144" s="14">
        <v>0</v>
      </c>
      <c r="NK144" s="14">
        <v>0</v>
      </c>
      <c r="NL144" s="14">
        <v>0</v>
      </c>
      <c r="NM144" s="14"/>
      <c r="NN144" s="14"/>
      <c r="NO144" s="14"/>
      <c r="NP144" s="14"/>
      <c r="NQ144" s="14">
        <v>0</v>
      </c>
      <c r="NR144" s="14">
        <v>0</v>
      </c>
      <c r="NS144" s="14">
        <v>0</v>
      </c>
      <c r="NT144" s="14">
        <v>10692.89</v>
      </c>
      <c r="NU144" s="14">
        <v>0</v>
      </c>
      <c r="NV144" s="14">
        <v>0</v>
      </c>
      <c r="NW144" s="14">
        <v>0</v>
      </c>
      <c r="NX144" s="14">
        <v>0</v>
      </c>
      <c r="NY144" s="14"/>
      <c r="NZ144" s="14"/>
      <c r="OA144" s="14"/>
      <c r="OB144" s="14"/>
      <c r="OC144" s="14">
        <v>0</v>
      </c>
      <c r="OD144" s="14">
        <v>0</v>
      </c>
      <c r="OE144" s="14">
        <v>0</v>
      </c>
      <c r="OF144" s="14">
        <v>0</v>
      </c>
      <c r="OG144" s="14">
        <v>0</v>
      </c>
      <c r="OH144" s="14">
        <v>0</v>
      </c>
      <c r="OI144" s="14">
        <v>0</v>
      </c>
      <c r="OJ144" s="14">
        <v>0</v>
      </c>
      <c r="OK144" s="14"/>
      <c r="OL144" s="14"/>
      <c r="OM144" s="14"/>
      <c r="ON144" s="14"/>
      <c r="OO144" s="14">
        <v>0</v>
      </c>
      <c r="OP144" s="14">
        <v>0</v>
      </c>
      <c r="OQ144" s="14">
        <v>0</v>
      </c>
      <c r="OR144" s="14">
        <v>0</v>
      </c>
      <c r="OS144" s="14">
        <v>0</v>
      </c>
      <c r="OT144" s="14">
        <v>22210.03428571429</v>
      </c>
      <c r="OU144" s="14">
        <v>0</v>
      </c>
      <c r="OV144" s="14">
        <v>0</v>
      </c>
      <c r="OW144" s="14"/>
      <c r="OX144" s="14"/>
      <c r="OY144" s="14"/>
      <c r="OZ144" s="14"/>
      <c r="PA144" s="14">
        <v>0</v>
      </c>
      <c r="PB144" s="14">
        <v>0</v>
      </c>
      <c r="PC144" s="14">
        <v>0</v>
      </c>
      <c r="PD144" s="14">
        <v>0</v>
      </c>
      <c r="PE144" s="14">
        <v>0</v>
      </c>
      <c r="PF144" s="14">
        <v>0</v>
      </c>
      <c r="PG144" s="14">
        <v>48904.44666666667</v>
      </c>
      <c r="PH144" s="14">
        <v>0</v>
      </c>
      <c r="PI144" s="14"/>
      <c r="PJ144" s="14"/>
      <c r="PK144" s="14"/>
      <c r="PL144" s="14"/>
      <c r="PM144" s="14">
        <v>0</v>
      </c>
      <c r="PN144" s="14">
        <v>0</v>
      </c>
      <c r="PO144" s="14">
        <v>0</v>
      </c>
      <c r="PP144" s="14">
        <v>0</v>
      </c>
      <c r="PQ144" s="14">
        <v>0</v>
      </c>
      <c r="PR144" s="14">
        <v>0</v>
      </c>
      <c r="PS144" s="14">
        <v>0</v>
      </c>
      <c r="PT144" s="14">
        <v>1805523.688086207</v>
      </c>
      <c r="PU144" s="14"/>
      <c r="PV144" s="14"/>
      <c r="PW144" s="14"/>
      <c r="PX144" s="14"/>
      <c r="PY144" s="14">
        <v>0</v>
      </c>
      <c r="PZ144" s="14">
        <v>0</v>
      </c>
      <c r="QA144" s="14">
        <v>0</v>
      </c>
      <c r="QB144" s="14">
        <v>0</v>
      </c>
      <c r="QC144" s="14">
        <v>0</v>
      </c>
      <c r="QD144" s="14">
        <v>0</v>
      </c>
      <c r="QE144" s="14">
        <v>0</v>
      </c>
      <c r="QF144" s="14">
        <v>0</v>
      </c>
      <c r="QG144" s="14"/>
      <c r="QH144" s="14"/>
      <c r="QI144" s="14"/>
    </row>
    <row r="145" spans="16:451">
      <c r="R145" s="12"/>
      <c r="S145" s="12" t="s">
        <v>48</v>
      </c>
      <c r="T145" s="12"/>
      <c r="U145" s="12">
        <v>46</v>
      </c>
      <c r="V145" s="12">
        <v>26</v>
      </c>
      <c r="W145" s="12">
        <v>259</v>
      </c>
      <c r="X145" s="12">
        <v>10</v>
      </c>
      <c r="Y145" s="12">
        <v>3</v>
      </c>
      <c r="Z145" s="12"/>
      <c r="AA145" s="12">
        <v>2</v>
      </c>
      <c r="AB145" s="12"/>
      <c r="AC145" s="12"/>
      <c r="AD145" s="12"/>
      <c r="AE145" s="12"/>
      <c r="AG145">
        <v>502635.83999999997</v>
      </c>
      <c r="AH145">
        <v>326994.26</v>
      </c>
      <c r="AI145">
        <v>2842224.3800000004</v>
      </c>
      <c r="AJ145">
        <v>120845.76000000001</v>
      </c>
      <c r="AK145">
        <v>29300.68</v>
      </c>
      <c r="AM145">
        <v>29825.58</v>
      </c>
      <c r="AR145" s="14"/>
      <c r="AS145" s="14">
        <v>496090.52230983501</v>
      </c>
      <c r="AT145" s="14">
        <v>325701.35000000003</v>
      </c>
      <c r="AU145" s="14">
        <v>2842181.8400000003</v>
      </c>
      <c r="AV145" s="14">
        <v>120845.76000000001</v>
      </c>
      <c r="AW145" s="14">
        <v>29215.899333333327</v>
      </c>
      <c r="AX145" s="14"/>
      <c r="AY145" s="14">
        <v>0</v>
      </c>
      <c r="AZ145" s="14"/>
      <c r="BA145" s="14"/>
      <c r="BB145" s="14"/>
      <c r="BC145" s="14"/>
      <c r="BD145" s="14"/>
      <c r="BE145" s="14">
        <v>6545.3176901649113</v>
      </c>
      <c r="BF145" s="14">
        <v>1292.9099999999996</v>
      </c>
      <c r="BG145" s="14">
        <v>42.539999999999097</v>
      </c>
      <c r="BH145" s="14">
        <v>0</v>
      </c>
      <c r="BI145" s="14">
        <v>84.780666666667514</v>
      </c>
      <c r="BJ145" s="14"/>
      <c r="BK145" s="14">
        <v>0</v>
      </c>
      <c r="BL145" s="14"/>
      <c r="BM145" s="14"/>
      <c r="BN145" s="14"/>
      <c r="BO145" s="14"/>
      <c r="BP145" s="14"/>
      <c r="BQ145" s="14">
        <v>8867.6705389166673</v>
      </c>
      <c r="BR145" s="14">
        <v>781.13</v>
      </c>
      <c r="BS145" s="14">
        <v>0</v>
      </c>
      <c r="BT145" s="14">
        <v>0</v>
      </c>
      <c r="BU145" s="14">
        <v>423.938194333333</v>
      </c>
      <c r="BV145" s="14"/>
      <c r="BW145" s="14">
        <v>0</v>
      </c>
      <c r="BX145" s="14"/>
      <c r="BY145" s="14"/>
      <c r="BZ145" s="14"/>
      <c r="CA145" s="14"/>
      <c r="CB145" s="15" t="e">
        <v>#DIV/0!</v>
      </c>
      <c r="CC145" s="15">
        <v>0</v>
      </c>
      <c r="CD145" s="15">
        <v>0</v>
      </c>
      <c r="CE145" s="15">
        <v>0</v>
      </c>
      <c r="CF145" s="15">
        <v>0</v>
      </c>
      <c r="CG145" s="15">
        <v>0</v>
      </c>
      <c r="CH145" s="15" t="e">
        <v>#DIV/0!</v>
      </c>
      <c r="CI145" s="15">
        <v>1</v>
      </c>
      <c r="CJ145" s="15" t="e">
        <v>#DIV/0!</v>
      </c>
      <c r="CK145" s="15" t="e">
        <v>#DIV/0!</v>
      </c>
      <c r="CL145" s="15" t="e">
        <v>#DIV/0!</v>
      </c>
      <c r="CM145" s="15" t="e">
        <v>#DIV/0!</v>
      </c>
      <c r="CN145" s="15" t="e">
        <v>#DIV/0!</v>
      </c>
      <c r="CO145" s="15">
        <v>0</v>
      </c>
      <c r="CP145" s="15">
        <v>0</v>
      </c>
      <c r="CQ145" s="15">
        <v>0</v>
      </c>
      <c r="CR145" s="15">
        <v>0</v>
      </c>
      <c r="CS145" s="15">
        <v>0</v>
      </c>
      <c r="CT145" s="15" t="e">
        <v>#DIV/0!</v>
      </c>
      <c r="CU145" s="15">
        <v>0</v>
      </c>
      <c r="CV145" s="15" t="e">
        <v>#DIV/0!</v>
      </c>
      <c r="CW145" s="15" t="e">
        <v>#DIV/0!</v>
      </c>
      <c r="CX145" s="15" t="e">
        <v>#DIV/0!</v>
      </c>
      <c r="CY145" s="15" t="e">
        <v>#DIV/0!</v>
      </c>
      <c r="CZ145" s="15">
        <v>0</v>
      </c>
      <c r="DA145" s="15">
        <v>0.17399724626263796</v>
      </c>
      <c r="DB145" s="15">
        <v>0.1699299189212542</v>
      </c>
      <c r="DC145" s="15">
        <v>0.17158504499429264</v>
      </c>
      <c r="DD145" s="15">
        <v>0.17365738509936318</v>
      </c>
      <c r="DE145" s="15">
        <v>0.17359518823753992</v>
      </c>
      <c r="DF145" s="15">
        <v>0</v>
      </c>
      <c r="DG145" s="15">
        <v>0.16811529745042494</v>
      </c>
      <c r="DH145" s="15">
        <v>0</v>
      </c>
      <c r="DI145" s="15">
        <v>0</v>
      </c>
      <c r="DJ145" s="15">
        <v>0</v>
      </c>
      <c r="DK145" s="15">
        <v>0</v>
      </c>
      <c r="DL145" s="16">
        <v>0</v>
      </c>
      <c r="DM145" s="16">
        <v>116.13362941369436</v>
      </c>
      <c r="DN145" s="16">
        <v>119.99999999999997</v>
      </c>
      <c r="DO145" s="16">
        <v>117.2945281003766</v>
      </c>
      <c r="DP145" s="16">
        <v>116.51960408194583</v>
      </c>
      <c r="DQ145" s="16">
        <v>120</v>
      </c>
      <c r="DR145" s="16">
        <v>0</v>
      </c>
      <c r="DS145" s="16">
        <v>120</v>
      </c>
      <c r="DT145" s="16">
        <v>0</v>
      </c>
      <c r="DU145" s="16">
        <v>0</v>
      </c>
      <c r="DV145" s="16">
        <v>0</v>
      </c>
      <c r="DW145" s="16">
        <v>0</v>
      </c>
      <c r="DX145" s="16">
        <v>0</v>
      </c>
      <c r="DY145" s="16">
        <v>95.101428875147462</v>
      </c>
      <c r="DZ145" s="16">
        <v>98.385348902133742</v>
      </c>
      <c r="EA145" s="16">
        <v>96.193754566960465</v>
      </c>
      <c r="EB145" s="16">
        <v>95.578899716105269</v>
      </c>
      <c r="EC145" s="16">
        <v>100.34767336564829</v>
      </c>
      <c r="ED145" s="16">
        <v>0</v>
      </c>
      <c r="EE145" s="16">
        <v>100.41076487252124</v>
      </c>
      <c r="EF145" s="16">
        <v>0</v>
      </c>
      <c r="EG145" s="16">
        <v>0</v>
      </c>
      <c r="EH145" s="16">
        <v>0</v>
      </c>
      <c r="EI145" s="16">
        <v>0</v>
      </c>
      <c r="EJ145" s="16">
        <v>0</v>
      </c>
      <c r="EK145" s="16">
        <v>21.685146079442212</v>
      </c>
      <c r="EL145" s="16">
        <v>22.116772977017138</v>
      </c>
      <c r="EM145" s="16">
        <v>21.453100035727015</v>
      </c>
      <c r="EN145" s="16">
        <v>21.22467582291107</v>
      </c>
      <c r="EO145" s="16">
        <v>21.652326634351727</v>
      </c>
      <c r="EP145" s="16">
        <v>0</v>
      </c>
      <c r="EQ145" s="16">
        <v>20.410764872521245</v>
      </c>
      <c r="ER145" s="16">
        <v>0</v>
      </c>
      <c r="ES145" s="16">
        <v>0</v>
      </c>
      <c r="ET145" s="16">
        <v>0</v>
      </c>
      <c r="EU145" s="16">
        <v>0</v>
      </c>
      <c r="EV145" s="16">
        <v>0</v>
      </c>
      <c r="EW145" s="16">
        <v>650.70698356491391</v>
      </c>
      <c r="EX145" s="16">
        <v>661.56007942676638</v>
      </c>
      <c r="EY145" s="16">
        <v>660.17851896479158</v>
      </c>
      <c r="EZ145" s="16">
        <v>653.70713573237163</v>
      </c>
      <c r="FA145" s="16">
        <v>625.09283398588923</v>
      </c>
      <c r="FB145" s="16">
        <v>0</v>
      </c>
      <c r="FC145" s="16">
        <v>614.65014164305944</v>
      </c>
      <c r="FD145" s="16">
        <v>0</v>
      </c>
      <c r="FE145" s="16">
        <v>0</v>
      </c>
      <c r="FF145" s="16">
        <v>0</v>
      </c>
      <c r="FG145" s="16">
        <v>0</v>
      </c>
      <c r="FH145" s="13">
        <v>0</v>
      </c>
      <c r="FI145" s="13">
        <v>13872.282608695652</v>
      </c>
      <c r="FJ145" s="13">
        <v>15259.692307692309</v>
      </c>
      <c r="FK145" s="13">
        <v>13757.084942084943</v>
      </c>
      <c r="FL145" s="13">
        <v>15030</v>
      </c>
      <c r="FM145" s="13">
        <v>13027.333333333334</v>
      </c>
      <c r="FN145" s="13">
        <v>0</v>
      </c>
      <c r="FO145" s="13">
        <v>17650</v>
      </c>
      <c r="FP145" s="13">
        <v>0</v>
      </c>
      <c r="FQ145" s="13">
        <v>0</v>
      </c>
      <c r="FR145" s="13">
        <v>0</v>
      </c>
      <c r="FS145" s="13">
        <v>0</v>
      </c>
      <c r="FT145" s="15">
        <v>0</v>
      </c>
      <c r="FU145" s="15">
        <v>0.12904675416258568</v>
      </c>
      <c r="FV145" s="15">
        <v>0.1108970843247167</v>
      </c>
      <c r="FW145" s="15">
        <v>0.13302950673363109</v>
      </c>
      <c r="FX145" s="15">
        <v>0.13286759813705923</v>
      </c>
      <c r="FY145" s="15">
        <v>0.19441456424952663</v>
      </c>
      <c r="FZ145" s="15">
        <v>0</v>
      </c>
      <c r="GA145" s="15">
        <v>0.1</v>
      </c>
      <c r="GB145" s="15">
        <v>0</v>
      </c>
      <c r="GC145" s="15">
        <v>0</v>
      </c>
      <c r="GD145" s="15">
        <v>0</v>
      </c>
      <c r="GE145" s="15">
        <v>0</v>
      </c>
      <c r="GF145" s="12"/>
      <c r="GG145" s="12">
        <v>0</v>
      </c>
      <c r="GH145" s="12">
        <v>0</v>
      </c>
      <c r="GI145" s="12">
        <v>0</v>
      </c>
      <c r="GJ145" s="12">
        <v>0</v>
      </c>
      <c r="GK145" s="12">
        <v>0</v>
      </c>
      <c r="GL145" s="12"/>
      <c r="GM145" s="12">
        <v>0</v>
      </c>
      <c r="GN145" s="12"/>
      <c r="GO145" s="12"/>
      <c r="GP145" s="12"/>
      <c r="GQ145" s="12"/>
      <c r="GR145" s="12"/>
      <c r="GS145" s="12">
        <v>46</v>
      </c>
      <c r="GT145" s="12">
        <v>0</v>
      </c>
      <c r="GU145" s="12">
        <v>0</v>
      </c>
      <c r="GV145" s="12">
        <v>0</v>
      </c>
      <c r="GW145" s="12">
        <v>0</v>
      </c>
      <c r="GX145" s="12"/>
      <c r="GY145" s="12">
        <v>0</v>
      </c>
      <c r="GZ145" s="12"/>
      <c r="HA145" s="12"/>
      <c r="HB145" s="12"/>
      <c r="HC145" s="12"/>
      <c r="HD145" s="12"/>
      <c r="HE145" s="12">
        <v>0</v>
      </c>
      <c r="HF145" s="12">
        <v>26</v>
      </c>
      <c r="HG145" s="12">
        <v>0</v>
      </c>
      <c r="HH145" s="12">
        <v>0</v>
      </c>
      <c r="HI145" s="12">
        <v>0</v>
      </c>
      <c r="HJ145" s="12"/>
      <c r="HK145" s="12">
        <v>0</v>
      </c>
      <c r="HL145" s="12"/>
      <c r="HM145" s="12"/>
      <c r="HN145" s="12"/>
      <c r="HO145" s="12"/>
      <c r="HP145" s="12"/>
      <c r="HQ145" s="12">
        <v>0</v>
      </c>
      <c r="HR145" s="12">
        <v>0</v>
      </c>
      <c r="HS145" s="12">
        <v>259</v>
      </c>
      <c r="HT145" s="12">
        <v>0</v>
      </c>
      <c r="HU145" s="12">
        <v>0</v>
      </c>
      <c r="HV145" s="12"/>
      <c r="HW145" s="12">
        <v>0</v>
      </c>
      <c r="HX145" s="12"/>
      <c r="HY145" s="12"/>
      <c r="HZ145" s="12"/>
      <c r="IA145" s="12"/>
      <c r="IB145" s="12"/>
      <c r="IC145" s="12">
        <v>0</v>
      </c>
      <c r="ID145" s="12">
        <v>0</v>
      </c>
      <c r="IE145" s="12">
        <v>0</v>
      </c>
      <c r="IF145" s="12">
        <v>10</v>
      </c>
      <c r="IG145" s="12">
        <v>0</v>
      </c>
      <c r="IH145" s="12"/>
      <c r="II145" s="12">
        <v>0</v>
      </c>
      <c r="IJ145" s="12"/>
      <c r="IK145" s="12"/>
      <c r="IL145" s="12"/>
      <c r="IM145" s="12"/>
      <c r="IN145" s="12"/>
      <c r="IO145" s="12">
        <v>0</v>
      </c>
      <c r="IP145" s="12">
        <v>0</v>
      </c>
      <c r="IQ145" s="12">
        <v>0</v>
      </c>
      <c r="IR145" s="12">
        <v>0</v>
      </c>
      <c r="IS145" s="12">
        <v>0</v>
      </c>
      <c r="IT145" s="12"/>
      <c r="IU145" s="12">
        <v>0</v>
      </c>
      <c r="IV145" s="12"/>
      <c r="IW145" s="12"/>
      <c r="IX145" s="12"/>
      <c r="IY145" s="12"/>
      <c r="IZ145" s="12"/>
      <c r="JA145" s="12">
        <v>0</v>
      </c>
      <c r="JB145" s="12">
        <v>0</v>
      </c>
      <c r="JC145" s="12">
        <v>0</v>
      </c>
      <c r="JD145" s="12">
        <v>0</v>
      </c>
      <c r="JE145" s="12">
        <v>0</v>
      </c>
      <c r="JF145" s="12"/>
      <c r="JG145" s="12">
        <v>0</v>
      </c>
      <c r="JH145" s="12"/>
      <c r="JI145" s="12"/>
      <c r="JJ145" s="12"/>
      <c r="JK145" s="12"/>
      <c r="JL145" s="12"/>
      <c r="JM145" s="12">
        <v>0</v>
      </c>
      <c r="JN145" s="12">
        <v>0</v>
      </c>
      <c r="JO145" s="12">
        <v>0</v>
      </c>
      <c r="JP145" s="12">
        <v>0</v>
      </c>
      <c r="JQ145" s="12">
        <v>0</v>
      </c>
      <c r="JR145" s="12"/>
      <c r="JS145" s="12">
        <v>2</v>
      </c>
      <c r="JT145" s="12"/>
      <c r="JU145" s="12"/>
      <c r="JV145" s="12"/>
      <c r="JW145" s="12"/>
      <c r="JX145" s="12"/>
      <c r="JY145" s="12">
        <v>0</v>
      </c>
      <c r="JZ145" s="12">
        <v>0</v>
      </c>
      <c r="KA145" s="12">
        <v>0</v>
      </c>
      <c r="KB145" s="12">
        <v>0</v>
      </c>
      <c r="KC145" s="12">
        <v>0</v>
      </c>
      <c r="KD145" s="12"/>
      <c r="KE145" s="12">
        <v>0</v>
      </c>
      <c r="KF145" s="12"/>
      <c r="KG145" s="12"/>
      <c r="KH145" s="12"/>
      <c r="KI145" s="12"/>
      <c r="KJ145" s="12"/>
      <c r="KK145" s="12">
        <v>0</v>
      </c>
      <c r="KL145" s="12">
        <v>0</v>
      </c>
      <c r="KM145" s="12">
        <v>0</v>
      </c>
      <c r="KN145" s="12">
        <v>0</v>
      </c>
      <c r="KO145" s="12">
        <v>0</v>
      </c>
      <c r="KP145" s="12"/>
      <c r="KQ145" s="12">
        <v>0</v>
      </c>
      <c r="KR145" s="12"/>
      <c r="KS145" s="12"/>
      <c r="KT145" s="12"/>
      <c r="KU145" s="12"/>
      <c r="KV145" s="12"/>
      <c r="KW145" s="12">
        <v>0</v>
      </c>
      <c r="KX145" s="12">
        <v>0</v>
      </c>
      <c r="KY145" s="12">
        <v>0</v>
      </c>
      <c r="KZ145" s="12">
        <v>0</v>
      </c>
      <c r="LA145" s="12">
        <v>0</v>
      </c>
      <c r="LB145" s="12"/>
      <c r="LC145" s="12">
        <v>0</v>
      </c>
      <c r="LD145" s="12"/>
      <c r="LE145" s="12"/>
      <c r="LF145" s="12"/>
      <c r="LG145" s="12"/>
      <c r="LH145" s="12"/>
      <c r="LI145" s="12">
        <v>0</v>
      </c>
      <c r="LJ145" s="12">
        <v>0</v>
      </c>
      <c r="LK145" s="12">
        <v>0</v>
      </c>
      <c r="LL145" s="12">
        <v>0</v>
      </c>
      <c r="LM145" s="12">
        <v>0</v>
      </c>
      <c r="LN145" s="12"/>
      <c r="LO145" s="12">
        <v>0</v>
      </c>
      <c r="LP145" s="12"/>
      <c r="LQ145" s="12"/>
      <c r="LR145" s="12"/>
      <c r="LS145" s="12"/>
      <c r="LT145" s="14"/>
      <c r="LU145" s="14">
        <v>0</v>
      </c>
      <c r="LV145" s="14">
        <v>0</v>
      </c>
      <c r="LW145" s="14">
        <v>0</v>
      </c>
      <c r="LX145" s="14">
        <v>0</v>
      </c>
      <c r="LY145" s="14">
        <v>0</v>
      </c>
      <c r="LZ145" s="14"/>
      <c r="MA145" s="14">
        <v>0</v>
      </c>
      <c r="MB145" s="14"/>
      <c r="MC145" s="14"/>
      <c r="MD145" s="14"/>
      <c r="ME145" s="14"/>
      <c r="MF145" s="14"/>
      <c r="MG145" s="14">
        <v>496090.52230983501</v>
      </c>
      <c r="MH145" s="14">
        <v>0</v>
      </c>
      <c r="MI145" s="14">
        <v>0</v>
      </c>
      <c r="MJ145" s="14">
        <v>0</v>
      </c>
      <c r="MK145" s="14">
        <v>0</v>
      </c>
      <c r="ML145" s="14"/>
      <c r="MM145" s="14">
        <v>0</v>
      </c>
      <c r="MN145" s="14"/>
      <c r="MO145" s="14"/>
      <c r="MP145" s="14"/>
      <c r="MQ145" s="14"/>
      <c r="MR145" s="14"/>
      <c r="MS145" s="14">
        <v>0</v>
      </c>
      <c r="MT145" s="14">
        <v>325701.35000000003</v>
      </c>
      <c r="MU145" s="14">
        <v>0</v>
      </c>
      <c r="MV145" s="14">
        <v>0</v>
      </c>
      <c r="MW145" s="14">
        <v>0</v>
      </c>
      <c r="MX145" s="14"/>
      <c r="MY145" s="14">
        <v>0</v>
      </c>
      <c r="MZ145" s="14"/>
      <c r="NA145" s="14"/>
      <c r="NB145" s="14"/>
      <c r="NC145" s="14"/>
      <c r="ND145" s="14"/>
      <c r="NE145" s="14">
        <v>0</v>
      </c>
      <c r="NF145" s="14">
        <v>0</v>
      </c>
      <c r="NG145" s="14">
        <v>2842181.8400000003</v>
      </c>
      <c r="NH145" s="14">
        <v>0</v>
      </c>
      <c r="NI145" s="14">
        <v>0</v>
      </c>
      <c r="NJ145" s="14"/>
      <c r="NK145" s="14">
        <v>0</v>
      </c>
      <c r="NL145" s="14"/>
      <c r="NM145" s="14"/>
      <c r="NN145" s="14"/>
      <c r="NO145" s="14"/>
      <c r="NP145" s="14"/>
      <c r="NQ145" s="14">
        <v>0</v>
      </c>
      <c r="NR145" s="14">
        <v>0</v>
      </c>
      <c r="NS145" s="14">
        <v>0</v>
      </c>
      <c r="NT145" s="14">
        <v>120845.76000000001</v>
      </c>
      <c r="NU145" s="14">
        <v>0</v>
      </c>
      <c r="NV145" s="14"/>
      <c r="NW145" s="14">
        <v>0</v>
      </c>
      <c r="NX145" s="14"/>
      <c r="NY145" s="14"/>
      <c r="NZ145" s="14"/>
      <c r="OA145" s="14"/>
      <c r="OB145" s="14"/>
      <c r="OC145" s="14">
        <v>0</v>
      </c>
      <c r="OD145" s="14">
        <v>0</v>
      </c>
      <c r="OE145" s="14">
        <v>0</v>
      </c>
      <c r="OF145" s="14">
        <v>0</v>
      </c>
      <c r="OG145" s="14">
        <v>0</v>
      </c>
      <c r="OH145" s="14"/>
      <c r="OI145" s="14">
        <v>0</v>
      </c>
      <c r="OJ145" s="14"/>
      <c r="OK145" s="14"/>
      <c r="OL145" s="14"/>
      <c r="OM145" s="14"/>
      <c r="ON145" s="14"/>
      <c r="OO145" s="14">
        <v>0</v>
      </c>
      <c r="OP145" s="14">
        <v>0</v>
      </c>
      <c r="OQ145" s="14">
        <v>0</v>
      </c>
      <c r="OR145" s="14">
        <v>0</v>
      </c>
      <c r="OS145" s="14">
        <v>0</v>
      </c>
      <c r="OT145" s="14"/>
      <c r="OU145" s="14">
        <v>0</v>
      </c>
      <c r="OV145" s="14"/>
      <c r="OW145" s="14"/>
      <c r="OX145" s="14"/>
      <c r="OY145" s="14"/>
      <c r="OZ145" s="14"/>
      <c r="PA145" s="14">
        <v>0</v>
      </c>
      <c r="PB145" s="14">
        <v>0</v>
      </c>
      <c r="PC145" s="14">
        <v>0</v>
      </c>
      <c r="PD145" s="14">
        <v>0</v>
      </c>
      <c r="PE145" s="14">
        <v>0</v>
      </c>
      <c r="PF145" s="14"/>
      <c r="PG145" s="14">
        <v>29825.58</v>
      </c>
      <c r="PH145" s="14"/>
      <c r="PI145" s="14"/>
      <c r="PJ145" s="14"/>
      <c r="PK145" s="14"/>
      <c r="PL145" s="14"/>
      <c r="PM145" s="14">
        <v>0</v>
      </c>
      <c r="PN145" s="14">
        <v>0</v>
      </c>
      <c r="PO145" s="14">
        <v>0</v>
      </c>
      <c r="PP145" s="14">
        <v>0</v>
      </c>
      <c r="PQ145" s="14">
        <v>0</v>
      </c>
      <c r="PR145" s="14"/>
      <c r="PS145" s="14">
        <v>0</v>
      </c>
      <c r="PT145" s="14"/>
      <c r="PU145" s="14"/>
      <c r="PV145" s="14"/>
      <c r="PW145" s="14"/>
      <c r="PX145" s="14"/>
      <c r="PY145" s="14">
        <v>0</v>
      </c>
      <c r="PZ145" s="14">
        <v>0</v>
      </c>
      <c r="QA145" s="14">
        <v>0</v>
      </c>
      <c r="QB145" s="14">
        <v>0</v>
      </c>
      <c r="QC145" s="14">
        <v>0</v>
      </c>
      <c r="QD145" s="14"/>
      <c r="QE145" s="14">
        <v>0</v>
      </c>
      <c r="QF145" s="14"/>
      <c r="QG145" s="14"/>
      <c r="QH145" s="14"/>
      <c r="QI145" s="14"/>
    </row>
    <row r="146" spans="16:451">
      <c r="R146" s="12"/>
      <c r="S146" s="12" t="s">
        <v>49</v>
      </c>
      <c r="T146" s="12"/>
      <c r="U146" s="12">
        <v>16</v>
      </c>
      <c r="V146" s="12">
        <v>5</v>
      </c>
      <c r="W146" s="12">
        <v>15</v>
      </c>
      <c r="X146" s="12">
        <v>259</v>
      </c>
      <c r="Y146" s="12">
        <v>6</v>
      </c>
      <c r="Z146" s="12"/>
      <c r="AA146" s="12">
        <v>5</v>
      </c>
      <c r="AB146" s="12">
        <v>1</v>
      </c>
      <c r="AC146" s="12"/>
      <c r="AD146" s="12"/>
      <c r="AE146" s="12"/>
      <c r="AG146">
        <v>147543.67999999999</v>
      </c>
      <c r="AH146">
        <v>43678.64</v>
      </c>
      <c r="AI146">
        <v>149534.59</v>
      </c>
      <c r="AJ146">
        <v>2952899.7300000009</v>
      </c>
      <c r="AK146">
        <v>71684.100000000006</v>
      </c>
      <c r="AM146">
        <v>45213.61</v>
      </c>
      <c r="AN146">
        <v>136</v>
      </c>
      <c r="AR146" s="14"/>
      <c r="AS146" s="14">
        <v>146391.79711111108</v>
      </c>
      <c r="AT146" s="14">
        <v>43248.83</v>
      </c>
      <c r="AU146" s="14">
        <v>149390.66</v>
      </c>
      <c r="AV146" s="14">
        <v>2952899.7300000009</v>
      </c>
      <c r="AW146" s="14">
        <v>71161.135545454556</v>
      </c>
      <c r="AX146" s="14"/>
      <c r="AY146" s="14">
        <v>0</v>
      </c>
      <c r="AZ146" s="14">
        <v>0</v>
      </c>
      <c r="BA146" s="14"/>
      <c r="BB146" s="14"/>
      <c r="BC146" s="14"/>
      <c r="BD146" s="14"/>
      <c r="BE146" s="14">
        <v>1151.882888888892</v>
      </c>
      <c r="BF146" s="14">
        <v>429.81000000000017</v>
      </c>
      <c r="BG146" s="14">
        <v>143.92999999999938</v>
      </c>
      <c r="BH146" s="14">
        <v>0</v>
      </c>
      <c r="BI146" s="14">
        <v>522.9644545454513</v>
      </c>
      <c r="BJ146" s="14"/>
      <c r="BK146" s="14">
        <v>0</v>
      </c>
      <c r="BL146" s="14">
        <v>0</v>
      </c>
      <c r="BM146" s="14"/>
      <c r="BN146" s="14"/>
      <c r="BO146" s="14"/>
      <c r="BP146" s="14"/>
      <c r="BQ146" s="14">
        <v>2877.6049989999979</v>
      </c>
      <c r="BR146" s="14">
        <v>231.86</v>
      </c>
      <c r="BS146" s="14">
        <v>0</v>
      </c>
      <c r="BT146" s="14">
        <v>0</v>
      </c>
      <c r="BU146" s="14">
        <v>1074.6641324999998</v>
      </c>
      <c r="BV146" s="14"/>
      <c r="BW146" s="14">
        <v>0</v>
      </c>
      <c r="BX146" s="14">
        <v>0</v>
      </c>
      <c r="BY146" s="14"/>
      <c r="BZ146" s="14"/>
      <c r="CA146" s="14"/>
      <c r="CB146" s="15" t="e">
        <v>#DIV/0!</v>
      </c>
      <c r="CC146" s="15">
        <v>0</v>
      </c>
      <c r="CD146" s="15">
        <v>0</v>
      </c>
      <c r="CE146" s="15">
        <v>0</v>
      </c>
      <c r="CF146" s="15">
        <v>0</v>
      </c>
      <c r="CG146" s="15">
        <v>0</v>
      </c>
      <c r="CH146" s="15" t="e">
        <v>#DIV/0!</v>
      </c>
      <c r="CI146" s="15">
        <v>1</v>
      </c>
      <c r="CJ146" s="15">
        <v>0</v>
      </c>
      <c r="CK146" s="15" t="e">
        <v>#DIV/0!</v>
      </c>
      <c r="CL146" s="15" t="e">
        <v>#DIV/0!</v>
      </c>
      <c r="CM146" s="15" t="e">
        <v>#DIV/0!</v>
      </c>
      <c r="CN146" s="15" t="e">
        <v>#DIV/0!</v>
      </c>
      <c r="CO146" s="15">
        <v>0</v>
      </c>
      <c r="CP146" s="15">
        <v>0</v>
      </c>
      <c r="CQ146" s="15">
        <v>0</v>
      </c>
      <c r="CR146" s="15">
        <v>0</v>
      </c>
      <c r="CS146" s="15">
        <v>0</v>
      </c>
      <c r="CT146" s="15" t="e">
        <v>#DIV/0!</v>
      </c>
      <c r="CU146" s="15">
        <v>0</v>
      </c>
      <c r="CV146" s="15">
        <v>1</v>
      </c>
      <c r="CW146" s="15" t="e">
        <v>#DIV/0!</v>
      </c>
      <c r="CX146" s="15" t="e">
        <v>#DIV/0!</v>
      </c>
      <c r="CY146" s="15" t="e">
        <v>#DIV/0!</v>
      </c>
      <c r="CZ146" s="15">
        <v>0</v>
      </c>
      <c r="DA146" s="15">
        <v>0.17454312007860615</v>
      </c>
      <c r="DB146" s="15">
        <v>0.17515152194809358</v>
      </c>
      <c r="DC146" s="15">
        <v>0.17489202596722075</v>
      </c>
      <c r="DD146" s="15">
        <v>0.17131035997752828</v>
      </c>
      <c r="DE146" s="15">
        <v>0.17990000000000003</v>
      </c>
      <c r="DF146" s="15">
        <v>0</v>
      </c>
      <c r="DG146" s="15">
        <v>0.17781086815033262</v>
      </c>
      <c r="DH146" s="15">
        <v>0.16990000000000002</v>
      </c>
      <c r="DI146" s="15">
        <v>0</v>
      </c>
      <c r="DJ146" s="15">
        <v>0</v>
      </c>
      <c r="DK146" s="15">
        <v>0</v>
      </c>
      <c r="DL146" s="16">
        <v>0</v>
      </c>
      <c r="DM146" s="16">
        <v>117.62889630632836</v>
      </c>
      <c r="DN146" s="16">
        <v>114.42486382569689</v>
      </c>
      <c r="DO146" s="16">
        <v>120</v>
      </c>
      <c r="DP146" s="16">
        <v>117.23802195341283</v>
      </c>
      <c r="DQ146" s="16">
        <v>120</v>
      </c>
      <c r="DR146" s="16">
        <v>0</v>
      </c>
      <c r="DS146" s="16">
        <v>119.99999999999999</v>
      </c>
      <c r="DT146" s="16">
        <v>120</v>
      </c>
      <c r="DU146" s="16">
        <v>0</v>
      </c>
      <c r="DV146" s="16">
        <v>0</v>
      </c>
      <c r="DW146" s="16">
        <v>0</v>
      </c>
      <c r="DX146" s="16">
        <v>0</v>
      </c>
      <c r="DY146" s="16">
        <v>96.701930606585208</v>
      </c>
      <c r="DZ146" s="16">
        <v>94.959841931005016</v>
      </c>
      <c r="EA146" s="16">
        <v>97.768202766895243</v>
      </c>
      <c r="EB146" s="16">
        <v>96.075797521961562</v>
      </c>
      <c r="EC146" s="16">
        <v>101.28299325082151</v>
      </c>
      <c r="ED146" s="16">
        <v>0</v>
      </c>
      <c r="EE146" s="16">
        <v>97.966850317000421</v>
      </c>
      <c r="EF146" s="16">
        <v>97</v>
      </c>
      <c r="EG146" s="16">
        <v>0</v>
      </c>
      <c r="EH146" s="16">
        <v>0</v>
      </c>
      <c r="EI146" s="16">
        <v>0</v>
      </c>
      <c r="EJ146" s="16">
        <v>0</v>
      </c>
      <c r="EK146" s="16">
        <v>21.542865267289063</v>
      </c>
      <c r="EL146" s="16">
        <v>20.490120687813736</v>
      </c>
      <c r="EM146" s="16">
        <v>22.497694771707316</v>
      </c>
      <c r="EN146" s="16">
        <v>21.432480528959989</v>
      </c>
      <c r="EO146" s="16">
        <v>20.892655923076418</v>
      </c>
      <c r="EP146" s="16">
        <v>0</v>
      </c>
      <c r="EQ146" s="16">
        <v>22.259779333649533</v>
      </c>
      <c r="ER146" s="16">
        <v>23</v>
      </c>
      <c r="ES146" s="16">
        <v>0</v>
      </c>
      <c r="ET146" s="16">
        <v>0</v>
      </c>
      <c r="EU146" s="16">
        <v>0</v>
      </c>
      <c r="EV146" s="16">
        <v>0</v>
      </c>
      <c r="EW146" s="16">
        <v>621.21264442975883</v>
      </c>
      <c r="EX146" s="16">
        <v>624.29573854533805</v>
      </c>
      <c r="EY146" s="16">
        <v>656.78340882969326</v>
      </c>
      <c r="EZ146" s="16">
        <v>663.55815198642006</v>
      </c>
      <c r="FA146" s="16">
        <v>661.56401401113999</v>
      </c>
      <c r="FB146" s="16">
        <v>0</v>
      </c>
      <c r="FC146" s="16">
        <v>660.72525709078229</v>
      </c>
      <c r="FD146" s="16">
        <v>603.5</v>
      </c>
      <c r="FE146" s="16">
        <v>0</v>
      </c>
      <c r="FF146" s="16">
        <v>0</v>
      </c>
      <c r="FG146" s="16">
        <v>0</v>
      </c>
      <c r="FH146" s="13">
        <v>0</v>
      </c>
      <c r="FI146" s="13">
        <v>11078.75</v>
      </c>
      <c r="FJ146" s="13">
        <v>10600</v>
      </c>
      <c r="FK146" s="13">
        <v>12628.133333333333</v>
      </c>
      <c r="FL146" s="13">
        <v>14338.401544401544</v>
      </c>
      <c r="FM146" s="13">
        <v>14500</v>
      </c>
      <c r="FN146" s="13">
        <v>0</v>
      </c>
      <c r="FO146" s="13">
        <v>11020.4</v>
      </c>
      <c r="FP146" s="13">
        <v>9300</v>
      </c>
      <c r="FQ146" s="13">
        <v>0</v>
      </c>
      <c r="FR146" s="13">
        <v>0</v>
      </c>
      <c r="FS146" s="13">
        <v>0</v>
      </c>
      <c r="FT146" s="15">
        <v>0</v>
      </c>
      <c r="FU146" s="15">
        <v>0.10921161006431231</v>
      </c>
      <c r="FV146" s="15">
        <v>0.11669811320754717</v>
      </c>
      <c r="FW146" s="15">
        <v>0.15029040977288805</v>
      </c>
      <c r="FX146" s="15">
        <v>0.14023618029289811</v>
      </c>
      <c r="FY146" s="15">
        <v>0.12377586206896551</v>
      </c>
      <c r="FZ146" s="15">
        <v>0</v>
      </c>
      <c r="GA146" s="15">
        <v>0.12416627345649885</v>
      </c>
      <c r="GB146" s="15">
        <v>0.105</v>
      </c>
      <c r="GC146" s="15">
        <v>0</v>
      </c>
      <c r="GD146" s="15">
        <v>0</v>
      </c>
      <c r="GE146" s="15">
        <v>0</v>
      </c>
      <c r="GF146" s="12"/>
      <c r="GG146" s="12">
        <v>0</v>
      </c>
      <c r="GH146" s="12">
        <v>0</v>
      </c>
      <c r="GI146" s="12">
        <v>0</v>
      </c>
      <c r="GJ146" s="12">
        <v>0</v>
      </c>
      <c r="GK146" s="12">
        <v>0</v>
      </c>
      <c r="GL146" s="12"/>
      <c r="GM146" s="12">
        <v>0</v>
      </c>
      <c r="GN146" s="12">
        <v>0</v>
      </c>
      <c r="GO146" s="12"/>
      <c r="GP146" s="12"/>
      <c r="GQ146" s="12"/>
      <c r="GR146" s="12"/>
      <c r="GS146" s="12">
        <v>16</v>
      </c>
      <c r="GT146" s="12">
        <v>0</v>
      </c>
      <c r="GU146" s="12">
        <v>0</v>
      </c>
      <c r="GV146" s="12">
        <v>0</v>
      </c>
      <c r="GW146" s="12">
        <v>0</v>
      </c>
      <c r="GX146" s="12"/>
      <c r="GY146" s="12">
        <v>0</v>
      </c>
      <c r="GZ146" s="12">
        <v>0</v>
      </c>
      <c r="HA146" s="12"/>
      <c r="HB146" s="12"/>
      <c r="HC146" s="12"/>
      <c r="HD146" s="12"/>
      <c r="HE146" s="12">
        <v>0</v>
      </c>
      <c r="HF146" s="12">
        <v>5</v>
      </c>
      <c r="HG146" s="12">
        <v>0</v>
      </c>
      <c r="HH146" s="12">
        <v>0</v>
      </c>
      <c r="HI146" s="12">
        <v>0</v>
      </c>
      <c r="HJ146" s="12"/>
      <c r="HK146" s="12">
        <v>0</v>
      </c>
      <c r="HL146" s="12">
        <v>0</v>
      </c>
      <c r="HM146" s="12"/>
      <c r="HN146" s="12"/>
      <c r="HO146" s="12"/>
      <c r="HP146" s="12"/>
      <c r="HQ146" s="12">
        <v>0</v>
      </c>
      <c r="HR146" s="12">
        <v>0</v>
      </c>
      <c r="HS146" s="12">
        <v>15</v>
      </c>
      <c r="HT146" s="12">
        <v>0</v>
      </c>
      <c r="HU146" s="12">
        <v>0</v>
      </c>
      <c r="HV146" s="12"/>
      <c r="HW146" s="12">
        <v>0</v>
      </c>
      <c r="HX146" s="12">
        <v>0</v>
      </c>
      <c r="HY146" s="12"/>
      <c r="HZ146" s="12"/>
      <c r="IA146" s="12"/>
      <c r="IB146" s="12"/>
      <c r="IC146" s="12">
        <v>0</v>
      </c>
      <c r="ID146" s="12">
        <v>0</v>
      </c>
      <c r="IE146" s="12">
        <v>0</v>
      </c>
      <c r="IF146" s="12">
        <v>259</v>
      </c>
      <c r="IG146" s="12">
        <v>0</v>
      </c>
      <c r="IH146" s="12"/>
      <c r="II146" s="12">
        <v>0</v>
      </c>
      <c r="IJ146" s="12">
        <v>0</v>
      </c>
      <c r="IK146" s="12"/>
      <c r="IL146" s="12"/>
      <c r="IM146" s="12"/>
      <c r="IN146" s="12"/>
      <c r="IO146" s="12">
        <v>0</v>
      </c>
      <c r="IP146" s="12">
        <v>0</v>
      </c>
      <c r="IQ146" s="12">
        <v>0</v>
      </c>
      <c r="IR146" s="12">
        <v>0</v>
      </c>
      <c r="IS146" s="12">
        <v>0</v>
      </c>
      <c r="IT146" s="12"/>
      <c r="IU146" s="12">
        <v>0</v>
      </c>
      <c r="IV146" s="12">
        <v>0</v>
      </c>
      <c r="IW146" s="12"/>
      <c r="IX146" s="12"/>
      <c r="IY146" s="12"/>
      <c r="IZ146" s="12"/>
      <c r="JA146" s="12">
        <v>0</v>
      </c>
      <c r="JB146" s="12">
        <v>0</v>
      </c>
      <c r="JC146" s="12">
        <v>0</v>
      </c>
      <c r="JD146" s="12">
        <v>0</v>
      </c>
      <c r="JE146" s="12">
        <v>0</v>
      </c>
      <c r="JF146" s="12"/>
      <c r="JG146" s="12">
        <v>0</v>
      </c>
      <c r="JH146" s="12">
        <v>0</v>
      </c>
      <c r="JI146" s="12"/>
      <c r="JJ146" s="12"/>
      <c r="JK146" s="12"/>
      <c r="JL146" s="12"/>
      <c r="JM146" s="12">
        <v>0</v>
      </c>
      <c r="JN146" s="12">
        <v>0</v>
      </c>
      <c r="JO146" s="12">
        <v>0</v>
      </c>
      <c r="JP146" s="12">
        <v>0</v>
      </c>
      <c r="JQ146" s="12">
        <v>0</v>
      </c>
      <c r="JR146" s="12"/>
      <c r="JS146" s="12">
        <v>5</v>
      </c>
      <c r="JT146" s="12">
        <v>0</v>
      </c>
      <c r="JU146" s="12"/>
      <c r="JV146" s="12"/>
      <c r="JW146" s="12"/>
      <c r="JX146" s="12"/>
      <c r="JY146" s="12">
        <v>0</v>
      </c>
      <c r="JZ146" s="12">
        <v>0</v>
      </c>
      <c r="KA146" s="12">
        <v>0</v>
      </c>
      <c r="KB146" s="12">
        <v>0</v>
      </c>
      <c r="KC146" s="12">
        <v>0</v>
      </c>
      <c r="KD146" s="12"/>
      <c r="KE146" s="12">
        <v>0</v>
      </c>
      <c r="KF146" s="12">
        <v>1</v>
      </c>
      <c r="KG146" s="12"/>
      <c r="KH146" s="12"/>
      <c r="KI146" s="12"/>
      <c r="KJ146" s="12"/>
      <c r="KK146" s="12">
        <v>0</v>
      </c>
      <c r="KL146" s="12">
        <v>0</v>
      </c>
      <c r="KM146" s="12">
        <v>0</v>
      </c>
      <c r="KN146" s="12">
        <v>0</v>
      </c>
      <c r="KO146" s="12">
        <v>0</v>
      </c>
      <c r="KP146" s="12"/>
      <c r="KQ146" s="12">
        <v>0</v>
      </c>
      <c r="KR146" s="12">
        <v>0</v>
      </c>
      <c r="KS146" s="12"/>
      <c r="KT146" s="12"/>
      <c r="KU146" s="12"/>
      <c r="KV146" s="12"/>
      <c r="KW146" s="12">
        <v>0</v>
      </c>
      <c r="KX146" s="12">
        <v>0</v>
      </c>
      <c r="KY146" s="12">
        <v>0</v>
      </c>
      <c r="KZ146" s="12">
        <v>0</v>
      </c>
      <c r="LA146" s="12">
        <v>0</v>
      </c>
      <c r="LB146" s="12"/>
      <c r="LC146" s="12">
        <v>0</v>
      </c>
      <c r="LD146" s="12">
        <v>0</v>
      </c>
      <c r="LE146" s="12"/>
      <c r="LF146" s="12"/>
      <c r="LG146" s="12"/>
      <c r="LH146" s="12"/>
      <c r="LI146" s="12">
        <v>0</v>
      </c>
      <c r="LJ146" s="12">
        <v>0</v>
      </c>
      <c r="LK146" s="12">
        <v>0</v>
      </c>
      <c r="LL146" s="12">
        <v>0</v>
      </c>
      <c r="LM146" s="12">
        <v>0</v>
      </c>
      <c r="LN146" s="12"/>
      <c r="LO146" s="12">
        <v>0</v>
      </c>
      <c r="LP146" s="12">
        <v>0</v>
      </c>
      <c r="LQ146" s="12"/>
      <c r="LR146" s="12"/>
      <c r="LS146" s="12"/>
      <c r="LT146" s="14"/>
      <c r="LU146" s="14">
        <v>0</v>
      </c>
      <c r="LV146" s="14">
        <v>0</v>
      </c>
      <c r="LW146" s="14">
        <v>0</v>
      </c>
      <c r="LX146" s="14">
        <v>0</v>
      </c>
      <c r="LY146" s="14">
        <v>0</v>
      </c>
      <c r="LZ146" s="14"/>
      <c r="MA146" s="14">
        <v>0</v>
      </c>
      <c r="MB146" s="14">
        <v>0</v>
      </c>
      <c r="MC146" s="14"/>
      <c r="MD146" s="14"/>
      <c r="ME146" s="14"/>
      <c r="MF146" s="14"/>
      <c r="MG146" s="14">
        <v>146391.79711111108</v>
      </c>
      <c r="MH146" s="14">
        <v>0</v>
      </c>
      <c r="MI146" s="14">
        <v>0</v>
      </c>
      <c r="MJ146" s="14">
        <v>0</v>
      </c>
      <c r="MK146" s="14">
        <v>0</v>
      </c>
      <c r="ML146" s="14"/>
      <c r="MM146" s="14">
        <v>0</v>
      </c>
      <c r="MN146" s="14">
        <v>0</v>
      </c>
      <c r="MO146" s="14"/>
      <c r="MP146" s="14"/>
      <c r="MQ146" s="14"/>
      <c r="MR146" s="14"/>
      <c r="MS146" s="14">
        <v>0</v>
      </c>
      <c r="MT146" s="14">
        <v>43248.83</v>
      </c>
      <c r="MU146" s="14">
        <v>0</v>
      </c>
      <c r="MV146" s="14">
        <v>0</v>
      </c>
      <c r="MW146" s="14">
        <v>0</v>
      </c>
      <c r="MX146" s="14"/>
      <c r="MY146" s="14">
        <v>0</v>
      </c>
      <c r="MZ146" s="14">
        <v>0</v>
      </c>
      <c r="NA146" s="14"/>
      <c r="NB146" s="14"/>
      <c r="NC146" s="14"/>
      <c r="ND146" s="14"/>
      <c r="NE146" s="14">
        <v>0</v>
      </c>
      <c r="NF146" s="14">
        <v>0</v>
      </c>
      <c r="NG146" s="14">
        <v>149390.66</v>
      </c>
      <c r="NH146" s="14">
        <v>0</v>
      </c>
      <c r="NI146" s="14">
        <v>0</v>
      </c>
      <c r="NJ146" s="14"/>
      <c r="NK146" s="14">
        <v>0</v>
      </c>
      <c r="NL146" s="14">
        <v>0</v>
      </c>
      <c r="NM146" s="14"/>
      <c r="NN146" s="14"/>
      <c r="NO146" s="14"/>
      <c r="NP146" s="14"/>
      <c r="NQ146" s="14">
        <v>0</v>
      </c>
      <c r="NR146" s="14">
        <v>0</v>
      </c>
      <c r="NS146" s="14">
        <v>0</v>
      </c>
      <c r="NT146" s="14">
        <v>2952899.7300000009</v>
      </c>
      <c r="NU146" s="14">
        <v>0</v>
      </c>
      <c r="NV146" s="14"/>
      <c r="NW146" s="14">
        <v>0</v>
      </c>
      <c r="NX146" s="14">
        <v>0</v>
      </c>
      <c r="NY146" s="14"/>
      <c r="NZ146" s="14"/>
      <c r="OA146" s="14"/>
      <c r="OB146" s="14"/>
      <c r="OC146" s="14">
        <v>0</v>
      </c>
      <c r="OD146" s="14">
        <v>0</v>
      </c>
      <c r="OE146" s="14">
        <v>0</v>
      </c>
      <c r="OF146" s="14">
        <v>0</v>
      </c>
      <c r="OG146" s="14">
        <v>0</v>
      </c>
      <c r="OH146" s="14"/>
      <c r="OI146" s="14">
        <v>0</v>
      </c>
      <c r="OJ146" s="14">
        <v>0</v>
      </c>
      <c r="OK146" s="14"/>
      <c r="OL146" s="14"/>
      <c r="OM146" s="14"/>
      <c r="ON146" s="14"/>
      <c r="OO146" s="14">
        <v>0</v>
      </c>
      <c r="OP146" s="14">
        <v>0</v>
      </c>
      <c r="OQ146" s="14">
        <v>0</v>
      </c>
      <c r="OR146" s="14">
        <v>0</v>
      </c>
      <c r="OS146" s="14">
        <v>0</v>
      </c>
      <c r="OT146" s="14"/>
      <c r="OU146" s="14">
        <v>0</v>
      </c>
      <c r="OV146" s="14">
        <v>0</v>
      </c>
      <c r="OW146" s="14"/>
      <c r="OX146" s="14"/>
      <c r="OY146" s="14"/>
      <c r="OZ146" s="14"/>
      <c r="PA146" s="14">
        <v>0</v>
      </c>
      <c r="PB146" s="14">
        <v>0</v>
      </c>
      <c r="PC146" s="14">
        <v>0</v>
      </c>
      <c r="PD146" s="14">
        <v>0</v>
      </c>
      <c r="PE146" s="14">
        <v>0</v>
      </c>
      <c r="PF146" s="14"/>
      <c r="PG146" s="14">
        <v>45213.61</v>
      </c>
      <c r="PH146" s="14">
        <v>0</v>
      </c>
      <c r="PI146" s="14"/>
      <c r="PJ146" s="14"/>
      <c r="PK146" s="14"/>
      <c r="PL146" s="14"/>
      <c r="PM146" s="14">
        <v>0</v>
      </c>
      <c r="PN146" s="14">
        <v>0</v>
      </c>
      <c r="PO146" s="14">
        <v>0</v>
      </c>
      <c r="PP146" s="14">
        <v>0</v>
      </c>
      <c r="PQ146" s="14">
        <v>0</v>
      </c>
      <c r="PR146" s="14"/>
      <c r="PS146" s="14">
        <v>0</v>
      </c>
      <c r="PT146" s="14">
        <v>136</v>
      </c>
      <c r="PU146" s="14"/>
      <c r="PV146" s="14"/>
      <c r="PW146" s="14"/>
      <c r="PX146" s="14"/>
      <c r="PY146" s="14">
        <v>0</v>
      </c>
      <c r="PZ146" s="14">
        <v>0</v>
      </c>
      <c r="QA146" s="14">
        <v>0</v>
      </c>
      <c r="QB146" s="14">
        <v>0</v>
      </c>
      <c r="QC146" s="14">
        <v>0</v>
      </c>
      <c r="QD146" s="14"/>
      <c r="QE146" s="14">
        <v>0</v>
      </c>
      <c r="QF146" s="14">
        <v>0</v>
      </c>
      <c r="QG146" s="14"/>
      <c r="QH146" s="14"/>
      <c r="QI146" s="14"/>
    </row>
    <row r="147" spans="16:451">
      <c r="R147" s="12"/>
      <c r="S147" s="12" t="s">
        <v>50</v>
      </c>
      <c r="T147" s="12"/>
      <c r="U147" s="12">
        <v>6</v>
      </c>
      <c r="V147" s="12"/>
      <c r="W147" s="12">
        <v>3</v>
      </c>
      <c r="X147" s="12">
        <v>10</v>
      </c>
      <c r="Y147" s="12">
        <v>5</v>
      </c>
      <c r="Z147" s="12"/>
      <c r="AA147" s="12">
        <v>281</v>
      </c>
      <c r="AB147" s="12">
        <v>2</v>
      </c>
      <c r="AC147" s="12"/>
      <c r="AD147" s="12"/>
      <c r="AE147" s="12"/>
      <c r="AG147">
        <v>88640.37999999999</v>
      </c>
      <c r="AI147">
        <v>37971.94</v>
      </c>
      <c r="AJ147">
        <v>160775.18000000002</v>
      </c>
      <c r="AK147">
        <v>67125.97</v>
      </c>
      <c r="AM147">
        <v>3225251.7999999993</v>
      </c>
      <c r="AN147">
        <v>30537.7</v>
      </c>
      <c r="AR147" s="14"/>
      <c r="AS147" s="14">
        <v>87641.622361111105</v>
      </c>
      <c r="AT147" s="14"/>
      <c r="AU147" s="14">
        <v>37667.78</v>
      </c>
      <c r="AV147" s="14">
        <v>160456.71</v>
      </c>
      <c r="AW147" s="14">
        <v>66717.216666666704</v>
      </c>
      <c r="AX147" s="14"/>
      <c r="AY147" s="14">
        <v>0</v>
      </c>
      <c r="AZ147" s="14">
        <v>0</v>
      </c>
      <c r="BA147" s="14"/>
      <c r="BB147" s="14"/>
      <c r="BC147" s="14"/>
      <c r="BD147" s="14"/>
      <c r="BE147" s="14">
        <v>998.75763888888866</v>
      </c>
      <c r="BF147" s="14"/>
      <c r="BG147" s="14">
        <v>304.15999999999872</v>
      </c>
      <c r="BH147" s="14">
        <v>318.46999999999912</v>
      </c>
      <c r="BI147" s="14">
        <v>408.75333333333197</v>
      </c>
      <c r="BJ147" s="14"/>
      <c r="BK147" s="14">
        <v>0</v>
      </c>
      <c r="BL147" s="14">
        <v>30537.7</v>
      </c>
      <c r="BM147" s="14"/>
      <c r="BN147" s="14"/>
      <c r="BO147" s="14"/>
      <c r="BP147" s="14"/>
      <c r="BQ147" s="14">
        <v>1328.8670301666671</v>
      </c>
      <c r="BR147" s="14"/>
      <c r="BS147" s="14">
        <v>0</v>
      </c>
      <c r="BT147" s="14">
        <v>0</v>
      </c>
      <c r="BU147" s="14">
        <v>1006.330166916666</v>
      </c>
      <c r="BV147" s="14"/>
      <c r="BW147" s="14">
        <v>0</v>
      </c>
      <c r="BX147" s="14">
        <v>0</v>
      </c>
      <c r="BY147" s="14"/>
      <c r="BZ147" s="14"/>
      <c r="CA147" s="14"/>
      <c r="CB147" s="15" t="e">
        <v>#DIV/0!</v>
      </c>
      <c r="CC147" s="15">
        <v>0</v>
      </c>
      <c r="CD147" s="15" t="e">
        <v>#DIV/0!</v>
      </c>
      <c r="CE147" s="15">
        <v>0</v>
      </c>
      <c r="CF147" s="15">
        <v>0</v>
      </c>
      <c r="CG147" s="15">
        <v>0</v>
      </c>
      <c r="CH147" s="15" t="e">
        <v>#DIV/0!</v>
      </c>
      <c r="CI147" s="15">
        <v>1</v>
      </c>
      <c r="CJ147" s="15">
        <v>0</v>
      </c>
      <c r="CK147" s="15" t="e">
        <v>#DIV/0!</v>
      </c>
      <c r="CL147" s="15" t="e">
        <v>#DIV/0!</v>
      </c>
      <c r="CM147" s="15" t="e">
        <v>#DIV/0!</v>
      </c>
      <c r="CN147" s="15" t="e">
        <v>#DIV/0!</v>
      </c>
      <c r="CO147" s="15">
        <v>0</v>
      </c>
      <c r="CP147" s="15" t="e">
        <v>#DIV/0!</v>
      </c>
      <c r="CQ147" s="15">
        <v>0</v>
      </c>
      <c r="CR147" s="15">
        <v>0</v>
      </c>
      <c r="CS147" s="15">
        <v>0</v>
      </c>
      <c r="CT147" s="15" t="e">
        <v>#DIV/0!</v>
      </c>
      <c r="CU147" s="15">
        <v>0</v>
      </c>
      <c r="CV147" s="15">
        <v>0</v>
      </c>
      <c r="CW147" s="15" t="e">
        <v>#DIV/0!</v>
      </c>
      <c r="CX147" s="15" t="e">
        <v>#DIV/0!</v>
      </c>
      <c r="CY147" s="15" t="e">
        <v>#DIV/0!</v>
      </c>
      <c r="CZ147" s="15">
        <v>0</v>
      </c>
      <c r="DA147" s="15">
        <v>0.17990000000000003</v>
      </c>
      <c r="DB147" s="15">
        <v>0</v>
      </c>
      <c r="DC147" s="15">
        <v>0.17990000000000003</v>
      </c>
      <c r="DD147" s="15">
        <v>0.17488904122365231</v>
      </c>
      <c r="DE147" s="15">
        <v>0.17989999999999998</v>
      </c>
      <c r="DF147" s="15">
        <v>0</v>
      </c>
      <c r="DG147" s="15">
        <v>0.17128028423003783</v>
      </c>
      <c r="DH147" s="15">
        <v>0.17768859527121003</v>
      </c>
      <c r="DI147" s="15">
        <v>0</v>
      </c>
      <c r="DJ147" s="15">
        <v>0</v>
      </c>
      <c r="DK147" s="15">
        <v>0</v>
      </c>
      <c r="DL147" s="16">
        <v>0</v>
      </c>
      <c r="DM147" s="16">
        <v>120</v>
      </c>
      <c r="DN147" s="16">
        <v>0</v>
      </c>
      <c r="DO147" s="16">
        <v>120</v>
      </c>
      <c r="DP147" s="16">
        <v>116.96054840514829</v>
      </c>
      <c r="DQ147" s="16">
        <v>114.35870527689494</v>
      </c>
      <c r="DR147" s="16">
        <v>0</v>
      </c>
      <c r="DS147" s="16">
        <v>117.63459435571099</v>
      </c>
      <c r="DT147" s="16">
        <v>120</v>
      </c>
      <c r="DU147" s="16">
        <v>0</v>
      </c>
      <c r="DV147" s="16">
        <v>0</v>
      </c>
      <c r="DW147" s="16">
        <v>0</v>
      </c>
      <c r="DX147" s="16">
        <v>0</v>
      </c>
      <c r="DY147" s="16">
        <v>100.41584869357057</v>
      </c>
      <c r="DZ147" s="16">
        <v>0</v>
      </c>
      <c r="EA147" s="16">
        <v>102.05664624234088</v>
      </c>
      <c r="EB147" s="16">
        <v>96.659246176086555</v>
      </c>
      <c r="EC147" s="16">
        <v>95.456777165933318</v>
      </c>
      <c r="ED147" s="16">
        <v>0</v>
      </c>
      <c r="EE147" s="16">
        <v>96.420502147943125</v>
      </c>
      <c r="EF147" s="16">
        <v>100.557719054242</v>
      </c>
      <c r="EG147" s="16">
        <v>0</v>
      </c>
      <c r="EH147" s="16">
        <v>0</v>
      </c>
      <c r="EI147" s="16">
        <v>0</v>
      </c>
      <c r="EJ147" s="16">
        <v>0</v>
      </c>
      <c r="EK147" s="16">
        <v>20.40621119142363</v>
      </c>
      <c r="EL147" s="16">
        <v>0</v>
      </c>
      <c r="EM147" s="16">
        <v>20.056646242340879</v>
      </c>
      <c r="EN147" s="16">
        <v>20.678610567058385</v>
      </c>
      <c r="EO147" s="16">
        <v>21.15081813399064</v>
      </c>
      <c r="EP147" s="16">
        <v>0</v>
      </c>
      <c r="EQ147" s="16">
        <v>21.3930330645589</v>
      </c>
      <c r="ER147" s="16">
        <v>21</v>
      </c>
      <c r="ES147" s="16">
        <v>0</v>
      </c>
      <c r="ET147" s="16">
        <v>0</v>
      </c>
      <c r="EU147" s="16">
        <v>0</v>
      </c>
      <c r="EV147" s="16">
        <v>0</v>
      </c>
      <c r="EW147" s="16">
        <v>631.82346093987985</v>
      </c>
      <c r="EX147" s="16">
        <v>0</v>
      </c>
      <c r="EY147" s="16">
        <v>619.77228960860327</v>
      </c>
      <c r="EZ147" s="16">
        <v>647.02110438817385</v>
      </c>
      <c r="FA147" s="16">
        <v>616.24864412375996</v>
      </c>
      <c r="FB147" s="16">
        <v>0</v>
      </c>
      <c r="FC147" s="16">
        <v>667.87796951242228</v>
      </c>
      <c r="FD147" s="16">
        <v>669.91794158553546</v>
      </c>
      <c r="FE147" s="16">
        <v>0</v>
      </c>
      <c r="FF147" s="16">
        <v>0</v>
      </c>
      <c r="FG147" s="16">
        <v>0</v>
      </c>
      <c r="FH147" s="13">
        <v>0</v>
      </c>
      <c r="FI147" s="13">
        <v>17383.333333333332</v>
      </c>
      <c r="FJ147" s="13">
        <v>0</v>
      </c>
      <c r="FK147" s="13">
        <v>15550</v>
      </c>
      <c r="FL147" s="13">
        <v>19426</v>
      </c>
      <c r="FM147" s="13">
        <v>16016.4</v>
      </c>
      <c r="FN147" s="13">
        <v>0</v>
      </c>
      <c r="FO147" s="13">
        <v>14352.252669039146</v>
      </c>
      <c r="FP147" s="13">
        <v>17975</v>
      </c>
      <c r="FQ147" s="13">
        <v>0</v>
      </c>
      <c r="FR147" s="13">
        <v>0</v>
      </c>
      <c r="FS147" s="13">
        <v>0</v>
      </c>
      <c r="FT147" s="15">
        <v>0</v>
      </c>
      <c r="FU147" s="15">
        <v>0.10405129434324065</v>
      </c>
      <c r="FV147" s="15">
        <v>0</v>
      </c>
      <c r="FW147" s="15">
        <v>0.14287245444801716</v>
      </c>
      <c r="FX147" s="15">
        <v>0.11689488314629877</v>
      </c>
      <c r="FY147" s="15">
        <v>0.10351851851851851</v>
      </c>
      <c r="FZ147" s="15">
        <v>0</v>
      </c>
      <c r="GA147" s="15">
        <v>0.14021950997561849</v>
      </c>
      <c r="GB147" s="15">
        <v>0.105</v>
      </c>
      <c r="GC147" s="15">
        <v>0</v>
      </c>
      <c r="GD147" s="15">
        <v>0</v>
      </c>
      <c r="GE147" s="15">
        <v>0</v>
      </c>
      <c r="GF147" s="12"/>
      <c r="GG147" s="12">
        <v>0</v>
      </c>
      <c r="GH147" s="12"/>
      <c r="GI147" s="12">
        <v>0</v>
      </c>
      <c r="GJ147" s="12">
        <v>0</v>
      </c>
      <c r="GK147" s="12">
        <v>0</v>
      </c>
      <c r="GL147" s="12"/>
      <c r="GM147" s="12">
        <v>0</v>
      </c>
      <c r="GN147" s="12">
        <v>0</v>
      </c>
      <c r="GO147" s="12"/>
      <c r="GP147" s="12"/>
      <c r="GQ147" s="12"/>
      <c r="GR147" s="12"/>
      <c r="GS147" s="12">
        <v>6</v>
      </c>
      <c r="GT147" s="12"/>
      <c r="GU147" s="12">
        <v>0</v>
      </c>
      <c r="GV147" s="12">
        <v>0</v>
      </c>
      <c r="GW147" s="12">
        <v>0</v>
      </c>
      <c r="GX147" s="12"/>
      <c r="GY147" s="12">
        <v>0</v>
      </c>
      <c r="GZ147" s="12">
        <v>0</v>
      </c>
      <c r="HA147" s="12"/>
      <c r="HB147" s="12"/>
      <c r="HC147" s="12"/>
      <c r="HD147" s="12"/>
      <c r="HE147" s="12">
        <v>0</v>
      </c>
      <c r="HF147" s="12"/>
      <c r="HG147" s="12">
        <v>0</v>
      </c>
      <c r="HH147" s="12">
        <v>0</v>
      </c>
      <c r="HI147" s="12">
        <v>0</v>
      </c>
      <c r="HJ147" s="12"/>
      <c r="HK147" s="12">
        <v>0</v>
      </c>
      <c r="HL147" s="12">
        <v>0</v>
      </c>
      <c r="HM147" s="12"/>
      <c r="HN147" s="12"/>
      <c r="HO147" s="12"/>
      <c r="HP147" s="12"/>
      <c r="HQ147" s="12">
        <v>0</v>
      </c>
      <c r="HR147" s="12"/>
      <c r="HS147" s="12">
        <v>3</v>
      </c>
      <c r="HT147" s="12">
        <v>0</v>
      </c>
      <c r="HU147" s="12">
        <v>0</v>
      </c>
      <c r="HV147" s="12"/>
      <c r="HW147" s="12">
        <v>0</v>
      </c>
      <c r="HX147" s="12">
        <v>0</v>
      </c>
      <c r="HY147" s="12"/>
      <c r="HZ147" s="12"/>
      <c r="IA147" s="12"/>
      <c r="IB147" s="12"/>
      <c r="IC147" s="12">
        <v>0</v>
      </c>
      <c r="ID147" s="12"/>
      <c r="IE147" s="12">
        <v>0</v>
      </c>
      <c r="IF147" s="12">
        <v>10</v>
      </c>
      <c r="IG147" s="12">
        <v>0</v>
      </c>
      <c r="IH147" s="12"/>
      <c r="II147" s="12">
        <v>0</v>
      </c>
      <c r="IJ147" s="12">
        <v>0</v>
      </c>
      <c r="IK147" s="12"/>
      <c r="IL147" s="12"/>
      <c r="IM147" s="12"/>
      <c r="IN147" s="12"/>
      <c r="IO147" s="12">
        <v>0</v>
      </c>
      <c r="IP147" s="12"/>
      <c r="IQ147" s="12">
        <v>0</v>
      </c>
      <c r="IR147" s="12">
        <v>0</v>
      </c>
      <c r="IS147" s="12">
        <v>0</v>
      </c>
      <c r="IT147" s="12"/>
      <c r="IU147" s="12">
        <v>0</v>
      </c>
      <c r="IV147" s="12">
        <v>0</v>
      </c>
      <c r="IW147" s="12"/>
      <c r="IX147" s="12"/>
      <c r="IY147" s="12"/>
      <c r="IZ147" s="12"/>
      <c r="JA147" s="12">
        <v>0</v>
      </c>
      <c r="JB147" s="12"/>
      <c r="JC147" s="12">
        <v>0</v>
      </c>
      <c r="JD147" s="12">
        <v>0</v>
      </c>
      <c r="JE147" s="12">
        <v>0</v>
      </c>
      <c r="JF147" s="12"/>
      <c r="JG147" s="12">
        <v>0</v>
      </c>
      <c r="JH147" s="12">
        <v>0</v>
      </c>
      <c r="JI147" s="12"/>
      <c r="JJ147" s="12"/>
      <c r="JK147" s="12"/>
      <c r="JL147" s="12"/>
      <c r="JM147" s="12">
        <v>0</v>
      </c>
      <c r="JN147" s="12"/>
      <c r="JO147" s="12">
        <v>0</v>
      </c>
      <c r="JP147" s="12">
        <v>0</v>
      </c>
      <c r="JQ147" s="12">
        <v>0</v>
      </c>
      <c r="JR147" s="12"/>
      <c r="JS147" s="12">
        <v>281</v>
      </c>
      <c r="JT147" s="12">
        <v>0</v>
      </c>
      <c r="JU147" s="12"/>
      <c r="JV147" s="12"/>
      <c r="JW147" s="12"/>
      <c r="JX147" s="12"/>
      <c r="JY147" s="12">
        <v>0</v>
      </c>
      <c r="JZ147" s="12"/>
      <c r="KA147" s="12">
        <v>0</v>
      </c>
      <c r="KB147" s="12">
        <v>0</v>
      </c>
      <c r="KC147" s="12">
        <v>0</v>
      </c>
      <c r="KD147" s="12"/>
      <c r="KE147" s="12">
        <v>0</v>
      </c>
      <c r="KF147" s="12">
        <v>2</v>
      </c>
      <c r="KG147" s="12"/>
      <c r="KH147" s="12"/>
      <c r="KI147" s="12"/>
      <c r="KJ147" s="12"/>
      <c r="KK147" s="12">
        <v>0</v>
      </c>
      <c r="KL147" s="12"/>
      <c r="KM147" s="12">
        <v>0</v>
      </c>
      <c r="KN147" s="12">
        <v>0</v>
      </c>
      <c r="KO147" s="12">
        <v>0</v>
      </c>
      <c r="KP147" s="12"/>
      <c r="KQ147" s="12">
        <v>0</v>
      </c>
      <c r="KR147" s="12">
        <v>0</v>
      </c>
      <c r="KS147" s="12"/>
      <c r="KT147" s="12"/>
      <c r="KU147" s="12"/>
      <c r="KV147" s="12"/>
      <c r="KW147" s="12">
        <v>0</v>
      </c>
      <c r="KX147" s="12"/>
      <c r="KY147" s="12">
        <v>0</v>
      </c>
      <c r="KZ147" s="12">
        <v>0</v>
      </c>
      <c r="LA147" s="12">
        <v>0</v>
      </c>
      <c r="LB147" s="12"/>
      <c r="LC147" s="12">
        <v>0</v>
      </c>
      <c r="LD147" s="12">
        <v>0</v>
      </c>
      <c r="LE147" s="12"/>
      <c r="LF147" s="12"/>
      <c r="LG147" s="12"/>
      <c r="LH147" s="12"/>
      <c r="LI147" s="12">
        <v>0</v>
      </c>
      <c r="LJ147" s="12"/>
      <c r="LK147" s="12">
        <v>0</v>
      </c>
      <c r="LL147" s="12">
        <v>0</v>
      </c>
      <c r="LM147" s="12">
        <v>0</v>
      </c>
      <c r="LN147" s="12"/>
      <c r="LO147" s="12">
        <v>0</v>
      </c>
      <c r="LP147" s="12">
        <v>0</v>
      </c>
      <c r="LQ147" s="12"/>
      <c r="LR147" s="12"/>
      <c r="LS147" s="12"/>
      <c r="LT147" s="14"/>
      <c r="LU147" s="14">
        <v>0</v>
      </c>
      <c r="LV147" s="14"/>
      <c r="LW147" s="14">
        <v>0</v>
      </c>
      <c r="LX147" s="14">
        <v>0</v>
      </c>
      <c r="LY147" s="14">
        <v>0</v>
      </c>
      <c r="LZ147" s="14"/>
      <c r="MA147" s="14">
        <v>0</v>
      </c>
      <c r="MB147" s="14">
        <v>0</v>
      </c>
      <c r="MC147" s="14"/>
      <c r="MD147" s="14"/>
      <c r="ME147" s="14"/>
      <c r="MF147" s="14"/>
      <c r="MG147" s="14">
        <v>87641.622361111105</v>
      </c>
      <c r="MH147" s="14"/>
      <c r="MI147" s="14">
        <v>0</v>
      </c>
      <c r="MJ147" s="14">
        <v>0</v>
      </c>
      <c r="MK147" s="14">
        <v>0</v>
      </c>
      <c r="ML147" s="14"/>
      <c r="MM147" s="14">
        <v>0</v>
      </c>
      <c r="MN147" s="14">
        <v>0</v>
      </c>
      <c r="MO147" s="14"/>
      <c r="MP147" s="14"/>
      <c r="MQ147" s="14"/>
      <c r="MR147" s="14"/>
      <c r="MS147" s="14">
        <v>0</v>
      </c>
      <c r="MT147" s="14"/>
      <c r="MU147" s="14">
        <v>0</v>
      </c>
      <c r="MV147" s="14">
        <v>0</v>
      </c>
      <c r="MW147" s="14">
        <v>0</v>
      </c>
      <c r="MX147" s="14"/>
      <c r="MY147" s="14">
        <v>0</v>
      </c>
      <c r="MZ147" s="14">
        <v>0</v>
      </c>
      <c r="NA147" s="14"/>
      <c r="NB147" s="14"/>
      <c r="NC147" s="14"/>
      <c r="ND147" s="14"/>
      <c r="NE147" s="14">
        <v>0</v>
      </c>
      <c r="NF147" s="14"/>
      <c r="NG147" s="14">
        <v>37667.78</v>
      </c>
      <c r="NH147" s="14">
        <v>0</v>
      </c>
      <c r="NI147" s="14">
        <v>0</v>
      </c>
      <c r="NJ147" s="14"/>
      <c r="NK147" s="14">
        <v>0</v>
      </c>
      <c r="NL147" s="14">
        <v>0</v>
      </c>
      <c r="NM147" s="14"/>
      <c r="NN147" s="14"/>
      <c r="NO147" s="14"/>
      <c r="NP147" s="14"/>
      <c r="NQ147" s="14">
        <v>0</v>
      </c>
      <c r="NR147" s="14"/>
      <c r="NS147" s="14">
        <v>0</v>
      </c>
      <c r="NT147" s="14">
        <v>160456.71</v>
      </c>
      <c r="NU147" s="14">
        <v>0</v>
      </c>
      <c r="NV147" s="14"/>
      <c r="NW147" s="14">
        <v>0</v>
      </c>
      <c r="NX147" s="14">
        <v>0</v>
      </c>
      <c r="NY147" s="14"/>
      <c r="NZ147" s="14"/>
      <c r="OA147" s="14"/>
      <c r="OB147" s="14"/>
      <c r="OC147" s="14">
        <v>0</v>
      </c>
      <c r="OD147" s="14"/>
      <c r="OE147" s="14">
        <v>0</v>
      </c>
      <c r="OF147" s="14">
        <v>0</v>
      </c>
      <c r="OG147" s="14">
        <v>0</v>
      </c>
      <c r="OH147" s="14"/>
      <c r="OI147" s="14">
        <v>0</v>
      </c>
      <c r="OJ147" s="14">
        <v>0</v>
      </c>
      <c r="OK147" s="14"/>
      <c r="OL147" s="14"/>
      <c r="OM147" s="14"/>
      <c r="ON147" s="14"/>
      <c r="OO147" s="14">
        <v>0</v>
      </c>
      <c r="OP147" s="14"/>
      <c r="OQ147" s="14">
        <v>0</v>
      </c>
      <c r="OR147" s="14">
        <v>0</v>
      </c>
      <c r="OS147" s="14">
        <v>0</v>
      </c>
      <c r="OT147" s="14"/>
      <c r="OU147" s="14">
        <v>0</v>
      </c>
      <c r="OV147" s="14">
        <v>0</v>
      </c>
      <c r="OW147" s="14"/>
      <c r="OX147" s="14"/>
      <c r="OY147" s="14"/>
      <c r="OZ147" s="14"/>
      <c r="PA147" s="14">
        <v>0</v>
      </c>
      <c r="PB147" s="14"/>
      <c r="PC147" s="14">
        <v>0</v>
      </c>
      <c r="PD147" s="14">
        <v>0</v>
      </c>
      <c r="PE147" s="14">
        <v>0</v>
      </c>
      <c r="PF147" s="14"/>
      <c r="PG147" s="14">
        <v>3225251.7999999993</v>
      </c>
      <c r="PH147" s="14">
        <v>0</v>
      </c>
      <c r="PI147" s="14"/>
      <c r="PJ147" s="14"/>
      <c r="PK147" s="14"/>
      <c r="PL147" s="14"/>
      <c r="PM147" s="14">
        <v>0</v>
      </c>
      <c r="PN147" s="14"/>
      <c r="PO147" s="14">
        <v>0</v>
      </c>
      <c r="PP147" s="14">
        <v>0</v>
      </c>
      <c r="PQ147" s="14">
        <v>0</v>
      </c>
      <c r="PR147" s="14"/>
      <c r="PS147" s="14">
        <v>0</v>
      </c>
      <c r="PT147" s="14">
        <v>30537.7</v>
      </c>
      <c r="PU147" s="14"/>
      <c r="PV147" s="14"/>
      <c r="PW147" s="14"/>
      <c r="PX147" s="14"/>
      <c r="PY147" s="14">
        <v>0</v>
      </c>
      <c r="PZ147" s="14"/>
      <c r="QA147" s="14">
        <v>0</v>
      </c>
      <c r="QB147" s="14">
        <v>0</v>
      </c>
      <c r="QC147" s="14">
        <v>0</v>
      </c>
      <c r="QD147" s="14"/>
      <c r="QE147" s="14">
        <v>0</v>
      </c>
      <c r="QF147" s="14">
        <v>0</v>
      </c>
      <c r="QG147" s="14"/>
      <c r="QH147" s="14"/>
      <c r="QI147" s="14"/>
    </row>
    <row r="148" spans="16:451">
      <c r="R148" s="12"/>
      <c r="S148" s="12" t="s">
        <v>97</v>
      </c>
      <c r="T148" s="12"/>
      <c r="U148" s="12">
        <v>12</v>
      </c>
      <c r="V148" s="12">
        <v>4</v>
      </c>
      <c r="W148" s="12"/>
      <c r="X148" s="12"/>
      <c r="Y148" s="12"/>
      <c r="Z148" s="12"/>
      <c r="AA148" s="12"/>
      <c r="AB148" s="12"/>
      <c r="AC148" s="12"/>
      <c r="AD148" s="12"/>
      <c r="AE148" s="12"/>
      <c r="AG148">
        <v>130048.92033333337</v>
      </c>
      <c r="AH148">
        <v>49870.710000000006</v>
      </c>
      <c r="AR148" s="14"/>
      <c r="AS148" s="14">
        <v>129601.44899999998</v>
      </c>
      <c r="AT148" s="14">
        <v>49701.83</v>
      </c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>
        <v>447.47133333333733</v>
      </c>
      <c r="BF148" s="14">
        <v>168.87999999999928</v>
      </c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>
        <v>1923.6586594517685</v>
      </c>
      <c r="BR148" s="14">
        <v>0</v>
      </c>
      <c r="BS148" s="14"/>
      <c r="BT148" s="14"/>
      <c r="BU148" s="14"/>
      <c r="BV148" s="14"/>
      <c r="BW148" s="14"/>
      <c r="BX148" s="14"/>
      <c r="BY148" s="14"/>
      <c r="BZ148" s="14"/>
      <c r="CA148" s="14"/>
      <c r="CB148" s="15" t="e">
        <v>#DIV/0!</v>
      </c>
      <c r="CC148" s="15">
        <v>0</v>
      </c>
      <c r="CD148" s="15">
        <v>0</v>
      </c>
      <c r="CE148" s="15" t="e">
        <v>#DIV/0!</v>
      </c>
      <c r="CF148" s="15" t="e">
        <v>#DIV/0!</v>
      </c>
      <c r="CG148" s="15" t="e">
        <v>#DIV/0!</v>
      </c>
      <c r="CH148" s="15" t="e">
        <v>#DIV/0!</v>
      </c>
      <c r="CI148" s="15" t="e">
        <v>#DIV/0!</v>
      </c>
      <c r="CJ148" s="15" t="e">
        <v>#DIV/0!</v>
      </c>
      <c r="CK148" s="15" t="e">
        <v>#DIV/0!</v>
      </c>
      <c r="CL148" s="15" t="e">
        <v>#DIV/0!</v>
      </c>
      <c r="CM148" s="15" t="e">
        <v>#DIV/0!</v>
      </c>
      <c r="CN148" s="15" t="e">
        <v>#DIV/0!</v>
      </c>
      <c r="CO148" s="15">
        <v>0</v>
      </c>
      <c r="CP148" s="15">
        <v>0</v>
      </c>
      <c r="CQ148" s="15" t="e">
        <v>#DIV/0!</v>
      </c>
      <c r="CR148" s="15" t="e">
        <v>#DIV/0!</v>
      </c>
      <c r="CS148" s="15" t="e">
        <v>#DIV/0!</v>
      </c>
      <c r="CT148" s="15" t="e">
        <v>#DIV/0!</v>
      </c>
      <c r="CU148" s="15" t="e">
        <v>#DIV/0!</v>
      </c>
      <c r="CV148" s="15" t="e">
        <v>#DIV/0!</v>
      </c>
      <c r="CW148" s="15" t="e">
        <v>#DIV/0!</v>
      </c>
      <c r="CX148" s="15" t="e">
        <v>#DIV/0!</v>
      </c>
      <c r="CY148" s="15" t="e">
        <v>#DIV/0!</v>
      </c>
      <c r="CZ148" s="15">
        <v>0</v>
      </c>
      <c r="DA148" s="15">
        <v>0.17749056617549033</v>
      </c>
      <c r="DB148" s="15">
        <v>0.17990000000000003</v>
      </c>
      <c r="DC148" s="15">
        <v>0</v>
      </c>
      <c r="DD148" s="15">
        <v>0</v>
      </c>
      <c r="DE148" s="15">
        <v>0</v>
      </c>
      <c r="DF148" s="15">
        <v>0</v>
      </c>
      <c r="DG148" s="15">
        <v>0</v>
      </c>
      <c r="DH148" s="15">
        <v>0</v>
      </c>
      <c r="DI148" s="15">
        <v>0</v>
      </c>
      <c r="DJ148" s="15">
        <v>0</v>
      </c>
      <c r="DK148" s="15">
        <v>0</v>
      </c>
      <c r="DL148" s="16">
        <v>0</v>
      </c>
      <c r="DM148" s="16">
        <v>119.99999999999999</v>
      </c>
      <c r="DN148" s="16">
        <v>112.4893891759302</v>
      </c>
      <c r="DO148" s="16">
        <v>0</v>
      </c>
      <c r="DP148" s="16">
        <v>0</v>
      </c>
      <c r="DQ148" s="16">
        <v>0</v>
      </c>
      <c r="DR148" s="16">
        <v>0</v>
      </c>
      <c r="DS148" s="16">
        <v>0</v>
      </c>
      <c r="DT148" s="16">
        <v>0</v>
      </c>
      <c r="DU148" s="16">
        <v>0</v>
      </c>
      <c r="DV148" s="16">
        <v>0</v>
      </c>
      <c r="DW148" s="16">
        <v>0</v>
      </c>
      <c r="DX148" s="16">
        <v>0</v>
      </c>
      <c r="DY148" s="16">
        <v>100.2983644709357</v>
      </c>
      <c r="DZ148" s="16">
        <v>92.288595499085659</v>
      </c>
      <c r="EA148" s="16">
        <v>0</v>
      </c>
      <c r="EB148" s="16">
        <v>0</v>
      </c>
      <c r="EC148" s="16">
        <v>0</v>
      </c>
      <c r="ED148" s="16">
        <v>0</v>
      </c>
      <c r="EE148" s="16">
        <v>0</v>
      </c>
      <c r="EF148" s="16">
        <v>0</v>
      </c>
      <c r="EG148" s="16">
        <v>0</v>
      </c>
      <c r="EH148" s="16">
        <v>0</v>
      </c>
      <c r="EI148" s="16">
        <v>0</v>
      </c>
      <c r="EJ148" s="16">
        <v>0</v>
      </c>
      <c r="EK148" s="16">
        <v>21.926037327218015</v>
      </c>
      <c r="EL148" s="16">
        <v>22.200793676844562</v>
      </c>
      <c r="EM148" s="16">
        <v>0</v>
      </c>
      <c r="EN148" s="16">
        <v>0</v>
      </c>
      <c r="EO148" s="16">
        <v>0</v>
      </c>
      <c r="EP148" s="16">
        <v>0</v>
      </c>
      <c r="EQ148" s="16">
        <v>0</v>
      </c>
      <c r="ER148" s="16">
        <v>0</v>
      </c>
      <c r="ES148" s="16">
        <v>0</v>
      </c>
      <c r="ET148" s="16">
        <v>0</v>
      </c>
      <c r="EU148" s="16">
        <v>0</v>
      </c>
      <c r="EV148" s="16">
        <v>0</v>
      </c>
      <c r="EW148" s="16">
        <v>652.04837468424489</v>
      </c>
      <c r="EX148" s="16">
        <v>616.98083574172483</v>
      </c>
      <c r="EY148" s="16">
        <v>0</v>
      </c>
      <c r="EZ148" s="16">
        <v>0</v>
      </c>
      <c r="FA148" s="16">
        <v>0</v>
      </c>
      <c r="FB148" s="16">
        <v>0</v>
      </c>
      <c r="FC148" s="16">
        <v>0</v>
      </c>
      <c r="FD148" s="16">
        <v>0</v>
      </c>
      <c r="FE148" s="16">
        <v>0</v>
      </c>
      <c r="FF148" s="16">
        <v>0</v>
      </c>
      <c r="FG148" s="16">
        <v>0</v>
      </c>
      <c r="FH148" s="13">
        <v>0</v>
      </c>
      <c r="FI148" s="13">
        <v>13602.666666666666</v>
      </c>
      <c r="FJ148" s="13">
        <v>15033</v>
      </c>
      <c r="FK148" s="13">
        <v>0</v>
      </c>
      <c r="FL148" s="13">
        <v>0</v>
      </c>
      <c r="FM148" s="13">
        <v>0</v>
      </c>
      <c r="FN148" s="13">
        <v>0</v>
      </c>
      <c r="FO148" s="13">
        <v>0</v>
      </c>
      <c r="FP148" s="13">
        <v>0</v>
      </c>
      <c r="FQ148" s="13">
        <v>0</v>
      </c>
      <c r="FR148" s="13">
        <v>0</v>
      </c>
      <c r="FS148" s="13">
        <v>0</v>
      </c>
      <c r="FT148" s="15">
        <v>0</v>
      </c>
      <c r="FU148" s="15">
        <v>0.14663662762203489</v>
      </c>
      <c r="FV148" s="15">
        <v>0.10324436240271401</v>
      </c>
      <c r="FW148" s="15">
        <v>0</v>
      </c>
      <c r="FX148" s="15">
        <v>0</v>
      </c>
      <c r="FY148" s="15">
        <v>0</v>
      </c>
      <c r="FZ148" s="15">
        <v>0</v>
      </c>
      <c r="GA148" s="15">
        <v>0</v>
      </c>
      <c r="GB148" s="15">
        <v>0</v>
      </c>
      <c r="GC148" s="15">
        <v>0</v>
      </c>
      <c r="GD148" s="15">
        <v>0</v>
      </c>
      <c r="GE148" s="15">
        <v>0</v>
      </c>
      <c r="GF148" s="12"/>
      <c r="GG148" s="12">
        <v>0</v>
      </c>
      <c r="GH148" s="12">
        <v>0</v>
      </c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>
        <v>12</v>
      </c>
      <c r="GT148" s="12">
        <v>0</v>
      </c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>
        <v>0</v>
      </c>
      <c r="HF148" s="12">
        <v>4</v>
      </c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>
        <v>0</v>
      </c>
      <c r="HR148" s="12">
        <v>0</v>
      </c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>
        <v>0</v>
      </c>
      <c r="ID148" s="12">
        <v>0</v>
      </c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12">
        <v>0</v>
      </c>
      <c r="IP148" s="12">
        <v>0</v>
      </c>
      <c r="IQ148" s="12"/>
      <c r="IR148" s="12"/>
      <c r="IS148" s="12"/>
      <c r="IT148" s="12"/>
      <c r="IU148" s="12"/>
      <c r="IV148" s="12"/>
      <c r="IW148" s="12"/>
      <c r="IX148" s="12"/>
      <c r="IY148" s="12"/>
      <c r="IZ148" s="12"/>
      <c r="JA148" s="12">
        <v>0</v>
      </c>
      <c r="JB148" s="12">
        <v>0</v>
      </c>
      <c r="JC148" s="12"/>
      <c r="JD148" s="12"/>
      <c r="JE148" s="12"/>
      <c r="JF148" s="12"/>
      <c r="JG148" s="12"/>
      <c r="JH148" s="12"/>
      <c r="JI148" s="12"/>
      <c r="JJ148" s="12"/>
      <c r="JK148" s="12"/>
      <c r="JL148" s="12"/>
      <c r="JM148" s="12">
        <v>0</v>
      </c>
      <c r="JN148" s="12">
        <v>0</v>
      </c>
      <c r="JO148" s="12"/>
      <c r="JP148" s="12"/>
      <c r="JQ148" s="12"/>
      <c r="JR148" s="12"/>
      <c r="JS148" s="12"/>
      <c r="JT148" s="12"/>
      <c r="JU148" s="12"/>
      <c r="JV148" s="12"/>
      <c r="JW148" s="12"/>
      <c r="JX148" s="12"/>
      <c r="JY148" s="12">
        <v>0</v>
      </c>
      <c r="JZ148" s="12">
        <v>0</v>
      </c>
      <c r="KA148" s="12"/>
      <c r="KB148" s="12"/>
      <c r="KC148" s="12"/>
      <c r="KD148" s="12"/>
      <c r="KE148" s="12"/>
      <c r="KF148" s="12"/>
      <c r="KG148" s="12"/>
      <c r="KH148" s="12"/>
      <c r="KI148" s="12"/>
      <c r="KJ148" s="12"/>
      <c r="KK148" s="12">
        <v>0</v>
      </c>
      <c r="KL148" s="12">
        <v>0</v>
      </c>
      <c r="KM148" s="12"/>
      <c r="KN148" s="12"/>
      <c r="KO148" s="12"/>
      <c r="KP148" s="12"/>
      <c r="KQ148" s="12"/>
      <c r="KR148" s="12"/>
      <c r="KS148" s="12"/>
      <c r="KT148" s="12"/>
      <c r="KU148" s="12"/>
      <c r="KV148" s="12"/>
      <c r="KW148" s="12">
        <v>0</v>
      </c>
      <c r="KX148" s="12">
        <v>0</v>
      </c>
      <c r="KY148" s="12"/>
      <c r="KZ148" s="12"/>
      <c r="LA148" s="12"/>
      <c r="LB148" s="12"/>
      <c r="LC148" s="12"/>
      <c r="LD148" s="12"/>
      <c r="LE148" s="12"/>
      <c r="LF148" s="12"/>
      <c r="LG148" s="12"/>
      <c r="LH148" s="12"/>
      <c r="LI148" s="12">
        <v>0</v>
      </c>
      <c r="LJ148" s="12">
        <v>0</v>
      </c>
      <c r="LK148" s="12"/>
      <c r="LL148" s="12"/>
      <c r="LM148" s="12"/>
      <c r="LN148" s="12"/>
      <c r="LO148" s="12"/>
      <c r="LP148" s="12"/>
      <c r="LQ148" s="12"/>
      <c r="LR148" s="12"/>
      <c r="LS148" s="12"/>
      <c r="LT148" s="14"/>
      <c r="LU148" s="14">
        <v>0</v>
      </c>
      <c r="LV148" s="14">
        <v>0</v>
      </c>
      <c r="LW148" s="14"/>
      <c r="LX148" s="14"/>
      <c r="LY148" s="14"/>
      <c r="LZ148" s="14"/>
      <c r="MA148" s="14"/>
      <c r="MB148" s="14"/>
      <c r="MC148" s="14"/>
      <c r="MD148" s="14"/>
      <c r="ME148" s="14"/>
      <c r="MF148" s="14"/>
      <c r="MG148" s="14">
        <v>129601.44899999998</v>
      </c>
      <c r="MH148" s="14">
        <v>0</v>
      </c>
      <c r="MI148" s="14"/>
      <c r="MJ148" s="14"/>
      <c r="MK148" s="14"/>
      <c r="ML148" s="14"/>
      <c r="MM148" s="14"/>
      <c r="MN148" s="14"/>
      <c r="MO148" s="14"/>
      <c r="MP148" s="14"/>
      <c r="MQ148" s="14"/>
      <c r="MR148" s="14"/>
      <c r="MS148" s="14">
        <v>0</v>
      </c>
      <c r="MT148" s="14">
        <v>49701.83</v>
      </c>
      <c r="MU148" s="14"/>
      <c r="MV148" s="14"/>
      <c r="MW148" s="14"/>
      <c r="MX148" s="14"/>
      <c r="MY148" s="14"/>
      <c r="MZ148" s="14"/>
      <c r="NA148" s="14"/>
      <c r="NB148" s="14"/>
      <c r="NC148" s="14"/>
      <c r="ND148" s="14"/>
      <c r="NE148" s="14">
        <v>0</v>
      </c>
      <c r="NF148" s="14">
        <v>0</v>
      </c>
      <c r="NG148" s="14"/>
      <c r="NH148" s="14"/>
      <c r="NI148" s="14"/>
      <c r="NJ148" s="14"/>
      <c r="NK148" s="14"/>
      <c r="NL148" s="14"/>
      <c r="NM148" s="14"/>
      <c r="NN148" s="14"/>
      <c r="NO148" s="14"/>
      <c r="NP148" s="14"/>
      <c r="NQ148" s="14">
        <v>0</v>
      </c>
      <c r="NR148" s="14">
        <v>0</v>
      </c>
      <c r="NS148" s="14"/>
      <c r="NT148" s="14"/>
      <c r="NU148" s="14"/>
      <c r="NV148" s="14"/>
      <c r="NW148" s="14"/>
      <c r="NX148" s="14"/>
      <c r="NY148" s="14"/>
      <c r="NZ148" s="14"/>
      <c r="OA148" s="14"/>
      <c r="OB148" s="14"/>
      <c r="OC148" s="14">
        <v>0</v>
      </c>
      <c r="OD148" s="14">
        <v>0</v>
      </c>
      <c r="OE148" s="14"/>
      <c r="OF148" s="14"/>
      <c r="OG148" s="14"/>
      <c r="OH148" s="14"/>
      <c r="OI148" s="14"/>
      <c r="OJ148" s="14"/>
      <c r="OK148" s="14"/>
      <c r="OL148" s="14"/>
      <c r="OM148" s="14"/>
      <c r="ON148" s="14"/>
      <c r="OO148" s="14">
        <v>0</v>
      </c>
      <c r="OP148" s="14">
        <v>0</v>
      </c>
      <c r="OQ148" s="14"/>
      <c r="OR148" s="14"/>
      <c r="OS148" s="14"/>
      <c r="OT148" s="14"/>
      <c r="OU148" s="14"/>
      <c r="OV148" s="14"/>
      <c r="OW148" s="14"/>
      <c r="OX148" s="14"/>
      <c r="OY148" s="14"/>
      <c r="OZ148" s="14"/>
      <c r="PA148" s="14">
        <v>0</v>
      </c>
      <c r="PB148" s="14">
        <v>0</v>
      </c>
      <c r="PC148" s="14"/>
      <c r="PD148" s="14"/>
      <c r="PE148" s="14"/>
      <c r="PF148" s="14"/>
      <c r="PG148" s="14"/>
      <c r="PH148" s="14"/>
      <c r="PI148" s="14"/>
      <c r="PJ148" s="14"/>
      <c r="PK148" s="14"/>
      <c r="PL148" s="14"/>
      <c r="PM148" s="14">
        <v>0</v>
      </c>
      <c r="PN148" s="14">
        <v>0</v>
      </c>
      <c r="PO148" s="14"/>
      <c r="PP148" s="14"/>
      <c r="PQ148" s="14"/>
      <c r="PR148" s="14"/>
      <c r="PS148" s="14"/>
      <c r="PT148" s="14"/>
      <c r="PU148" s="14"/>
      <c r="PV148" s="14"/>
      <c r="PW148" s="14"/>
      <c r="PX148" s="14"/>
      <c r="PY148" s="14">
        <v>0</v>
      </c>
      <c r="PZ148" s="14">
        <v>0</v>
      </c>
      <c r="QA148" s="14"/>
      <c r="QB148" s="14"/>
      <c r="QC148" s="14"/>
      <c r="QD148" s="14"/>
      <c r="QE148" s="14"/>
      <c r="QF148" s="14"/>
      <c r="QG148" s="14"/>
      <c r="QH148" s="14"/>
      <c r="QI148" s="14"/>
    </row>
    <row r="149" spans="16:451">
      <c r="R149" s="12"/>
      <c r="S149" s="12" t="s">
        <v>52</v>
      </c>
      <c r="T149" s="12"/>
      <c r="U149" s="12"/>
      <c r="V149" s="12"/>
      <c r="W149" s="12"/>
      <c r="X149" s="12"/>
      <c r="Y149" s="12"/>
      <c r="Z149" s="12"/>
      <c r="AA149" s="12"/>
      <c r="AB149" s="12"/>
      <c r="AC149" s="12">
        <v>4</v>
      </c>
      <c r="AD149" s="12"/>
      <c r="AE149" s="12"/>
      <c r="AO149">
        <v>0</v>
      </c>
      <c r="AR149" s="14"/>
      <c r="AS149" s="14"/>
      <c r="AT149" s="14"/>
      <c r="AU149" s="14"/>
      <c r="AV149" s="14"/>
      <c r="AW149" s="14"/>
      <c r="AX149" s="14"/>
      <c r="AY149" s="14"/>
      <c r="AZ149" s="14"/>
      <c r="BA149" s="14">
        <v>0</v>
      </c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>
        <v>0</v>
      </c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>
        <v>0</v>
      </c>
      <c r="BZ149" s="14"/>
      <c r="CA149" s="14"/>
      <c r="CB149" s="15" t="e">
        <v>#DIV/0!</v>
      </c>
      <c r="CC149" s="15" t="e">
        <v>#DIV/0!</v>
      </c>
      <c r="CD149" s="15" t="e">
        <v>#DIV/0!</v>
      </c>
      <c r="CE149" s="15" t="e">
        <v>#DIV/0!</v>
      </c>
      <c r="CF149" s="15" t="e">
        <v>#DIV/0!</v>
      </c>
      <c r="CG149" s="15" t="e">
        <v>#DIV/0!</v>
      </c>
      <c r="CH149" s="15" t="e">
        <v>#DIV/0!</v>
      </c>
      <c r="CI149" s="15" t="e">
        <v>#DIV/0!</v>
      </c>
      <c r="CJ149" s="15" t="e">
        <v>#DIV/0!</v>
      </c>
      <c r="CK149" s="15" t="e">
        <v>#DIV/0!</v>
      </c>
      <c r="CL149" s="15" t="e">
        <v>#DIV/0!</v>
      </c>
      <c r="CM149" s="15" t="e">
        <v>#DIV/0!</v>
      </c>
      <c r="CN149" s="15" t="e">
        <v>#DIV/0!</v>
      </c>
      <c r="CO149" s="15" t="e">
        <v>#DIV/0!</v>
      </c>
      <c r="CP149" s="15" t="e">
        <v>#DIV/0!</v>
      </c>
      <c r="CQ149" s="15" t="e">
        <v>#DIV/0!</v>
      </c>
      <c r="CR149" s="15" t="e">
        <v>#DIV/0!</v>
      </c>
      <c r="CS149" s="15" t="e">
        <v>#DIV/0!</v>
      </c>
      <c r="CT149" s="15" t="e">
        <v>#DIV/0!</v>
      </c>
      <c r="CU149" s="15" t="e">
        <v>#DIV/0!</v>
      </c>
      <c r="CV149" s="15" t="e">
        <v>#DIV/0!</v>
      </c>
      <c r="CW149" s="15" t="e">
        <v>#DIV/0!</v>
      </c>
      <c r="CX149" s="15" t="e">
        <v>#DIV/0!</v>
      </c>
      <c r="CY149" s="15" t="e">
        <v>#DIV/0!</v>
      </c>
      <c r="CZ149" s="15">
        <v>0</v>
      </c>
      <c r="DA149" s="15">
        <v>0</v>
      </c>
      <c r="DB149" s="15">
        <v>0</v>
      </c>
      <c r="DC149" s="15">
        <v>0</v>
      </c>
      <c r="DD149" s="15">
        <v>0</v>
      </c>
      <c r="DE149" s="15">
        <v>0</v>
      </c>
      <c r="DF149" s="15">
        <v>0</v>
      </c>
      <c r="DG149" s="15">
        <v>0</v>
      </c>
      <c r="DH149" s="15">
        <v>0</v>
      </c>
      <c r="DI149" s="15">
        <v>0.16311449043959353</v>
      </c>
      <c r="DJ149" s="15">
        <v>0</v>
      </c>
      <c r="DK149" s="15">
        <v>0</v>
      </c>
      <c r="DL149" s="16">
        <v>0</v>
      </c>
      <c r="DM149" s="16">
        <v>0</v>
      </c>
      <c r="DN149" s="16">
        <v>0</v>
      </c>
      <c r="DO149" s="16">
        <v>0</v>
      </c>
      <c r="DP149" s="16">
        <v>0</v>
      </c>
      <c r="DQ149" s="16">
        <v>0</v>
      </c>
      <c r="DR149" s="16">
        <v>0</v>
      </c>
      <c r="DS149" s="16">
        <v>0</v>
      </c>
      <c r="DT149" s="16">
        <v>0</v>
      </c>
      <c r="DU149" s="16">
        <v>111.46758383604551</v>
      </c>
      <c r="DV149" s="16">
        <v>0</v>
      </c>
      <c r="DW149" s="16">
        <v>0</v>
      </c>
      <c r="DX149" s="16">
        <v>0</v>
      </c>
      <c r="DY149" s="16">
        <v>0</v>
      </c>
      <c r="DZ149" s="16">
        <v>0</v>
      </c>
      <c r="EA149" s="16">
        <v>0</v>
      </c>
      <c r="EB149" s="16">
        <v>0</v>
      </c>
      <c r="EC149" s="16">
        <v>0</v>
      </c>
      <c r="ED149" s="16">
        <v>0</v>
      </c>
      <c r="EE149" s="16">
        <v>0</v>
      </c>
      <c r="EF149" s="16">
        <v>0</v>
      </c>
      <c r="EG149" s="16">
        <v>90.403140908841976</v>
      </c>
      <c r="EH149" s="16">
        <v>0</v>
      </c>
      <c r="EI149" s="16">
        <v>0</v>
      </c>
      <c r="EJ149" s="16">
        <v>0</v>
      </c>
      <c r="EK149" s="16">
        <v>0</v>
      </c>
      <c r="EL149" s="16">
        <v>0</v>
      </c>
      <c r="EM149" s="16">
        <v>0</v>
      </c>
      <c r="EN149" s="16">
        <v>0</v>
      </c>
      <c r="EO149" s="16">
        <v>0</v>
      </c>
      <c r="EP149" s="16">
        <v>0</v>
      </c>
      <c r="EQ149" s="16">
        <v>0</v>
      </c>
      <c r="ER149" s="16">
        <v>0</v>
      </c>
      <c r="ES149" s="16">
        <v>21.064442927203533</v>
      </c>
      <c r="ET149" s="16">
        <v>0</v>
      </c>
      <c r="EU149" s="16">
        <v>0</v>
      </c>
      <c r="EV149" s="16">
        <v>0</v>
      </c>
      <c r="EW149" s="16">
        <v>0</v>
      </c>
      <c r="EX149" s="16">
        <v>0</v>
      </c>
      <c r="EY149" s="16">
        <v>0</v>
      </c>
      <c r="EZ149" s="16">
        <v>0</v>
      </c>
      <c r="FA149" s="16">
        <v>0</v>
      </c>
      <c r="FB149" s="16">
        <v>0</v>
      </c>
      <c r="FC149" s="16">
        <v>0</v>
      </c>
      <c r="FD149" s="16">
        <v>0</v>
      </c>
      <c r="FE149" s="16">
        <v>681.91901662424539</v>
      </c>
      <c r="FF149" s="16">
        <v>0</v>
      </c>
      <c r="FG149" s="16">
        <v>0</v>
      </c>
      <c r="FH149" s="13">
        <v>0</v>
      </c>
      <c r="FI149" s="13">
        <v>0</v>
      </c>
      <c r="FJ149" s="13">
        <v>0</v>
      </c>
      <c r="FK149" s="13">
        <v>0</v>
      </c>
      <c r="FL149" s="13">
        <v>0</v>
      </c>
      <c r="FM149" s="13">
        <v>0</v>
      </c>
      <c r="FN149" s="13">
        <v>0</v>
      </c>
      <c r="FO149" s="13">
        <v>0</v>
      </c>
      <c r="FP149" s="13">
        <v>0</v>
      </c>
      <c r="FQ149" s="13">
        <v>42632</v>
      </c>
      <c r="FR149" s="13">
        <v>0</v>
      </c>
      <c r="FS149" s="13">
        <v>0</v>
      </c>
      <c r="FT149" s="15">
        <v>0</v>
      </c>
      <c r="FU149" s="15">
        <v>0</v>
      </c>
      <c r="FV149" s="15">
        <v>0</v>
      </c>
      <c r="FW149" s="15">
        <v>0</v>
      </c>
      <c r="FX149" s="15">
        <v>0</v>
      </c>
      <c r="FY149" s="15">
        <v>0</v>
      </c>
      <c r="FZ149" s="15">
        <v>0</v>
      </c>
      <c r="GA149" s="15">
        <v>0</v>
      </c>
      <c r="GB149" s="15">
        <v>0</v>
      </c>
      <c r="GC149" s="15">
        <v>0.14763815912929254</v>
      </c>
      <c r="GD149" s="15">
        <v>0</v>
      </c>
      <c r="GE149" s="15">
        <v>0</v>
      </c>
      <c r="GF149" s="12"/>
      <c r="GG149" s="12"/>
      <c r="GH149" s="12"/>
      <c r="GI149" s="12"/>
      <c r="GJ149" s="12"/>
      <c r="GK149" s="12"/>
      <c r="GL149" s="12"/>
      <c r="GM149" s="12"/>
      <c r="GN149" s="12"/>
      <c r="GO149" s="12">
        <v>0</v>
      </c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>
        <v>0</v>
      </c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>
        <v>0</v>
      </c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>
        <v>0</v>
      </c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>
        <v>0</v>
      </c>
      <c r="IL149" s="12"/>
      <c r="IM149" s="12"/>
      <c r="IN149" s="12"/>
      <c r="IO149" s="12"/>
      <c r="IP149" s="12"/>
      <c r="IQ149" s="12"/>
      <c r="IR149" s="12"/>
      <c r="IS149" s="12"/>
      <c r="IT149" s="12"/>
      <c r="IU149" s="12"/>
      <c r="IV149" s="12"/>
      <c r="IW149" s="12">
        <v>0</v>
      </c>
      <c r="IX149" s="12"/>
      <c r="IY149" s="12"/>
      <c r="IZ149" s="12"/>
      <c r="JA149" s="12"/>
      <c r="JB149" s="12"/>
      <c r="JC149" s="12"/>
      <c r="JD149" s="12"/>
      <c r="JE149" s="12"/>
      <c r="JF149" s="12"/>
      <c r="JG149" s="12"/>
      <c r="JH149" s="12"/>
      <c r="JI149" s="12">
        <v>0</v>
      </c>
      <c r="JJ149" s="12"/>
      <c r="JK149" s="12"/>
      <c r="JL149" s="12"/>
      <c r="JM149" s="12"/>
      <c r="JN149" s="12"/>
      <c r="JO149" s="12"/>
      <c r="JP149" s="12"/>
      <c r="JQ149" s="12"/>
      <c r="JR149" s="12"/>
      <c r="JS149" s="12"/>
      <c r="JT149" s="12"/>
      <c r="JU149" s="12">
        <v>0</v>
      </c>
      <c r="JV149" s="12"/>
      <c r="JW149" s="12"/>
      <c r="JX149" s="12"/>
      <c r="JY149" s="12"/>
      <c r="JZ149" s="12"/>
      <c r="KA149" s="12"/>
      <c r="KB149" s="12"/>
      <c r="KC149" s="12"/>
      <c r="KD149" s="12"/>
      <c r="KE149" s="12"/>
      <c r="KF149" s="12"/>
      <c r="KG149" s="12">
        <v>0</v>
      </c>
      <c r="KH149" s="12"/>
      <c r="KI149" s="12"/>
      <c r="KJ149" s="12"/>
      <c r="KK149" s="12"/>
      <c r="KL149" s="12"/>
      <c r="KM149" s="12"/>
      <c r="KN149" s="12"/>
      <c r="KO149" s="12"/>
      <c r="KP149" s="12"/>
      <c r="KQ149" s="12"/>
      <c r="KR149" s="12"/>
      <c r="KS149" s="12">
        <v>4</v>
      </c>
      <c r="KT149" s="12"/>
      <c r="KU149" s="12"/>
      <c r="KV149" s="12"/>
      <c r="KW149" s="12"/>
      <c r="KX149" s="12"/>
      <c r="KY149" s="12"/>
      <c r="KZ149" s="12"/>
      <c r="LA149" s="12"/>
      <c r="LB149" s="12"/>
      <c r="LC149" s="12"/>
      <c r="LD149" s="12"/>
      <c r="LE149" s="12">
        <v>0</v>
      </c>
      <c r="LF149" s="12"/>
      <c r="LG149" s="12"/>
      <c r="LH149" s="12"/>
      <c r="LI149" s="12"/>
      <c r="LJ149" s="12"/>
      <c r="LK149" s="12"/>
      <c r="LL149" s="12"/>
      <c r="LM149" s="12"/>
      <c r="LN149" s="12"/>
      <c r="LO149" s="12"/>
      <c r="LP149" s="12"/>
      <c r="LQ149" s="12">
        <v>0</v>
      </c>
      <c r="LR149" s="12"/>
      <c r="LS149" s="12"/>
      <c r="LT149" s="14"/>
      <c r="LU149" s="14"/>
      <c r="LV149" s="14"/>
      <c r="LW149" s="14"/>
      <c r="LX149" s="14"/>
      <c r="LY149" s="14"/>
      <c r="LZ149" s="14"/>
      <c r="MA149" s="14"/>
      <c r="MB149" s="14"/>
      <c r="MC149" s="14">
        <v>0</v>
      </c>
      <c r="MD149" s="14"/>
      <c r="ME149" s="14"/>
      <c r="MF149" s="14"/>
      <c r="MG149" s="14"/>
      <c r="MH149" s="14"/>
      <c r="MI149" s="14"/>
      <c r="MJ149" s="14"/>
      <c r="MK149" s="14"/>
      <c r="ML149" s="14"/>
      <c r="MM149" s="14"/>
      <c r="MN149" s="14"/>
      <c r="MO149" s="14">
        <v>0</v>
      </c>
      <c r="MP149" s="14"/>
      <c r="MQ149" s="14"/>
      <c r="MR149" s="14"/>
      <c r="MS149" s="14"/>
      <c r="MT149" s="14"/>
      <c r="MU149" s="14"/>
      <c r="MV149" s="14"/>
      <c r="MW149" s="14"/>
      <c r="MX149" s="14"/>
      <c r="MY149" s="14"/>
      <c r="MZ149" s="14"/>
      <c r="NA149" s="14">
        <v>0</v>
      </c>
      <c r="NB149" s="14"/>
      <c r="NC149" s="14"/>
      <c r="ND149" s="14"/>
      <c r="NE149" s="14"/>
      <c r="NF149" s="14"/>
      <c r="NG149" s="14"/>
      <c r="NH149" s="14"/>
      <c r="NI149" s="14"/>
      <c r="NJ149" s="14"/>
      <c r="NK149" s="14"/>
      <c r="NL149" s="14"/>
      <c r="NM149" s="14">
        <v>0</v>
      </c>
      <c r="NN149" s="14"/>
      <c r="NO149" s="14"/>
      <c r="NP149" s="14"/>
      <c r="NQ149" s="14"/>
      <c r="NR149" s="14"/>
      <c r="NS149" s="14"/>
      <c r="NT149" s="14"/>
      <c r="NU149" s="14"/>
      <c r="NV149" s="14"/>
      <c r="NW149" s="14"/>
      <c r="NX149" s="14"/>
      <c r="NY149" s="14">
        <v>0</v>
      </c>
      <c r="NZ149" s="14"/>
      <c r="OA149" s="14"/>
      <c r="OB149" s="14"/>
      <c r="OC149" s="14"/>
      <c r="OD149" s="14"/>
      <c r="OE149" s="14"/>
      <c r="OF149" s="14"/>
      <c r="OG149" s="14"/>
      <c r="OH149" s="14"/>
      <c r="OI149" s="14"/>
      <c r="OJ149" s="14"/>
      <c r="OK149" s="14">
        <v>0</v>
      </c>
      <c r="OL149" s="14"/>
      <c r="OM149" s="14"/>
      <c r="ON149" s="14"/>
      <c r="OO149" s="14"/>
      <c r="OP149" s="14"/>
      <c r="OQ149" s="14"/>
      <c r="OR149" s="14"/>
      <c r="OS149" s="14"/>
      <c r="OT149" s="14"/>
      <c r="OU149" s="14"/>
      <c r="OV149" s="14"/>
      <c r="OW149" s="14">
        <v>0</v>
      </c>
      <c r="OX149" s="14"/>
      <c r="OY149" s="14"/>
      <c r="OZ149" s="14"/>
      <c r="PA149" s="14"/>
      <c r="PB149" s="14"/>
      <c r="PC149" s="14"/>
      <c r="PD149" s="14"/>
      <c r="PE149" s="14"/>
      <c r="PF149" s="14"/>
      <c r="PG149" s="14"/>
      <c r="PH149" s="14"/>
      <c r="PI149" s="14">
        <v>0</v>
      </c>
      <c r="PJ149" s="14"/>
      <c r="PK149" s="14"/>
      <c r="PL149" s="14"/>
      <c r="PM149" s="14"/>
      <c r="PN149" s="14"/>
      <c r="PO149" s="14"/>
      <c r="PP149" s="14"/>
      <c r="PQ149" s="14"/>
      <c r="PR149" s="14"/>
      <c r="PS149" s="14"/>
      <c r="PT149" s="14"/>
      <c r="PU149" s="14">
        <v>0</v>
      </c>
      <c r="PV149" s="14"/>
      <c r="PW149" s="14"/>
      <c r="PX149" s="14"/>
      <c r="PY149" s="14"/>
      <c r="PZ149" s="14"/>
      <c r="QA149" s="14"/>
      <c r="QB149" s="14"/>
      <c r="QC149" s="14"/>
      <c r="QD149" s="14"/>
      <c r="QE149" s="14"/>
      <c r="QF149" s="14"/>
      <c r="QG149" s="14">
        <v>0</v>
      </c>
      <c r="QH149" s="14"/>
      <c r="QI149" s="14"/>
    </row>
    <row r="150" spans="16:451">
      <c r="R150" s="12"/>
      <c r="S150" s="12" t="s">
        <v>53</v>
      </c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>
        <v>312</v>
      </c>
      <c r="AE150" s="12"/>
      <c r="AP150">
        <v>0</v>
      </c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>
        <v>0</v>
      </c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>
        <v>0</v>
      </c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>
        <v>0</v>
      </c>
      <c r="CA150" s="14"/>
      <c r="CB150" s="15" t="e">
        <v>#DIV/0!</v>
      </c>
      <c r="CC150" s="15" t="e">
        <v>#DIV/0!</v>
      </c>
      <c r="CD150" s="15" t="e">
        <v>#DIV/0!</v>
      </c>
      <c r="CE150" s="15" t="e">
        <v>#DIV/0!</v>
      </c>
      <c r="CF150" s="15" t="e">
        <v>#DIV/0!</v>
      </c>
      <c r="CG150" s="15" t="e">
        <v>#DIV/0!</v>
      </c>
      <c r="CH150" s="15" t="e">
        <v>#DIV/0!</v>
      </c>
      <c r="CI150" s="15" t="e">
        <v>#DIV/0!</v>
      </c>
      <c r="CJ150" s="15" t="e">
        <v>#DIV/0!</v>
      </c>
      <c r="CK150" s="15" t="e">
        <v>#DIV/0!</v>
      </c>
      <c r="CL150" s="15" t="e">
        <v>#DIV/0!</v>
      </c>
      <c r="CM150" s="15" t="e">
        <v>#DIV/0!</v>
      </c>
      <c r="CN150" s="15" t="e">
        <v>#DIV/0!</v>
      </c>
      <c r="CO150" s="15" t="e">
        <v>#DIV/0!</v>
      </c>
      <c r="CP150" s="15" t="e">
        <v>#DIV/0!</v>
      </c>
      <c r="CQ150" s="15" t="e">
        <v>#DIV/0!</v>
      </c>
      <c r="CR150" s="15" t="e">
        <v>#DIV/0!</v>
      </c>
      <c r="CS150" s="15" t="e">
        <v>#DIV/0!</v>
      </c>
      <c r="CT150" s="15" t="e">
        <v>#DIV/0!</v>
      </c>
      <c r="CU150" s="15" t="e">
        <v>#DIV/0!</v>
      </c>
      <c r="CV150" s="15" t="e">
        <v>#DIV/0!</v>
      </c>
      <c r="CW150" s="15" t="e">
        <v>#DIV/0!</v>
      </c>
      <c r="CX150" s="15" t="e">
        <v>#DIV/0!</v>
      </c>
      <c r="CY150" s="15" t="e">
        <v>#DIV/0!</v>
      </c>
      <c r="CZ150" s="15">
        <v>0</v>
      </c>
      <c r="DA150" s="15">
        <v>0</v>
      </c>
      <c r="DB150" s="15">
        <v>0</v>
      </c>
      <c r="DC150" s="15">
        <v>0</v>
      </c>
      <c r="DD150" s="15">
        <v>0</v>
      </c>
      <c r="DE150" s="15">
        <v>0</v>
      </c>
      <c r="DF150" s="15">
        <v>0</v>
      </c>
      <c r="DG150" s="15">
        <v>0</v>
      </c>
      <c r="DH150" s="15">
        <v>0</v>
      </c>
      <c r="DI150" s="15">
        <v>0</v>
      </c>
      <c r="DJ150" s="15">
        <v>0.17124622796241276</v>
      </c>
      <c r="DK150" s="15">
        <v>0</v>
      </c>
      <c r="DL150" s="16">
        <v>0</v>
      </c>
      <c r="DM150" s="16">
        <v>0</v>
      </c>
      <c r="DN150" s="16">
        <v>0</v>
      </c>
      <c r="DO150" s="16">
        <v>0</v>
      </c>
      <c r="DP150" s="16">
        <v>0</v>
      </c>
      <c r="DQ150" s="16">
        <v>0</v>
      </c>
      <c r="DR150" s="16">
        <v>0</v>
      </c>
      <c r="DS150" s="16">
        <v>0</v>
      </c>
      <c r="DT150" s="16">
        <v>0</v>
      </c>
      <c r="DU150" s="16">
        <v>0</v>
      </c>
      <c r="DV150" s="16">
        <v>118.41032209474959</v>
      </c>
      <c r="DW150" s="16">
        <v>0</v>
      </c>
      <c r="DX150" s="16">
        <v>0</v>
      </c>
      <c r="DY150" s="16">
        <v>0</v>
      </c>
      <c r="DZ150" s="16">
        <v>0</v>
      </c>
      <c r="EA150" s="16">
        <v>0</v>
      </c>
      <c r="EB150" s="16">
        <v>0</v>
      </c>
      <c r="EC150" s="16">
        <v>0</v>
      </c>
      <c r="ED150" s="16">
        <v>0</v>
      </c>
      <c r="EE150" s="16">
        <v>0</v>
      </c>
      <c r="EF150" s="16">
        <v>0</v>
      </c>
      <c r="EG150" s="16">
        <v>0</v>
      </c>
      <c r="EH150" s="16">
        <v>97.373151892981895</v>
      </c>
      <c r="EI150" s="16">
        <v>0</v>
      </c>
      <c r="EJ150" s="16">
        <v>0</v>
      </c>
      <c r="EK150" s="16">
        <v>0</v>
      </c>
      <c r="EL150" s="16">
        <v>0</v>
      </c>
      <c r="EM150" s="16">
        <v>0</v>
      </c>
      <c r="EN150" s="16">
        <v>0</v>
      </c>
      <c r="EO150" s="16">
        <v>0</v>
      </c>
      <c r="EP150" s="16">
        <v>0</v>
      </c>
      <c r="EQ150" s="16">
        <v>0</v>
      </c>
      <c r="ER150" s="16">
        <v>0</v>
      </c>
      <c r="ES150" s="16">
        <v>0</v>
      </c>
      <c r="ET150" s="16">
        <v>21.198128984807898</v>
      </c>
      <c r="EU150" s="16">
        <v>0</v>
      </c>
      <c r="EV150" s="16">
        <v>0</v>
      </c>
      <c r="EW150" s="16">
        <v>0</v>
      </c>
      <c r="EX150" s="16">
        <v>0</v>
      </c>
      <c r="EY150" s="16">
        <v>0</v>
      </c>
      <c r="EZ150" s="16">
        <v>0</v>
      </c>
      <c r="FA150" s="16">
        <v>0</v>
      </c>
      <c r="FB150" s="16">
        <v>0</v>
      </c>
      <c r="FC150" s="16">
        <v>0</v>
      </c>
      <c r="FD150" s="16">
        <v>0</v>
      </c>
      <c r="FE150" s="16">
        <v>0</v>
      </c>
      <c r="FF150" s="16">
        <v>665.27285894006297</v>
      </c>
      <c r="FG150" s="16">
        <v>0</v>
      </c>
      <c r="FH150" s="13">
        <v>0</v>
      </c>
      <c r="FI150" s="13">
        <v>0</v>
      </c>
      <c r="FJ150" s="13">
        <v>0</v>
      </c>
      <c r="FK150" s="13">
        <v>0</v>
      </c>
      <c r="FL150" s="13">
        <v>0</v>
      </c>
      <c r="FM150" s="13">
        <v>0</v>
      </c>
      <c r="FN150" s="13">
        <v>0</v>
      </c>
      <c r="FO150" s="13">
        <v>0</v>
      </c>
      <c r="FP150" s="13">
        <v>0</v>
      </c>
      <c r="FQ150" s="13">
        <v>0</v>
      </c>
      <c r="FR150" s="13">
        <v>4489971</v>
      </c>
      <c r="FS150" s="13">
        <v>0</v>
      </c>
      <c r="FT150" s="15">
        <v>0</v>
      </c>
      <c r="FU150" s="15">
        <v>0</v>
      </c>
      <c r="FV150" s="15">
        <v>0</v>
      </c>
      <c r="FW150" s="15">
        <v>0</v>
      </c>
      <c r="FX150" s="15">
        <v>0</v>
      </c>
      <c r="FY150" s="15">
        <v>0</v>
      </c>
      <c r="FZ150" s="15">
        <v>0</v>
      </c>
      <c r="GA150" s="15">
        <v>0</v>
      </c>
      <c r="GB150" s="15">
        <v>0</v>
      </c>
      <c r="GC150" s="15">
        <v>0</v>
      </c>
      <c r="GD150" s="15">
        <v>0.13488660839902972</v>
      </c>
      <c r="GE150" s="15">
        <v>0</v>
      </c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>
        <v>0</v>
      </c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>
        <v>0</v>
      </c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>
        <v>0</v>
      </c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>
        <v>0</v>
      </c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>
        <v>0</v>
      </c>
      <c r="IM150" s="12"/>
      <c r="IN150" s="12"/>
      <c r="IO150" s="12"/>
      <c r="IP150" s="12"/>
      <c r="IQ150" s="12"/>
      <c r="IR150" s="12"/>
      <c r="IS150" s="12"/>
      <c r="IT150" s="12"/>
      <c r="IU150" s="12"/>
      <c r="IV150" s="12"/>
      <c r="IW150" s="12"/>
      <c r="IX150" s="12">
        <v>0</v>
      </c>
      <c r="IY150" s="12"/>
      <c r="IZ150" s="12"/>
      <c r="JA150" s="12"/>
      <c r="JB150" s="12"/>
      <c r="JC150" s="12"/>
      <c r="JD150" s="12"/>
      <c r="JE150" s="12"/>
      <c r="JF150" s="12"/>
      <c r="JG150" s="12"/>
      <c r="JH150" s="12"/>
      <c r="JI150" s="12"/>
      <c r="JJ150" s="12">
        <v>0</v>
      </c>
      <c r="JK150" s="12"/>
      <c r="JL150" s="12"/>
      <c r="JM150" s="12"/>
      <c r="JN150" s="12"/>
      <c r="JO150" s="12"/>
      <c r="JP150" s="12"/>
      <c r="JQ150" s="12"/>
      <c r="JR150" s="12"/>
      <c r="JS150" s="12"/>
      <c r="JT150" s="12"/>
      <c r="JU150" s="12"/>
      <c r="JV150" s="12">
        <v>0</v>
      </c>
      <c r="JW150" s="12"/>
      <c r="JX150" s="12"/>
      <c r="JY150" s="12"/>
      <c r="JZ150" s="12"/>
      <c r="KA150" s="12"/>
      <c r="KB150" s="12"/>
      <c r="KC150" s="12"/>
      <c r="KD150" s="12"/>
      <c r="KE150" s="12"/>
      <c r="KF150" s="12"/>
      <c r="KG150" s="12"/>
      <c r="KH150" s="12">
        <v>0</v>
      </c>
      <c r="KI150" s="12"/>
      <c r="KJ150" s="12"/>
      <c r="KK150" s="12"/>
      <c r="KL150" s="12"/>
      <c r="KM150" s="12"/>
      <c r="KN150" s="12"/>
      <c r="KO150" s="12"/>
      <c r="KP150" s="12"/>
      <c r="KQ150" s="12"/>
      <c r="KR150" s="12"/>
      <c r="KS150" s="12"/>
      <c r="KT150" s="12">
        <v>0</v>
      </c>
      <c r="KU150" s="12"/>
      <c r="KV150" s="12"/>
      <c r="KW150" s="12"/>
      <c r="KX150" s="12"/>
      <c r="KY150" s="12"/>
      <c r="KZ150" s="12"/>
      <c r="LA150" s="12"/>
      <c r="LB150" s="12"/>
      <c r="LC150" s="12"/>
      <c r="LD150" s="12"/>
      <c r="LE150" s="12"/>
      <c r="LF150" s="12">
        <v>312</v>
      </c>
      <c r="LG150" s="12"/>
      <c r="LH150" s="12"/>
      <c r="LI150" s="12"/>
      <c r="LJ150" s="12"/>
      <c r="LK150" s="12"/>
      <c r="LL150" s="12"/>
      <c r="LM150" s="12"/>
      <c r="LN150" s="12"/>
      <c r="LO150" s="12"/>
      <c r="LP150" s="12"/>
      <c r="LQ150" s="12"/>
      <c r="LR150" s="12">
        <v>0</v>
      </c>
      <c r="LS150" s="12"/>
      <c r="LT150" s="14"/>
      <c r="LU150" s="14"/>
      <c r="LV150" s="14"/>
      <c r="LW150" s="14"/>
      <c r="LX150" s="14"/>
      <c r="LY150" s="14"/>
      <c r="LZ150" s="14"/>
      <c r="MA150" s="14"/>
      <c r="MB150" s="14"/>
      <c r="MC150" s="14"/>
      <c r="MD150" s="14">
        <v>0</v>
      </c>
      <c r="ME150" s="14"/>
      <c r="MF150" s="14"/>
      <c r="MG150" s="14"/>
      <c r="MH150" s="14"/>
      <c r="MI150" s="14"/>
      <c r="MJ150" s="14"/>
      <c r="MK150" s="14"/>
      <c r="ML150" s="14"/>
      <c r="MM150" s="14"/>
      <c r="MN150" s="14"/>
      <c r="MO150" s="14"/>
      <c r="MP150" s="14">
        <v>0</v>
      </c>
      <c r="MQ150" s="14"/>
      <c r="MR150" s="14"/>
      <c r="MS150" s="14"/>
      <c r="MT150" s="14"/>
      <c r="MU150" s="14"/>
      <c r="MV150" s="14"/>
      <c r="MW150" s="14"/>
      <c r="MX150" s="14"/>
      <c r="MY150" s="14"/>
      <c r="MZ150" s="14"/>
      <c r="NA150" s="14"/>
      <c r="NB150" s="14">
        <v>0</v>
      </c>
      <c r="NC150" s="14"/>
      <c r="ND150" s="14"/>
      <c r="NE150" s="14"/>
      <c r="NF150" s="14"/>
      <c r="NG150" s="14"/>
      <c r="NH150" s="14"/>
      <c r="NI150" s="14"/>
      <c r="NJ150" s="14"/>
      <c r="NK150" s="14"/>
      <c r="NL150" s="14"/>
      <c r="NM150" s="14"/>
      <c r="NN150" s="14">
        <v>0</v>
      </c>
      <c r="NO150" s="14"/>
      <c r="NP150" s="14"/>
      <c r="NQ150" s="14"/>
      <c r="NR150" s="14"/>
      <c r="NS150" s="14"/>
      <c r="NT150" s="14"/>
      <c r="NU150" s="14"/>
      <c r="NV150" s="14"/>
      <c r="NW150" s="14"/>
      <c r="NX150" s="14"/>
      <c r="NY150" s="14"/>
      <c r="NZ150" s="14">
        <v>0</v>
      </c>
      <c r="OA150" s="14"/>
      <c r="OB150" s="14"/>
      <c r="OC150" s="14"/>
      <c r="OD150" s="14"/>
      <c r="OE150" s="14"/>
      <c r="OF150" s="14"/>
      <c r="OG150" s="14"/>
      <c r="OH150" s="14"/>
      <c r="OI150" s="14"/>
      <c r="OJ150" s="14"/>
      <c r="OK150" s="14"/>
      <c r="OL150" s="14">
        <v>0</v>
      </c>
      <c r="OM150" s="14"/>
      <c r="ON150" s="14"/>
      <c r="OO150" s="14"/>
      <c r="OP150" s="14"/>
      <c r="OQ150" s="14"/>
      <c r="OR150" s="14"/>
      <c r="OS150" s="14"/>
      <c r="OT150" s="14"/>
      <c r="OU150" s="14"/>
      <c r="OV150" s="14"/>
      <c r="OW150" s="14"/>
      <c r="OX150" s="14">
        <v>0</v>
      </c>
      <c r="OY150" s="14"/>
      <c r="OZ150" s="14"/>
      <c r="PA150" s="14"/>
      <c r="PB150" s="14"/>
      <c r="PC150" s="14"/>
      <c r="PD150" s="14"/>
      <c r="PE150" s="14"/>
      <c r="PF150" s="14"/>
      <c r="PG150" s="14"/>
      <c r="PH150" s="14"/>
      <c r="PI150" s="14"/>
      <c r="PJ150" s="14">
        <v>0</v>
      </c>
      <c r="PK150" s="14"/>
      <c r="PL150" s="14"/>
      <c r="PM150" s="14"/>
      <c r="PN150" s="14"/>
      <c r="PO150" s="14"/>
      <c r="PP150" s="14"/>
      <c r="PQ150" s="14"/>
      <c r="PR150" s="14"/>
      <c r="PS150" s="14"/>
      <c r="PT150" s="14"/>
      <c r="PU150" s="14"/>
      <c r="PV150" s="14">
        <v>0</v>
      </c>
      <c r="PW150" s="14"/>
      <c r="PX150" s="14"/>
      <c r="PY150" s="14"/>
      <c r="PZ150" s="14"/>
      <c r="QA150" s="14"/>
      <c r="QB150" s="14"/>
      <c r="QC150" s="14"/>
      <c r="QD150" s="14"/>
      <c r="QE150" s="14"/>
      <c r="QF150" s="14"/>
      <c r="QG150" s="14"/>
      <c r="QH150" s="14">
        <v>0</v>
      </c>
      <c r="QI150" s="14"/>
    </row>
    <row r="151" spans="16:451">
      <c r="R151" s="12"/>
      <c r="S151" s="12" t="s">
        <v>54</v>
      </c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>
        <v>194</v>
      </c>
      <c r="AQ151">
        <v>0</v>
      </c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>
        <v>0</v>
      </c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>
        <v>0</v>
      </c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>
        <v>0</v>
      </c>
      <c r="CB151" s="15" t="e">
        <v>#DIV/0!</v>
      </c>
      <c r="CC151" s="15" t="e">
        <v>#DIV/0!</v>
      </c>
      <c r="CD151" s="15" t="e">
        <v>#DIV/0!</v>
      </c>
      <c r="CE151" s="15" t="e">
        <v>#DIV/0!</v>
      </c>
      <c r="CF151" s="15" t="e">
        <v>#DIV/0!</v>
      </c>
      <c r="CG151" s="15" t="e">
        <v>#DIV/0!</v>
      </c>
      <c r="CH151" s="15" t="e">
        <v>#DIV/0!</v>
      </c>
      <c r="CI151" s="15" t="e">
        <v>#DIV/0!</v>
      </c>
      <c r="CJ151" s="15" t="e">
        <v>#DIV/0!</v>
      </c>
      <c r="CK151" s="15" t="e">
        <v>#DIV/0!</v>
      </c>
      <c r="CL151" s="15" t="e">
        <v>#DIV/0!</v>
      </c>
      <c r="CM151" s="15" t="e">
        <v>#DIV/0!</v>
      </c>
      <c r="CN151" s="15" t="e">
        <v>#DIV/0!</v>
      </c>
      <c r="CO151" s="15" t="e">
        <v>#DIV/0!</v>
      </c>
      <c r="CP151" s="15" t="e">
        <v>#DIV/0!</v>
      </c>
      <c r="CQ151" s="15" t="e">
        <v>#DIV/0!</v>
      </c>
      <c r="CR151" s="15" t="e">
        <v>#DIV/0!</v>
      </c>
      <c r="CS151" s="15" t="e">
        <v>#DIV/0!</v>
      </c>
      <c r="CT151" s="15" t="e">
        <v>#DIV/0!</v>
      </c>
      <c r="CU151" s="15" t="e">
        <v>#DIV/0!</v>
      </c>
      <c r="CV151" s="15" t="e">
        <v>#DIV/0!</v>
      </c>
      <c r="CW151" s="15" t="e">
        <v>#DIV/0!</v>
      </c>
      <c r="CX151" s="15" t="e">
        <v>#DIV/0!</v>
      </c>
      <c r="CY151" s="15" t="e">
        <v>#DIV/0!</v>
      </c>
      <c r="CZ151" s="15">
        <v>0</v>
      </c>
      <c r="DA151" s="15">
        <v>0</v>
      </c>
      <c r="DB151" s="15">
        <v>0</v>
      </c>
      <c r="DC151" s="15">
        <v>0</v>
      </c>
      <c r="DD151" s="15">
        <v>0</v>
      </c>
      <c r="DE151" s="15">
        <v>0</v>
      </c>
      <c r="DF151" s="15">
        <v>0</v>
      </c>
      <c r="DG151" s="15">
        <v>0</v>
      </c>
      <c r="DH151" s="15">
        <v>0</v>
      </c>
      <c r="DI151" s="15">
        <v>0</v>
      </c>
      <c r="DJ151" s="15">
        <v>0</v>
      </c>
      <c r="DK151" s="15">
        <v>0.15929888844071222</v>
      </c>
      <c r="DL151" s="16">
        <v>0</v>
      </c>
      <c r="DM151" s="16">
        <v>0</v>
      </c>
      <c r="DN151" s="16">
        <v>0</v>
      </c>
      <c r="DO151" s="16">
        <v>0</v>
      </c>
      <c r="DP151" s="16">
        <v>0</v>
      </c>
      <c r="DQ151" s="16">
        <v>0</v>
      </c>
      <c r="DR151" s="16">
        <v>0</v>
      </c>
      <c r="DS151" s="16">
        <v>0</v>
      </c>
      <c r="DT151" s="16">
        <v>0</v>
      </c>
      <c r="DU151" s="16">
        <v>0</v>
      </c>
      <c r="DV151" s="16">
        <v>0</v>
      </c>
      <c r="DW151" s="16">
        <v>117.14943296503168</v>
      </c>
      <c r="DX151" s="16">
        <v>0</v>
      </c>
      <c r="DY151" s="16">
        <v>0</v>
      </c>
      <c r="DZ151" s="16">
        <v>0</v>
      </c>
      <c r="EA151" s="16">
        <v>0</v>
      </c>
      <c r="EB151" s="16">
        <v>0</v>
      </c>
      <c r="EC151" s="16">
        <v>0</v>
      </c>
      <c r="ED151" s="16">
        <v>0</v>
      </c>
      <c r="EE151" s="16">
        <v>0</v>
      </c>
      <c r="EF151" s="16">
        <v>0</v>
      </c>
      <c r="EG151" s="16">
        <v>0</v>
      </c>
      <c r="EH151" s="16">
        <v>0</v>
      </c>
      <c r="EI151" s="16">
        <v>95.752210374974524</v>
      </c>
      <c r="EJ151" s="16">
        <v>0</v>
      </c>
      <c r="EK151" s="16">
        <v>0</v>
      </c>
      <c r="EL151" s="16">
        <v>0</v>
      </c>
      <c r="EM151" s="16">
        <v>0</v>
      </c>
      <c r="EN151" s="16">
        <v>0</v>
      </c>
      <c r="EO151" s="16">
        <v>0</v>
      </c>
      <c r="EP151" s="16">
        <v>0</v>
      </c>
      <c r="EQ151" s="16">
        <v>0</v>
      </c>
      <c r="ER151" s="16">
        <v>0</v>
      </c>
      <c r="ES151" s="16">
        <v>0</v>
      </c>
      <c r="ET151" s="16">
        <v>0</v>
      </c>
      <c r="EU151" s="16">
        <v>21.457064877642761</v>
      </c>
      <c r="EV151" s="16">
        <v>0</v>
      </c>
      <c r="EW151" s="16">
        <v>0</v>
      </c>
      <c r="EX151" s="16">
        <v>0</v>
      </c>
      <c r="EY151" s="16">
        <v>0</v>
      </c>
      <c r="EZ151" s="16">
        <v>0</v>
      </c>
      <c r="FA151" s="16">
        <v>0</v>
      </c>
      <c r="FB151" s="16">
        <v>0</v>
      </c>
      <c r="FC151" s="16">
        <v>0</v>
      </c>
      <c r="FD151" s="16">
        <v>0</v>
      </c>
      <c r="FE151" s="16">
        <v>0</v>
      </c>
      <c r="FF151" s="16">
        <v>0</v>
      </c>
      <c r="FG151" s="16">
        <v>716.15271070409642</v>
      </c>
      <c r="FH151" s="13">
        <v>0</v>
      </c>
      <c r="FI151" s="13">
        <v>0</v>
      </c>
      <c r="FJ151" s="13">
        <v>0</v>
      </c>
      <c r="FK151" s="13">
        <v>0</v>
      </c>
      <c r="FL151" s="13">
        <v>0</v>
      </c>
      <c r="FM151" s="13">
        <v>0</v>
      </c>
      <c r="FN151" s="13">
        <v>0</v>
      </c>
      <c r="FO151" s="13">
        <v>0</v>
      </c>
      <c r="FP151" s="13">
        <v>0</v>
      </c>
      <c r="FQ151" s="13">
        <v>0</v>
      </c>
      <c r="FR151" s="13">
        <v>0</v>
      </c>
      <c r="FS151" s="13">
        <v>2875272</v>
      </c>
      <c r="FT151" s="15">
        <v>0</v>
      </c>
      <c r="FU151" s="15">
        <v>0</v>
      </c>
      <c r="FV151" s="15">
        <v>0</v>
      </c>
      <c r="FW151" s="15">
        <v>0</v>
      </c>
      <c r="FX151" s="15">
        <v>0</v>
      </c>
      <c r="FY151" s="15">
        <v>0</v>
      </c>
      <c r="FZ151" s="15">
        <v>0</v>
      </c>
      <c r="GA151" s="15">
        <v>0</v>
      </c>
      <c r="GB151" s="15">
        <v>0</v>
      </c>
      <c r="GC151" s="15">
        <v>0</v>
      </c>
      <c r="GD151" s="15">
        <v>0</v>
      </c>
      <c r="GE151" s="15">
        <v>0.17963783252506196</v>
      </c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>
        <v>0</v>
      </c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>
        <v>0</v>
      </c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>
        <v>0</v>
      </c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>
        <v>0</v>
      </c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>
        <v>0</v>
      </c>
      <c r="IN151" s="12"/>
      <c r="IO151" s="12"/>
      <c r="IP151" s="12"/>
      <c r="IQ151" s="12"/>
      <c r="IR151" s="12"/>
      <c r="IS151" s="12"/>
      <c r="IT151" s="12"/>
      <c r="IU151" s="12"/>
      <c r="IV151" s="12"/>
      <c r="IW151" s="12"/>
      <c r="IX151" s="12"/>
      <c r="IY151" s="12">
        <v>0</v>
      </c>
      <c r="IZ151" s="12"/>
      <c r="JA151" s="12"/>
      <c r="JB151" s="12"/>
      <c r="JC151" s="12"/>
      <c r="JD151" s="12"/>
      <c r="JE151" s="12"/>
      <c r="JF151" s="12"/>
      <c r="JG151" s="12"/>
      <c r="JH151" s="12"/>
      <c r="JI151" s="12"/>
      <c r="JJ151" s="12"/>
      <c r="JK151" s="12">
        <v>0</v>
      </c>
      <c r="JL151" s="12"/>
      <c r="JM151" s="12"/>
      <c r="JN151" s="12"/>
      <c r="JO151" s="12"/>
      <c r="JP151" s="12"/>
      <c r="JQ151" s="12"/>
      <c r="JR151" s="12"/>
      <c r="JS151" s="12"/>
      <c r="JT151" s="12"/>
      <c r="JU151" s="12"/>
      <c r="JV151" s="12"/>
      <c r="JW151" s="12">
        <v>0</v>
      </c>
      <c r="JX151" s="12"/>
      <c r="JY151" s="12"/>
      <c r="JZ151" s="12"/>
      <c r="KA151" s="12"/>
      <c r="KB151" s="12"/>
      <c r="KC151" s="12"/>
      <c r="KD151" s="12"/>
      <c r="KE151" s="12"/>
      <c r="KF151" s="12"/>
      <c r="KG151" s="12"/>
      <c r="KH151" s="12"/>
      <c r="KI151" s="12">
        <v>0</v>
      </c>
      <c r="KJ151" s="12"/>
      <c r="KK151" s="12"/>
      <c r="KL151" s="12"/>
      <c r="KM151" s="12"/>
      <c r="KN151" s="12"/>
      <c r="KO151" s="12"/>
      <c r="KP151" s="12"/>
      <c r="KQ151" s="12"/>
      <c r="KR151" s="12"/>
      <c r="KS151" s="12"/>
      <c r="KT151" s="12"/>
      <c r="KU151" s="12">
        <v>0</v>
      </c>
      <c r="KV151" s="12"/>
      <c r="KW151" s="12"/>
      <c r="KX151" s="12"/>
      <c r="KY151" s="12"/>
      <c r="KZ151" s="12"/>
      <c r="LA151" s="12"/>
      <c r="LB151" s="12"/>
      <c r="LC151" s="12"/>
      <c r="LD151" s="12"/>
      <c r="LE151" s="12"/>
      <c r="LF151" s="12"/>
      <c r="LG151" s="12">
        <v>0</v>
      </c>
      <c r="LH151" s="12"/>
      <c r="LI151" s="12"/>
      <c r="LJ151" s="12"/>
      <c r="LK151" s="12"/>
      <c r="LL151" s="12"/>
      <c r="LM151" s="12"/>
      <c r="LN151" s="12"/>
      <c r="LO151" s="12"/>
      <c r="LP151" s="12"/>
      <c r="LQ151" s="12"/>
      <c r="LR151" s="12"/>
      <c r="LS151" s="12">
        <v>194</v>
      </c>
      <c r="LT151" s="14"/>
      <c r="LU151" s="14"/>
      <c r="LV151" s="14"/>
      <c r="LW151" s="14"/>
      <c r="LX151" s="14"/>
      <c r="LY151" s="14"/>
      <c r="LZ151" s="14"/>
      <c r="MA151" s="14"/>
      <c r="MB151" s="14"/>
      <c r="MC151" s="14"/>
      <c r="MD151" s="14"/>
      <c r="ME151" s="14">
        <v>0</v>
      </c>
      <c r="MF151" s="14"/>
      <c r="MG151" s="14"/>
      <c r="MH151" s="14"/>
      <c r="MI151" s="14"/>
      <c r="MJ151" s="14"/>
      <c r="MK151" s="14"/>
      <c r="ML151" s="14"/>
      <c r="MM151" s="14"/>
      <c r="MN151" s="14"/>
      <c r="MO151" s="14"/>
      <c r="MP151" s="14"/>
      <c r="MQ151" s="14">
        <v>0</v>
      </c>
      <c r="MR151" s="14"/>
      <c r="MS151" s="14"/>
      <c r="MT151" s="14"/>
      <c r="MU151" s="14"/>
      <c r="MV151" s="14"/>
      <c r="MW151" s="14"/>
      <c r="MX151" s="14"/>
      <c r="MY151" s="14"/>
      <c r="MZ151" s="14"/>
      <c r="NA151" s="14"/>
      <c r="NB151" s="14"/>
      <c r="NC151" s="14">
        <v>0</v>
      </c>
      <c r="ND151" s="14"/>
      <c r="NE151" s="14"/>
      <c r="NF151" s="14"/>
      <c r="NG151" s="14"/>
      <c r="NH151" s="14"/>
      <c r="NI151" s="14"/>
      <c r="NJ151" s="14"/>
      <c r="NK151" s="14"/>
      <c r="NL151" s="14"/>
      <c r="NM151" s="14"/>
      <c r="NN151" s="14"/>
      <c r="NO151" s="14">
        <v>0</v>
      </c>
      <c r="NP151" s="14"/>
      <c r="NQ151" s="14"/>
      <c r="NR151" s="14"/>
      <c r="NS151" s="14"/>
      <c r="NT151" s="14"/>
      <c r="NU151" s="14"/>
      <c r="NV151" s="14"/>
      <c r="NW151" s="14"/>
      <c r="NX151" s="14"/>
      <c r="NY151" s="14"/>
      <c r="NZ151" s="14"/>
      <c r="OA151" s="14">
        <v>0</v>
      </c>
      <c r="OB151" s="14"/>
      <c r="OC151" s="14"/>
      <c r="OD151" s="14"/>
      <c r="OE151" s="14"/>
      <c r="OF151" s="14"/>
      <c r="OG151" s="14"/>
      <c r="OH151" s="14"/>
      <c r="OI151" s="14"/>
      <c r="OJ151" s="14"/>
      <c r="OK151" s="14"/>
      <c r="OL151" s="14"/>
      <c r="OM151" s="14">
        <v>0</v>
      </c>
      <c r="ON151" s="14"/>
      <c r="OO151" s="14"/>
      <c r="OP151" s="14"/>
      <c r="OQ151" s="14"/>
      <c r="OR151" s="14"/>
      <c r="OS151" s="14"/>
      <c r="OT151" s="14"/>
      <c r="OU151" s="14"/>
      <c r="OV151" s="14"/>
      <c r="OW151" s="14"/>
      <c r="OX151" s="14"/>
      <c r="OY151" s="14">
        <v>0</v>
      </c>
      <c r="OZ151" s="14"/>
      <c r="PA151" s="14"/>
      <c r="PB151" s="14"/>
      <c r="PC151" s="14"/>
      <c r="PD151" s="14"/>
      <c r="PE151" s="14"/>
      <c r="PF151" s="14"/>
      <c r="PG151" s="14"/>
      <c r="PH151" s="14"/>
      <c r="PI151" s="14"/>
      <c r="PJ151" s="14"/>
      <c r="PK151" s="14">
        <v>0</v>
      </c>
      <c r="PL151" s="14"/>
      <c r="PM151" s="14"/>
      <c r="PN151" s="14"/>
      <c r="PO151" s="14"/>
      <c r="PP151" s="14"/>
      <c r="PQ151" s="14"/>
      <c r="PR151" s="14"/>
      <c r="PS151" s="14"/>
      <c r="PT151" s="14"/>
      <c r="PU151" s="14"/>
      <c r="PV151" s="14"/>
      <c r="PW151" s="14">
        <v>0</v>
      </c>
      <c r="PX151" s="14"/>
      <c r="PY151" s="14"/>
      <c r="PZ151" s="14"/>
      <c r="QA151" s="14"/>
      <c r="QB151" s="14"/>
      <c r="QC151" s="14"/>
      <c r="QD151" s="14"/>
      <c r="QE151" s="14"/>
      <c r="QF151" s="14"/>
      <c r="QG151" s="14"/>
      <c r="QH151" s="14"/>
      <c r="QI151" s="14">
        <v>0</v>
      </c>
    </row>
    <row r="152" spans="16:451">
      <c r="R152" s="12"/>
      <c r="S152" s="12" t="s">
        <v>55</v>
      </c>
      <c r="T152" s="12"/>
      <c r="U152" s="12"/>
      <c r="V152" s="12"/>
      <c r="W152" s="12"/>
      <c r="X152" s="12"/>
      <c r="Y152" s="12"/>
      <c r="Z152" s="12"/>
      <c r="AA152" s="12"/>
      <c r="AB152" s="12"/>
      <c r="AC152" s="13">
        <v>1</v>
      </c>
      <c r="AD152" s="13"/>
      <c r="AE152" s="13"/>
      <c r="AO152">
        <v>0</v>
      </c>
      <c r="AR152" s="14"/>
      <c r="AS152" s="14"/>
      <c r="AT152" s="14"/>
      <c r="AU152" s="14"/>
      <c r="AV152" s="14"/>
      <c r="AW152" s="14"/>
      <c r="AX152" s="14"/>
      <c r="AY152" s="14"/>
      <c r="AZ152" s="14"/>
      <c r="BA152" s="14">
        <v>0</v>
      </c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>
        <v>0</v>
      </c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>
        <v>0</v>
      </c>
      <c r="BZ152" s="14"/>
      <c r="CA152" s="14"/>
      <c r="CB152" s="15" t="e">
        <v>#DIV/0!</v>
      </c>
      <c r="CC152" s="15" t="e">
        <v>#DIV/0!</v>
      </c>
      <c r="CD152" s="15" t="e">
        <v>#DIV/0!</v>
      </c>
      <c r="CE152" s="15" t="e">
        <v>#DIV/0!</v>
      </c>
      <c r="CF152" s="15" t="e">
        <v>#DIV/0!</v>
      </c>
      <c r="CG152" s="15" t="e">
        <v>#DIV/0!</v>
      </c>
      <c r="CH152" s="15" t="e">
        <v>#DIV/0!</v>
      </c>
      <c r="CI152" s="15" t="e">
        <v>#DIV/0!</v>
      </c>
      <c r="CJ152" s="15" t="e">
        <v>#DIV/0!</v>
      </c>
      <c r="CK152" s="15" t="e">
        <v>#DIV/0!</v>
      </c>
      <c r="CL152" s="15" t="e">
        <v>#DIV/0!</v>
      </c>
      <c r="CM152" s="15" t="e">
        <v>#DIV/0!</v>
      </c>
      <c r="CN152" s="15" t="e">
        <v>#DIV/0!</v>
      </c>
      <c r="CO152" s="15" t="e">
        <v>#DIV/0!</v>
      </c>
      <c r="CP152" s="15" t="e">
        <v>#DIV/0!</v>
      </c>
      <c r="CQ152" s="15" t="e">
        <v>#DIV/0!</v>
      </c>
      <c r="CR152" s="15" t="e">
        <v>#DIV/0!</v>
      </c>
      <c r="CS152" s="15" t="e">
        <v>#DIV/0!</v>
      </c>
      <c r="CT152" s="15" t="e">
        <v>#DIV/0!</v>
      </c>
      <c r="CU152" s="15" t="e">
        <v>#DIV/0!</v>
      </c>
      <c r="CV152" s="15" t="e">
        <v>#DIV/0!</v>
      </c>
      <c r="CW152" s="15" t="e">
        <v>#DIV/0!</v>
      </c>
      <c r="CX152" s="15" t="e">
        <v>#DIV/0!</v>
      </c>
      <c r="CY152" s="15" t="e">
        <v>#DIV/0!</v>
      </c>
      <c r="CZ152" s="15">
        <v>0</v>
      </c>
      <c r="DA152" s="15">
        <v>0</v>
      </c>
      <c r="DB152" s="15">
        <v>0</v>
      </c>
      <c r="DC152" s="15">
        <v>0</v>
      </c>
      <c r="DD152" s="15">
        <v>0</v>
      </c>
      <c r="DE152" s="15">
        <v>0</v>
      </c>
      <c r="DF152" s="15">
        <v>0</v>
      </c>
      <c r="DG152" s="15">
        <v>0</v>
      </c>
      <c r="DH152" s="15">
        <v>0</v>
      </c>
      <c r="DI152" s="15">
        <v>0.16182641722295607</v>
      </c>
      <c r="DJ152" s="15">
        <v>0</v>
      </c>
      <c r="DK152" s="15">
        <v>0</v>
      </c>
      <c r="DL152" s="16">
        <v>0</v>
      </c>
      <c r="DM152" s="16">
        <v>0</v>
      </c>
      <c r="DN152" s="16">
        <v>0</v>
      </c>
      <c r="DO152" s="16">
        <v>0</v>
      </c>
      <c r="DP152" s="16">
        <v>0</v>
      </c>
      <c r="DQ152" s="16">
        <v>0</v>
      </c>
      <c r="DR152" s="16">
        <v>0</v>
      </c>
      <c r="DS152" s="16">
        <v>0</v>
      </c>
      <c r="DT152" s="16">
        <v>0</v>
      </c>
      <c r="DU152" s="16">
        <v>116.06469919352215</v>
      </c>
      <c r="DV152" s="16">
        <v>0</v>
      </c>
      <c r="DW152" s="16">
        <v>0</v>
      </c>
      <c r="DX152" s="16">
        <v>0</v>
      </c>
      <c r="DY152" s="16">
        <v>0</v>
      </c>
      <c r="DZ152" s="16">
        <v>0</v>
      </c>
      <c r="EA152" s="16">
        <v>0</v>
      </c>
      <c r="EB152" s="16">
        <v>0</v>
      </c>
      <c r="EC152" s="16">
        <v>0</v>
      </c>
      <c r="ED152" s="16">
        <v>0</v>
      </c>
      <c r="EE152" s="16">
        <v>0</v>
      </c>
      <c r="EF152" s="16">
        <v>0</v>
      </c>
      <c r="EG152" s="16">
        <v>94.673624649224038</v>
      </c>
      <c r="EH152" s="16">
        <v>0</v>
      </c>
      <c r="EI152" s="16">
        <v>0</v>
      </c>
      <c r="EJ152" s="16">
        <v>0</v>
      </c>
      <c r="EK152" s="16">
        <v>0</v>
      </c>
      <c r="EL152" s="16">
        <v>0</v>
      </c>
      <c r="EM152" s="16">
        <v>0</v>
      </c>
      <c r="EN152" s="16">
        <v>0</v>
      </c>
      <c r="EO152" s="16">
        <v>0</v>
      </c>
      <c r="EP152" s="16">
        <v>0</v>
      </c>
      <c r="EQ152" s="16">
        <v>0</v>
      </c>
      <c r="ER152" s="16">
        <v>0</v>
      </c>
      <c r="ES152" s="16">
        <v>21.487210325374551</v>
      </c>
      <c r="ET152" s="16">
        <v>0</v>
      </c>
      <c r="EU152" s="16">
        <v>0</v>
      </c>
      <c r="EV152" s="16">
        <v>0</v>
      </c>
      <c r="EW152" s="16">
        <v>0</v>
      </c>
      <c r="EX152" s="16">
        <v>0</v>
      </c>
      <c r="EY152" s="16">
        <v>0</v>
      </c>
      <c r="EZ152" s="16">
        <v>0</v>
      </c>
      <c r="FA152" s="16">
        <v>0</v>
      </c>
      <c r="FB152" s="16">
        <v>0</v>
      </c>
      <c r="FC152" s="16">
        <v>0</v>
      </c>
      <c r="FD152" s="16">
        <v>0</v>
      </c>
      <c r="FE152" s="16">
        <v>714.06290514545606</v>
      </c>
      <c r="FF152" s="16">
        <v>0</v>
      </c>
      <c r="FG152" s="16">
        <v>0</v>
      </c>
      <c r="FH152" s="13">
        <v>0</v>
      </c>
      <c r="FI152" s="13">
        <v>0</v>
      </c>
      <c r="FJ152" s="13">
        <v>0</v>
      </c>
      <c r="FK152" s="13">
        <v>0</v>
      </c>
      <c r="FL152" s="13">
        <v>0</v>
      </c>
      <c r="FM152" s="13">
        <v>0</v>
      </c>
      <c r="FN152" s="13">
        <v>0</v>
      </c>
      <c r="FO152" s="13">
        <v>0</v>
      </c>
      <c r="FP152" s="13">
        <v>0</v>
      </c>
      <c r="FQ152" s="13">
        <v>16341394</v>
      </c>
      <c r="FR152" s="13">
        <v>0</v>
      </c>
      <c r="FS152" s="13">
        <v>0</v>
      </c>
      <c r="FT152" s="15">
        <v>0</v>
      </c>
      <c r="FU152" s="15">
        <v>0</v>
      </c>
      <c r="FV152" s="15">
        <v>0</v>
      </c>
      <c r="FW152" s="15">
        <v>0</v>
      </c>
      <c r="FX152" s="15">
        <v>0</v>
      </c>
      <c r="FY152" s="15">
        <v>0</v>
      </c>
      <c r="FZ152" s="15">
        <v>0</v>
      </c>
      <c r="GA152" s="15">
        <v>0</v>
      </c>
      <c r="GB152" s="15">
        <v>0</v>
      </c>
      <c r="GC152" s="15">
        <v>0.16986709395783495</v>
      </c>
      <c r="GD152" s="15">
        <v>0</v>
      </c>
      <c r="GE152" s="15">
        <v>0</v>
      </c>
      <c r="GF152" s="12"/>
      <c r="GG152" s="12"/>
      <c r="GH152" s="12"/>
      <c r="GI152" s="12"/>
      <c r="GJ152" s="12"/>
      <c r="GK152" s="12"/>
      <c r="GL152" s="12"/>
      <c r="GM152" s="12"/>
      <c r="GN152" s="12"/>
      <c r="GO152" s="12">
        <v>0</v>
      </c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>
        <v>0</v>
      </c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>
        <v>0</v>
      </c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>
        <v>0</v>
      </c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>
        <v>0</v>
      </c>
      <c r="IL152" s="12"/>
      <c r="IM152" s="12"/>
      <c r="IN152" s="12"/>
      <c r="IO152" s="12"/>
      <c r="IP152" s="12"/>
      <c r="IQ152" s="12"/>
      <c r="IR152" s="12"/>
      <c r="IS152" s="12"/>
      <c r="IT152" s="12"/>
      <c r="IU152" s="12"/>
      <c r="IV152" s="12"/>
      <c r="IW152" s="12">
        <v>0</v>
      </c>
      <c r="IX152" s="12"/>
      <c r="IY152" s="12"/>
      <c r="IZ152" s="12"/>
      <c r="JA152" s="12"/>
      <c r="JB152" s="12"/>
      <c r="JC152" s="12"/>
      <c r="JD152" s="12"/>
      <c r="JE152" s="12"/>
      <c r="JF152" s="12"/>
      <c r="JG152" s="12"/>
      <c r="JH152" s="12"/>
      <c r="JI152" s="12">
        <v>0</v>
      </c>
      <c r="JJ152" s="12"/>
      <c r="JK152" s="12"/>
      <c r="JL152" s="12"/>
      <c r="JM152" s="12"/>
      <c r="JN152" s="12"/>
      <c r="JO152" s="12"/>
      <c r="JP152" s="12"/>
      <c r="JQ152" s="12"/>
      <c r="JR152" s="12"/>
      <c r="JS152" s="12"/>
      <c r="JT152" s="12"/>
      <c r="JU152" s="12">
        <v>0</v>
      </c>
      <c r="JV152" s="12"/>
      <c r="JW152" s="12"/>
      <c r="JX152" s="12"/>
      <c r="JY152" s="12"/>
      <c r="JZ152" s="12"/>
      <c r="KA152" s="12"/>
      <c r="KB152" s="12"/>
      <c r="KC152" s="12"/>
      <c r="KD152" s="12"/>
      <c r="KE152" s="12"/>
      <c r="KF152" s="12"/>
      <c r="KG152" s="12">
        <v>0</v>
      </c>
      <c r="KH152" s="12"/>
      <c r="KI152" s="12"/>
      <c r="KJ152" s="12"/>
      <c r="KK152" s="12"/>
      <c r="KL152" s="12"/>
      <c r="KM152" s="12"/>
      <c r="KN152" s="12"/>
      <c r="KO152" s="12"/>
      <c r="KP152" s="12"/>
      <c r="KQ152" s="12"/>
      <c r="KR152" s="12"/>
      <c r="KS152" s="12">
        <v>1093</v>
      </c>
      <c r="KT152" s="12"/>
      <c r="KU152" s="12"/>
      <c r="KV152" s="12"/>
      <c r="KW152" s="12"/>
      <c r="KX152" s="12"/>
      <c r="KY152" s="12"/>
      <c r="KZ152" s="12"/>
      <c r="LA152" s="12"/>
      <c r="LB152" s="12"/>
      <c r="LC152" s="12"/>
      <c r="LD152" s="12"/>
      <c r="LE152" s="12">
        <v>0</v>
      </c>
      <c r="LF152" s="12"/>
      <c r="LG152" s="12"/>
      <c r="LH152" s="12"/>
      <c r="LI152" s="12"/>
      <c r="LJ152" s="12"/>
      <c r="LK152" s="12"/>
      <c r="LL152" s="12"/>
      <c r="LM152" s="12"/>
      <c r="LN152" s="12"/>
      <c r="LO152" s="12"/>
      <c r="LP152" s="12"/>
      <c r="LQ152" s="12">
        <v>0</v>
      </c>
      <c r="LR152" s="12"/>
      <c r="LS152" s="12"/>
      <c r="LT152" s="14"/>
      <c r="LU152" s="14"/>
      <c r="LV152" s="14"/>
      <c r="LW152" s="14"/>
      <c r="LX152" s="14"/>
      <c r="LY152" s="14"/>
      <c r="LZ152" s="14"/>
      <c r="MA152" s="14"/>
      <c r="MB152" s="14"/>
      <c r="MC152" s="14">
        <v>0</v>
      </c>
      <c r="MD152" s="14"/>
      <c r="ME152" s="14"/>
      <c r="MF152" s="14"/>
      <c r="MG152" s="14"/>
      <c r="MH152" s="14"/>
      <c r="MI152" s="14"/>
      <c r="MJ152" s="14"/>
      <c r="MK152" s="14"/>
      <c r="ML152" s="14"/>
      <c r="MM152" s="14"/>
      <c r="MN152" s="14"/>
      <c r="MO152" s="14">
        <v>0</v>
      </c>
      <c r="MP152" s="14"/>
      <c r="MQ152" s="14"/>
      <c r="MR152" s="14"/>
      <c r="MS152" s="14"/>
      <c r="MT152" s="14"/>
      <c r="MU152" s="14"/>
      <c r="MV152" s="14"/>
      <c r="MW152" s="14"/>
      <c r="MX152" s="14"/>
      <c r="MY152" s="14"/>
      <c r="MZ152" s="14"/>
      <c r="NA152" s="14">
        <v>0</v>
      </c>
      <c r="NB152" s="14"/>
      <c r="NC152" s="14"/>
      <c r="ND152" s="14"/>
      <c r="NE152" s="14"/>
      <c r="NF152" s="14"/>
      <c r="NG152" s="14"/>
      <c r="NH152" s="14"/>
      <c r="NI152" s="14"/>
      <c r="NJ152" s="14"/>
      <c r="NK152" s="14"/>
      <c r="NL152" s="14"/>
      <c r="NM152" s="14">
        <v>0</v>
      </c>
      <c r="NN152" s="14"/>
      <c r="NO152" s="14"/>
      <c r="NP152" s="14"/>
      <c r="NQ152" s="14"/>
      <c r="NR152" s="14"/>
      <c r="NS152" s="14"/>
      <c r="NT152" s="14"/>
      <c r="NU152" s="14"/>
      <c r="NV152" s="14"/>
      <c r="NW152" s="14"/>
      <c r="NX152" s="14"/>
      <c r="NY152" s="14">
        <v>0</v>
      </c>
      <c r="NZ152" s="14"/>
      <c r="OA152" s="14"/>
      <c r="OB152" s="14"/>
      <c r="OC152" s="14"/>
      <c r="OD152" s="14"/>
      <c r="OE152" s="14"/>
      <c r="OF152" s="14"/>
      <c r="OG152" s="14"/>
      <c r="OH152" s="14"/>
      <c r="OI152" s="14"/>
      <c r="OJ152" s="14"/>
      <c r="OK152" s="14">
        <v>0</v>
      </c>
      <c r="OL152" s="14"/>
      <c r="OM152" s="14"/>
      <c r="ON152" s="14"/>
      <c r="OO152" s="14"/>
      <c r="OP152" s="14"/>
      <c r="OQ152" s="14"/>
      <c r="OR152" s="14"/>
      <c r="OS152" s="14"/>
      <c r="OT152" s="14"/>
      <c r="OU152" s="14"/>
      <c r="OV152" s="14"/>
      <c r="OW152" s="14">
        <v>0</v>
      </c>
      <c r="OX152" s="14"/>
      <c r="OY152" s="14"/>
      <c r="OZ152" s="14"/>
      <c r="PA152" s="14"/>
      <c r="PB152" s="14"/>
      <c r="PC152" s="14"/>
      <c r="PD152" s="14"/>
      <c r="PE152" s="14"/>
      <c r="PF152" s="14"/>
      <c r="PG152" s="14"/>
      <c r="PH152" s="14"/>
      <c r="PI152" s="14">
        <v>0</v>
      </c>
      <c r="PJ152" s="14"/>
      <c r="PK152" s="14"/>
      <c r="PL152" s="14"/>
      <c r="PM152" s="14"/>
      <c r="PN152" s="14"/>
      <c r="PO152" s="14"/>
      <c r="PP152" s="14"/>
      <c r="PQ152" s="14"/>
      <c r="PR152" s="14"/>
      <c r="PS152" s="14"/>
      <c r="PT152" s="14"/>
      <c r="PU152" s="14">
        <v>0</v>
      </c>
      <c r="PV152" s="14"/>
      <c r="PW152" s="14"/>
      <c r="PX152" s="14"/>
      <c r="PY152" s="14"/>
      <c r="PZ152" s="14"/>
      <c r="QA152" s="14"/>
      <c r="QB152" s="14"/>
      <c r="QC152" s="14"/>
      <c r="QD152" s="14"/>
      <c r="QE152" s="14"/>
      <c r="QF152" s="14"/>
      <c r="QG152" s="14">
        <v>0</v>
      </c>
      <c r="QH152" s="14"/>
      <c r="QI152" s="14"/>
    </row>
    <row r="153" spans="16:451">
      <c r="R153" s="12"/>
      <c r="S153" s="12" t="s">
        <v>56</v>
      </c>
      <c r="T153" s="12"/>
      <c r="U153" s="12"/>
      <c r="V153" s="12"/>
      <c r="W153" s="12"/>
      <c r="X153" s="12"/>
      <c r="Y153" s="12"/>
      <c r="Z153" s="12"/>
      <c r="AA153" s="12"/>
      <c r="AB153" s="12"/>
      <c r="AC153" s="13"/>
      <c r="AD153" s="13">
        <v>1</v>
      </c>
      <c r="AE153" s="13"/>
      <c r="AP153">
        <v>0</v>
      </c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>
        <v>0</v>
      </c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>
        <v>0</v>
      </c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>
        <v>1132.81</v>
      </c>
      <c r="CA153" s="14"/>
      <c r="CB153" s="15" t="e">
        <v>#DIV/0!</v>
      </c>
      <c r="CC153" s="15" t="e">
        <v>#DIV/0!</v>
      </c>
      <c r="CD153" s="15" t="e">
        <v>#DIV/0!</v>
      </c>
      <c r="CE153" s="15" t="e">
        <v>#DIV/0!</v>
      </c>
      <c r="CF153" s="15" t="e">
        <v>#DIV/0!</v>
      </c>
      <c r="CG153" s="15" t="e">
        <v>#DIV/0!</v>
      </c>
      <c r="CH153" s="15" t="e">
        <v>#DIV/0!</v>
      </c>
      <c r="CI153" s="15" t="e">
        <v>#DIV/0!</v>
      </c>
      <c r="CJ153" s="15" t="e">
        <v>#DIV/0!</v>
      </c>
      <c r="CK153" s="15" t="e">
        <v>#DIV/0!</v>
      </c>
      <c r="CL153" s="15" t="e">
        <v>#DIV/0!</v>
      </c>
      <c r="CM153" s="15" t="e">
        <v>#DIV/0!</v>
      </c>
      <c r="CN153" s="15" t="e">
        <v>#DIV/0!</v>
      </c>
      <c r="CO153" s="15" t="e">
        <v>#DIV/0!</v>
      </c>
      <c r="CP153" s="15" t="e">
        <v>#DIV/0!</v>
      </c>
      <c r="CQ153" s="15" t="e">
        <v>#DIV/0!</v>
      </c>
      <c r="CR153" s="15" t="e">
        <v>#DIV/0!</v>
      </c>
      <c r="CS153" s="15" t="e">
        <v>#DIV/0!</v>
      </c>
      <c r="CT153" s="15" t="e">
        <v>#DIV/0!</v>
      </c>
      <c r="CU153" s="15" t="e">
        <v>#DIV/0!</v>
      </c>
      <c r="CV153" s="15" t="e">
        <v>#DIV/0!</v>
      </c>
      <c r="CW153" s="15" t="e">
        <v>#DIV/0!</v>
      </c>
      <c r="CX153" s="15" t="e">
        <v>#DIV/0!</v>
      </c>
      <c r="CY153" s="15" t="e">
        <v>#DIV/0!</v>
      </c>
      <c r="CZ153" s="15">
        <v>0</v>
      </c>
      <c r="DA153" s="15">
        <v>0</v>
      </c>
      <c r="DB153" s="15">
        <v>0</v>
      </c>
      <c r="DC153" s="15">
        <v>0</v>
      </c>
      <c r="DD153" s="15">
        <v>0</v>
      </c>
      <c r="DE153" s="15">
        <v>0</v>
      </c>
      <c r="DF153" s="15">
        <v>0</v>
      </c>
      <c r="DG153" s="15">
        <v>0</v>
      </c>
      <c r="DH153" s="15">
        <v>0</v>
      </c>
      <c r="DI153" s="15">
        <v>0</v>
      </c>
      <c r="DJ153" s="15">
        <v>0.1718153030667115</v>
      </c>
      <c r="DK153" s="15">
        <v>0</v>
      </c>
      <c r="DL153" s="16">
        <v>0</v>
      </c>
      <c r="DM153" s="16">
        <v>0</v>
      </c>
      <c r="DN153" s="16">
        <v>0</v>
      </c>
      <c r="DO153" s="16">
        <v>0</v>
      </c>
      <c r="DP153" s="16">
        <v>0</v>
      </c>
      <c r="DQ153" s="16">
        <v>0</v>
      </c>
      <c r="DR153" s="16">
        <v>0</v>
      </c>
      <c r="DS153" s="16">
        <v>0</v>
      </c>
      <c r="DT153" s="16">
        <v>0</v>
      </c>
      <c r="DU153" s="16">
        <v>0</v>
      </c>
      <c r="DV153" s="16">
        <v>117.54589767044874</v>
      </c>
      <c r="DW153" s="16">
        <v>0</v>
      </c>
      <c r="DX153" s="16">
        <v>0</v>
      </c>
      <c r="DY153" s="16">
        <v>0</v>
      </c>
      <c r="DZ153" s="16">
        <v>0</v>
      </c>
      <c r="EA153" s="16">
        <v>0</v>
      </c>
      <c r="EB153" s="16">
        <v>0</v>
      </c>
      <c r="EC153" s="16">
        <v>0</v>
      </c>
      <c r="ED153" s="16">
        <v>0</v>
      </c>
      <c r="EE153" s="16">
        <v>0</v>
      </c>
      <c r="EF153" s="16">
        <v>0</v>
      </c>
      <c r="EG153" s="16">
        <v>0</v>
      </c>
      <c r="EH153" s="16">
        <v>96.053444548936568</v>
      </c>
      <c r="EI153" s="16">
        <v>0</v>
      </c>
      <c r="EJ153" s="16">
        <v>0</v>
      </c>
      <c r="EK153" s="16">
        <v>0</v>
      </c>
      <c r="EL153" s="16">
        <v>0</v>
      </c>
      <c r="EM153" s="16">
        <v>0</v>
      </c>
      <c r="EN153" s="16">
        <v>0</v>
      </c>
      <c r="EO153" s="16">
        <v>0</v>
      </c>
      <c r="EP153" s="16">
        <v>0</v>
      </c>
      <c r="EQ153" s="16">
        <v>0</v>
      </c>
      <c r="ER153" s="16">
        <v>0</v>
      </c>
      <c r="ES153" s="16">
        <v>0</v>
      </c>
      <c r="ET153" s="16">
        <v>21.756352754319149</v>
      </c>
      <c r="EU153" s="16">
        <v>0</v>
      </c>
      <c r="EV153" s="16">
        <v>0</v>
      </c>
      <c r="EW153" s="16">
        <v>0</v>
      </c>
      <c r="EX153" s="16">
        <v>0</v>
      </c>
      <c r="EY153" s="16">
        <v>0</v>
      </c>
      <c r="EZ153" s="16">
        <v>0</v>
      </c>
      <c r="FA153" s="16">
        <v>0</v>
      </c>
      <c r="FB153" s="16">
        <v>0</v>
      </c>
      <c r="FC153" s="16">
        <v>0</v>
      </c>
      <c r="FD153" s="16">
        <v>0</v>
      </c>
      <c r="FE153" s="16">
        <v>0</v>
      </c>
      <c r="FF153" s="16">
        <v>665.10034086238579</v>
      </c>
      <c r="FG153" s="16">
        <v>0</v>
      </c>
      <c r="FH153" s="13">
        <v>0</v>
      </c>
      <c r="FI153" s="13">
        <v>0</v>
      </c>
      <c r="FJ153" s="13">
        <v>0</v>
      </c>
      <c r="FK153" s="13">
        <v>0</v>
      </c>
      <c r="FL153" s="13">
        <v>0</v>
      </c>
      <c r="FM153" s="13">
        <v>0</v>
      </c>
      <c r="FN153" s="13">
        <v>0</v>
      </c>
      <c r="FO153" s="13">
        <v>0</v>
      </c>
      <c r="FP153" s="13">
        <v>0</v>
      </c>
      <c r="FQ153" s="13">
        <v>0</v>
      </c>
      <c r="FR153" s="13">
        <v>74651842</v>
      </c>
      <c r="FS153" s="13">
        <v>0</v>
      </c>
      <c r="FT153" s="15">
        <v>0</v>
      </c>
      <c r="FU153" s="15">
        <v>0</v>
      </c>
      <c r="FV153" s="15">
        <v>0</v>
      </c>
      <c r="FW153" s="15">
        <v>0</v>
      </c>
      <c r="FX153" s="15">
        <v>0</v>
      </c>
      <c r="FY153" s="15">
        <v>0</v>
      </c>
      <c r="FZ153" s="15">
        <v>0</v>
      </c>
      <c r="GA153" s="15">
        <v>0</v>
      </c>
      <c r="GB153" s="15">
        <v>0</v>
      </c>
      <c r="GC153" s="15">
        <v>0</v>
      </c>
      <c r="GD153" s="15">
        <v>0.13000025960511466</v>
      </c>
      <c r="GE153" s="15">
        <v>0</v>
      </c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>
        <v>0</v>
      </c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>
        <v>0</v>
      </c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>
        <v>0</v>
      </c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>
        <v>0</v>
      </c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>
        <v>0</v>
      </c>
      <c r="IM153" s="12"/>
      <c r="IN153" s="12"/>
      <c r="IO153" s="12"/>
      <c r="IP153" s="12"/>
      <c r="IQ153" s="12"/>
      <c r="IR153" s="12"/>
      <c r="IS153" s="12"/>
      <c r="IT153" s="12"/>
      <c r="IU153" s="12"/>
      <c r="IV153" s="12"/>
      <c r="IW153" s="12"/>
      <c r="IX153" s="12">
        <v>0</v>
      </c>
      <c r="IY153" s="12"/>
      <c r="IZ153" s="12"/>
      <c r="JA153" s="12"/>
      <c r="JB153" s="12"/>
      <c r="JC153" s="12"/>
      <c r="JD153" s="12"/>
      <c r="JE153" s="12"/>
      <c r="JF153" s="12"/>
      <c r="JG153" s="12"/>
      <c r="JH153" s="12"/>
      <c r="JI153" s="12"/>
      <c r="JJ153" s="12">
        <v>0</v>
      </c>
      <c r="JK153" s="12"/>
      <c r="JL153" s="12"/>
      <c r="JM153" s="12"/>
      <c r="JN153" s="12"/>
      <c r="JO153" s="12"/>
      <c r="JP153" s="12"/>
      <c r="JQ153" s="12"/>
      <c r="JR153" s="12"/>
      <c r="JS153" s="12"/>
      <c r="JT153" s="12"/>
      <c r="JU153" s="12"/>
      <c r="JV153" s="12">
        <v>0</v>
      </c>
      <c r="JW153" s="12"/>
      <c r="JX153" s="12"/>
      <c r="JY153" s="12"/>
      <c r="JZ153" s="12"/>
      <c r="KA153" s="12"/>
      <c r="KB153" s="12"/>
      <c r="KC153" s="12"/>
      <c r="KD153" s="12"/>
      <c r="KE153" s="12"/>
      <c r="KF153" s="12"/>
      <c r="KG153" s="12"/>
      <c r="KH153" s="12">
        <v>0</v>
      </c>
      <c r="KI153" s="12"/>
      <c r="KJ153" s="12"/>
      <c r="KK153" s="12"/>
      <c r="KL153" s="12"/>
      <c r="KM153" s="12"/>
      <c r="KN153" s="12"/>
      <c r="KO153" s="12"/>
      <c r="KP153" s="12"/>
      <c r="KQ153" s="12"/>
      <c r="KR153" s="12"/>
      <c r="KS153" s="12"/>
      <c r="KT153" s="12">
        <v>0</v>
      </c>
      <c r="KU153" s="12"/>
      <c r="KV153" s="12"/>
      <c r="KW153" s="12"/>
      <c r="KX153" s="12"/>
      <c r="KY153" s="12"/>
      <c r="KZ153" s="12"/>
      <c r="LA153" s="12"/>
      <c r="LB153" s="12"/>
      <c r="LC153" s="12"/>
      <c r="LD153" s="12"/>
      <c r="LE153" s="12"/>
      <c r="LF153" s="12">
        <v>5026</v>
      </c>
      <c r="LG153" s="12"/>
      <c r="LH153" s="12"/>
      <c r="LI153" s="12"/>
      <c r="LJ153" s="12"/>
      <c r="LK153" s="12"/>
      <c r="LL153" s="12"/>
      <c r="LM153" s="12"/>
      <c r="LN153" s="12"/>
      <c r="LO153" s="12"/>
      <c r="LP153" s="12"/>
      <c r="LQ153" s="12"/>
      <c r="LR153" s="12">
        <v>0</v>
      </c>
      <c r="LS153" s="12"/>
      <c r="LT153" s="14"/>
      <c r="LU153" s="14"/>
      <c r="LV153" s="14"/>
      <c r="LW153" s="14"/>
      <c r="LX153" s="14"/>
      <c r="LY153" s="14"/>
      <c r="LZ153" s="14"/>
      <c r="MA153" s="14"/>
      <c r="MB153" s="14"/>
      <c r="MC153" s="14"/>
      <c r="MD153" s="14">
        <v>0</v>
      </c>
      <c r="ME153" s="14"/>
      <c r="MF153" s="14"/>
      <c r="MG153" s="14"/>
      <c r="MH153" s="14"/>
      <c r="MI153" s="14"/>
      <c r="MJ153" s="14"/>
      <c r="MK153" s="14"/>
      <c r="ML153" s="14"/>
      <c r="MM153" s="14"/>
      <c r="MN153" s="14"/>
      <c r="MO153" s="14"/>
      <c r="MP153" s="14">
        <v>0</v>
      </c>
      <c r="MQ153" s="14"/>
      <c r="MR153" s="14"/>
      <c r="MS153" s="14"/>
      <c r="MT153" s="14"/>
      <c r="MU153" s="14"/>
      <c r="MV153" s="14"/>
      <c r="MW153" s="14"/>
      <c r="MX153" s="14"/>
      <c r="MY153" s="14"/>
      <c r="MZ153" s="14"/>
      <c r="NA153" s="14"/>
      <c r="NB153" s="14">
        <v>0</v>
      </c>
      <c r="NC153" s="14"/>
      <c r="ND153" s="14"/>
      <c r="NE153" s="14"/>
      <c r="NF153" s="14"/>
      <c r="NG153" s="14"/>
      <c r="NH153" s="14"/>
      <c r="NI153" s="14"/>
      <c r="NJ153" s="14"/>
      <c r="NK153" s="14"/>
      <c r="NL153" s="14"/>
      <c r="NM153" s="14"/>
      <c r="NN153" s="14">
        <v>0</v>
      </c>
      <c r="NO153" s="14"/>
      <c r="NP153" s="14"/>
      <c r="NQ153" s="14"/>
      <c r="NR153" s="14"/>
      <c r="NS153" s="14"/>
      <c r="NT153" s="14"/>
      <c r="NU153" s="14"/>
      <c r="NV153" s="14"/>
      <c r="NW153" s="14"/>
      <c r="NX153" s="14"/>
      <c r="NY153" s="14"/>
      <c r="NZ153" s="14">
        <v>0</v>
      </c>
      <c r="OA153" s="14"/>
      <c r="OB153" s="14"/>
      <c r="OC153" s="14"/>
      <c r="OD153" s="14"/>
      <c r="OE153" s="14"/>
      <c r="OF153" s="14"/>
      <c r="OG153" s="14"/>
      <c r="OH153" s="14"/>
      <c r="OI153" s="14"/>
      <c r="OJ153" s="14"/>
      <c r="OK153" s="14"/>
      <c r="OL153" s="14">
        <v>0</v>
      </c>
      <c r="OM153" s="14"/>
      <c r="ON153" s="14"/>
      <c r="OO153" s="14"/>
      <c r="OP153" s="14"/>
      <c r="OQ153" s="14"/>
      <c r="OR153" s="14"/>
      <c r="OS153" s="14"/>
      <c r="OT153" s="14"/>
      <c r="OU153" s="14"/>
      <c r="OV153" s="14"/>
      <c r="OW153" s="14"/>
      <c r="OX153" s="14">
        <v>0</v>
      </c>
      <c r="OY153" s="14"/>
      <c r="OZ153" s="14"/>
      <c r="PA153" s="14"/>
      <c r="PB153" s="14"/>
      <c r="PC153" s="14"/>
      <c r="PD153" s="14"/>
      <c r="PE153" s="14"/>
      <c r="PF153" s="14"/>
      <c r="PG153" s="14"/>
      <c r="PH153" s="14"/>
      <c r="PI153" s="14"/>
      <c r="PJ153" s="14">
        <v>0</v>
      </c>
      <c r="PK153" s="14"/>
      <c r="PL153" s="14"/>
      <c r="PM153" s="14"/>
      <c r="PN153" s="14"/>
      <c r="PO153" s="14"/>
      <c r="PP153" s="14"/>
      <c r="PQ153" s="14"/>
      <c r="PR153" s="14"/>
      <c r="PS153" s="14"/>
      <c r="PT153" s="14"/>
      <c r="PU153" s="14"/>
      <c r="PV153" s="14">
        <v>0</v>
      </c>
      <c r="PW153" s="14"/>
      <c r="PX153" s="14"/>
      <c r="PY153" s="14"/>
      <c r="PZ153" s="14"/>
      <c r="QA153" s="14"/>
      <c r="QB153" s="14"/>
      <c r="QC153" s="14"/>
      <c r="QD153" s="14"/>
      <c r="QE153" s="14"/>
      <c r="QF153" s="14"/>
      <c r="QG153" s="14"/>
      <c r="QH153" s="14">
        <v>0</v>
      </c>
      <c r="QI153" s="14"/>
    </row>
    <row r="154" spans="16:451">
      <c r="R154" s="12"/>
      <c r="S154" s="12" t="s">
        <v>57</v>
      </c>
      <c r="T154" s="12"/>
      <c r="U154" s="12"/>
      <c r="V154" s="12"/>
      <c r="W154" s="12"/>
      <c r="X154" s="12"/>
      <c r="Y154" s="12"/>
      <c r="Z154" s="12"/>
      <c r="AA154" s="12"/>
      <c r="AB154" s="12"/>
      <c r="AC154" s="13"/>
      <c r="AD154" s="13"/>
      <c r="AE154" s="13">
        <v>1</v>
      </c>
      <c r="AQ154">
        <v>519570.06000000006</v>
      </c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>
        <v>519570.06000000006</v>
      </c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>
        <v>0</v>
      </c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>
        <v>0</v>
      </c>
      <c r="CB154" s="15" t="e">
        <v>#DIV/0!</v>
      </c>
      <c r="CC154" s="15" t="e">
        <v>#DIV/0!</v>
      </c>
      <c r="CD154" s="15" t="e">
        <v>#DIV/0!</v>
      </c>
      <c r="CE154" s="15" t="e">
        <v>#DIV/0!</v>
      </c>
      <c r="CF154" s="15" t="e">
        <v>#DIV/0!</v>
      </c>
      <c r="CG154" s="15" t="e">
        <v>#DIV/0!</v>
      </c>
      <c r="CH154" s="15" t="e">
        <v>#DIV/0!</v>
      </c>
      <c r="CI154" s="15" t="e">
        <v>#DIV/0!</v>
      </c>
      <c r="CJ154" s="15" t="e">
        <v>#DIV/0!</v>
      </c>
      <c r="CK154" s="15" t="e">
        <v>#DIV/0!</v>
      </c>
      <c r="CL154" s="15" t="e">
        <v>#DIV/0!</v>
      </c>
      <c r="CM154" s="15" t="e">
        <v>#DIV/0!</v>
      </c>
      <c r="CN154" s="15" t="e">
        <v>#DIV/0!</v>
      </c>
      <c r="CO154" s="15" t="e">
        <v>#DIV/0!</v>
      </c>
      <c r="CP154" s="15" t="e">
        <v>#DIV/0!</v>
      </c>
      <c r="CQ154" s="15" t="e">
        <v>#DIV/0!</v>
      </c>
      <c r="CR154" s="15" t="e">
        <v>#DIV/0!</v>
      </c>
      <c r="CS154" s="15" t="e">
        <v>#DIV/0!</v>
      </c>
      <c r="CT154" s="15" t="e">
        <v>#DIV/0!</v>
      </c>
      <c r="CU154" s="15" t="e">
        <v>#DIV/0!</v>
      </c>
      <c r="CV154" s="15" t="e">
        <v>#DIV/0!</v>
      </c>
      <c r="CW154" s="15" t="e">
        <v>#DIV/0!</v>
      </c>
      <c r="CX154" s="15" t="e">
        <v>#DIV/0!</v>
      </c>
      <c r="CY154" s="15" t="e">
        <v>#DIV/0!</v>
      </c>
      <c r="CZ154" s="15">
        <v>0</v>
      </c>
      <c r="DA154" s="15">
        <v>0</v>
      </c>
      <c r="DB154" s="15">
        <v>0</v>
      </c>
      <c r="DC154" s="15">
        <v>0</v>
      </c>
      <c r="DD154" s="15">
        <v>0</v>
      </c>
      <c r="DE154" s="15">
        <v>0</v>
      </c>
      <c r="DF154" s="15">
        <v>0</v>
      </c>
      <c r="DG154" s="15">
        <v>0</v>
      </c>
      <c r="DH154" s="15">
        <v>0</v>
      </c>
      <c r="DI154" s="15">
        <v>0</v>
      </c>
      <c r="DJ154" s="15">
        <v>0</v>
      </c>
      <c r="DK154" s="15">
        <v>0.16017876310576873</v>
      </c>
      <c r="DL154" s="16">
        <v>0</v>
      </c>
      <c r="DM154" s="16">
        <v>0</v>
      </c>
      <c r="DN154" s="16">
        <v>0</v>
      </c>
      <c r="DO154" s="16">
        <v>0</v>
      </c>
      <c r="DP154" s="16">
        <v>0</v>
      </c>
      <c r="DQ154" s="16">
        <v>0</v>
      </c>
      <c r="DR154" s="16">
        <v>0</v>
      </c>
      <c r="DS154" s="16">
        <v>0</v>
      </c>
      <c r="DT154" s="16">
        <v>0</v>
      </c>
      <c r="DU154" s="16">
        <v>0</v>
      </c>
      <c r="DV154" s="16">
        <v>0</v>
      </c>
      <c r="DW154" s="16">
        <v>114.89476467988369</v>
      </c>
      <c r="DX154" s="16">
        <v>0</v>
      </c>
      <c r="DY154" s="16">
        <v>0</v>
      </c>
      <c r="DZ154" s="16">
        <v>0</v>
      </c>
      <c r="EA154" s="16">
        <v>0</v>
      </c>
      <c r="EB154" s="16">
        <v>0</v>
      </c>
      <c r="EC154" s="16">
        <v>0</v>
      </c>
      <c r="ED154" s="16">
        <v>0</v>
      </c>
      <c r="EE154" s="16">
        <v>0</v>
      </c>
      <c r="EF154" s="16">
        <v>0</v>
      </c>
      <c r="EG154" s="16">
        <v>0</v>
      </c>
      <c r="EH154" s="16">
        <v>0</v>
      </c>
      <c r="EI154" s="16">
        <v>93.319808777567687</v>
      </c>
      <c r="EJ154" s="16">
        <v>0</v>
      </c>
      <c r="EK154" s="16">
        <v>0</v>
      </c>
      <c r="EL154" s="16">
        <v>0</v>
      </c>
      <c r="EM154" s="16">
        <v>0</v>
      </c>
      <c r="EN154" s="16">
        <v>0</v>
      </c>
      <c r="EO154" s="16">
        <v>0</v>
      </c>
      <c r="EP154" s="16">
        <v>0</v>
      </c>
      <c r="EQ154" s="16">
        <v>0</v>
      </c>
      <c r="ER154" s="16">
        <v>0</v>
      </c>
      <c r="ES154" s="16">
        <v>0</v>
      </c>
      <c r="ET154" s="16">
        <v>0</v>
      </c>
      <c r="EU154" s="16">
        <v>21.64001288932025</v>
      </c>
      <c r="EV154" s="16">
        <v>0</v>
      </c>
      <c r="EW154" s="16">
        <v>0</v>
      </c>
      <c r="EX154" s="16">
        <v>0</v>
      </c>
      <c r="EY154" s="16">
        <v>0</v>
      </c>
      <c r="EZ154" s="16">
        <v>0</v>
      </c>
      <c r="FA154" s="16">
        <v>0</v>
      </c>
      <c r="FB154" s="16">
        <v>0</v>
      </c>
      <c r="FC154" s="16">
        <v>0</v>
      </c>
      <c r="FD154" s="16">
        <v>0</v>
      </c>
      <c r="FE154" s="16">
        <v>0</v>
      </c>
      <c r="FF154" s="16">
        <v>0</v>
      </c>
      <c r="FG154" s="16">
        <v>748.0150547835301</v>
      </c>
      <c r="FH154" s="13">
        <v>0</v>
      </c>
      <c r="FI154" s="13">
        <v>0</v>
      </c>
      <c r="FJ154" s="13">
        <v>0</v>
      </c>
      <c r="FK154" s="13">
        <v>0</v>
      </c>
      <c r="FL154" s="13">
        <v>0</v>
      </c>
      <c r="FM154" s="13">
        <v>0</v>
      </c>
      <c r="FN154" s="13">
        <v>0</v>
      </c>
      <c r="FO154" s="13">
        <v>0</v>
      </c>
      <c r="FP154" s="13">
        <v>0</v>
      </c>
      <c r="FQ154" s="13">
        <v>0</v>
      </c>
      <c r="FR154" s="13">
        <v>0</v>
      </c>
      <c r="FS154" s="13">
        <v>228532677</v>
      </c>
      <c r="FT154" s="15">
        <v>0</v>
      </c>
      <c r="FU154" s="15">
        <v>0</v>
      </c>
      <c r="FV154" s="15">
        <v>0</v>
      </c>
      <c r="FW154" s="15">
        <v>0</v>
      </c>
      <c r="FX154" s="15">
        <v>0</v>
      </c>
      <c r="FY154" s="15">
        <v>0</v>
      </c>
      <c r="FZ154" s="15">
        <v>0</v>
      </c>
      <c r="GA154" s="15">
        <v>0</v>
      </c>
      <c r="GB154" s="15">
        <v>0</v>
      </c>
      <c r="GC154" s="15">
        <v>0</v>
      </c>
      <c r="GD154" s="15">
        <v>0</v>
      </c>
      <c r="GE154" s="15">
        <v>0.19617491558986105</v>
      </c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>
        <v>0</v>
      </c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>
        <v>0</v>
      </c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>
        <v>0</v>
      </c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>
        <v>0</v>
      </c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>
        <v>0</v>
      </c>
      <c r="IN154" s="12"/>
      <c r="IO154" s="12"/>
      <c r="IP154" s="12"/>
      <c r="IQ154" s="12"/>
      <c r="IR154" s="12"/>
      <c r="IS154" s="12"/>
      <c r="IT154" s="12"/>
      <c r="IU154" s="12"/>
      <c r="IV154" s="12"/>
      <c r="IW154" s="12"/>
      <c r="IX154" s="12"/>
      <c r="IY154" s="12">
        <v>0</v>
      </c>
      <c r="IZ154" s="12"/>
      <c r="JA154" s="12"/>
      <c r="JB154" s="12"/>
      <c r="JC154" s="12"/>
      <c r="JD154" s="12"/>
      <c r="JE154" s="12"/>
      <c r="JF154" s="12"/>
      <c r="JG154" s="12"/>
      <c r="JH154" s="12"/>
      <c r="JI154" s="12"/>
      <c r="JJ154" s="12"/>
      <c r="JK154" s="12">
        <v>0</v>
      </c>
      <c r="JL154" s="12"/>
      <c r="JM154" s="12"/>
      <c r="JN154" s="12"/>
      <c r="JO154" s="12"/>
      <c r="JP154" s="12"/>
      <c r="JQ154" s="12"/>
      <c r="JR154" s="12"/>
      <c r="JS154" s="12"/>
      <c r="JT154" s="12"/>
      <c r="JU154" s="12"/>
      <c r="JV154" s="12"/>
      <c r="JW154" s="12">
        <v>0</v>
      </c>
      <c r="JX154" s="12"/>
      <c r="JY154" s="12"/>
      <c r="JZ154" s="12"/>
      <c r="KA154" s="12"/>
      <c r="KB154" s="12"/>
      <c r="KC154" s="12"/>
      <c r="KD154" s="12"/>
      <c r="KE154" s="12"/>
      <c r="KF154" s="12"/>
      <c r="KG154" s="12"/>
      <c r="KH154" s="12"/>
      <c r="KI154" s="12">
        <v>0</v>
      </c>
      <c r="KJ154" s="12"/>
      <c r="KK154" s="12"/>
      <c r="KL154" s="12"/>
      <c r="KM154" s="12"/>
      <c r="KN154" s="12"/>
      <c r="KO154" s="12"/>
      <c r="KP154" s="12"/>
      <c r="KQ154" s="12"/>
      <c r="KR154" s="12"/>
      <c r="KS154" s="12"/>
      <c r="KT154" s="12"/>
      <c r="KU154" s="12">
        <v>0</v>
      </c>
      <c r="KV154" s="12"/>
      <c r="KW154" s="12"/>
      <c r="KX154" s="12"/>
      <c r="KY154" s="12"/>
      <c r="KZ154" s="12"/>
      <c r="LA154" s="12"/>
      <c r="LB154" s="12"/>
      <c r="LC154" s="12"/>
      <c r="LD154" s="12"/>
      <c r="LE154" s="12"/>
      <c r="LF154" s="12"/>
      <c r="LG154" s="12">
        <v>0</v>
      </c>
      <c r="LH154" s="12"/>
      <c r="LI154" s="12"/>
      <c r="LJ154" s="12"/>
      <c r="LK154" s="12"/>
      <c r="LL154" s="12"/>
      <c r="LM154" s="12"/>
      <c r="LN154" s="12"/>
      <c r="LO154" s="12"/>
      <c r="LP154" s="12"/>
      <c r="LQ154" s="12"/>
      <c r="LR154" s="12"/>
      <c r="LS154" s="12">
        <v>14355</v>
      </c>
      <c r="LT154" s="14"/>
      <c r="LU154" s="14"/>
      <c r="LV154" s="14"/>
      <c r="LW154" s="14"/>
      <c r="LX154" s="14"/>
      <c r="LY154" s="14"/>
      <c r="LZ154" s="14"/>
      <c r="MA154" s="14"/>
      <c r="MB154" s="14"/>
      <c r="MC154" s="14"/>
      <c r="MD154" s="14"/>
      <c r="ME154" s="14">
        <v>0</v>
      </c>
      <c r="MF154" s="14"/>
      <c r="MG154" s="14"/>
      <c r="MH154" s="14"/>
      <c r="MI154" s="14"/>
      <c r="MJ154" s="14"/>
      <c r="MK154" s="14"/>
      <c r="ML154" s="14"/>
      <c r="MM154" s="14"/>
      <c r="MN154" s="14"/>
      <c r="MO154" s="14"/>
      <c r="MP154" s="14"/>
      <c r="MQ154" s="14">
        <v>0</v>
      </c>
      <c r="MR154" s="14"/>
      <c r="MS154" s="14"/>
      <c r="MT154" s="14"/>
      <c r="MU154" s="14"/>
      <c r="MV154" s="14"/>
      <c r="MW154" s="14"/>
      <c r="MX154" s="14"/>
      <c r="MY154" s="14"/>
      <c r="MZ154" s="14"/>
      <c r="NA154" s="14"/>
      <c r="NB154" s="14"/>
      <c r="NC154" s="14">
        <v>0</v>
      </c>
      <c r="ND154" s="14"/>
      <c r="NE154" s="14"/>
      <c r="NF154" s="14"/>
      <c r="NG154" s="14"/>
      <c r="NH154" s="14"/>
      <c r="NI154" s="14"/>
      <c r="NJ154" s="14"/>
      <c r="NK154" s="14"/>
      <c r="NL154" s="14"/>
      <c r="NM154" s="14"/>
      <c r="NN154" s="14"/>
      <c r="NO154" s="14">
        <v>0</v>
      </c>
      <c r="NP154" s="14"/>
      <c r="NQ154" s="14"/>
      <c r="NR154" s="14"/>
      <c r="NS154" s="14"/>
      <c r="NT154" s="14"/>
      <c r="NU154" s="14"/>
      <c r="NV154" s="14"/>
      <c r="NW154" s="14"/>
      <c r="NX154" s="14"/>
      <c r="NY154" s="14"/>
      <c r="NZ154" s="14"/>
      <c r="OA154" s="14">
        <v>0</v>
      </c>
      <c r="OB154" s="14"/>
      <c r="OC154" s="14"/>
      <c r="OD154" s="14"/>
      <c r="OE154" s="14"/>
      <c r="OF154" s="14"/>
      <c r="OG154" s="14"/>
      <c r="OH154" s="14"/>
      <c r="OI154" s="14"/>
      <c r="OJ154" s="14"/>
      <c r="OK154" s="14"/>
      <c r="OL154" s="14"/>
      <c r="OM154" s="14">
        <v>0</v>
      </c>
      <c r="ON154" s="14"/>
      <c r="OO154" s="14"/>
      <c r="OP154" s="14"/>
      <c r="OQ154" s="14"/>
      <c r="OR154" s="14"/>
      <c r="OS154" s="14"/>
      <c r="OT154" s="14"/>
      <c r="OU154" s="14"/>
      <c r="OV154" s="14"/>
      <c r="OW154" s="14"/>
      <c r="OX154" s="14"/>
      <c r="OY154" s="14">
        <v>0</v>
      </c>
      <c r="OZ154" s="14"/>
      <c r="PA154" s="14"/>
      <c r="PB154" s="14"/>
      <c r="PC154" s="14"/>
      <c r="PD154" s="14"/>
      <c r="PE154" s="14"/>
      <c r="PF154" s="14"/>
      <c r="PG154" s="14"/>
      <c r="PH154" s="14"/>
      <c r="PI154" s="14"/>
      <c r="PJ154" s="14"/>
      <c r="PK154" s="14">
        <v>0</v>
      </c>
      <c r="PL154" s="14"/>
      <c r="PM154" s="14"/>
      <c r="PN154" s="14"/>
      <c r="PO154" s="14"/>
      <c r="PP154" s="14"/>
      <c r="PQ154" s="14"/>
      <c r="PR154" s="14"/>
      <c r="PS154" s="14"/>
      <c r="PT154" s="14"/>
      <c r="PU154" s="14"/>
      <c r="PV154" s="14"/>
      <c r="PW154" s="14">
        <v>0</v>
      </c>
      <c r="PX154" s="14"/>
      <c r="PY154" s="14"/>
      <c r="PZ154" s="14"/>
      <c r="QA154" s="14"/>
      <c r="QB154" s="14"/>
      <c r="QC154" s="14"/>
      <c r="QD154" s="14"/>
      <c r="QE154" s="14"/>
      <c r="QF154" s="14"/>
      <c r="QG154" s="14"/>
      <c r="QH154" s="14"/>
      <c r="QI154" s="14">
        <v>0</v>
      </c>
    </row>
    <row r="155" spans="16:451">
      <c r="R155" s="12" t="s">
        <v>109</v>
      </c>
      <c r="S155" s="12" t="s">
        <v>46</v>
      </c>
      <c r="T155" s="12"/>
      <c r="U155" s="12">
        <v>21</v>
      </c>
      <c r="V155" s="12"/>
      <c r="W155" s="12"/>
      <c r="X155" s="12"/>
      <c r="Y155" s="12"/>
      <c r="Z155" s="12"/>
      <c r="AA155" s="12"/>
      <c r="AB155" s="12">
        <v>1</v>
      </c>
      <c r="AC155" s="12"/>
      <c r="AD155" s="12"/>
      <c r="AE155" s="12"/>
      <c r="AG155">
        <v>110574.22000000002</v>
      </c>
      <c r="AN155">
        <v>0</v>
      </c>
      <c r="AR155" s="14"/>
      <c r="AS155" s="14">
        <v>110574.22000000002</v>
      </c>
      <c r="AT155" s="14"/>
      <c r="AU155" s="14"/>
      <c r="AV155" s="14"/>
      <c r="AW155" s="14"/>
      <c r="AX155" s="14"/>
      <c r="AY155" s="14"/>
      <c r="AZ155" s="14">
        <v>0</v>
      </c>
      <c r="BA155" s="14"/>
      <c r="BB155" s="14"/>
      <c r="BC155" s="14"/>
      <c r="BD155" s="14"/>
      <c r="BE155" s="14">
        <v>0</v>
      </c>
      <c r="BF155" s="14"/>
      <c r="BG155" s="14"/>
      <c r="BH155" s="14"/>
      <c r="BI155" s="14"/>
      <c r="BJ155" s="14"/>
      <c r="BK155" s="14"/>
      <c r="BL155" s="14">
        <v>0</v>
      </c>
      <c r="BM155" s="14"/>
      <c r="BN155" s="14"/>
      <c r="BO155" s="14"/>
      <c r="BP155" s="14"/>
      <c r="BQ155" s="14">
        <v>1436.2228815833323</v>
      </c>
      <c r="BR155" s="14"/>
      <c r="BS155" s="14"/>
      <c r="BT155" s="14"/>
      <c r="BU155" s="14"/>
      <c r="BV155" s="14"/>
      <c r="BW155" s="14"/>
      <c r="BX155" s="14">
        <v>0</v>
      </c>
      <c r="BY155" s="14"/>
      <c r="BZ155" s="14"/>
      <c r="CA155" s="14"/>
      <c r="CB155" s="15" t="e">
        <v>#DIV/0!</v>
      </c>
      <c r="CC155" s="15">
        <v>0</v>
      </c>
      <c r="CD155" s="15" t="e">
        <v>#DIV/0!</v>
      </c>
      <c r="CE155" s="15" t="e">
        <v>#DIV/0!</v>
      </c>
      <c r="CF155" s="15" t="e">
        <v>#DIV/0!</v>
      </c>
      <c r="CG155" s="15" t="e">
        <v>#DIV/0!</v>
      </c>
      <c r="CH155" s="15" t="e">
        <v>#DIV/0!</v>
      </c>
      <c r="CI155" s="15" t="e">
        <v>#DIV/0!</v>
      </c>
      <c r="CJ155" s="15" t="e">
        <v>#DIV/0!</v>
      </c>
      <c r="CK155" s="15" t="e">
        <v>#DIV/0!</v>
      </c>
      <c r="CL155" s="15" t="e">
        <v>#DIV/0!</v>
      </c>
      <c r="CM155" s="15" t="e">
        <v>#DIV/0!</v>
      </c>
      <c r="CN155" s="15" t="e">
        <v>#DIV/0!</v>
      </c>
      <c r="CO155" s="15">
        <v>0</v>
      </c>
      <c r="CP155" s="15" t="e">
        <v>#DIV/0!</v>
      </c>
      <c r="CQ155" s="15" t="e">
        <v>#DIV/0!</v>
      </c>
      <c r="CR155" s="15" t="e">
        <v>#DIV/0!</v>
      </c>
      <c r="CS155" s="15" t="e">
        <v>#DIV/0!</v>
      </c>
      <c r="CT155" s="15" t="e">
        <v>#DIV/0!</v>
      </c>
      <c r="CU155" s="15" t="e">
        <v>#DIV/0!</v>
      </c>
      <c r="CV155" s="15" t="e">
        <v>#DIV/0!</v>
      </c>
      <c r="CW155" s="15" t="e">
        <v>#DIV/0!</v>
      </c>
      <c r="CX155" s="15" t="e">
        <v>#DIV/0!</v>
      </c>
      <c r="CY155" s="15" t="e">
        <v>#DIV/0!</v>
      </c>
      <c r="CZ155" s="15">
        <v>0</v>
      </c>
      <c r="DA155" s="15">
        <v>0.17148067523098831</v>
      </c>
      <c r="DB155" s="15">
        <v>0</v>
      </c>
      <c r="DC155" s="15">
        <v>0</v>
      </c>
      <c r="DD155" s="15">
        <v>0</v>
      </c>
      <c r="DE155" s="15">
        <v>0</v>
      </c>
      <c r="DF155" s="15">
        <v>0</v>
      </c>
      <c r="DG155" s="15">
        <v>0</v>
      </c>
      <c r="DH155" s="15">
        <v>0.1699</v>
      </c>
      <c r="DI155" s="15">
        <v>0</v>
      </c>
      <c r="DJ155" s="15">
        <v>0</v>
      </c>
      <c r="DK155" s="15">
        <v>0</v>
      </c>
      <c r="DL155" s="16">
        <v>0</v>
      </c>
      <c r="DM155" s="16">
        <v>106.53057062827791</v>
      </c>
      <c r="DN155" s="16">
        <v>0</v>
      </c>
      <c r="DO155" s="16">
        <v>0</v>
      </c>
      <c r="DP155" s="16">
        <v>0</v>
      </c>
      <c r="DQ155" s="16">
        <v>0</v>
      </c>
      <c r="DR155" s="16">
        <v>0</v>
      </c>
      <c r="DS155" s="16">
        <v>0</v>
      </c>
      <c r="DT155" s="16">
        <v>120</v>
      </c>
      <c r="DU155" s="16">
        <v>0</v>
      </c>
      <c r="DV155" s="16">
        <v>0</v>
      </c>
      <c r="DW155" s="16">
        <v>0</v>
      </c>
      <c r="DX155" s="16">
        <v>0</v>
      </c>
      <c r="DY155" s="16">
        <v>76.008878743550554</v>
      </c>
      <c r="DZ155" s="16">
        <v>0</v>
      </c>
      <c r="EA155" s="16">
        <v>0</v>
      </c>
      <c r="EB155" s="16">
        <v>0</v>
      </c>
      <c r="EC155" s="16">
        <v>0</v>
      </c>
      <c r="ED155" s="16">
        <v>0</v>
      </c>
      <c r="EE155" s="16">
        <v>0</v>
      </c>
      <c r="EF155" s="16">
        <v>84</v>
      </c>
      <c r="EG155" s="16">
        <v>0</v>
      </c>
      <c r="EH155" s="16">
        <v>0</v>
      </c>
      <c r="EI155" s="16">
        <v>0</v>
      </c>
      <c r="EJ155" s="16">
        <v>0</v>
      </c>
      <c r="EK155" s="16">
        <v>30.832118215344448</v>
      </c>
      <c r="EL155" s="16">
        <v>0</v>
      </c>
      <c r="EM155" s="16">
        <v>0</v>
      </c>
      <c r="EN155" s="16">
        <v>0</v>
      </c>
      <c r="EO155" s="16">
        <v>0</v>
      </c>
      <c r="EP155" s="16">
        <v>0</v>
      </c>
      <c r="EQ155" s="16">
        <v>0</v>
      </c>
      <c r="ER155" s="16">
        <v>36</v>
      </c>
      <c r="ES155" s="16">
        <v>0</v>
      </c>
      <c r="ET155" s="16">
        <v>0</v>
      </c>
      <c r="EU155" s="16">
        <v>0</v>
      </c>
      <c r="EV155" s="16">
        <v>0</v>
      </c>
      <c r="EW155" s="16">
        <v>608.04838135464161</v>
      </c>
      <c r="EX155" s="16">
        <v>0</v>
      </c>
      <c r="EY155" s="16">
        <v>0</v>
      </c>
      <c r="EZ155" s="16">
        <v>0</v>
      </c>
      <c r="FA155" s="16">
        <v>0</v>
      </c>
      <c r="FB155" s="16">
        <v>0</v>
      </c>
      <c r="FC155" s="16">
        <v>0</v>
      </c>
      <c r="FD155" s="16">
        <v>620.5</v>
      </c>
      <c r="FE155" s="16">
        <v>0</v>
      </c>
      <c r="FF155" s="16">
        <v>0</v>
      </c>
      <c r="FG155" s="16">
        <v>0</v>
      </c>
      <c r="FH155" s="13">
        <v>0</v>
      </c>
      <c r="FI155" s="13">
        <v>10997.809523809523</v>
      </c>
      <c r="FJ155" s="13">
        <v>0</v>
      </c>
      <c r="FK155" s="13">
        <v>0</v>
      </c>
      <c r="FL155" s="13">
        <v>0</v>
      </c>
      <c r="FM155" s="13">
        <v>0</v>
      </c>
      <c r="FN155" s="13">
        <v>0</v>
      </c>
      <c r="FO155" s="13">
        <v>0</v>
      </c>
      <c r="FP155" s="13">
        <v>8900</v>
      </c>
      <c r="FQ155" s="13">
        <v>0</v>
      </c>
      <c r="FR155" s="13">
        <v>0</v>
      </c>
      <c r="FS155" s="13">
        <v>0</v>
      </c>
      <c r="FT155" s="15">
        <v>0</v>
      </c>
      <c r="FU155" s="15">
        <v>0.16172064566970046</v>
      </c>
      <c r="FV155" s="15">
        <v>0</v>
      </c>
      <c r="FW155" s="15">
        <v>0</v>
      </c>
      <c r="FX155" s="15">
        <v>0</v>
      </c>
      <c r="FY155" s="15">
        <v>0</v>
      </c>
      <c r="FZ155" s="15">
        <v>0</v>
      </c>
      <c r="GA155" s="15">
        <v>0</v>
      </c>
      <c r="GB155" s="15">
        <v>0.1</v>
      </c>
      <c r="GC155" s="15">
        <v>0</v>
      </c>
      <c r="GD155" s="15">
        <v>0</v>
      </c>
      <c r="GE155" s="15">
        <v>0</v>
      </c>
      <c r="GF155" s="12"/>
      <c r="GG155" s="12">
        <v>0</v>
      </c>
      <c r="GH155" s="12"/>
      <c r="GI155" s="12"/>
      <c r="GJ155" s="12"/>
      <c r="GK155" s="12"/>
      <c r="GL155" s="12"/>
      <c r="GM155" s="12"/>
      <c r="GN155" s="12">
        <v>0</v>
      </c>
      <c r="GO155" s="12"/>
      <c r="GP155" s="12"/>
      <c r="GQ155" s="12"/>
      <c r="GR155" s="12"/>
      <c r="GS155" s="12">
        <v>21</v>
      </c>
      <c r="GT155" s="12"/>
      <c r="GU155" s="12"/>
      <c r="GV155" s="12"/>
      <c r="GW155" s="12"/>
      <c r="GX155" s="12"/>
      <c r="GY155" s="12"/>
      <c r="GZ155" s="12">
        <v>0</v>
      </c>
      <c r="HA155" s="12"/>
      <c r="HB155" s="12"/>
      <c r="HC155" s="12"/>
      <c r="HD155" s="12"/>
      <c r="HE155" s="12">
        <v>0</v>
      </c>
      <c r="HF155" s="12"/>
      <c r="HG155" s="12"/>
      <c r="HH155" s="12"/>
      <c r="HI155" s="12"/>
      <c r="HJ155" s="12"/>
      <c r="HK155" s="12"/>
      <c r="HL155" s="12">
        <v>0</v>
      </c>
      <c r="HM155" s="12"/>
      <c r="HN155" s="12"/>
      <c r="HO155" s="12"/>
      <c r="HP155" s="12"/>
      <c r="HQ155" s="12">
        <v>0</v>
      </c>
      <c r="HR155" s="12"/>
      <c r="HS155" s="12"/>
      <c r="HT155" s="12"/>
      <c r="HU155" s="12"/>
      <c r="HV155" s="12"/>
      <c r="HW155" s="12"/>
      <c r="HX155" s="12">
        <v>0</v>
      </c>
      <c r="HY155" s="12"/>
      <c r="HZ155" s="12"/>
      <c r="IA155" s="12"/>
      <c r="IB155" s="12"/>
      <c r="IC155" s="12">
        <v>0</v>
      </c>
      <c r="ID155" s="12"/>
      <c r="IE155" s="12"/>
      <c r="IF155" s="12"/>
      <c r="IG155" s="12"/>
      <c r="IH155" s="12"/>
      <c r="II155" s="12"/>
      <c r="IJ155" s="12">
        <v>0</v>
      </c>
      <c r="IK155" s="12"/>
      <c r="IL155" s="12"/>
      <c r="IM155" s="12"/>
      <c r="IN155" s="12"/>
      <c r="IO155" s="12">
        <v>0</v>
      </c>
      <c r="IP155" s="12"/>
      <c r="IQ155" s="12"/>
      <c r="IR155" s="12"/>
      <c r="IS155" s="12"/>
      <c r="IT155" s="12"/>
      <c r="IU155" s="12"/>
      <c r="IV155" s="12">
        <v>0</v>
      </c>
      <c r="IW155" s="12"/>
      <c r="IX155" s="12"/>
      <c r="IY155" s="12"/>
      <c r="IZ155" s="12"/>
      <c r="JA155" s="12">
        <v>0</v>
      </c>
      <c r="JB155" s="12"/>
      <c r="JC155" s="12"/>
      <c r="JD155" s="12"/>
      <c r="JE155" s="12"/>
      <c r="JF155" s="12"/>
      <c r="JG155" s="12"/>
      <c r="JH155" s="12">
        <v>0</v>
      </c>
      <c r="JI155" s="12"/>
      <c r="JJ155" s="12"/>
      <c r="JK155" s="12"/>
      <c r="JL155" s="12"/>
      <c r="JM155" s="12">
        <v>0</v>
      </c>
      <c r="JN155" s="12"/>
      <c r="JO155" s="12"/>
      <c r="JP155" s="12"/>
      <c r="JQ155" s="12"/>
      <c r="JR155" s="12"/>
      <c r="JS155" s="12"/>
      <c r="JT155" s="12">
        <v>0</v>
      </c>
      <c r="JU155" s="12"/>
      <c r="JV155" s="12"/>
      <c r="JW155" s="12"/>
      <c r="JX155" s="12"/>
      <c r="JY155" s="12">
        <v>0</v>
      </c>
      <c r="JZ155" s="12"/>
      <c r="KA155" s="12"/>
      <c r="KB155" s="12"/>
      <c r="KC155" s="12"/>
      <c r="KD155" s="12"/>
      <c r="KE155" s="12"/>
      <c r="KF155" s="12">
        <v>1</v>
      </c>
      <c r="KG155" s="12"/>
      <c r="KH155" s="12"/>
      <c r="KI155" s="12"/>
      <c r="KJ155" s="12"/>
      <c r="KK155" s="12">
        <v>0</v>
      </c>
      <c r="KL155" s="12"/>
      <c r="KM155" s="12"/>
      <c r="KN155" s="12"/>
      <c r="KO155" s="12"/>
      <c r="KP155" s="12"/>
      <c r="KQ155" s="12"/>
      <c r="KR155" s="12">
        <v>0</v>
      </c>
      <c r="KS155" s="12"/>
      <c r="KT155" s="12"/>
      <c r="KU155" s="12"/>
      <c r="KV155" s="12"/>
      <c r="KW155" s="12">
        <v>0</v>
      </c>
      <c r="KX155" s="12"/>
      <c r="KY155" s="12"/>
      <c r="KZ155" s="12"/>
      <c r="LA155" s="12"/>
      <c r="LB155" s="12"/>
      <c r="LC155" s="12"/>
      <c r="LD155" s="12">
        <v>0</v>
      </c>
      <c r="LE155" s="12"/>
      <c r="LF155" s="12"/>
      <c r="LG155" s="12"/>
      <c r="LH155" s="12"/>
      <c r="LI155" s="12">
        <v>0</v>
      </c>
      <c r="LJ155" s="12"/>
      <c r="LK155" s="12"/>
      <c r="LL155" s="12"/>
      <c r="LM155" s="12"/>
      <c r="LN155" s="12"/>
      <c r="LO155" s="12"/>
      <c r="LP155" s="12">
        <v>0</v>
      </c>
      <c r="LQ155" s="12"/>
      <c r="LR155" s="12"/>
      <c r="LS155" s="12"/>
      <c r="LT155" s="14"/>
      <c r="LU155" s="14">
        <v>0</v>
      </c>
      <c r="LV155" s="14"/>
      <c r="LW155" s="14"/>
      <c r="LX155" s="14"/>
      <c r="LY155" s="14"/>
      <c r="LZ155" s="14"/>
      <c r="MA155" s="14"/>
      <c r="MB155" s="14">
        <v>0</v>
      </c>
      <c r="MC155" s="14"/>
      <c r="MD155" s="14"/>
      <c r="ME155" s="14"/>
      <c r="MF155" s="14"/>
      <c r="MG155" s="14">
        <v>110574.22000000002</v>
      </c>
      <c r="MH155" s="14"/>
      <c r="MI155" s="14"/>
      <c r="MJ155" s="14"/>
      <c r="MK155" s="14"/>
      <c r="ML155" s="14"/>
      <c r="MM155" s="14"/>
      <c r="MN155" s="14">
        <v>0</v>
      </c>
      <c r="MO155" s="14"/>
      <c r="MP155" s="14"/>
      <c r="MQ155" s="14"/>
      <c r="MR155" s="14"/>
      <c r="MS155" s="14">
        <v>0</v>
      </c>
      <c r="MT155" s="14"/>
      <c r="MU155" s="14"/>
      <c r="MV155" s="14"/>
      <c r="MW155" s="14"/>
      <c r="MX155" s="14"/>
      <c r="MY155" s="14"/>
      <c r="MZ155" s="14">
        <v>0</v>
      </c>
      <c r="NA155" s="14"/>
      <c r="NB155" s="14"/>
      <c r="NC155" s="14"/>
      <c r="ND155" s="14"/>
      <c r="NE155" s="14">
        <v>0</v>
      </c>
      <c r="NF155" s="14"/>
      <c r="NG155" s="14"/>
      <c r="NH155" s="14"/>
      <c r="NI155" s="14"/>
      <c r="NJ155" s="14"/>
      <c r="NK155" s="14"/>
      <c r="NL155" s="14">
        <v>0</v>
      </c>
      <c r="NM155" s="14"/>
      <c r="NN155" s="14"/>
      <c r="NO155" s="14"/>
      <c r="NP155" s="14"/>
      <c r="NQ155" s="14">
        <v>0</v>
      </c>
      <c r="NR155" s="14"/>
      <c r="NS155" s="14"/>
      <c r="NT155" s="14"/>
      <c r="NU155" s="14"/>
      <c r="NV155" s="14"/>
      <c r="NW155" s="14"/>
      <c r="NX155" s="14">
        <v>0</v>
      </c>
      <c r="NY155" s="14"/>
      <c r="NZ155" s="14"/>
      <c r="OA155" s="14"/>
      <c r="OB155" s="14"/>
      <c r="OC155" s="14">
        <v>0</v>
      </c>
      <c r="OD155" s="14"/>
      <c r="OE155" s="14"/>
      <c r="OF155" s="14"/>
      <c r="OG155" s="14"/>
      <c r="OH155" s="14"/>
      <c r="OI155" s="14"/>
      <c r="OJ155" s="14">
        <v>0</v>
      </c>
      <c r="OK155" s="14"/>
      <c r="OL155" s="14"/>
      <c r="OM155" s="14"/>
      <c r="ON155" s="14"/>
      <c r="OO155" s="14">
        <v>0</v>
      </c>
      <c r="OP155" s="14"/>
      <c r="OQ155" s="14"/>
      <c r="OR155" s="14"/>
      <c r="OS155" s="14"/>
      <c r="OT155" s="14"/>
      <c r="OU155" s="14"/>
      <c r="OV155" s="14">
        <v>0</v>
      </c>
      <c r="OW155" s="14"/>
      <c r="OX155" s="14"/>
      <c r="OY155" s="14"/>
      <c r="OZ155" s="14"/>
      <c r="PA155" s="14">
        <v>0</v>
      </c>
      <c r="PB155" s="14"/>
      <c r="PC155" s="14"/>
      <c r="PD155" s="14"/>
      <c r="PE155" s="14"/>
      <c r="PF155" s="14"/>
      <c r="PG155" s="14"/>
      <c r="PH155" s="14">
        <v>0</v>
      </c>
      <c r="PI155" s="14"/>
      <c r="PJ155" s="14"/>
      <c r="PK155" s="14"/>
      <c r="PL155" s="14"/>
      <c r="PM155" s="14">
        <v>0</v>
      </c>
      <c r="PN155" s="14"/>
      <c r="PO155" s="14"/>
      <c r="PP155" s="14"/>
      <c r="PQ155" s="14"/>
      <c r="PR155" s="14"/>
      <c r="PS155" s="14"/>
      <c r="PT155" s="14">
        <v>0</v>
      </c>
      <c r="PU155" s="14"/>
      <c r="PV155" s="14"/>
      <c r="PW155" s="14"/>
      <c r="PX155" s="14"/>
      <c r="PY155" s="14">
        <v>0</v>
      </c>
      <c r="PZ155" s="14"/>
      <c r="QA155" s="14"/>
      <c r="QB155" s="14"/>
      <c r="QC155" s="14"/>
      <c r="QD155" s="14"/>
      <c r="QE155" s="14"/>
      <c r="QF155" s="14">
        <v>0</v>
      </c>
      <c r="QG155" s="14"/>
      <c r="QH155" s="14"/>
      <c r="QI155" s="14"/>
    </row>
    <row r="156" spans="16:451">
      <c r="P156">
        <v>1.13184875089637E-2</v>
      </c>
      <c r="R156" s="12"/>
      <c r="S156" s="12" t="s">
        <v>47</v>
      </c>
      <c r="T156" s="12"/>
      <c r="U156" s="12">
        <v>50600</v>
      </c>
      <c r="V156" s="12">
        <v>584</v>
      </c>
      <c r="W156" s="12">
        <v>44</v>
      </c>
      <c r="X156" s="12">
        <v>2</v>
      </c>
      <c r="Y156" s="12">
        <v>2</v>
      </c>
      <c r="Z156" s="12">
        <v>2</v>
      </c>
      <c r="AA156" s="12">
        <v>26</v>
      </c>
      <c r="AB156" s="12">
        <v>337</v>
      </c>
      <c r="AC156" s="12"/>
      <c r="AD156" s="12"/>
      <c r="AE156" s="12"/>
      <c r="AG156">
        <v>491944771.56531054</v>
      </c>
      <c r="AH156">
        <v>5955403.7132662768</v>
      </c>
      <c r="AI156">
        <v>447616.07266976696</v>
      </c>
      <c r="AJ156">
        <v>22801.08</v>
      </c>
      <c r="AK156">
        <v>22244.977307692301</v>
      </c>
      <c r="AL156">
        <v>24222.735000000001</v>
      </c>
      <c r="AM156">
        <v>191958.86999999997</v>
      </c>
      <c r="AN156">
        <v>2773058.0082416004</v>
      </c>
      <c r="AR156" s="14"/>
      <c r="AS156" s="14">
        <v>488636607.02984673</v>
      </c>
      <c r="AT156" s="14">
        <v>5940895.1999999983</v>
      </c>
      <c r="AU156" s="14">
        <v>446851.92999999993</v>
      </c>
      <c r="AV156" s="14">
        <v>22725.809999999998</v>
      </c>
      <c r="AW156" s="14">
        <v>22139.53</v>
      </c>
      <c r="AX156" s="14">
        <v>0</v>
      </c>
      <c r="AY156" s="14">
        <v>0</v>
      </c>
      <c r="AZ156" s="14">
        <v>0</v>
      </c>
      <c r="BA156" s="14"/>
      <c r="BB156" s="14"/>
      <c r="BC156" s="14"/>
      <c r="BD156" s="14"/>
      <c r="BE156" s="14">
        <v>3348795.2002914026</v>
      </c>
      <c r="BF156" s="14">
        <v>20766.475147275742</v>
      </c>
      <c r="BG156" s="14">
        <v>1055.7126697669278</v>
      </c>
      <c r="BH156" s="14">
        <v>75.270000000000394</v>
      </c>
      <c r="BI156" s="14">
        <v>222.66730769230742</v>
      </c>
      <c r="BJ156" s="14">
        <v>0</v>
      </c>
      <c r="BK156" s="14">
        <v>0</v>
      </c>
      <c r="BL156" s="14">
        <v>0</v>
      </c>
      <c r="BM156" s="14"/>
      <c r="BN156" s="14"/>
      <c r="BO156" s="14"/>
      <c r="BP156" s="14"/>
      <c r="BQ156" s="14">
        <v>6776230.6144896243</v>
      </c>
      <c r="BR156" s="14">
        <v>234.19999999999987</v>
      </c>
      <c r="BS156" s="14">
        <v>-772.09999999999991</v>
      </c>
      <c r="BT156" s="14">
        <v>0</v>
      </c>
      <c r="BU156" s="14">
        <v>672.61070263782108</v>
      </c>
      <c r="BV156" s="14">
        <v>0</v>
      </c>
      <c r="BW156" s="14">
        <v>-294.66000000000003</v>
      </c>
      <c r="BX156" s="14">
        <v>6468.4600000000009</v>
      </c>
      <c r="BY156" s="14"/>
      <c r="BZ156" s="14"/>
      <c r="CA156" s="14"/>
      <c r="CB156" s="15" t="e">
        <v>#DIV/0!</v>
      </c>
      <c r="CC156" s="15">
        <v>0</v>
      </c>
      <c r="CD156" s="15">
        <v>0</v>
      </c>
      <c r="CE156" s="15">
        <v>0</v>
      </c>
      <c r="CF156" s="15">
        <v>0</v>
      </c>
      <c r="CG156" s="15">
        <v>0</v>
      </c>
      <c r="CH156" s="15">
        <v>0</v>
      </c>
      <c r="CI156" s="15">
        <v>1</v>
      </c>
      <c r="CJ156" s="15">
        <v>0</v>
      </c>
      <c r="CK156" s="15" t="e">
        <v>#DIV/0!</v>
      </c>
      <c r="CL156" s="15" t="e">
        <v>#DIV/0!</v>
      </c>
      <c r="CM156" s="15" t="e">
        <v>#DIV/0!</v>
      </c>
      <c r="CN156" s="15" t="e">
        <v>#DIV/0!</v>
      </c>
      <c r="CO156" s="15">
        <v>0</v>
      </c>
      <c r="CP156" s="15">
        <v>0</v>
      </c>
      <c r="CQ156" s="15">
        <v>0</v>
      </c>
      <c r="CR156" s="15">
        <v>0</v>
      </c>
      <c r="CS156" s="15">
        <v>0</v>
      </c>
      <c r="CT156" s="15">
        <v>0</v>
      </c>
      <c r="CU156" s="15">
        <v>0</v>
      </c>
      <c r="CV156" s="15">
        <v>1</v>
      </c>
      <c r="CW156" s="15" t="e">
        <v>#DIV/0!</v>
      </c>
      <c r="CX156" s="15" t="e">
        <v>#DIV/0!</v>
      </c>
      <c r="CY156" s="15" t="e">
        <v>#DIV/0!</v>
      </c>
      <c r="CZ156" s="15">
        <v>0</v>
      </c>
      <c r="DA156" s="15">
        <v>0.16492592548729085</v>
      </c>
      <c r="DB156" s="15">
        <v>0.17140443162679803</v>
      </c>
      <c r="DC156" s="15">
        <v>0.17075738551467803</v>
      </c>
      <c r="DD156" s="15">
        <v>0.17990000000000003</v>
      </c>
      <c r="DE156" s="15">
        <v>0.17990000000000003</v>
      </c>
      <c r="DF156" s="15">
        <v>0.1699</v>
      </c>
      <c r="DG156" s="15">
        <v>0.16780045624662673</v>
      </c>
      <c r="DH156" s="15">
        <v>0.16202751354630437</v>
      </c>
      <c r="DI156" s="15">
        <v>0</v>
      </c>
      <c r="DJ156" s="15">
        <v>0</v>
      </c>
      <c r="DK156" s="15">
        <v>0</v>
      </c>
      <c r="DL156" s="16">
        <v>0</v>
      </c>
      <c r="DM156" s="16">
        <v>117.57122151954961</v>
      </c>
      <c r="DN156" s="16">
        <v>117.97150380213742</v>
      </c>
      <c r="DO156" s="16">
        <v>117.70785787001182</v>
      </c>
      <c r="DP156" s="16">
        <v>120</v>
      </c>
      <c r="DQ156" s="16">
        <v>120</v>
      </c>
      <c r="DR156" s="16">
        <v>119.99999999999999</v>
      </c>
      <c r="DS156" s="16">
        <v>115.25504158264299</v>
      </c>
      <c r="DT156" s="16">
        <v>114.50475950998796</v>
      </c>
      <c r="DU156" s="16">
        <v>0</v>
      </c>
      <c r="DV156" s="16">
        <v>0</v>
      </c>
      <c r="DW156" s="16">
        <v>0</v>
      </c>
      <c r="DX156" s="16">
        <v>0</v>
      </c>
      <c r="DY156" s="16">
        <v>87.222265767632166</v>
      </c>
      <c r="DZ156" s="16">
        <v>88.377448678700659</v>
      </c>
      <c r="EA156" s="16">
        <v>87.070818282798101</v>
      </c>
      <c r="EB156" s="16">
        <v>90.693194925028834</v>
      </c>
      <c r="EC156" s="16">
        <v>92.453000904795417</v>
      </c>
      <c r="ED156" s="16">
        <v>85.183765501691099</v>
      </c>
      <c r="EE156" s="16">
        <v>84.462259027123082</v>
      </c>
      <c r="EF156" s="16">
        <v>84.33854978510638</v>
      </c>
      <c r="EG156" s="16">
        <v>0</v>
      </c>
      <c r="EH156" s="16">
        <v>0</v>
      </c>
      <c r="EI156" s="16">
        <v>0</v>
      </c>
      <c r="EJ156" s="16">
        <v>0</v>
      </c>
      <c r="EK156" s="16">
        <v>30.432606730494911</v>
      </c>
      <c r="EL156" s="16">
        <v>29.929878844478225</v>
      </c>
      <c r="EM156" s="16">
        <v>30.711023092102792</v>
      </c>
      <c r="EN156" s="16">
        <v>30.730103806228374</v>
      </c>
      <c r="EO156" s="16">
        <v>29.546999095204583</v>
      </c>
      <c r="EP156" s="16">
        <v>34.816234498308901</v>
      </c>
      <c r="EQ156" s="16">
        <v>30.97958388250705</v>
      </c>
      <c r="ER156" s="16">
        <v>30.191119829020653</v>
      </c>
      <c r="ES156" s="16">
        <v>0</v>
      </c>
      <c r="ET156" s="16">
        <v>0</v>
      </c>
      <c r="EU156" s="16">
        <v>0</v>
      </c>
      <c r="EV156" s="16">
        <v>0</v>
      </c>
      <c r="EW156" s="16">
        <v>681.63949695635245</v>
      </c>
      <c r="EX156" s="16">
        <v>656.37380210677156</v>
      </c>
      <c r="EY156" s="16">
        <v>650.7208450029276</v>
      </c>
      <c r="EZ156" s="16">
        <v>590.17185697808532</v>
      </c>
      <c r="FA156" s="16">
        <v>599.62219764753195</v>
      </c>
      <c r="FB156" s="16">
        <v>644.51352874859083</v>
      </c>
      <c r="FC156" s="16">
        <v>672.63643198646162</v>
      </c>
      <c r="FD156" s="16">
        <v>708.54577104018392</v>
      </c>
      <c r="FE156" s="16">
        <v>0</v>
      </c>
      <c r="FF156" s="16">
        <v>0</v>
      </c>
      <c r="FG156" s="16">
        <v>0</v>
      </c>
      <c r="FH156" s="13">
        <v>0</v>
      </c>
      <c r="FI156" s="13">
        <v>13481.98209486166</v>
      </c>
      <c r="FJ156" s="13">
        <v>13456.760273972603</v>
      </c>
      <c r="FK156" s="13">
        <v>13563.545454545454</v>
      </c>
      <c r="FL156" s="13">
        <v>14500</v>
      </c>
      <c r="FM156" s="13">
        <v>14662.5</v>
      </c>
      <c r="FN156" s="13">
        <v>15797</v>
      </c>
      <c r="FO156" s="13">
        <v>13009.461538461539</v>
      </c>
      <c r="FP156" s="13">
        <v>13878.774480712165</v>
      </c>
      <c r="FQ156" s="13">
        <v>0</v>
      </c>
      <c r="FR156" s="13">
        <v>0</v>
      </c>
      <c r="FS156" s="13">
        <v>0</v>
      </c>
      <c r="FT156" s="15">
        <v>0</v>
      </c>
      <c r="FU156" s="15">
        <v>0.15566841528066455</v>
      </c>
      <c r="FV156" s="15">
        <v>0.13975099468770347</v>
      </c>
      <c r="FW156" s="15">
        <v>0.13078504212494724</v>
      </c>
      <c r="FX156" s="15">
        <v>0.1341958620689655</v>
      </c>
      <c r="FY156" s="15">
        <v>0.15200341005967605</v>
      </c>
      <c r="FZ156" s="15">
        <v>0.11507754636956385</v>
      </c>
      <c r="GA156" s="15">
        <v>0.18131768003169293</v>
      </c>
      <c r="GB156" s="15">
        <v>0.1927297410151958</v>
      </c>
      <c r="GC156" s="15">
        <v>0</v>
      </c>
      <c r="GD156" s="15">
        <v>0</v>
      </c>
      <c r="GE156" s="15">
        <v>0</v>
      </c>
      <c r="GF156" s="12"/>
      <c r="GG156" s="12">
        <v>0</v>
      </c>
      <c r="GH156" s="12">
        <v>0</v>
      </c>
      <c r="GI156" s="12">
        <v>0</v>
      </c>
      <c r="GJ156" s="12">
        <v>0</v>
      </c>
      <c r="GK156" s="12">
        <v>0</v>
      </c>
      <c r="GL156" s="12">
        <v>0</v>
      </c>
      <c r="GM156" s="12">
        <v>0</v>
      </c>
      <c r="GN156" s="12">
        <v>0</v>
      </c>
      <c r="GO156" s="12"/>
      <c r="GP156" s="12"/>
      <c r="GQ156" s="12"/>
      <c r="GR156" s="12"/>
      <c r="GS156" s="12">
        <v>50600</v>
      </c>
      <c r="GT156" s="12">
        <v>0</v>
      </c>
      <c r="GU156" s="12">
        <v>0</v>
      </c>
      <c r="GV156" s="12">
        <v>0</v>
      </c>
      <c r="GW156" s="12">
        <v>0</v>
      </c>
      <c r="GX156" s="12">
        <v>0</v>
      </c>
      <c r="GY156" s="12">
        <v>0</v>
      </c>
      <c r="GZ156" s="12">
        <v>0</v>
      </c>
      <c r="HA156" s="12"/>
      <c r="HB156" s="12"/>
      <c r="HC156" s="12"/>
      <c r="HD156" s="12"/>
      <c r="HE156" s="12">
        <v>0</v>
      </c>
      <c r="HF156" s="12">
        <v>584</v>
      </c>
      <c r="HG156" s="12">
        <v>0</v>
      </c>
      <c r="HH156" s="12">
        <v>0</v>
      </c>
      <c r="HI156" s="12">
        <v>0</v>
      </c>
      <c r="HJ156" s="12">
        <v>0</v>
      </c>
      <c r="HK156" s="12">
        <v>0</v>
      </c>
      <c r="HL156" s="12">
        <v>0</v>
      </c>
      <c r="HM156" s="12"/>
      <c r="HN156" s="12"/>
      <c r="HO156" s="12"/>
      <c r="HP156" s="12"/>
      <c r="HQ156" s="12">
        <v>0</v>
      </c>
      <c r="HR156" s="12">
        <v>0</v>
      </c>
      <c r="HS156" s="12">
        <v>44</v>
      </c>
      <c r="HT156" s="12">
        <v>0</v>
      </c>
      <c r="HU156" s="12">
        <v>0</v>
      </c>
      <c r="HV156" s="12">
        <v>0</v>
      </c>
      <c r="HW156" s="12">
        <v>0</v>
      </c>
      <c r="HX156" s="12">
        <v>0</v>
      </c>
      <c r="HY156" s="12"/>
      <c r="HZ156" s="12"/>
      <c r="IA156" s="12"/>
      <c r="IB156" s="12"/>
      <c r="IC156" s="12">
        <v>0</v>
      </c>
      <c r="ID156" s="12">
        <v>0</v>
      </c>
      <c r="IE156" s="12">
        <v>0</v>
      </c>
      <c r="IF156" s="12">
        <v>2</v>
      </c>
      <c r="IG156" s="12">
        <v>0</v>
      </c>
      <c r="IH156" s="12">
        <v>0</v>
      </c>
      <c r="II156" s="12">
        <v>0</v>
      </c>
      <c r="IJ156" s="12">
        <v>0</v>
      </c>
      <c r="IK156" s="12"/>
      <c r="IL156" s="12"/>
      <c r="IM156" s="12"/>
      <c r="IN156" s="12"/>
      <c r="IO156" s="12">
        <v>0</v>
      </c>
      <c r="IP156" s="12">
        <v>0</v>
      </c>
      <c r="IQ156" s="12">
        <v>0</v>
      </c>
      <c r="IR156" s="12">
        <v>0</v>
      </c>
      <c r="IS156" s="12">
        <v>0</v>
      </c>
      <c r="IT156" s="12">
        <v>0</v>
      </c>
      <c r="IU156" s="12">
        <v>0</v>
      </c>
      <c r="IV156" s="12">
        <v>0</v>
      </c>
      <c r="IW156" s="12"/>
      <c r="IX156" s="12"/>
      <c r="IY156" s="12"/>
      <c r="IZ156" s="12"/>
      <c r="JA156" s="12">
        <v>0</v>
      </c>
      <c r="JB156" s="12">
        <v>0</v>
      </c>
      <c r="JC156" s="12">
        <v>0</v>
      </c>
      <c r="JD156" s="12">
        <v>0</v>
      </c>
      <c r="JE156" s="12">
        <v>0</v>
      </c>
      <c r="JF156" s="12">
        <v>2</v>
      </c>
      <c r="JG156" s="12">
        <v>0</v>
      </c>
      <c r="JH156" s="12">
        <v>0</v>
      </c>
      <c r="JI156" s="12"/>
      <c r="JJ156" s="12"/>
      <c r="JK156" s="12"/>
      <c r="JL156" s="12"/>
      <c r="JM156" s="12">
        <v>0</v>
      </c>
      <c r="JN156" s="12">
        <v>0</v>
      </c>
      <c r="JO156" s="12">
        <v>0</v>
      </c>
      <c r="JP156" s="12">
        <v>0</v>
      </c>
      <c r="JQ156" s="12">
        <v>0</v>
      </c>
      <c r="JR156" s="12">
        <v>0</v>
      </c>
      <c r="JS156" s="12">
        <v>26</v>
      </c>
      <c r="JT156" s="12">
        <v>0</v>
      </c>
      <c r="JU156" s="12"/>
      <c r="JV156" s="12"/>
      <c r="JW156" s="12"/>
      <c r="JX156" s="12"/>
      <c r="JY156" s="12">
        <v>0</v>
      </c>
      <c r="JZ156" s="12">
        <v>0</v>
      </c>
      <c r="KA156" s="12">
        <v>0</v>
      </c>
      <c r="KB156" s="12">
        <v>0</v>
      </c>
      <c r="KC156" s="12">
        <v>0</v>
      </c>
      <c r="KD156" s="12">
        <v>0</v>
      </c>
      <c r="KE156" s="12">
        <v>0</v>
      </c>
      <c r="KF156" s="12">
        <v>337</v>
      </c>
      <c r="KG156" s="12"/>
      <c r="KH156" s="12"/>
      <c r="KI156" s="12"/>
      <c r="KJ156" s="12"/>
      <c r="KK156" s="12">
        <v>0</v>
      </c>
      <c r="KL156" s="12">
        <v>0</v>
      </c>
      <c r="KM156" s="12">
        <v>0</v>
      </c>
      <c r="KN156" s="12">
        <v>0</v>
      </c>
      <c r="KO156" s="12">
        <v>0</v>
      </c>
      <c r="KP156" s="12">
        <v>0</v>
      </c>
      <c r="KQ156" s="12">
        <v>0</v>
      </c>
      <c r="KR156" s="12">
        <v>0</v>
      </c>
      <c r="KS156" s="12"/>
      <c r="KT156" s="12"/>
      <c r="KU156" s="12"/>
      <c r="KV156" s="12"/>
      <c r="KW156" s="12">
        <v>0</v>
      </c>
      <c r="KX156" s="12">
        <v>0</v>
      </c>
      <c r="KY156" s="12">
        <v>0</v>
      </c>
      <c r="KZ156" s="12">
        <v>0</v>
      </c>
      <c r="LA156" s="12">
        <v>0</v>
      </c>
      <c r="LB156" s="12">
        <v>0</v>
      </c>
      <c r="LC156" s="12">
        <v>0</v>
      </c>
      <c r="LD156" s="12">
        <v>0</v>
      </c>
      <c r="LE156" s="12"/>
      <c r="LF156" s="12"/>
      <c r="LG156" s="12"/>
      <c r="LH156" s="12"/>
      <c r="LI156" s="12">
        <v>0</v>
      </c>
      <c r="LJ156" s="12">
        <v>0</v>
      </c>
      <c r="LK156" s="12">
        <v>0</v>
      </c>
      <c r="LL156" s="12">
        <v>0</v>
      </c>
      <c r="LM156" s="12">
        <v>0</v>
      </c>
      <c r="LN156" s="12">
        <v>0</v>
      </c>
      <c r="LO156" s="12">
        <v>0</v>
      </c>
      <c r="LP156" s="12">
        <v>0</v>
      </c>
      <c r="LQ156" s="12"/>
      <c r="LR156" s="12"/>
      <c r="LS156" s="12"/>
      <c r="LT156" s="14"/>
      <c r="LU156" s="14">
        <v>0</v>
      </c>
      <c r="LV156" s="14">
        <v>0</v>
      </c>
      <c r="LW156" s="14">
        <v>0</v>
      </c>
      <c r="LX156" s="14">
        <v>0</v>
      </c>
      <c r="LY156" s="14">
        <v>0</v>
      </c>
      <c r="LZ156" s="14">
        <v>0</v>
      </c>
      <c r="MA156" s="14">
        <v>0</v>
      </c>
      <c r="MB156" s="14">
        <v>0</v>
      </c>
      <c r="MC156" s="14"/>
      <c r="MD156" s="14"/>
      <c r="ME156" s="14"/>
      <c r="MF156" s="14"/>
      <c r="MG156" s="14">
        <v>488636607.02984673</v>
      </c>
      <c r="MH156" s="14">
        <v>0</v>
      </c>
      <c r="MI156" s="14">
        <v>0</v>
      </c>
      <c r="MJ156" s="14">
        <v>0</v>
      </c>
      <c r="MK156" s="14">
        <v>0</v>
      </c>
      <c r="ML156" s="14">
        <v>0</v>
      </c>
      <c r="MM156" s="14">
        <v>0</v>
      </c>
      <c r="MN156" s="14">
        <v>0</v>
      </c>
      <c r="MO156" s="14"/>
      <c r="MP156" s="14"/>
      <c r="MQ156" s="14"/>
      <c r="MR156" s="14"/>
      <c r="MS156" s="14">
        <v>0</v>
      </c>
      <c r="MT156" s="14">
        <v>5940895.1999999983</v>
      </c>
      <c r="MU156" s="14">
        <v>0</v>
      </c>
      <c r="MV156" s="14">
        <v>0</v>
      </c>
      <c r="MW156" s="14">
        <v>0</v>
      </c>
      <c r="MX156" s="14">
        <v>0</v>
      </c>
      <c r="MY156" s="14">
        <v>0</v>
      </c>
      <c r="MZ156" s="14">
        <v>0</v>
      </c>
      <c r="NA156" s="14"/>
      <c r="NB156" s="14"/>
      <c r="NC156" s="14"/>
      <c r="ND156" s="14"/>
      <c r="NE156" s="14">
        <v>0</v>
      </c>
      <c r="NF156" s="14">
        <v>0</v>
      </c>
      <c r="NG156" s="14">
        <v>446851.92999999993</v>
      </c>
      <c r="NH156" s="14">
        <v>0</v>
      </c>
      <c r="NI156" s="14">
        <v>0</v>
      </c>
      <c r="NJ156" s="14">
        <v>0</v>
      </c>
      <c r="NK156" s="14">
        <v>0</v>
      </c>
      <c r="NL156" s="14">
        <v>0</v>
      </c>
      <c r="NM156" s="14"/>
      <c r="NN156" s="14"/>
      <c r="NO156" s="14"/>
      <c r="NP156" s="14"/>
      <c r="NQ156" s="14">
        <v>0</v>
      </c>
      <c r="NR156" s="14">
        <v>0</v>
      </c>
      <c r="NS156" s="14">
        <v>0</v>
      </c>
      <c r="NT156" s="14">
        <v>22725.809999999998</v>
      </c>
      <c r="NU156" s="14">
        <v>0</v>
      </c>
      <c r="NV156" s="14">
        <v>0</v>
      </c>
      <c r="NW156" s="14">
        <v>0</v>
      </c>
      <c r="NX156" s="14">
        <v>0</v>
      </c>
      <c r="NY156" s="14"/>
      <c r="NZ156" s="14"/>
      <c r="OA156" s="14"/>
      <c r="OB156" s="14"/>
      <c r="OC156" s="14">
        <v>0</v>
      </c>
      <c r="OD156" s="14">
        <v>0</v>
      </c>
      <c r="OE156" s="14">
        <v>0</v>
      </c>
      <c r="OF156" s="14">
        <v>0</v>
      </c>
      <c r="OG156" s="14">
        <v>0</v>
      </c>
      <c r="OH156" s="14">
        <v>0</v>
      </c>
      <c r="OI156" s="14">
        <v>0</v>
      </c>
      <c r="OJ156" s="14">
        <v>0</v>
      </c>
      <c r="OK156" s="14"/>
      <c r="OL156" s="14"/>
      <c r="OM156" s="14"/>
      <c r="ON156" s="14"/>
      <c r="OO156" s="14">
        <v>0</v>
      </c>
      <c r="OP156" s="14">
        <v>0</v>
      </c>
      <c r="OQ156" s="14">
        <v>0</v>
      </c>
      <c r="OR156" s="14">
        <v>0</v>
      </c>
      <c r="OS156" s="14">
        <v>0</v>
      </c>
      <c r="OT156" s="14">
        <v>24222.735000000001</v>
      </c>
      <c r="OU156" s="14">
        <v>0</v>
      </c>
      <c r="OV156" s="14">
        <v>0</v>
      </c>
      <c r="OW156" s="14"/>
      <c r="OX156" s="14"/>
      <c r="OY156" s="14"/>
      <c r="OZ156" s="14"/>
      <c r="PA156" s="14">
        <v>0</v>
      </c>
      <c r="PB156" s="14">
        <v>0</v>
      </c>
      <c r="PC156" s="14">
        <v>0</v>
      </c>
      <c r="PD156" s="14">
        <v>0</v>
      </c>
      <c r="PE156" s="14">
        <v>0</v>
      </c>
      <c r="PF156" s="14">
        <v>0</v>
      </c>
      <c r="PG156" s="14">
        <v>191958.86999999997</v>
      </c>
      <c r="PH156" s="14">
        <v>0</v>
      </c>
      <c r="PI156" s="14"/>
      <c r="PJ156" s="14"/>
      <c r="PK156" s="14"/>
      <c r="PL156" s="14"/>
      <c r="PM156" s="14">
        <v>0</v>
      </c>
      <c r="PN156" s="14">
        <v>0</v>
      </c>
      <c r="PO156" s="14">
        <v>0</v>
      </c>
      <c r="PP156" s="14">
        <v>0</v>
      </c>
      <c r="PQ156" s="14">
        <v>0</v>
      </c>
      <c r="PR156" s="14">
        <v>0</v>
      </c>
      <c r="PS156" s="14">
        <v>0</v>
      </c>
      <c r="PT156" s="14">
        <v>2773058.0082416004</v>
      </c>
      <c r="PU156" s="14"/>
      <c r="PV156" s="14"/>
      <c r="PW156" s="14"/>
      <c r="PX156" s="14"/>
      <c r="PY156" s="14">
        <v>0</v>
      </c>
      <c r="PZ156" s="14">
        <v>0</v>
      </c>
      <c r="QA156" s="14">
        <v>0</v>
      </c>
      <c r="QB156" s="14">
        <v>0</v>
      </c>
      <c r="QC156" s="14">
        <v>0</v>
      </c>
      <c r="QD156" s="14">
        <v>0</v>
      </c>
      <c r="QE156" s="14">
        <v>0</v>
      </c>
      <c r="QF156" s="14">
        <v>0</v>
      </c>
      <c r="QG156" s="14"/>
      <c r="QH156" s="14"/>
      <c r="QI156" s="14"/>
    </row>
    <row r="157" spans="16:451">
      <c r="R157" s="12"/>
      <c r="S157" s="12" t="s">
        <v>48</v>
      </c>
      <c r="T157" s="12"/>
      <c r="U157" s="12">
        <v>100</v>
      </c>
      <c r="V157" s="12">
        <v>53</v>
      </c>
      <c r="W157" s="12">
        <v>473</v>
      </c>
      <c r="X157" s="12">
        <v>28</v>
      </c>
      <c r="Y157" s="12">
        <v>7</v>
      </c>
      <c r="Z157" s="12">
        <v>1</v>
      </c>
      <c r="AA157" s="12"/>
      <c r="AB157" s="12">
        <v>1</v>
      </c>
      <c r="AC157" s="12"/>
      <c r="AD157" s="12"/>
      <c r="AE157" s="12"/>
      <c r="AG157">
        <v>994936.80999999947</v>
      </c>
      <c r="AH157">
        <v>654816.75000000023</v>
      </c>
      <c r="AI157">
        <v>4861989.6999999993</v>
      </c>
      <c r="AJ157">
        <v>280448.11999999994</v>
      </c>
      <c r="AK157">
        <v>102013.21999999999</v>
      </c>
      <c r="AL157">
        <v>10927.07</v>
      </c>
      <c r="AN157">
        <v>7308.01</v>
      </c>
      <c r="AR157" s="14"/>
      <c r="AS157" s="14">
        <v>984183.29030222632</v>
      </c>
      <c r="AT157" s="14">
        <v>652178.37999999989</v>
      </c>
      <c r="AU157" s="14">
        <v>4861950.5199999996</v>
      </c>
      <c r="AV157" s="14">
        <v>280448.11999999994</v>
      </c>
      <c r="AW157" s="14">
        <v>101775.67</v>
      </c>
      <c r="AX157" s="14">
        <v>0</v>
      </c>
      <c r="AY157" s="14"/>
      <c r="AZ157" s="14">
        <v>0</v>
      </c>
      <c r="BA157" s="14"/>
      <c r="BB157" s="14"/>
      <c r="BC157" s="14"/>
      <c r="BD157" s="14"/>
      <c r="BE157" s="14">
        <v>10631.709697774062</v>
      </c>
      <c r="BF157" s="14">
        <v>2638.3699999999976</v>
      </c>
      <c r="BG157" s="14">
        <v>39.179999999999403</v>
      </c>
      <c r="BH157" s="14">
        <v>0</v>
      </c>
      <c r="BI157" s="14">
        <v>237.55000000000308</v>
      </c>
      <c r="BJ157" s="14">
        <v>0</v>
      </c>
      <c r="BK157" s="14"/>
      <c r="BL157" s="14">
        <v>0</v>
      </c>
      <c r="BM157" s="14"/>
      <c r="BN157" s="14"/>
      <c r="BO157" s="14"/>
      <c r="BP157" s="14"/>
      <c r="BQ157" s="14">
        <v>16098.179987333337</v>
      </c>
      <c r="BR157" s="14">
        <v>915.56999999999994</v>
      </c>
      <c r="BS157" s="14">
        <v>0</v>
      </c>
      <c r="BT157" s="14">
        <v>0</v>
      </c>
      <c r="BU157" s="14">
        <v>1502.5876815000011</v>
      </c>
      <c r="BV157" s="14">
        <v>0</v>
      </c>
      <c r="BW157" s="14"/>
      <c r="BX157" s="14">
        <v>0</v>
      </c>
      <c r="BY157" s="14"/>
      <c r="BZ157" s="14"/>
      <c r="CA157" s="14"/>
      <c r="CB157" s="15" t="e">
        <v>#DIV/0!</v>
      </c>
      <c r="CC157" s="15">
        <v>0</v>
      </c>
      <c r="CD157" s="15">
        <v>0</v>
      </c>
      <c r="CE157" s="15">
        <v>0</v>
      </c>
      <c r="CF157" s="15">
        <v>0</v>
      </c>
      <c r="CG157" s="15">
        <v>0</v>
      </c>
      <c r="CH157" s="15">
        <v>0</v>
      </c>
      <c r="CI157" s="15" t="e">
        <v>#DIV/0!</v>
      </c>
      <c r="CJ157" s="15">
        <v>0</v>
      </c>
      <c r="CK157" s="15" t="e">
        <v>#DIV/0!</v>
      </c>
      <c r="CL157" s="15" t="e">
        <v>#DIV/0!</v>
      </c>
      <c r="CM157" s="15" t="e">
        <v>#DIV/0!</v>
      </c>
      <c r="CN157" s="15" t="e">
        <v>#DIV/0!</v>
      </c>
      <c r="CO157" s="15">
        <v>0</v>
      </c>
      <c r="CP157" s="15">
        <v>0</v>
      </c>
      <c r="CQ157" s="15">
        <v>0</v>
      </c>
      <c r="CR157" s="15">
        <v>0</v>
      </c>
      <c r="CS157" s="15">
        <v>0</v>
      </c>
      <c r="CT157" s="15">
        <v>0</v>
      </c>
      <c r="CU157" s="15" t="e">
        <v>#DIV/0!</v>
      </c>
      <c r="CV157" s="15">
        <v>1</v>
      </c>
      <c r="CW157" s="15" t="e">
        <v>#DIV/0!</v>
      </c>
      <c r="CX157" s="15" t="e">
        <v>#DIV/0!</v>
      </c>
      <c r="CY157" s="15" t="e">
        <v>#DIV/0!</v>
      </c>
      <c r="CZ157" s="15">
        <v>0</v>
      </c>
      <c r="DA157" s="15">
        <v>0.1740794441262587</v>
      </c>
      <c r="DB157" s="15">
        <v>0.17208589316121276</v>
      </c>
      <c r="DC157" s="15">
        <v>0.17102003661891083</v>
      </c>
      <c r="DD157" s="15">
        <v>0.17449408257626126</v>
      </c>
      <c r="DE157" s="15">
        <v>0.17673715625227954</v>
      </c>
      <c r="DF157" s="15">
        <v>0.1699</v>
      </c>
      <c r="DG157" s="15">
        <v>0</v>
      </c>
      <c r="DH157" s="15">
        <v>0.16990000000000002</v>
      </c>
      <c r="DI157" s="15">
        <v>0</v>
      </c>
      <c r="DJ157" s="15">
        <v>0</v>
      </c>
      <c r="DK157" s="15">
        <v>0</v>
      </c>
      <c r="DL157" s="16">
        <v>0</v>
      </c>
      <c r="DM157" s="16">
        <v>119.37332933850411</v>
      </c>
      <c r="DN157" s="16">
        <v>119.62365659415687</v>
      </c>
      <c r="DO157" s="16">
        <v>117.60746073559277</v>
      </c>
      <c r="DP157" s="16">
        <v>119.11394420658817</v>
      </c>
      <c r="DQ157" s="16">
        <v>120</v>
      </c>
      <c r="DR157" s="16">
        <v>120</v>
      </c>
      <c r="DS157" s="16">
        <v>0</v>
      </c>
      <c r="DT157" s="16">
        <v>120</v>
      </c>
      <c r="DU157" s="16">
        <v>0</v>
      </c>
      <c r="DV157" s="16">
        <v>0</v>
      </c>
      <c r="DW157" s="16">
        <v>0</v>
      </c>
      <c r="DX157" s="16">
        <v>0</v>
      </c>
      <c r="DY157" s="16">
        <v>89.650375576984061</v>
      </c>
      <c r="DZ157" s="16">
        <v>89.804987711983131</v>
      </c>
      <c r="EA157" s="16">
        <v>87.976168214791571</v>
      </c>
      <c r="EB157" s="16">
        <v>90.274493556828958</v>
      </c>
      <c r="EC157" s="16">
        <v>93.604337283351342</v>
      </c>
      <c r="ED157" s="16">
        <v>92</v>
      </c>
      <c r="EE157" s="16">
        <v>0</v>
      </c>
      <c r="EF157" s="16">
        <v>89</v>
      </c>
      <c r="EG157" s="16">
        <v>0</v>
      </c>
      <c r="EH157" s="16">
        <v>0</v>
      </c>
      <c r="EI157" s="16">
        <v>0</v>
      </c>
      <c r="EJ157" s="16">
        <v>0</v>
      </c>
      <c r="EK157" s="16">
        <v>30.308709180520079</v>
      </c>
      <c r="EL157" s="16">
        <v>30.707899217728677</v>
      </c>
      <c r="EM157" s="16">
        <v>29.906255739464363</v>
      </c>
      <c r="EN157" s="16">
        <v>29.257677699300729</v>
      </c>
      <c r="EO157" s="16">
        <v>28.273912860878465</v>
      </c>
      <c r="EP157" s="16">
        <v>28</v>
      </c>
      <c r="EQ157" s="16">
        <v>0</v>
      </c>
      <c r="ER157" s="16">
        <v>31</v>
      </c>
      <c r="ES157" s="16">
        <v>0</v>
      </c>
      <c r="ET157" s="16">
        <v>0</v>
      </c>
      <c r="EU157" s="16">
        <v>0</v>
      </c>
      <c r="EV157" s="16">
        <v>0</v>
      </c>
      <c r="EW157" s="16">
        <v>634.24788946498802</v>
      </c>
      <c r="EX157" s="16">
        <v>632.5172958933656</v>
      </c>
      <c r="EY157" s="16">
        <v>660.79042558745675</v>
      </c>
      <c r="EZ157" s="16">
        <v>647.10990048387771</v>
      </c>
      <c r="FA157" s="16">
        <v>628.15756084729765</v>
      </c>
      <c r="FB157" s="16">
        <v>662.5</v>
      </c>
      <c r="FC157" s="16">
        <v>0</v>
      </c>
      <c r="FD157" s="16">
        <v>680</v>
      </c>
      <c r="FE157" s="16">
        <v>0</v>
      </c>
      <c r="FF157" s="16">
        <v>0</v>
      </c>
      <c r="FG157" s="16">
        <v>0</v>
      </c>
      <c r="FH157" s="13">
        <v>0</v>
      </c>
      <c r="FI157" s="13">
        <v>12921.05</v>
      </c>
      <c r="FJ157" s="13">
        <v>15780.264150943396</v>
      </c>
      <c r="FK157" s="13">
        <v>13527.887949260043</v>
      </c>
      <c r="FL157" s="13">
        <v>12934.357142857143</v>
      </c>
      <c r="FM157" s="13">
        <v>18676</v>
      </c>
      <c r="FN157" s="13">
        <v>13500</v>
      </c>
      <c r="FO157" s="13">
        <v>0</v>
      </c>
      <c r="FP157" s="13">
        <v>9170</v>
      </c>
      <c r="FQ157" s="13">
        <v>0</v>
      </c>
      <c r="FR157" s="13">
        <v>0</v>
      </c>
      <c r="FS157" s="13">
        <v>0</v>
      </c>
      <c r="FT157" s="15">
        <v>0</v>
      </c>
      <c r="FU157" s="15">
        <v>0.13403858045592273</v>
      </c>
      <c r="FV157" s="15">
        <v>0.12011931550515689</v>
      </c>
      <c r="FW157" s="15">
        <v>0.13870968765330283</v>
      </c>
      <c r="FX157" s="15">
        <v>0.13695332475522004</v>
      </c>
      <c r="FY157" s="15">
        <v>0.13486560291282931</v>
      </c>
      <c r="FZ157" s="15">
        <v>0.105</v>
      </c>
      <c r="GA157" s="15">
        <v>0</v>
      </c>
      <c r="GB157" s="15">
        <v>0.105</v>
      </c>
      <c r="GC157" s="15">
        <v>0</v>
      </c>
      <c r="GD157" s="15">
        <v>0</v>
      </c>
      <c r="GE157" s="15">
        <v>0</v>
      </c>
      <c r="GF157" s="12"/>
      <c r="GG157" s="12">
        <v>0</v>
      </c>
      <c r="GH157" s="12">
        <v>0</v>
      </c>
      <c r="GI157" s="12">
        <v>0</v>
      </c>
      <c r="GJ157" s="12">
        <v>0</v>
      </c>
      <c r="GK157" s="12">
        <v>0</v>
      </c>
      <c r="GL157" s="12">
        <v>0</v>
      </c>
      <c r="GM157" s="12"/>
      <c r="GN157" s="12">
        <v>0</v>
      </c>
      <c r="GO157" s="12"/>
      <c r="GP157" s="12"/>
      <c r="GQ157" s="12"/>
      <c r="GR157" s="12"/>
      <c r="GS157" s="12">
        <v>100</v>
      </c>
      <c r="GT157" s="12">
        <v>0</v>
      </c>
      <c r="GU157" s="12">
        <v>0</v>
      </c>
      <c r="GV157" s="12">
        <v>0</v>
      </c>
      <c r="GW157" s="12">
        <v>0</v>
      </c>
      <c r="GX157" s="12">
        <v>0</v>
      </c>
      <c r="GY157" s="12"/>
      <c r="GZ157" s="12">
        <v>0</v>
      </c>
      <c r="HA157" s="12"/>
      <c r="HB157" s="12"/>
      <c r="HC157" s="12"/>
      <c r="HD157" s="12"/>
      <c r="HE157" s="12">
        <v>0</v>
      </c>
      <c r="HF157" s="12">
        <v>53</v>
      </c>
      <c r="HG157" s="12">
        <v>0</v>
      </c>
      <c r="HH157" s="12">
        <v>0</v>
      </c>
      <c r="HI157" s="12">
        <v>0</v>
      </c>
      <c r="HJ157" s="12">
        <v>0</v>
      </c>
      <c r="HK157" s="12"/>
      <c r="HL157" s="12">
        <v>0</v>
      </c>
      <c r="HM157" s="12"/>
      <c r="HN157" s="12"/>
      <c r="HO157" s="12"/>
      <c r="HP157" s="12"/>
      <c r="HQ157" s="12">
        <v>0</v>
      </c>
      <c r="HR157" s="12">
        <v>0</v>
      </c>
      <c r="HS157" s="12">
        <v>473</v>
      </c>
      <c r="HT157" s="12">
        <v>0</v>
      </c>
      <c r="HU157" s="12">
        <v>0</v>
      </c>
      <c r="HV157" s="12">
        <v>0</v>
      </c>
      <c r="HW157" s="12"/>
      <c r="HX157" s="12">
        <v>0</v>
      </c>
      <c r="HY157" s="12"/>
      <c r="HZ157" s="12"/>
      <c r="IA157" s="12"/>
      <c r="IB157" s="12"/>
      <c r="IC157" s="12">
        <v>0</v>
      </c>
      <c r="ID157" s="12">
        <v>0</v>
      </c>
      <c r="IE157" s="12">
        <v>0</v>
      </c>
      <c r="IF157" s="12">
        <v>28</v>
      </c>
      <c r="IG157" s="12">
        <v>0</v>
      </c>
      <c r="IH157" s="12">
        <v>0</v>
      </c>
      <c r="II157" s="12"/>
      <c r="IJ157" s="12">
        <v>0</v>
      </c>
      <c r="IK157" s="12"/>
      <c r="IL157" s="12"/>
      <c r="IM157" s="12"/>
      <c r="IN157" s="12"/>
      <c r="IO157" s="12">
        <v>0</v>
      </c>
      <c r="IP157" s="12">
        <v>0</v>
      </c>
      <c r="IQ157" s="12">
        <v>0</v>
      </c>
      <c r="IR157" s="12">
        <v>0</v>
      </c>
      <c r="IS157" s="12">
        <v>0</v>
      </c>
      <c r="IT157" s="12">
        <v>0</v>
      </c>
      <c r="IU157" s="12"/>
      <c r="IV157" s="12">
        <v>0</v>
      </c>
      <c r="IW157" s="12"/>
      <c r="IX157" s="12"/>
      <c r="IY157" s="12"/>
      <c r="IZ157" s="12"/>
      <c r="JA157" s="12">
        <v>0</v>
      </c>
      <c r="JB157" s="12">
        <v>0</v>
      </c>
      <c r="JC157" s="12">
        <v>0</v>
      </c>
      <c r="JD157" s="12">
        <v>0</v>
      </c>
      <c r="JE157" s="12">
        <v>0</v>
      </c>
      <c r="JF157" s="12">
        <v>1</v>
      </c>
      <c r="JG157" s="12"/>
      <c r="JH157" s="12">
        <v>0</v>
      </c>
      <c r="JI157" s="12"/>
      <c r="JJ157" s="12"/>
      <c r="JK157" s="12"/>
      <c r="JL157" s="12"/>
      <c r="JM157" s="12">
        <v>0</v>
      </c>
      <c r="JN157" s="12">
        <v>0</v>
      </c>
      <c r="JO157" s="12">
        <v>0</v>
      </c>
      <c r="JP157" s="12">
        <v>0</v>
      </c>
      <c r="JQ157" s="12">
        <v>0</v>
      </c>
      <c r="JR157" s="12">
        <v>0</v>
      </c>
      <c r="JS157" s="12"/>
      <c r="JT157" s="12">
        <v>0</v>
      </c>
      <c r="JU157" s="12"/>
      <c r="JV157" s="12"/>
      <c r="JW157" s="12"/>
      <c r="JX157" s="12"/>
      <c r="JY157" s="12">
        <v>0</v>
      </c>
      <c r="JZ157" s="12">
        <v>0</v>
      </c>
      <c r="KA157" s="12">
        <v>0</v>
      </c>
      <c r="KB157" s="12">
        <v>0</v>
      </c>
      <c r="KC157" s="12">
        <v>0</v>
      </c>
      <c r="KD157" s="12">
        <v>0</v>
      </c>
      <c r="KE157" s="12"/>
      <c r="KF157" s="12">
        <v>1</v>
      </c>
      <c r="KG157" s="12"/>
      <c r="KH157" s="12"/>
      <c r="KI157" s="12"/>
      <c r="KJ157" s="12"/>
      <c r="KK157" s="12">
        <v>0</v>
      </c>
      <c r="KL157" s="12">
        <v>0</v>
      </c>
      <c r="KM157" s="12">
        <v>0</v>
      </c>
      <c r="KN157" s="12">
        <v>0</v>
      </c>
      <c r="KO157" s="12">
        <v>0</v>
      </c>
      <c r="KP157" s="12">
        <v>0</v>
      </c>
      <c r="KQ157" s="12"/>
      <c r="KR157" s="12">
        <v>0</v>
      </c>
      <c r="KS157" s="12"/>
      <c r="KT157" s="12"/>
      <c r="KU157" s="12"/>
      <c r="KV157" s="12"/>
      <c r="KW157" s="12">
        <v>0</v>
      </c>
      <c r="KX157" s="12">
        <v>0</v>
      </c>
      <c r="KY157" s="12">
        <v>0</v>
      </c>
      <c r="KZ157" s="12">
        <v>0</v>
      </c>
      <c r="LA157" s="12">
        <v>0</v>
      </c>
      <c r="LB157" s="12">
        <v>0</v>
      </c>
      <c r="LC157" s="12"/>
      <c r="LD157" s="12">
        <v>0</v>
      </c>
      <c r="LE157" s="12"/>
      <c r="LF157" s="12"/>
      <c r="LG157" s="12"/>
      <c r="LH157" s="12"/>
      <c r="LI157" s="12">
        <v>0</v>
      </c>
      <c r="LJ157" s="12">
        <v>0</v>
      </c>
      <c r="LK157" s="12">
        <v>0</v>
      </c>
      <c r="LL157" s="12">
        <v>0</v>
      </c>
      <c r="LM157" s="12">
        <v>0</v>
      </c>
      <c r="LN157" s="12">
        <v>0</v>
      </c>
      <c r="LO157" s="12"/>
      <c r="LP157" s="12">
        <v>0</v>
      </c>
      <c r="LQ157" s="12"/>
      <c r="LR157" s="12"/>
      <c r="LS157" s="12"/>
      <c r="LT157" s="14"/>
      <c r="LU157" s="14">
        <v>0</v>
      </c>
      <c r="LV157" s="14">
        <v>0</v>
      </c>
      <c r="LW157" s="14">
        <v>0</v>
      </c>
      <c r="LX157" s="14">
        <v>0</v>
      </c>
      <c r="LY157" s="14">
        <v>0</v>
      </c>
      <c r="LZ157" s="14">
        <v>0</v>
      </c>
      <c r="MA157" s="14"/>
      <c r="MB157" s="14">
        <v>0</v>
      </c>
      <c r="MC157" s="14"/>
      <c r="MD157" s="14"/>
      <c r="ME157" s="14"/>
      <c r="MF157" s="14"/>
      <c r="MG157" s="14">
        <v>984183.29030222632</v>
      </c>
      <c r="MH157" s="14">
        <v>0</v>
      </c>
      <c r="MI157" s="14">
        <v>0</v>
      </c>
      <c r="MJ157" s="14">
        <v>0</v>
      </c>
      <c r="MK157" s="14">
        <v>0</v>
      </c>
      <c r="ML157" s="14">
        <v>0</v>
      </c>
      <c r="MM157" s="14"/>
      <c r="MN157" s="14">
        <v>0</v>
      </c>
      <c r="MO157" s="14"/>
      <c r="MP157" s="14"/>
      <c r="MQ157" s="14"/>
      <c r="MR157" s="14"/>
      <c r="MS157" s="14">
        <v>0</v>
      </c>
      <c r="MT157" s="14">
        <v>652178.37999999989</v>
      </c>
      <c r="MU157" s="14">
        <v>0</v>
      </c>
      <c r="MV157" s="14">
        <v>0</v>
      </c>
      <c r="MW157" s="14">
        <v>0</v>
      </c>
      <c r="MX157" s="14">
        <v>0</v>
      </c>
      <c r="MY157" s="14"/>
      <c r="MZ157" s="14">
        <v>0</v>
      </c>
      <c r="NA157" s="14"/>
      <c r="NB157" s="14"/>
      <c r="NC157" s="14"/>
      <c r="ND157" s="14"/>
      <c r="NE157" s="14">
        <v>0</v>
      </c>
      <c r="NF157" s="14">
        <v>0</v>
      </c>
      <c r="NG157" s="14">
        <v>4861950.5199999996</v>
      </c>
      <c r="NH157" s="14">
        <v>0</v>
      </c>
      <c r="NI157" s="14">
        <v>0</v>
      </c>
      <c r="NJ157" s="14">
        <v>0</v>
      </c>
      <c r="NK157" s="14"/>
      <c r="NL157" s="14">
        <v>0</v>
      </c>
      <c r="NM157" s="14"/>
      <c r="NN157" s="14"/>
      <c r="NO157" s="14"/>
      <c r="NP157" s="14"/>
      <c r="NQ157" s="14">
        <v>0</v>
      </c>
      <c r="NR157" s="14">
        <v>0</v>
      </c>
      <c r="NS157" s="14">
        <v>0</v>
      </c>
      <c r="NT157" s="14">
        <v>280448.11999999994</v>
      </c>
      <c r="NU157" s="14">
        <v>0</v>
      </c>
      <c r="NV157" s="14">
        <v>0</v>
      </c>
      <c r="NW157" s="14"/>
      <c r="NX157" s="14">
        <v>0</v>
      </c>
      <c r="NY157" s="14"/>
      <c r="NZ157" s="14"/>
      <c r="OA157" s="14"/>
      <c r="OB157" s="14"/>
      <c r="OC157" s="14">
        <v>0</v>
      </c>
      <c r="OD157" s="14">
        <v>0</v>
      </c>
      <c r="OE157" s="14">
        <v>0</v>
      </c>
      <c r="OF157" s="14">
        <v>0</v>
      </c>
      <c r="OG157" s="14">
        <v>0</v>
      </c>
      <c r="OH157" s="14">
        <v>0</v>
      </c>
      <c r="OI157" s="14"/>
      <c r="OJ157" s="14">
        <v>0</v>
      </c>
      <c r="OK157" s="14"/>
      <c r="OL157" s="14"/>
      <c r="OM157" s="14"/>
      <c r="ON157" s="14"/>
      <c r="OO157" s="14">
        <v>0</v>
      </c>
      <c r="OP157" s="14">
        <v>0</v>
      </c>
      <c r="OQ157" s="14">
        <v>0</v>
      </c>
      <c r="OR157" s="14">
        <v>0</v>
      </c>
      <c r="OS157" s="14">
        <v>0</v>
      </c>
      <c r="OT157" s="14">
        <v>10927.07</v>
      </c>
      <c r="OU157" s="14"/>
      <c r="OV157" s="14">
        <v>0</v>
      </c>
      <c r="OW157" s="14"/>
      <c r="OX157" s="14"/>
      <c r="OY157" s="14"/>
      <c r="OZ157" s="14"/>
      <c r="PA157" s="14">
        <v>0</v>
      </c>
      <c r="PB157" s="14">
        <v>0</v>
      </c>
      <c r="PC157" s="14">
        <v>0</v>
      </c>
      <c r="PD157" s="14">
        <v>0</v>
      </c>
      <c r="PE157" s="14">
        <v>0</v>
      </c>
      <c r="PF157" s="14">
        <v>0</v>
      </c>
      <c r="PG157" s="14"/>
      <c r="PH157" s="14">
        <v>0</v>
      </c>
      <c r="PI157" s="14"/>
      <c r="PJ157" s="14"/>
      <c r="PK157" s="14"/>
      <c r="PL157" s="14"/>
      <c r="PM157" s="14">
        <v>0</v>
      </c>
      <c r="PN157" s="14">
        <v>0</v>
      </c>
      <c r="PO157" s="14">
        <v>0</v>
      </c>
      <c r="PP157" s="14">
        <v>0</v>
      </c>
      <c r="PQ157" s="14">
        <v>0</v>
      </c>
      <c r="PR157" s="14">
        <v>0</v>
      </c>
      <c r="PS157" s="14"/>
      <c r="PT157" s="14">
        <v>7308.01</v>
      </c>
      <c r="PU157" s="14"/>
      <c r="PV157" s="14"/>
      <c r="PW157" s="14"/>
      <c r="PX157" s="14"/>
      <c r="PY157" s="14">
        <v>0</v>
      </c>
      <c r="PZ157" s="14">
        <v>0</v>
      </c>
      <c r="QA157" s="14">
        <v>0</v>
      </c>
      <c r="QB157" s="14">
        <v>0</v>
      </c>
      <c r="QC157" s="14">
        <v>0</v>
      </c>
      <c r="QD157" s="14">
        <v>0</v>
      </c>
      <c r="QE157" s="14"/>
      <c r="QF157" s="14">
        <v>0</v>
      </c>
      <c r="QG157" s="14"/>
      <c r="QH157" s="14"/>
      <c r="QI157" s="14"/>
    </row>
    <row r="158" spans="16:451">
      <c r="R158" s="12"/>
      <c r="S158" s="12" t="s">
        <v>49</v>
      </c>
      <c r="T158" s="12"/>
      <c r="U158" s="12">
        <v>36</v>
      </c>
      <c r="V158" s="12">
        <v>12</v>
      </c>
      <c r="W158" s="12">
        <v>26</v>
      </c>
      <c r="X158" s="12">
        <v>461</v>
      </c>
      <c r="Y158" s="12">
        <v>9</v>
      </c>
      <c r="Z158" s="12"/>
      <c r="AA158" s="12">
        <v>26</v>
      </c>
      <c r="AB158" s="12"/>
      <c r="AC158" s="12"/>
      <c r="AD158" s="12"/>
      <c r="AE158" s="12"/>
      <c r="AG158">
        <v>334183.72000000003</v>
      </c>
      <c r="AH158">
        <v>147464.41999999998</v>
      </c>
      <c r="AI158">
        <v>295564.49000000005</v>
      </c>
      <c r="AJ158">
        <v>4780172.4899999984</v>
      </c>
      <c r="AK158">
        <v>96364.22</v>
      </c>
      <c r="AM158">
        <v>264478.98000000004</v>
      </c>
      <c r="AR158" s="14"/>
      <c r="AS158" s="14">
        <v>331513.07261904771</v>
      </c>
      <c r="AT158" s="14">
        <v>145939.92000000001</v>
      </c>
      <c r="AU158" s="14">
        <v>295163.23</v>
      </c>
      <c r="AV158" s="14">
        <v>4780014.0899999989</v>
      </c>
      <c r="AW158" s="14">
        <v>95472.260000000009</v>
      </c>
      <c r="AX158" s="14"/>
      <c r="AY158" s="14">
        <v>0</v>
      </c>
      <c r="AZ158" s="14"/>
      <c r="BA158" s="14"/>
      <c r="BB158" s="14"/>
      <c r="BC158" s="14"/>
      <c r="BD158" s="14"/>
      <c r="BE158" s="14">
        <v>2670.6473809523832</v>
      </c>
      <c r="BF158" s="14">
        <v>1524.4999999999989</v>
      </c>
      <c r="BG158" s="14">
        <v>401.26</v>
      </c>
      <c r="BH158" s="14">
        <v>158.4000000000006</v>
      </c>
      <c r="BI158" s="14">
        <v>891.96000000000299</v>
      </c>
      <c r="BJ158" s="14"/>
      <c r="BK158" s="14">
        <v>0</v>
      </c>
      <c r="BL158" s="14"/>
      <c r="BM158" s="14"/>
      <c r="BN158" s="14"/>
      <c r="BO158" s="14"/>
      <c r="BP158" s="14"/>
      <c r="BQ158" s="14">
        <v>6424.7867216666646</v>
      </c>
      <c r="BR158" s="14">
        <v>0</v>
      </c>
      <c r="BS158" s="14">
        <v>133.30000000000001</v>
      </c>
      <c r="BT158" s="14">
        <v>0</v>
      </c>
      <c r="BU158" s="14">
        <v>1558.3043837500009</v>
      </c>
      <c r="BV158" s="14"/>
      <c r="BW158" s="14">
        <v>0</v>
      </c>
      <c r="BX158" s="14"/>
      <c r="BY158" s="14"/>
      <c r="BZ158" s="14"/>
      <c r="CA158" s="14"/>
      <c r="CB158" s="15" t="e">
        <v>#DIV/0!</v>
      </c>
      <c r="CC158" s="15">
        <v>0</v>
      </c>
      <c r="CD158" s="15">
        <v>0</v>
      </c>
      <c r="CE158" s="15">
        <v>0</v>
      </c>
      <c r="CF158" s="15">
        <v>0</v>
      </c>
      <c r="CG158" s="15">
        <v>0</v>
      </c>
      <c r="CH158" s="15" t="e">
        <v>#DIV/0!</v>
      </c>
      <c r="CI158" s="15">
        <v>1</v>
      </c>
      <c r="CJ158" s="15" t="e">
        <v>#DIV/0!</v>
      </c>
      <c r="CK158" s="15" t="e">
        <v>#DIV/0!</v>
      </c>
      <c r="CL158" s="15" t="e">
        <v>#DIV/0!</v>
      </c>
      <c r="CM158" s="15" t="e">
        <v>#DIV/0!</v>
      </c>
      <c r="CN158" s="15" t="e">
        <v>#DIV/0!</v>
      </c>
      <c r="CO158" s="15">
        <v>0</v>
      </c>
      <c r="CP158" s="15">
        <v>0</v>
      </c>
      <c r="CQ158" s="15">
        <v>0</v>
      </c>
      <c r="CR158" s="15">
        <v>0</v>
      </c>
      <c r="CS158" s="15">
        <v>0</v>
      </c>
      <c r="CT158" s="15" t="e">
        <v>#DIV/0!</v>
      </c>
      <c r="CU158" s="15">
        <v>0</v>
      </c>
      <c r="CV158" s="15" t="e">
        <v>#DIV/0!</v>
      </c>
      <c r="CW158" s="15" t="e">
        <v>#DIV/0!</v>
      </c>
      <c r="CX158" s="15" t="e">
        <v>#DIV/0!</v>
      </c>
      <c r="CY158" s="15" t="e">
        <v>#DIV/0!</v>
      </c>
      <c r="CZ158" s="15">
        <v>0</v>
      </c>
      <c r="DA158" s="15">
        <v>0.17489855119087122</v>
      </c>
      <c r="DB158" s="15">
        <v>0.17652881620839644</v>
      </c>
      <c r="DC158" s="15">
        <v>0.17042853068922142</v>
      </c>
      <c r="DD158" s="15">
        <v>0.17090378645435847</v>
      </c>
      <c r="DE158" s="15">
        <v>0.17729154660211016</v>
      </c>
      <c r="DF158" s="15">
        <v>0</v>
      </c>
      <c r="DG158" s="15">
        <v>0.1661902612727742</v>
      </c>
      <c r="DH158" s="15">
        <v>0</v>
      </c>
      <c r="DI158" s="15">
        <v>0</v>
      </c>
      <c r="DJ158" s="15">
        <v>0</v>
      </c>
      <c r="DK158" s="15">
        <v>0</v>
      </c>
      <c r="DL158" s="16">
        <v>0</v>
      </c>
      <c r="DM158" s="16">
        <v>118.89554665811345</v>
      </c>
      <c r="DN158" s="16">
        <v>120</v>
      </c>
      <c r="DO158" s="16">
        <v>118.66577213980979</v>
      </c>
      <c r="DP158" s="16">
        <v>117.34864890403466</v>
      </c>
      <c r="DQ158" s="16">
        <v>120</v>
      </c>
      <c r="DR158" s="16">
        <v>0</v>
      </c>
      <c r="DS158" s="16">
        <v>119.99999999999999</v>
      </c>
      <c r="DT158" s="16">
        <v>0</v>
      </c>
      <c r="DU158" s="16">
        <v>0</v>
      </c>
      <c r="DV158" s="16">
        <v>0</v>
      </c>
      <c r="DW158" s="16">
        <v>0</v>
      </c>
      <c r="DX158" s="16">
        <v>0</v>
      </c>
      <c r="DY158" s="16">
        <v>88.634243274245492</v>
      </c>
      <c r="DZ158" s="16">
        <v>90.543030743770444</v>
      </c>
      <c r="EA158" s="16">
        <v>88.350166661444987</v>
      </c>
      <c r="EB158" s="16">
        <v>87.347342636439578</v>
      </c>
      <c r="EC158" s="16">
        <v>90.837818466500579</v>
      </c>
      <c r="ED158" s="16">
        <v>0</v>
      </c>
      <c r="EE158" s="16">
        <v>89.033839614733353</v>
      </c>
      <c r="EF158" s="16">
        <v>0</v>
      </c>
      <c r="EG158" s="16">
        <v>0</v>
      </c>
      <c r="EH158" s="16">
        <v>0</v>
      </c>
      <c r="EI158" s="16">
        <v>0</v>
      </c>
      <c r="EJ158" s="16">
        <v>0</v>
      </c>
      <c r="EK158" s="16">
        <v>30.771688425950252</v>
      </c>
      <c r="EL158" s="16">
        <v>30.815150409983438</v>
      </c>
      <c r="EM158" s="16">
        <v>30.622602426146013</v>
      </c>
      <c r="EN158" s="16">
        <v>30.21288363846962</v>
      </c>
      <c r="EO158" s="16">
        <v>31.314377621647164</v>
      </c>
      <c r="EP158" s="16">
        <v>0</v>
      </c>
      <c r="EQ158" s="16">
        <v>30.871628127031936</v>
      </c>
      <c r="ER158" s="16">
        <v>0</v>
      </c>
      <c r="ES158" s="16">
        <v>0</v>
      </c>
      <c r="ET158" s="16">
        <v>0</v>
      </c>
      <c r="EU158" s="16">
        <v>0</v>
      </c>
      <c r="EV158" s="16">
        <v>0</v>
      </c>
      <c r="EW158" s="16">
        <v>646.40707228423491</v>
      </c>
      <c r="EX158" s="16">
        <v>624.68883192748604</v>
      </c>
      <c r="EY158" s="16">
        <v>655.12881144725486</v>
      </c>
      <c r="EZ158" s="16">
        <v>661.96931098472294</v>
      </c>
      <c r="FA158" s="16">
        <v>625.98526089469578</v>
      </c>
      <c r="FB158" s="16">
        <v>0</v>
      </c>
      <c r="FC158" s="16">
        <v>672.86578395446998</v>
      </c>
      <c r="FD158" s="16">
        <v>0</v>
      </c>
      <c r="FE158" s="16">
        <v>0</v>
      </c>
      <c r="FF158" s="16">
        <v>0</v>
      </c>
      <c r="FG158" s="16">
        <v>0</v>
      </c>
      <c r="FH158" s="13">
        <v>0</v>
      </c>
      <c r="FI158" s="13">
        <v>12273.416666666666</v>
      </c>
      <c r="FJ158" s="13">
        <v>15908.416666666666</v>
      </c>
      <c r="FK158" s="13">
        <v>14932.73076923077</v>
      </c>
      <c r="FL158" s="13">
        <v>13617.498915401302</v>
      </c>
      <c r="FM158" s="13">
        <v>14475.777777777777</v>
      </c>
      <c r="FN158" s="13">
        <v>0</v>
      </c>
      <c r="FO158" s="13">
        <v>13719.23076923077</v>
      </c>
      <c r="FP158" s="13">
        <v>0</v>
      </c>
      <c r="FQ158" s="13">
        <v>0</v>
      </c>
      <c r="FR158" s="13">
        <v>0</v>
      </c>
      <c r="FS158" s="13">
        <v>0</v>
      </c>
      <c r="FT158" s="15">
        <v>0</v>
      </c>
      <c r="FU158" s="15">
        <v>0.1468354822866946</v>
      </c>
      <c r="FV158" s="15">
        <v>0.13878586282942468</v>
      </c>
      <c r="FW158" s="15">
        <v>0.14172419388488375</v>
      </c>
      <c r="FX158" s="15">
        <v>0.13888286683572096</v>
      </c>
      <c r="FY158" s="15">
        <v>0.14466165702092382</v>
      </c>
      <c r="FZ158" s="15">
        <v>0</v>
      </c>
      <c r="GA158" s="15">
        <v>0.14186551724137933</v>
      </c>
      <c r="GB158" s="15">
        <v>0</v>
      </c>
      <c r="GC158" s="15">
        <v>0</v>
      </c>
      <c r="GD158" s="15">
        <v>0</v>
      </c>
      <c r="GE158" s="15">
        <v>0</v>
      </c>
      <c r="GF158" s="12"/>
      <c r="GG158" s="12">
        <v>0</v>
      </c>
      <c r="GH158" s="12">
        <v>0</v>
      </c>
      <c r="GI158" s="12">
        <v>0</v>
      </c>
      <c r="GJ158" s="12">
        <v>0</v>
      </c>
      <c r="GK158" s="12">
        <v>0</v>
      </c>
      <c r="GL158" s="12"/>
      <c r="GM158" s="12">
        <v>0</v>
      </c>
      <c r="GN158" s="12"/>
      <c r="GO158" s="12"/>
      <c r="GP158" s="12"/>
      <c r="GQ158" s="12"/>
      <c r="GR158" s="12"/>
      <c r="GS158" s="12">
        <v>36</v>
      </c>
      <c r="GT158" s="12">
        <v>0</v>
      </c>
      <c r="GU158" s="12">
        <v>0</v>
      </c>
      <c r="GV158" s="12">
        <v>0</v>
      </c>
      <c r="GW158" s="12">
        <v>0</v>
      </c>
      <c r="GX158" s="12"/>
      <c r="GY158" s="12">
        <v>0</v>
      </c>
      <c r="GZ158" s="12"/>
      <c r="HA158" s="12"/>
      <c r="HB158" s="12"/>
      <c r="HC158" s="12"/>
      <c r="HD158" s="12"/>
      <c r="HE158" s="12">
        <v>0</v>
      </c>
      <c r="HF158" s="12">
        <v>12</v>
      </c>
      <c r="HG158" s="12">
        <v>0</v>
      </c>
      <c r="HH158" s="12">
        <v>0</v>
      </c>
      <c r="HI158" s="12">
        <v>0</v>
      </c>
      <c r="HJ158" s="12"/>
      <c r="HK158" s="12">
        <v>0</v>
      </c>
      <c r="HL158" s="12"/>
      <c r="HM158" s="12"/>
      <c r="HN158" s="12"/>
      <c r="HO158" s="12"/>
      <c r="HP158" s="12"/>
      <c r="HQ158" s="12">
        <v>0</v>
      </c>
      <c r="HR158" s="12">
        <v>0</v>
      </c>
      <c r="HS158" s="12">
        <v>26</v>
      </c>
      <c r="HT158" s="12">
        <v>0</v>
      </c>
      <c r="HU158" s="12">
        <v>0</v>
      </c>
      <c r="HV158" s="12"/>
      <c r="HW158" s="12">
        <v>0</v>
      </c>
      <c r="HX158" s="12"/>
      <c r="HY158" s="12"/>
      <c r="HZ158" s="12"/>
      <c r="IA158" s="12"/>
      <c r="IB158" s="12"/>
      <c r="IC158" s="12">
        <v>0</v>
      </c>
      <c r="ID158" s="12">
        <v>0</v>
      </c>
      <c r="IE158" s="12">
        <v>0</v>
      </c>
      <c r="IF158" s="12">
        <v>461</v>
      </c>
      <c r="IG158" s="12">
        <v>0</v>
      </c>
      <c r="IH158" s="12"/>
      <c r="II158" s="12">
        <v>0</v>
      </c>
      <c r="IJ158" s="12"/>
      <c r="IK158" s="12"/>
      <c r="IL158" s="12"/>
      <c r="IM158" s="12"/>
      <c r="IN158" s="12"/>
      <c r="IO158" s="12">
        <v>0</v>
      </c>
      <c r="IP158" s="12">
        <v>0</v>
      </c>
      <c r="IQ158" s="12">
        <v>0</v>
      </c>
      <c r="IR158" s="12">
        <v>0</v>
      </c>
      <c r="IS158" s="12">
        <v>0</v>
      </c>
      <c r="IT158" s="12"/>
      <c r="IU158" s="12">
        <v>0</v>
      </c>
      <c r="IV158" s="12"/>
      <c r="IW158" s="12"/>
      <c r="IX158" s="12"/>
      <c r="IY158" s="12"/>
      <c r="IZ158" s="12"/>
      <c r="JA158" s="12">
        <v>0</v>
      </c>
      <c r="JB158" s="12">
        <v>0</v>
      </c>
      <c r="JC158" s="12">
        <v>0</v>
      </c>
      <c r="JD158" s="12">
        <v>0</v>
      </c>
      <c r="JE158" s="12">
        <v>0</v>
      </c>
      <c r="JF158" s="12"/>
      <c r="JG158" s="12">
        <v>0</v>
      </c>
      <c r="JH158" s="12"/>
      <c r="JI158" s="12"/>
      <c r="JJ158" s="12"/>
      <c r="JK158" s="12"/>
      <c r="JL158" s="12"/>
      <c r="JM158" s="12">
        <v>0</v>
      </c>
      <c r="JN158" s="12">
        <v>0</v>
      </c>
      <c r="JO158" s="12">
        <v>0</v>
      </c>
      <c r="JP158" s="12">
        <v>0</v>
      </c>
      <c r="JQ158" s="12">
        <v>0</v>
      </c>
      <c r="JR158" s="12"/>
      <c r="JS158" s="12">
        <v>26</v>
      </c>
      <c r="JT158" s="12"/>
      <c r="JU158" s="12"/>
      <c r="JV158" s="12"/>
      <c r="JW158" s="12"/>
      <c r="JX158" s="12"/>
      <c r="JY158" s="12">
        <v>0</v>
      </c>
      <c r="JZ158" s="12">
        <v>0</v>
      </c>
      <c r="KA158" s="12">
        <v>0</v>
      </c>
      <c r="KB158" s="12">
        <v>0</v>
      </c>
      <c r="KC158" s="12">
        <v>0</v>
      </c>
      <c r="KD158" s="12"/>
      <c r="KE158" s="12">
        <v>0</v>
      </c>
      <c r="KF158" s="12"/>
      <c r="KG158" s="12"/>
      <c r="KH158" s="12"/>
      <c r="KI158" s="12"/>
      <c r="KJ158" s="12"/>
      <c r="KK158" s="12">
        <v>0</v>
      </c>
      <c r="KL158" s="12">
        <v>0</v>
      </c>
      <c r="KM158" s="12">
        <v>0</v>
      </c>
      <c r="KN158" s="12">
        <v>0</v>
      </c>
      <c r="KO158" s="12">
        <v>0</v>
      </c>
      <c r="KP158" s="12"/>
      <c r="KQ158" s="12">
        <v>0</v>
      </c>
      <c r="KR158" s="12"/>
      <c r="KS158" s="12"/>
      <c r="KT158" s="12"/>
      <c r="KU158" s="12"/>
      <c r="KV158" s="12"/>
      <c r="KW158" s="12">
        <v>0</v>
      </c>
      <c r="KX158" s="12">
        <v>0</v>
      </c>
      <c r="KY158" s="12">
        <v>0</v>
      </c>
      <c r="KZ158" s="12">
        <v>0</v>
      </c>
      <c r="LA158" s="12">
        <v>0</v>
      </c>
      <c r="LB158" s="12"/>
      <c r="LC158" s="12">
        <v>0</v>
      </c>
      <c r="LD158" s="12"/>
      <c r="LE158" s="12"/>
      <c r="LF158" s="12"/>
      <c r="LG158" s="12"/>
      <c r="LH158" s="12"/>
      <c r="LI158" s="12">
        <v>0</v>
      </c>
      <c r="LJ158" s="12">
        <v>0</v>
      </c>
      <c r="LK158" s="12">
        <v>0</v>
      </c>
      <c r="LL158" s="12">
        <v>0</v>
      </c>
      <c r="LM158" s="12">
        <v>0</v>
      </c>
      <c r="LN158" s="12"/>
      <c r="LO158" s="12">
        <v>0</v>
      </c>
      <c r="LP158" s="12"/>
      <c r="LQ158" s="12"/>
      <c r="LR158" s="12"/>
      <c r="LS158" s="12"/>
      <c r="LT158" s="14"/>
      <c r="LU158" s="14">
        <v>0</v>
      </c>
      <c r="LV158" s="14">
        <v>0</v>
      </c>
      <c r="LW158" s="14">
        <v>0</v>
      </c>
      <c r="LX158" s="14">
        <v>0</v>
      </c>
      <c r="LY158" s="14">
        <v>0</v>
      </c>
      <c r="LZ158" s="14"/>
      <c r="MA158" s="14">
        <v>0</v>
      </c>
      <c r="MB158" s="14"/>
      <c r="MC158" s="14"/>
      <c r="MD158" s="14"/>
      <c r="ME158" s="14"/>
      <c r="MF158" s="14"/>
      <c r="MG158" s="14">
        <v>331513.07261904771</v>
      </c>
      <c r="MH158" s="14">
        <v>0</v>
      </c>
      <c r="MI158" s="14">
        <v>0</v>
      </c>
      <c r="MJ158" s="14">
        <v>0</v>
      </c>
      <c r="MK158" s="14">
        <v>0</v>
      </c>
      <c r="ML158" s="14"/>
      <c r="MM158" s="14">
        <v>0</v>
      </c>
      <c r="MN158" s="14"/>
      <c r="MO158" s="14"/>
      <c r="MP158" s="14"/>
      <c r="MQ158" s="14"/>
      <c r="MR158" s="14"/>
      <c r="MS158" s="14">
        <v>0</v>
      </c>
      <c r="MT158" s="14">
        <v>145939.92000000001</v>
      </c>
      <c r="MU158" s="14">
        <v>0</v>
      </c>
      <c r="MV158" s="14">
        <v>0</v>
      </c>
      <c r="MW158" s="14">
        <v>0</v>
      </c>
      <c r="MX158" s="14"/>
      <c r="MY158" s="14">
        <v>0</v>
      </c>
      <c r="MZ158" s="14"/>
      <c r="NA158" s="14"/>
      <c r="NB158" s="14"/>
      <c r="NC158" s="14"/>
      <c r="ND158" s="14"/>
      <c r="NE158" s="14">
        <v>0</v>
      </c>
      <c r="NF158" s="14">
        <v>0</v>
      </c>
      <c r="NG158" s="14">
        <v>295163.23</v>
      </c>
      <c r="NH158" s="14">
        <v>0</v>
      </c>
      <c r="NI158" s="14">
        <v>0</v>
      </c>
      <c r="NJ158" s="14"/>
      <c r="NK158" s="14">
        <v>0</v>
      </c>
      <c r="NL158" s="14"/>
      <c r="NM158" s="14"/>
      <c r="NN158" s="14"/>
      <c r="NO158" s="14"/>
      <c r="NP158" s="14"/>
      <c r="NQ158" s="14">
        <v>0</v>
      </c>
      <c r="NR158" s="14">
        <v>0</v>
      </c>
      <c r="NS158" s="14">
        <v>0</v>
      </c>
      <c r="NT158" s="14">
        <v>4780014.0899999989</v>
      </c>
      <c r="NU158" s="14">
        <v>0</v>
      </c>
      <c r="NV158" s="14"/>
      <c r="NW158" s="14">
        <v>0</v>
      </c>
      <c r="NX158" s="14"/>
      <c r="NY158" s="14"/>
      <c r="NZ158" s="14"/>
      <c r="OA158" s="14"/>
      <c r="OB158" s="14"/>
      <c r="OC158" s="14">
        <v>0</v>
      </c>
      <c r="OD158" s="14">
        <v>0</v>
      </c>
      <c r="OE158" s="14">
        <v>0</v>
      </c>
      <c r="OF158" s="14">
        <v>0</v>
      </c>
      <c r="OG158" s="14">
        <v>0</v>
      </c>
      <c r="OH158" s="14"/>
      <c r="OI158" s="14">
        <v>0</v>
      </c>
      <c r="OJ158" s="14"/>
      <c r="OK158" s="14"/>
      <c r="OL158" s="14"/>
      <c r="OM158" s="14"/>
      <c r="ON158" s="14"/>
      <c r="OO158" s="14">
        <v>0</v>
      </c>
      <c r="OP158" s="14">
        <v>0</v>
      </c>
      <c r="OQ158" s="14">
        <v>0</v>
      </c>
      <c r="OR158" s="14">
        <v>0</v>
      </c>
      <c r="OS158" s="14">
        <v>0</v>
      </c>
      <c r="OT158" s="14"/>
      <c r="OU158" s="14">
        <v>0</v>
      </c>
      <c r="OV158" s="14"/>
      <c r="OW158" s="14"/>
      <c r="OX158" s="14"/>
      <c r="OY158" s="14"/>
      <c r="OZ158" s="14"/>
      <c r="PA158" s="14">
        <v>0</v>
      </c>
      <c r="PB158" s="14">
        <v>0</v>
      </c>
      <c r="PC158" s="14">
        <v>0</v>
      </c>
      <c r="PD158" s="14">
        <v>0</v>
      </c>
      <c r="PE158" s="14">
        <v>0</v>
      </c>
      <c r="PF158" s="14"/>
      <c r="PG158" s="14">
        <v>264478.98000000004</v>
      </c>
      <c r="PH158" s="14"/>
      <c r="PI158" s="14"/>
      <c r="PJ158" s="14"/>
      <c r="PK158" s="14"/>
      <c r="PL158" s="14"/>
      <c r="PM158" s="14">
        <v>0</v>
      </c>
      <c r="PN158" s="14">
        <v>0</v>
      </c>
      <c r="PO158" s="14">
        <v>0</v>
      </c>
      <c r="PP158" s="14">
        <v>0</v>
      </c>
      <c r="PQ158" s="14">
        <v>0</v>
      </c>
      <c r="PR158" s="14"/>
      <c r="PS158" s="14">
        <v>0</v>
      </c>
      <c r="PT158" s="14"/>
      <c r="PU158" s="14"/>
      <c r="PV158" s="14"/>
      <c r="PW158" s="14"/>
      <c r="PX158" s="14"/>
      <c r="PY158" s="14">
        <v>0</v>
      </c>
      <c r="PZ158" s="14">
        <v>0</v>
      </c>
      <c r="QA158" s="14">
        <v>0</v>
      </c>
      <c r="QB158" s="14">
        <v>0</v>
      </c>
      <c r="QC158" s="14">
        <v>0</v>
      </c>
      <c r="QD158" s="14"/>
      <c r="QE158" s="14">
        <v>0</v>
      </c>
      <c r="QF158" s="14"/>
      <c r="QG158" s="14"/>
      <c r="QH158" s="14"/>
      <c r="QI158" s="14"/>
    </row>
    <row r="159" spans="16:451">
      <c r="R159" s="12"/>
      <c r="S159" s="12" t="s">
        <v>50</v>
      </c>
      <c r="T159" s="12"/>
      <c r="U159" s="12">
        <v>11</v>
      </c>
      <c r="V159" s="12">
        <v>2</v>
      </c>
      <c r="W159" s="12">
        <v>4</v>
      </c>
      <c r="X159" s="12">
        <v>32</v>
      </c>
      <c r="Y159" s="12">
        <v>2</v>
      </c>
      <c r="Z159" s="12">
        <v>1</v>
      </c>
      <c r="AA159" s="12">
        <v>486</v>
      </c>
      <c r="AB159" s="12"/>
      <c r="AC159" s="12"/>
      <c r="AD159" s="12"/>
      <c r="AE159" s="12"/>
      <c r="AG159">
        <v>125642.49999999999</v>
      </c>
      <c r="AH159">
        <v>27026.04</v>
      </c>
      <c r="AI159">
        <v>45559.24</v>
      </c>
      <c r="AJ159">
        <v>298551.79999999993</v>
      </c>
      <c r="AK159">
        <v>14829.689999999999</v>
      </c>
      <c r="AL159">
        <v>10304.14</v>
      </c>
      <c r="AM159">
        <v>5048294.6399999969</v>
      </c>
      <c r="AR159" s="14"/>
      <c r="AS159" s="14">
        <v>124214.535625</v>
      </c>
      <c r="AT159" s="14">
        <v>26699.1</v>
      </c>
      <c r="AU159" s="14">
        <v>45168.030000000006</v>
      </c>
      <c r="AV159" s="14">
        <v>297948.28999999998</v>
      </c>
      <c r="AW159" s="14">
        <v>14713.3</v>
      </c>
      <c r="AX159" s="14">
        <v>0</v>
      </c>
      <c r="AY159" s="14">
        <v>0</v>
      </c>
      <c r="AZ159" s="14"/>
      <c r="BA159" s="14"/>
      <c r="BB159" s="14"/>
      <c r="BC159" s="14"/>
      <c r="BD159" s="14"/>
      <c r="BE159" s="14">
        <v>1427.9643749999991</v>
      </c>
      <c r="BF159" s="14">
        <v>326.94</v>
      </c>
      <c r="BG159" s="14">
        <v>391.20999999999731</v>
      </c>
      <c r="BH159" s="14">
        <v>603.51000000000215</v>
      </c>
      <c r="BI159" s="14">
        <v>116.3899999999994</v>
      </c>
      <c r="BJ159" s="14">
        <v>0</v>
      </c>
      <c r="BK159" s="14">
        <v>0</v>
      </c>
      <c r="BL159" s="14"/>
      <c r="BM159" s="14"/>
      <c r="BN159" s="14"/>
      <c r="BO159" s="14"/>
      <c r="BP159" s="14"/>
      <c r="BQ159" s="14">
        <v>3454.0597262499996</v>
      </c>
      <c r="BR159" s="14">
        <v>0</v>
      </c>
      <c r="BS159" s="14">
        <v>0</v>
      </c>
      <c r="BT159" s="14">
        <v>301.62</v>
      </c>
      <c r="BU159" s="14">
        <v>222.32176924999999</v>
      </c>
      <c r="BV159" s="14">
        <v>0</v>
      </c>
      <c r="BW159" s="14">
        <v>103.35</v>
      </c>
      <c r="BX159" s="14"/>
      <c r="BY159" s="14"/>
      <c r="BZ159" s="14"/>
      <c r="CA159" s="14"/>
      <c r="CB159" s="15" t="e">
        <v>#DIV/0!</v>
      </c>
      <c r="CC159" s="15">
        <v>0</v>
      </c>
      <c r="CD159" s="15">
        <v>0</v>
      </c>
      <c r="CE159" s="15">
        <v>0</v>
      </c>
      <c r="CF159" s="15">
        <v>0</v>
      </c>
      <c r="CG159" s="15">
        <v>0</v>
      </c>
      <c r="CH159" s="15">
        <v>0</v>
      </c>
      <c r="CI159" s="15">
        <v>1</v>
      </c>
      <c r="CJ159" s="15" t="e">
        <v>#DIV/0!</v>
      </c>
      <c r="CK159" s="15" t="e">
        <v>#DIV/0!</v>
      </c>
      <c r="CL159" s="15" t="e">
        <v>#DIV/0!</v>
      </c>
      <c r="CM159" s="15" t="e">
        <v>#DIV/0!</v>
      </c>
      <c r="CN159" s="15" t="e">
        <v>#DIV/0!</v>
      </c>
      <c r="CO159" s="15">
        <v>0</v>
      </c>
      <c r="CP159" s="15">
        <v>0</v>
      </c>
      <c r="CQ159" s="15">
        <v>0</v>
      </c>
      <c r="CR159" s="15">
        <v>0</v>
      </c>
      <c r="CS159" s="15">
        <v>0</v>
      </c>
      <c r="CT159" s="15">
        <v>0</v>
      </c>
      <c r="CU159" s="15">
        <v>0</v>
      </c>
      <c r="CV159" s="15" t="e">
        <v>#DIV/0!</v>
      </c>
      <c r="CW159" s="15" t="e">
        <v>#DIV/0!</v>
      </c>
      <c r="CX159" s="15" t="e">
        <v>#DIV/0!</v>
      </c>
      <c r="CY159" s="15" t="e">
        <v>#DIV/0!</v>
      </c>
      <c r="CZ159" s="15">
        <v>0</v>
      </c>
      <c r="DA159" s="15">
        <v>0.17497893719772822</v>
      </c>
      <c r="DB159" s="15">
        <v>0.17990000000000003</v>
      </c>
      <c r="DC159" s="15">
        <v>0.17410448524301372</v>
      </c>
      <c r="DD159" s="15">
        <v>0.1747201472575296</v>
      </c>
      <c r="DE159" s="15">
        <v>0.17990000000000003</v>
      </c>
      <c r="DF159" s="15">
        <v>0.15990000000000001</v>
      </c>
      <c r="DG159" s="15">
        <v>0.17139791228114004</v>
      </c>
      <c r="DH159" s="15">
        <v>0</v>
      </c>
      <c r="DI159" s="15">
        <v>0</v>
      </c>
      <c r="DJ159" s="15">
        <v>0</v>
      </c>
      <c r="DK159" s="15">
        <v>0</v>
      </c>
      <c r="DL159" s="16">
        <v>0</v>
      </c>
      <c r="DM159" s="16">
        <v>119.99999999999999</v>
      </c>
      <c r="DN159" s="16">
        <v>120</v>
      </c>
      <c r="DO159" s="16">
        <v>120</v>
      </c>
      <c r="DP159" s="16">
        <v>118.6775737291275</v>
      </c>
      <c r="DQ159" s="16">
        <v>120</v>
      </c>
      <c r="DR159" s="16">
        <v>120</v>
      </c>
      <c r="DS159" s="16">
        <v>117.19410944412132</v>
      </c>
      <c r="DT159" s="16">
        <v>0</v>
      </c>
      <c r="DU159" s="16">
        <v>0</v>
      </c>
      <c r="DV159" s="16">
        <v>0</v>
      </c>
      <c r="DW159" s="16">
        <v>0</v>
      </c>
      <c r="DX159" s="16">
        <v>0</v>
      </c>
      <c r="DY159" s="16">
        <v>89.18092090995701</v>
      </c>
      <c r="DZ159" s="16">
        <v>91.634586314622595</v>
      </c>
      <c r="EA159" s="16">
        <v>88.847280945532404</v>
      </c>
      <c r="EB159" s="16">
        <v>89.102332557612925</v>
      </c>
      <c r="EC159" s="16">
        <v>95.659217877094974</v>
      </c>
      <c r="ED159" s="16">
        <v>93</v>
      </c>
      <c r="EE159" s="16">
        <v>87.110668916005778</v>
      </c>
      <c r="EF159" s="16">
        <v>0</v>
      </c>
      <c r="EG159" s="16">
        <v>0</v>
      </c>
      <c r="EH159" s="16">
        <v>0</v>
      </c>
      <c r="EI159" s="16">
        <v>0</v>
      </c>
      <c r="EJ159" s="16">
        <v>0</v>
      </c>
      <c r="EK159" s="16">
        <v>31.148977108839954</v>
      </c>
      <c r="EL159" s="16">
        <v>29.571702106217877</v>
      </c>
      <c r="EM159" s="16">
        <v>32.450628018563833</v>
      </c>
      <c r="EN159" s="16">
        <v>30.23809422048117</v>
      </c>
      <c r="EO159" s="16">
        <v>26.340782122905029</v>
      </c>
      <c r="EP159" s="16">
        <v>27</v>
      </c>
      <c r="EQ159" s="16">
        <v>30.293658605220877</v>
      </c>
      <c r="ER159" s="16">
        <v>0</v>
      </c>
      <c r="ES159" s="16">
        <v>0</v>
      </c>
      <c r="ET159" s="16">
        <v>0</v>
      </c>
      <c r="EU159" s="16">
        <v>0</v>
      </c>
      <c r="EV159" s="16">
        <v>0</v>
      </c>
      <c r="EW159" s="16">
        <v>623.42927761714861</v>
      </c>
      <c r="EX159" s="16">
        <v>634.88899526352918</v>
      </c>
      <c r="EY159" s="16">
        <v>645.94131022259103</v>
      </c>
      <c r="EZ159" s="16">
        <v>638.79760790583975</v>
      </c>
      <c r="FA159" s="16">
        <v>604.49441340782118</v>
      </c>
      <c r="FB159" s="16">
        <v>704</v>
      </c>
      <c r="FC159" s="16">
        <v>659.82031954021295</v>
      </c>
      <c r="FD159" s="16">
        <v>0</v>
      </c>
      <c r="FE159" s="16">
        <v>0</v>
      </c>
      <c r="FF159" s="16">
        <v>0</v>
      </c>
      <c r="FG159" s="16">
        <v>0</v>
      </c>
      <c r="FH159" s="13">
        <v>0</v>
      </c>
      <c r="FI159" s="13">
        <v>14765.454545454546</v>
      </c>
      <c r="FJ159" s="13">
        <v>16575</v>
      </c>
      <c r="FK159" s="13">
        <v>15512.5</v>
      </c>
      <c r="FL159" s="13">
        <v>12552.09375</v>
      </c>
      <c r="FM159" s="13">
        <v>8950</v>
      </c>
      <c r="FN159" s="13">
        <v>12620</v>
      </c>
      <c r="FO159" s="13">
        <v>13525.084362139918</v>
      </c>
      <c r="FP159" s="13">
        <v>0</v>
      </c>
      <c r="FQ159" s="13">
        <v>0</v>
      </c>
      <c r="FR159" s="13">
        <v>0</v>
      </c>
      <c r="FS159" s="13">
        <v>0</v>
      </c>
      <c r="FT159" s="15">
        <v>0</v>
      </c>
      <c r="FU159" s="15">
        <v>0.14119277182612977</v>
      </c>
      <c r="FV159" s="15">
        <v>0.10199095022624434</v>
      </c>
      <c r="FW159" s="15">
        <v>0.18030056406124093</v>
      </c>
      <c r="FX159" s="15">
        <v>0.14604413606295763</v>
      </c>
      <c r="FY159" s="15">
        <v>0.1</v>
      </c>
      <c r="FZ159" s="15">
        <v>0.10594294770206023</v>
      </c>
      <c r="GA159" s="15">
        <v>0.13594026402092985</v>
      </c>
      <c r="GB159" s="15">
        <v>0</v>
      </c>
      <c r="GC159" s="15">
        <v>0</v>
      </c>
      <c r="GD159" s="15">
        <v>0</v>
      </c>
      <c r="GE159" s="15">
        <v>0</v>
      </c>
      <c r="GF159" s="12"/>
      <c r="GG159" s="12">
        <v>0</v>
      </c>
      <c r="GH159" s="12">
        <v>0</v>
      </c>
      <c r="GI159" s="12">
        <v>0</v>
      </c>
      <c r="GJ159" s="12">
        <v>0</v>
      </c>
      <c r="GK159" s="12">
        <v>0</v>
      </c>
      <c r="GL159" s="12">
        <v>0</v>
      </c>
      <c r="GM159" s="12">
        <v>0</v>
      </c>
      <c r="GN159" s="12"/>
      <c r="GO159" s="12"/>
      <c r="GP159" s="12"/>
      <c r="GQ159" s="12"/>
      <c r="GR159" s="12"/>
      <c r="GS159" s="12">
        <v>11</v>
      </c>
      <c r="GT159" s="12">
        <v>0</v>
      </c>
      <c r="GU159" s="12">
        <v>0</v>
      </c>
      <c r="GV159" s="12">
        <v>0</v>
      </c>
      <c r="GW159" s="12">
        <v>0</v>
      </c>
      <c r="GX159" s="12">
        <v>0</v>
      </c>
      <c r="GY159" s="12">
        <v>0</v>
      </c>
      <c r="GZ159" s="12"/>
      <c r="HA159" s="12"/>
      <c r="HB159" s="12"/>
      <c r="HC159" s="12"/>
      <c r="HD159" s="12"/>
      <c r="HE159" s="12">
        <v>0</v>
      </c>
      <c r="HF159" s="12">
        <v>2</v>
      </c>
      <c r="HG159" s="12">
        <v>0</v>
      </c>
      <c r="HH159" s="12">
        <v>0</v>
      </c>
      <c r="HI159" s="12">
        <v>0</v>
      </c>
      <c r="HJ159" s="12">
        <v>0</v>
      </c>
      <c r="HK159" s="12">
        <v>0</v>
      </c>
      <c r="HL159" s="12"/>
      <c r="HM159" s="12"/>
      <c r="HN159" s="12"/>
      <c r="HO159" s="12"/>
      <c r="HP159" s="12"/>
      <c r="HQ159" s="12">
        <v>0</v>
      </c>
      <c r="HR159" s="12">
        <v>0</v>
      </c>
      <c r="HS159" s="12">
        <v>4</v>
      </c>
      <c r="HT159" s="12">
        <v>0</v>
      </c>
      <c r="HU159" s="12">
        <v>0</v>
      </c>
      <c r="HV159" s="12">
        <v>0</v>
      </c>
      <c r="HW159" s="12">
        <v>0</v>
      </c>
      <c r="HX159" s="12"/>
      <c r="HY159" s="12"/>
      <c r="HZ159" s="12"/>
      <c r="IA159" s="12"/>
      <c r="IB159" s="12"/>
      <c r="IC159" s="12">
        <v>0</v>
      </c>
      <c r="ID159" s="12">
        <v>0</v>
      </c>
      <c r="IE159" s="12">
        <v>0</v>
      </c>
      <c r="IF159" s="12">
        <v>32</v>
      </c>
      <c r="IG159" s="12">
        <v>0</v>
      </c>
      <c r="IH159" s="12">
        <v>0</v>
      </c>
      <c r="II159" s="12">
        <v>0</v>
      </c>
      <c r="IJ159" s="12"/>
      <c r="IK159" s="12"/>
      <c r="IL159" s="12"/>
      <c r="IM159" s="12"/>
      <c r="IN159" s="12"/>
      <c r="IO159" s="12">
        <v>0</v>
      </c>
      <c r="IP159" s="12">
        <v>0</v>
      </c>
      <c r="IQ159" s="12">
        <v>0</v>
      </c>
      <c r="IR159" s="12">
        <v>0</v>
      </c>
      <c r="IS159" s="12">
        <v>0</v>
      </c>
      <c r="IT159" s="12">
        <v>0</v>
      </c>
      <c r="IU159" s="12">
        <v>0</v>
      </c>
      <c r="IV159" s="12"/>
      <c r="IW159" s="12"/>
      <c r="IX159" s="12"/>
      <c r="IY159" s="12"/>
      <c r="IZ159" s="12"/>
      <c r="JA159" s="12">
        <v>0</v>
      </c>
      <c r="JB159" s="12">
        <v>0</v>
      </c>
      <c r="JC159" s="12">
        <v>0</v>
      </c>
      <c r="JD159" s="12">
        <v>0</v>
      </c>
      <c r="JE159" s="12">
        <v>0</v>
      </c>
      <c r="JF159" s="12">
        <v>1</v>
      </c>
      <c r="JG159" s="12">
        <v>0</v>
      </c>
      <c r="JH159" s="12"/>
      <c r="JI159" s="12"/>
      <c r="JJ159" s="12"/>
      <c r="JK159" s="12"/>
      <c r="JL159" s="12"/>
      <c r="JM159" s="12">
        <v>0</v>
      </c>
      <c r="JN159" s="12">
        <v>0</v>
      </c>
      <c r="JO159" s="12">
        <v>0</v>
      </c>
      <c r="JP159" s="12">
        <v>0</v>
      </c>
      <c r="JQ159" s="12">
        <v>0</v>
      </c>
      <c r="JR159" s="12">
        <v>0</v>
      </c>
      <c r="JS159" s="12">
        <v>486</v>
      </c>
      <c r="JT159" s="12"/>
      <c r="JU159" s="12"/>
      <c r="JV159" s="12"/>
      <c r="JW159" s="12"/>
      <c r="JX159" s="12"/>
      <c r="JY159" s="12">
        <v>0</v>
      </c>
      <c r="JZ159" s="12">
        <v>0</v>
      </c>
      <c r="KA159" s="12">
        <v>0</v>
      </c>
      <c r="KB159" s="12">
        <v>0</v>
      </c>
      <c r="KC159" s="12">
        <v>0</v>
      </c>
      <c r="KD159" s="12">
        <v>0</v>
      </c>
      <c r="KE159" s="12">
        <v>0</v>
      </c>
      <c r="KF159" s="12"/>
      <c r="KG159" s="12"/>
      <c r="KH159" s="12"/>
      <c r="KI159" s="12"/>
      <c r="KJ159" s="12"/>
      <c r="KK159" s="12">
        <v>0</v>
      </c>
      <c r="KL159" s="12">
        <v>0</v>
      </c>
      <c r="KM159" s="12">
        <v>0</v>
      </c>
      <c r="KN159" s="12">
        <v>0</v>
      </c>
      <c r="KO159" s="12">
        <v>0</v>
      </c>
      <c r="KP159" s="12">
        <v>0</v>
      </c>
      <c r="KQ159" s="12">
        <v>0</v>
      </c>
      <c r="KR159" s="12"/>
      <c r="KS159" s="12"/>
      <c r="KT159" s="12"/>
      <c r="KU159" s="12"/>
      <c r="KV159" s="12"/>
      <c r="KW159" s="12">
        <v>0</v>
      </c>
      <c r="KX159" s="12">
        <v>0</v>
      </c>
      <c r="KY159" s="12">
        <v>0</v>
      </c>
      <c r="KZ159" s="12">
        <v>0</v>
      </c>
      <c r="LA159" s="12">
        <v>0</v>
      </c>
      <c r="LB159" s="12">
        <v>0</v>
      </c>
      <c r="LC159" s="12">
        <v>0</v>
      </c>
      <c r="LD159" s="12"/>
      <c r="LE159" s="12"/>
      <c r="LF159" s="12"/>
      <c r="LG159" s="12"/>
      <c r="LH159" s="12"/>
      <c r="LI159" s="12">
        <v>0</v>
      </c>
      <c r="LJ159" s="12">
        <v>0</v>
      </c>
      <c r="LK159" s="12">
        <v>0</v>
      </c>
      <c r="LL159" s="12">
        <v>0</v>
      </c>
      <c r="LM159" s="12">
        <v>0</v>
      </c>
      <c r="LN159" s="12">
        <v>0</v>
      </c>
      <c r="LO159" s="12">
        <v>0</v>
      </c>
      <c r="LP159" s="12"/>
      <c r="LQ159" s="12"/>
      <c r="LR159" s="12"/>
      <c r="LS159" s="12"/>
      <c r="LT159" s="14"/>
      <c r="LU159" s="14">
        <v>0</v>
      </c>
      <c r="LV159" s="14">
        <v>0</v>
      </c>
      <c r="LW159" s="14">
        <v>0</v>
      </c>
      <c r="LX159" s="14">
        <v>0</v>
      </c>
      <c r="LY159" s="14">
        <v>0</v>
      </c>
      <c r="LZ159" s="14">
        <v>0</v>
      </c>
      <c r="MA159" s="14">
        <v>0</v>
      </c>
      <c r="MB159" s="14"/>
      <c r="MC159" s="14"/>
      <c r="MD159" s="14"/>
      <c r="ME159" s="14"/>
      <c r="MF159" s="14"/>
      <c r="MG159" s="14">
        <v>124214.535625</v>
      </c>
      <c r="MH159" s="14">
        <v>0</v>
      </c>
      <c r="MI159" s="14">
        <v>0</v>
      </c>
      <c r="MJ159" s="14">
        <v>0</v>
      </c>
      <c r="MK159" s="14">
        <v>0</v>
      </c>
      <c r="ML159" s="14">
        <v>0</v>
      </c>
      <c r="MM159" s="14">
        <v>0</v>
      </c>
      <c r="MN159" s="14"/>
      <c r="MO159" s="14"/>
      <c r="MP159" s="14"/>
      <c r="MQ159" s="14"/>
      <c r="MR159" s="14"/>
      <c r="MS159" s="14">
        <v>0</v>
      </c>
      <c r="MT159" s="14">
        <v>26699.1</v>
      </c>
      <c r="MU159" s="14">
        <v>0</v>
      </c>
      <c r="MV159" s="14">
        <v>0</v>
      </c>
      <c r="MW159" s="14">
        <v>0</v>
      </c>
      <c r="MX159" s="14">
        <v>0</v>
      </c>
      <c r="MY159" s="14">
        <v>0</v>
      </c>
      <c r="MZ159" s="14"/>
      <c r="NA159" s="14"/>
      <c r="NB159" s="14"/>
      <c r="NC159" s="14"/>
      <c r="ND159" s="14"/>
      <c r="NE159" s="14">
        <v>0</v>
      </c>
      <c r="NF159" s="14">
        <v>0</v>
      </c>
      <c r="NG159" s="14">
        <v>45168.030000000006</v>
      </c>
      <c r="NH159" s="14">
        <v>0</v>
      </c>
      <c r="NI159" s="14">
        <v>0</v>
      </c>
      <c r="NJ159" s="14">
        <v>0</v>
      </c>
      <c r="NK159" s="14">
        <v>0</v>
      </c>
      <c r="NL159" s="14"/>
      <c r="NM159" s="14"/>
      <c r="NN159" s="14"/>
      <c r="NO159" s="14"/>
      <c r="NP159" s="14"/>
      <c r="NQ159" s="14">
        <v>0</v>
      </c>
      <c r="NR159" s="14">
        <v>0</v>
      </c>
      <c r="NS159" s="14">
        <v>0</v>
      </c>
      <c r="NT159" s="14">
        <v>297948.28999999998</v>
      </c>
      <c r="NU159" s="14">
        <v>0</v>
      </c>
      <c r="NV159" s="14">
        <v>0</v>
      </c>
      <c r="NW159" s="14">
        <v>0</v>
      </c>
      <c r="NX159" s="14"/>
      <c r="NY159" s="14"/>
      <c r="NZ159" s="14"/>
      <c r="OA159" s="14"/>
      <c r="OB159" s="14"/>
      <c r="OC159" s="14">
        <v>0</v>
      </c>
      <c r="OD159" s="14">
        <v>0</v>
      </c>
      <c r="OE159" s="14">
        <v>0</v>
      </c>
      <c r="OF159" s="14">
        <v>0</v>
      </c>
      <c r="OG159" s="14">
        <v>0</v>
      </c>
      <c r="OH159" s="14">
        <v>0</v>
      </c>
      <c r="OI159" s="14">
        <v>0</v>
      </c>
      <c r="OJ159" s="14"/>
      <c r="OK159" s="14"/>
      <c r="OL159" s="14"/>
      <c r="OM159" s="14"/>
      <c r="ON159" s="14"/>
      <c r="OO159" s="14">
        <v>0</v>
      </c>
      <c r="OP159" s="14">
        <v>0</v>
      </c>
      <c r="OQ159" s="14">
        <v>0</v>
      </c>
      <c r="OR159" s="14">
        <v>0</v>
      </c>
      <c r="OS159" s="14">
        <v>0</v>
      </c>
      <c r="OT159" s="14">
        <v>10304.14</v>
      </c>
      <c r="OU159" s="14">
        <v>0</v>
      </c>
      <c r="OV159" s="14"/>
      <c r="OW159" s="14"/>
      <c r="OX159" s="14"/>
      <c r="OY159" s="14"/>
      <c r="OZ159" s="14"/>
      <c r="PA159" s="14">
        <v>0</v>
      </c>
      <c r="PB159" s="14">
        <v>0</v>
      </c>
      <c r="PC159" s="14">
        <v>0</v>
      </c>
      <c r="PD159" s="14">
        <v>0</v>
      </c>
      <c r="PE159" s="14">
        <v>0</v>
      </c>
      <c r="PF159" s="14">
        <v>0</v>
      </c>
      <c r="PG159" s="14">
        <v>5048294.6399999969</v>
      </c>
      <c r="PH159" s="14"/>
      <c r="PI159" s="14"/>
      <c r="PJ159" s="14"/>
      <c r="PK159" s="14"/>
      <c r="PL159" s="14"/>
      <c r="PM159" s="14">
        <v>0</v>
      </c>
      <c r="PN159" s="14">
        <v>0</v>
      </c>
      <c r="PO159" s="14">
        <v>0</v>
      </c>
      <c r="PP159" s="14">
        <v>0</v>
      </c>
      <c r="PQ159" s="14">
        <v>0</v>
      </c>
      <c r="PR159" s="14">
        <v>0</v>
      </c>
      <c r="PS159" s="14">
        <v>0</v>
      </c>
      <c r="PT159" s="14"/>
      <c r="PU159" s="14"/>
      <c r="PV159" s="14"/>
      <c r="PW159" s="14"/>
      <c r="PX159" s="14"/>
      <c r="PY159" s="14">
        <v>0</v>
      </c>
      <c r="PZ159" s="14">
        <v>0</v>
      </c>
      <c r="QA159" s="14">
        <v>0</v>
      </c>
      <c r="QB159" s="14">
        <v>0</v>
      </c>
      <c r="QC159" s="14">
        <v>0</v>
      </c>
      <c r="QD159" s="14">
        <v>0</v>
      </c>
      <c r="QE159" s="14">
        <v>0</v>
      </c>
      <c r="QF159" s="14"/>
      <c r="QG159" s="14"/>
      <c r="QH159" s="14"/>
      <c r="QI159" s="14"/>
    </row>
    <row r="160" spans="16:451">
      <c r="R160" s="12"/>
      <c r="S160" s="12" t="s">
        <v>97</v>
      </c>
      <c r="T160" s="12"/>
      <c r="U160" s="12">
        <v>15</v>
      </c>
      <c r="V160" s="12">
        <v>4</v>
      </c>
      <c r="W160" s="12"/>
      <c r="X160" s="12"/>
      <c r="Y160" s="12"/>
      <c r="Z160" s="12"/>
      <c r="AA160" s="12"/>
      <c r="AB160" s="12"/>
      <c r="AC160" s="12"/>
      <c r="AD160" s="12"/>
      <c r="AE160" s="12"/>
      <c r="AG160">
        <v>154970.84000000003</v>
      </c>
      <c r="AH160">
        <v>66839.429999999993</v>
      </c>
      <c r="AR160" s="14"/>
      <c r="AS160" s="14">
        <v>154289.02000000002</v>
      </c>
      <c r="AT160" s="14">
        <v>66839.429999999993</v>
      </c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>
        <v>620.88999999999987</v>
      </c>
      <c r="BF160" s="14">
        <v>0</v>
      </c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>
        <v>2249.0434930000001</v>
      </c>
      <c r="BR160" s="14">
        <v>0</v>
      </c>
      <c r="BS160" s="14"/>
      <c r="BT160" s="14"/>
      <c r="BU160" s="14"/>
      <c r="BV160" s="14"/>
      <c r="BW160" s="14"/>
      <c r="BX160" s="14"/>
      <c r="BY160" s="14"/>
      <c r="BZ160" s="14"/>
      <c r="CA160" s="14"/>
      <c r="CB160" s="15" t="e">
        <v>#DIV/0!</v>
      </c>
      <c r="CC160" s="15">
        <v>0</v>
      </c>
      <c r="CD160" s="15">
        <v>0</v>
      </c>
      <c r="CE160" s="15" t="e">
        <v>#DIV/0!</v>
      </c>
      <c r="CF160" s="15" t="e">
        <v>#DIV/0!</v>
      </c>
      <c r="CG160" s="15" t="e">
        <v>#DIV/0!</v>
      </c>
      <c r="CH160" s="15" t="e">
        <v>#DIV/0!</v>
      </c>
      <c r="CI160" s="15" t="e">
        <v>#DIV/0!</v>
      </c>
      <c r="CJ160" s="15" t="e">
        <v>#DIV/0!</v>
      </c>
      <c r="CK160" s="15" t="e">
        <v>#DIV/0!</v>
      </c>
      <c r="CL160" s="15" t="e">
        <v>#DIV/0!</v>
      </c>
      <c r="CM160" s="15" t="e">
        <v>#DIV/0!</v>
      </c>
      <c r="CN160" s="15" t="e">
        <v>#DIV/0!</v>
      </c>
      <c r="CO160" s="15">
        <v>0</v>
      </c>
      <c r="CP160" s="15">
        <v>0</v>
      </c>
      <c r="CQ160" s="15" t="e">
        <v>#DIV/0!</v>
      </c>
      <c r="CR160" s="15" t="e">
        <v>#DIV/0!</v>
      </c>
      <c r="CS160" s="15" t="e">
        <v>#DIV/0!</v>
      </c>
      <c r="CT160" s="15" t="e">
        <v>#DIV/0!</v>
      </c>
      <c r="CU160" s="15" t="e">
        <v>#DIV/0!</v>
      </c>
      <c r="CV160" s="15" t="e">
        <v>#DIV/0!</v>
      </c>
      <c r="CW160" s="15" t="e">
        <v>#DIV/0!</v>
      </c>
      <c r="CX160" s="15" t="e">
        <v>#DIV/0!</v>
      </c>
      <c r="CY160" s="15" t="e">
        <v>#DIV/0!</v>
      </c>
      <c r="CZ160" s="15">
        <v>0</v>
      </c>
      <c r="DA160" s="15">
        <v>0.17615997290472027</v>
      </c>
      <c r="DB160" s="15">
        <v>0.17989999999999998</v>
      </c>
      <c r="DC160" s="15">
        <v>0</v>
      </c>
      <c r="DD160" s="15">
        <v>0</v>
      </c>
      <c r="DE160" s="15">
        <v>0</v>
      </c>
      <c r="DF160" s="15">
        <v>0</v>
      </c>
      <c r="DG160" s="15">
        <v>0</v>
      </c>
      <c r="DH160" s="15">
        <v>0</v>
      </c>
      <c r="DI160" s="15">
        <v>0</v>
      </c>
      <c r="DJ160" s="15">
        <v>0</v>
      </c>
      <c r="DK160" s="15">
        <v>0</v>
      </c>
      <c r="DL160" s="16">
        <v>0</v>
      </c>
      <c r="DM160" s="16">
        <v>120.00000000000001</v>
      </c>
      <c r="DN160" s="16">
        <v>120</v>
      </c>
      <c r="DO160" s="16">
        <v>0</v>
      </c>
      <c r="DP160" s="16">
        <v>0</v>
      </c>
      <c r="DQ160" s="16">
        <v>0</v>
      </c>
      <c r="DR160" s="16">
        <v>0</v>
      </c>
      <c r="DS160" s="16">
        <v>0</v>
      </c>
      <c r="DT160" s="16">
        <v>0</v>
      </c>
      <c r="DU160" s="16">
        <v>0</v>
      </c>
      <c r="DV160" s="16">
        <v>0</v>
      </c>
      <c r="DW160" s="16">
        <v>0</v>
      </c>
      <c r="DX160" s="16">
        <v>0</v>
      </c>
      <c r="DY160" s="16">
        <v>91.713885866541659</v>
      </c>
      <c r="DZ160" s="16">
        <v>92.439676113360321</v>
      </c>
      <c r="EA160" s="16">
        <v>0</v>
      </c>
      <c r="EB160" s="16">
        <v>0</v>
      </c>
      <c r="EC160" s="16">
        <v>0</v>
      </c>
      <c r="ED160" s="16">
        <v>0</v>
      </c>
      <c r="EE160" s="16">
        <v>0</v>
      </c>
      <c r="EF160" s="16">
        <v>0</v>
      </c>
      <c r="EG160" s="16">
        <v>0</v>
      </c>
      <c r="EH160" s="16">
        <v>0</v>
      </c>
      <c r="EI160" s="16">
        <v>0</v>
      </c>
      <c r="EJ160" s="16">
        <v>0</v>
      </c>
      <c r="EK160" s="16">
        <v>30.383941856185292</v>
      </c>
      <c r="EL160" s="16">
        <v>29.374493927125506</v>
      </c>
      <c r="EM160" s="16">
        <v>0</v>
      </c>
      <c r="EN160" s="16">
        <v>0</v>
      </c>
      <c r="EO160" s="16">
        <v>0</v>
      </c>
      <c r="EP160" s="16">
        <v>0</v>
      </c>
      <c r="EQ160" s="16">
        <v>0</v>
      </c>
      <c r="ER160" s="16">
        <v>0</v>
      </c>
      <c r="ES160" s="16">
        <v>0</v>
      </c>
      <c r="ET160" s="16">
        <v>0</v>
      </c>
      <c r="EU160" s="16">
        <v>0</v>
      </c>
      <c r="EV160" s="16">
        <v>0</v>
      </c>
      <c r="EW160" s="16">
        <v>627.11004266177008</v>
      </c>
      <c r="EX160" s="16">
        <v>604.13461538461536</v>
      </c>
      <c r="EY160" s="16">
        <v>0</v>
      </c>
      <c r="EZ160" s="16">
        <v>0</v>
      </c>
      <c r="FA160" s="16">
        <v>0</v>
      </c>
      <c r="FB160" s="16">
        <v>0</v>
      </c>
      <c r="FC160" s="16">
        <v>0</v>
      </c>
      <c r="FD160" s="16">
        <v>0</v>
      </c>
      <c r="FE160" s="16">
        <v>0</v>
      </c>
      <c r="FF160" s="16">
        <v>0</v>
      </c>
      <c r="FG160" s="16">
        <v>0</v>
      </c>
      <c r="FH160" s="13">
        <v>0</v>
      </c>
      <c r="FI160" s="13">
        <v>13712.6</v>
      </c>
      <c r="FJ160" s="13">
        <v>20600</v>
      </c>
      <c r="FK160" s="13">
        <v>0</v>
      </c>
      <c r="FL160" s="13">
        <v>0</v>
      </c>
      <c r="FM160" s="13">
        <v>0</v>
      </c>
      <c r="FN160" s="13">
        <v>0</v>
      </c>
      <c r="FO160" s="13">
        <v>0</v>
      </c>
      <c r="FP160" s="13">
        <v>0</v>
      </c>
      <c r="FQ160" s="13">
        <v>0</v>
      </c>
      <c r="FR160" s="13">
        <v>0</v>
      </c>
      <c r="FS160" s="13">
        <v>0</v>
      </c>
      <c r="FT160" s="15">
        <v>0</v>
      </c>
      <c r="FU160" s="15">
        <v>0.15714505880236668</v>
      </c>
      <c r="FV160" s="15">
        <v>0.10072815533980582</v>
      </c>
      <c r="FW160" s="15">
        <v>0</v>
      </c>
      <c r="FX160" s="15">
        <v>0</v>
      </c>
      <c r="FY160" s="15">
        <v>0</v>
      </c>
      <c r="FZ160" s="15">
        <v>0</v>
      </c>
      <c r="GA160" s="15">
        <v>0</v>
      </c>
      <c r="GB160" s="15">
        <v>0</v>
      </c>
      <c r="GC160" s="15">
        <v>0</v>
      </c>
      <c r="GD160" s="15">
        <v>0</v>
      </c>
      <c r="GE160" s="15">
        <v>0</v>
      </c>
      <c r="GF160" s="12"/>
      <c r="GG160" s="12">
        <v>0</v>
      </c>
      <c r="GH160" s="12">
        <v>0</v>
      </c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>
        <v>15</v>
      </c>
      <c r="GT160" s="12">
        <v>0</v>
      </c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>
        <v>0</v>
      </c>
      <c r="HF160" s="12">
        <v>4</v>
      </c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>
        <v>0</v>
      </c>
      <c r="HR160" s="12">
        <v>0</v>
      </c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>
        <v>0</v>
      </c>
      <c r="ID160" s="12">
        <v>0</v>
      </c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12">
        <v>0</v>
      </c>
      <c r="IP160" s="12">
        <v>0</v>
      </c>
      <c r="IQ160" s="12"/>
      <c r="IR160" s="12"/>
      <c r="IS160" s="12"/>
      <c r="IT160" s="12"/>
      <c r="IU160" s="12"/>
      <c r="IV160" s="12"/>
      <c r="IW160" s="12"/>
      <c r="IX160" s="12"/>
      <c r="IY160" s="12"/>
      <c r="IZ160" s="12"/>
      <c r="JA160" s="12">
        <v>0</v>
      </c>
      <c r="JB160" s="12">
        <v>0</v>
      </c>
      <c r="JC160" s="12"/>
      <c r="JD160" s="12"/>
      <c r="JE160" s="12"/>
      <c r="JF160" s="12"/>
      <c r="JG160" s="12"/>
      <c r="JH160" s="12"/>
      <c r="JI160" s="12"/>
      <c r="JJ160" s="12"/>
      <c r="JK160" s="12"/>
      <c r="JL160" s="12"/>
      <c r="JM160" s="12">
        <v>0</v>
      </c>
      <c r="JN160" s="12">
        <v>0</v>
      </c>
      <c r="JO160" s="12"/>
      <c r="JP160" s="12"/>
      <c r="JQ160" s="12"/>
      <c r="JR160" s="12"/>
      <c r="JS160" s="12"/>
      <c r="JT160" s="12"/>
      <c r="JU160" s="12"/>
      <c r="JV160" s="12"/>
      <c r="JW160" s="12"/>
      <c r="JX160" s="12"/>
      <c r="JY160" s="12">
        <v>0</v>
      </c>
      <c r="JZ160" s="12">
        <v>0</v>
      </c>
      <c r="KA160" s="12"/>
      <c r="KB160" s="12"/>
      <c r="KC160" s="12"/>
      <c r="KD160" s="12"/>
      <c r="KE160" s="12"/>
      <c r="KF160" s="12"/>
      <c r="KG160" s="12"/>
      <c r="KH160" s="12"/>
      <c r="KI160" s="12"/>
      <c r="KJ160" s="12"/>
      <c r="KK160" s="12">
        <v>0</v>
      </c>
      <c r="KL160" s="12">
        <v>0</v>
      </c>
      <c r="KM160" s="12"/>
      <c r="KN160" s="12"/>
      <c r="KO160" s="12"/>
      <c r="KP160" s="12"/>
      <c r="KQ160" s="12"/>
      <c r="KR160" s="12"/>
      <c r="KS160" s="12"/>
      <c r="KT160" s="12"/>
      <c r="KU160" s="12"/>
      <c r="KV160" s="12"/>
      <c r="KW160" s="12">
        <v>0</v>
      </c>
      <c r="KX160" s="12">
        <v>0</v>
      </c>
      <c r="KY160" s="12"/>
      <c r="KZ160" s="12"/>
      <c r="LA160" s="12"/>
      <c r="LB160" s="12"/>
      <c r="LC160" s="12"/>
      <c r="LD160" s="12"/>
      <c r="LE160" s="12"/>
      <c r="LF160" s="12"/>
      <c r="LG160" s="12"/>
      <c r="LH160" s="12"/>
      <c r="LI160" s="12">
        <v>0</v>
      </c>
      <c r="LJ160" s="12">
        <v>0</v>
      </c>
      <c r="LK160" s="12"/>
      <c r="LL160" s="12"/>
      <c r="LM160" s="12"/>
      <c r="LN160" s="12"/>
      <c r="LO160" s="12"/>
      <c r="LP160" s="12"/>
      <c r="LQ160" s="12"/>
      <c r="LR160" s="12"/>
      <c r="LS160" s="12"/>
      <c r="LT160" s="14"/>
      <c r="LU160" s="14">
        <v>0</v>
      </c>
      <c r="LV160" s="14">
        <v>0</v>
      </c>
      <c r="LW160" s="14"/>
      <c r="LX160" s="14"/>
      <c r="LY160" s="14"/>
      <c r="LZ160" s="14"/>
      <c r="MA160" s="14"/>
      <c r="MB160" s="14"/>
      <c r="MC160" s="14"/>
      <c r="MD160" s="14"/>
      <c r="ME160" s="14"/>
      <c r="MF160" s="14"/>
      <c r="MG160" s="14">
        <v>154289.02000000002</v>
      </c>
      <c r="MH160" s="14">
        <v>0</v>
      </c>
      <c r="MI160" s="14"/>
      <c r="MJ160" s="14"/>
      <c r="MK160" s="14"/>
      <c r="ML160" s="14"/>
      <c r="MM160" s="14"/>
      <c r="MN160" s="14"/>
      <c r="MO160" s="14"/>
      <c r="MP160" s="14"/>
      <c r="MQ160" s="14"/>
      <c r="MR160" s="14"/>
      <c r="MS160" s="14">
        <v>0</v>
      </c>
      <c r="MT160" s="14">
        <v>66839.429999999993</v>
      </c>
      <c r="MU160" s="14"/>
      <c r="MV160" s="14"/>
      <c r="MW160" s="14"/>
      <c r="MX160" s="14"/>
      <c r="MY160" s="14"/>
      <c r="MZ160" s="14"/>
      <c r="NA160" s="14"/>
      <c r="NB160" s="14"/>
      <c r="NC160" s="14"/>
      <c r="ND160" s="14"/>
      <c r="NE160" s="14">
        <v>0</v>
      </c>
      <c r="NF160" s="14">
        <v>0</v>
      </c>
      <c r="NG160" s="14"/>
      <c r="NH160" s="14"/>
      <c r="NI160" s="14"/>
      <c r="NJ160" s="14"/>
      <c r="NK160" s="14"/>
      <c r="NL160" s="14"/>
      <c r="NM160" s="14"/>
      <c r="NN160" s="14"/>
      <c r="NO160" s="14"/>
      <c r="NP160" s="14"/>
      <c r="NQ160" s="14">
        <v>0</v>
      </c>
      <c r="NR160" s="14">
        <v>0</v>
      </c>
      <c r="NS160" s="14"/>
      <c r="NT160" s="14"/>
      <c r="NU160" s="14"/>
      <c r="NV160" s="14"/>
      <c r="NW160" s="14"/>
      <c r="NX160" s="14"/>
      <c r="NY160" s="14"/>
      <c r="NZ160" s="14"/>
      <c r="OA160" s="14"/>
      <c r="OB160" s="14"/>
      <c r="OC160" s="14">
        <v>0</v>
      </c>
      <c r="OD160" s="14">
        <v>0</v>
      </c>
      <c r="OE160" s="14"/>
      <c r="OF160" s="14"/>
      <c r="OG160" s="14"/>
      <c r="OH160" s="14"/>
      <c r="OI160" s="14"/>
      <c r="OJ160" s="14"/>
      <c r="OK160" s="14"/>
      <c r="OL160" s="14"/>
      <c r="OM160" s="14"/>
      <c r="ON160" s="14"/>
      <c r="OO160" s="14">
        <v>0</v>
      </c>
      <c r="OP160" s="14">
        <v>0</v>
      </c>
      <c r="OQ160" s="14"/>
      <c r="OR160" s="14"/>
      <c r="OS160" s="14"/>
      <c r="OT160" s="14"/>
      <c r="OU160" s="14"/>
      <c r="OV160" s="14"/>
      <c r="OW160" s="14"/>
      <c r="OX160" s="14"/>
      <c r="OY160" s="14"/>
      <c r="OZ160" s="14"/>
      <c r="PA160" s="14">
        <v>0</v>
      </c>
      <c r="PB160" s="14">
        <v>0</v>
      </c>
      <c r="PC160" s="14"/>
      <c r="PD160" s="14"/>
      <c r="PE160" s="14"/>
      <c r="PF160" s="14"/>
      <c r="PG160" s="14"/>
      <c r="PH160" s="14"/>
      <c r="PI160" s="14"/>
      <c r="PJ160" s="14"/>
      <c r="PK160" s="14"/>
      <c r="PL160" s="14"/>
      <c r="PM160" s="14">
        <v>0</v>
      </c>
      <c r="PN160" s="14">
        <v>0</v>
      </c>
      <c r="PO160" s="14"/>
      <c r="PP160" s="14"/>
      <c r="PQ160" s="14"/>
      <c r="PR160" s="14"/>
      <c r="PS160" s="14"/>
      <c r="PT160" s="14"/>
      <c r="PU160" s="14"/>
      <c r="PV160" s="14"/>
      <c r="PW160" s="14"/>
      <c r="PX160" s="14"/>
      <c r="PY160" s="14">
        <v>0</v>
      </c>
      <c r="PZ160" s="14">
        <v>0</v>
      </c>
      <c r="QA160" s="14"/>
      <c r="QB160" s="14"/>
      <c r="QC160" s="14"/>
      <c r="QD160" s="14"/>
      <c r="QE160" s="14"/>
      <c r="QF160" s="14"/>
      <c r="QG160" s="14"/>
      <c r="QH160" s="14"/>
      <c r="QI160" s="14"/>
    </row>
    <row r="161" spans="16:451">
      <c r="R161" s="12"/>
      <c r="S161" s="12" t="s">
        <v>52</v>
      </c>
      <c r="T161" s="12"/>
      <c r="U161" s="12"/>
      <c r="V161" s="12"/>
      <c r="W161" s="12"/>
      <c r="X161" s="12"/>
      <c r="Y161" s="12"/>
      <c r="Z161" s="12"/>
      <c r="AA161" s="12"/>
      <c r="AB161" s="12"/>
      <c r="AC161" s="12">
        <v>3</v>
      </c>
      <c r="AD161" s="12"/>
      <c r="AE161" s="12"/>
      <c r="AO161">
        <v>0</v>
      </c>
      <c r="AR161" s="14"/>
      <c r="AS161" s="14"/>
      <c r="AT161" s="14"/>
      <c r="AU161" s="14"/>
      <c r="AV161" s="14"/>
      <c r="AW161" s="14"/>
      <c r="AX161" s="14"/>
      <c r="AY161" s="14"/>
      <c r="AZ161" s="14"/>
      <c r="BA161" s="14">
        <v>0</v>
      </c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>
        <v>0</v>
      </c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>
        <v>0</v>
      </c>
      <c r="BZ161" s="14"/>
      <c r="CA161" s="14"/>
      <c r="CB161" s="15" t="e">
        <v>#DIV/0!</v>
      </c>
      <c r="CC161" s="15" t="e">
        <v>#DIV/0!</v>
      </c>
      <c r="CD161" s="15" t="e">
        <v>#DIV/0!</v>
      </c>
      <c r="CE161" s="15" t="e">
        <v>#DIV/0!</v>
      </c>
      <c r="CF161" s="15" t="e">
        <v>#DIV/0!</v>
      </c>
      <c r="CG161" s="15" t="e">
        <v>#DIV/0!</v>
      </c>
      <c r="CH161" s="15" t="e">
        <v>#DIV/0!</v>
      </c>
      <c r="CI161" s="15" t="e">
        <v>#DIV/0!</v>
      </c>
      <c r="CJ161" s="15" t="e">
        <v>#DIV/0!</v>
      </c>
      <c r="CK161" s="15" t="e">
        <v>#DIV/0!</v>
      </c>
      <c r="CL161" s="15" t="e">
        <v>#DIV/0!</v>
      </c>
      <c r="CM161" s="15" t="e">
        <v>#DIV/0!</v>
      </c>
      <c r="CN161" s="15" t="e">
        <v>#DIV/0!</v>
      </c>
      <c r="CO161" s="15" t="e">
        <v>#DIV/0!</v>
      </c>
      <c r="CP161" s="15" t="e">
        <v>#DIV/0!</v>
      </c>
      <c r="CQ161" s="15" t="e">
        <v>#DIV/0!</v>
      </c>
      <c r="CR161" s="15" t="e">
        <v>#DIV/0!</v>
      </c>
      <c r="CS161" s="15" t="e">
        <v>#DIV/0!</v>
      </c>
      <c r="CT161" s="15" t="e">
        <v>#DIV/0!</v>
      </c>
      <c r="CU161" s="15" t="e">
        <v>#DIV/0!</v>
      </c>
      <c r="CV161" s="15" t="e">
        <v>#DIV/0!</v>
      </c>
      <c r="CW161" s="15" t="e">
        <v>#DIV/0!</v>
      </c>
      <c r="CX161" s="15" t="e">
        <v>#DIV/0!</v>
      </c>
      <c r="CY161" s="15" t="e">
        <v>#DIV/0!</v>
      </c>
      <c r="CZ161" s="15">
        <v>0</v>
      </c>
      <c r="DA161" s="15">
        <v>0</v>
      </c>
      <c r="DB161" s="15">
        <v>0</v>
      </c>
      <c r="DC161" s="15">
        <v>0</v>
      </c>
      <c r="DD161" s="15">
        <v>0</v>
      </c>
      <c r="DE161" s="15">
        <v>0</v>
      </c>
      <c r="DF161" s="15">
        <v>0</v>
      </c>
      <c r="DG161" s="15">
        <v>0</v>
      </c>
      <c r="DH161" s="15">
        <v>0</v>
      </c>
      <c r="DI161" s="15">
        <v>0.16661981975434262</v>
      </c>
      <c r="DJ161" s="15">
        <v>0</v>
      </c>
      <c r="DK161" s="15">
        <v>0</v>
      </c>
      <c r="DL161" s="16">
        <v>0</v>
      </c>
      <c r="DM161" s="16">
        <v>0</v>
      </c>
      <c r="DN161" s="16">
        <v>0</v>
      </c>
      <c r="DO161" s="16">
        <v>0</v>
      </c>
      <c r="DP161" s="16">
        <v>0</v>
      </c>
      <c r="DQ161" s="16">
        <v>0</v>
      </c>
      <c r="DR161" s="16">
        <v>0</v>
      </c>
      <c r="DS161" s="16">
        <v>0</v>
      </c>
      <c r="DT161" s="16">
        <v>0</v>
      </c>
      <c r="DU161" s="16">
        <v>120</v>
      </c>
      <c r="DV161" s="16">
        <v>0</v>
      </c>
      <c r="DW161" s="16">
        <v>0</v>
      </c>
      <c r="DX161" s="16">
        <v>0</v>
      </c>
      <c r="DY161" s="16">
        <v>0</v>
      </c>
      <c r="DZ161" s="16">
        <v>0</v>
      </c>
      <c r="EA161" s="16">
        <v>0</v>
      </c>
      <c r="EB161" s="16">
        <v>0</v>
      </c>
      <c r="EC161" s="16">
        <v>0</v>
      </c>
      <c r="ED161" s="16">
        <v>0</v>
      </c>
      <c r="EE161" s="16">
        <v>0</v>
      </c>
      <c r="EF161" s="16">
        <v>0</v>
      </c>
      <c r="EG161" s="16">
        <v>89.724413111417988</v>
      </c>
      <c r="EH161" s="16">
        <v>0</v>
      </c>
      <c r="EI161" s="16">
        <v>0</v>
      </c>
      <c r="EJ161" s="16">
        <v>0</v>
      </c>
      <c r="EK161" s="16">
        <v>0</v>
      </c>
      <c r="EL161" s="16">
        <v>0</v>
      </c>
      <c r="EM161" s="16">
        <v>0</v>
      </c>
      <c r="EN161" s="16">
        <v>0</v>
      </c>
      <c r="EO161" s="16">
        <v>0</v>
      </c>
      <c r="EP161" s="16">
        <v>0</v>
      </c>
      <c r="EQ161" s="16">
        <v>0</v>
      </c>
      <c r="ER161" s="16">
        <v>0</v>
      </c>
      <c r="ES161" s="16">
        <v>30.275586888582019</v>
      </c>
      <c r="ET161" s="16">
        <v>0</v>
      </c>
      <c r="EU161" s="16">
        <v>0</v>
      </c>
      <c r="EV161" s="16">
        <v>0</v>
      </c>
      <c r="EW161" s="16">
        <v>0</v>
      </c>
      <c r="EX161" s="16">
        <v>0</v>
      </c>
      <c r="EY161" s="16">
        <v>0</v>
      </c>
      <c r="EZ161" s="16">
        <v>0</v>
      </c>
      <c r="FA161" s="16">
        <v>0</v>
      </c>
      <c r="FB161" s="16">
        <v>0</v>
      </c>
      <c r="FC161" s="16">
        <v>0</v>
      </c>
      <c r="FD161" s="16">
        <v>0</v>
      </c>
      <c r="FE161" s="16">
        <v>669.85868885820196</v>
      </c>
      <c r="FF161" s="16">
        <v>0</v>
      </c>
      <c r="FG161" s="16">
        <v>0</v>
      </c>
      <c r="FH161" s="13">
        <v>0</v>
      </c>
      <c r="FI161" s="13">
        <v>0</v>
      </c>
      <c r="FJ161" s="13">
        <v>0</v>
      </c>
      <c r="FK161" s="13">
        <v>0</v>
      </c>
      <c r="FL161" s="13">
        <v>0</v>
      </c>
      <c r="FM161" s="13">
        <v>0</v>
      </c>
      <c r="FN161" s="13">
        <v>0</v>
      </c>
      <c r="FO161" s="13">
        <v>0</v>
      </c>
      <c r="FP161" s="13">
        <v>0</v>
      </c>
      <c r="FQ161" s="13">
        <v>38802</v>
      </c>
      <c r="FR161" s="13">
        <v>0</v>
      </c>
      <c r="FS161" s="13">
        <v>0</v>
      </c>
      <c r="FT161" s="15">
        <v>0</v>
      </c>
      <c r="FU161" s="15">
        <v>0</v>
      </c>
      <c r="FV161" s="15">
        <v>0</v>
      </c>
      <c r="FW161" s="15">
        <v>0</v>
      </c>
      <c r="FX161" s="15">
        <v>0</v>
      </c>
      <c r="FY161" s="15">
        <v>0</v>
      </c>
      <c r="FZ161" s="15">
        <v>0</v>
      </c>
      <c r="GA161" s="15">
        <v>0</v>
      </c>
      <c r="GB161" s="15">
        <v>0</v>
      </c>
      <c r="GC161" s="15">
        <v>0.11351219009329416</v>
      </c>
      <c r="GD161" s="15">
        <v>0</v>
      </c>
      <c r="GE161" s="15">
        <v>0</v>
      </c>
      <c r="GF161" s="12"/>
      <c r="GG161" s="12"/>
      <c r="GH161" s="12"/>
      <c r="GI161" s="12"/>
      <c r="GJ161" s="12"/>
      <c r="GK161" s="12"/>
      <c r="GL161" s="12"/>
      <c r="GM161" s="12"/>
      <c r="GN161" s="12"/>
      <c r="GO161" s="12">
        <v>0</v>
      </c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>
        <v>0</v>
      </c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>
        <v>0</v>
      </c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>
        <v>0</v>
      </c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>
        <v>0</v>
      </c>
      <c r="IL161" s="12"/>
      <c r="IM161" s="12"/>
      <c r="IN161" s="12"/>
      <c r="IO161" s="12"/>
      <c r="IP161" s="12"/>
      <c r="IQ161" s="12"/>
      <c r="IR161" s="12"/>
      <c r="IS161" s="12"/>
      <c r="IT161" s="12"/>
      <c r="IU161" s="12"/>
      <c r="IV161" s="12"/>
      <c r="IW161" s="12">
        <v>0</v>
      </c>
      <c r="IX161" s="12"/>
      <c r="IY161" s="12"/>
      <c r="IZ161" s="12"/>
      <c r="JA161" s="12"/>
      <c r="JB161" s="12"/>
      <c r="JC161" s="12"/>
      <c r="JD161" s="12"/>
      <c r="JE161" s="12"/>
      <c r="JF161" s="12"/>
      <c r="JG161" s="12"/>
      <c r="JH161" s="12"/>
      <c r="JI161" s="12">
        <v>0</v>
      </c>
      <c r="JJ161" s="12"/>
      <c r="JK161" s="12"/>
      <c r="JL161" s="12"/>
      <c r="JM161" s="12"/>
      <c r="JN161" s="12"/>
      <c r="JO161" s="12"/>
      <c r="JP161" s="12"/>
      <c r="JQ161" s="12"/>
      <c r="JR161" s="12"/>
      <c r="JS161" s="12"/>
      <c r="JT161" s="12"/>
      <c r="JU161" s="12">
        <v>0</v>
      </c>
      <c r="JV161" s="12"/>
      <c r="JW161" s="12"/>
      <c r="JX161" s="12"/>
      <c r="JY161" s="12"/>
      <c r="JZ161" s="12"/>
      <c r="KA161" s="12"/>
      <c r="KB161" s="12"/>
      <c r="KC161" s="12"/>
      <c r="KD161" s="12"/>
      <c r="KE161" s="12"/>
      <c r="KF161" s="12"/>
      <c r="KG161" s="12">
        <v>0</v>
      </c>
      <c r="KH161" s="12"/>
      <c r="KI161" s="12"/>
      <c r="KJ161" s="12"/>
      <c r="KK161" s="12"/>
      <c r="KL161" s="12"/>
      <c r="KM161" s="12"/>
      <c r="KN161" s="12"/>
      <c r="KO161" s="12"/>
      <c r="KP161" s="12"/>
      <c r="KQ161" s="12"/>
      <c r="KR161" s="12"/>
      <c r="KS161" s="12">
        <v>3</v>
      </c>
      <c r="KT161" s="12"/>
      <c r="KU161" s="12"/>
      <c r="KV161" s="12"/>
      <c r="KW161" s="12"/>
      <c r="KX161" s="12"/>
      <c r="KY161" s="12"/>
      <c r="KZ161" s="12"/>
      <c r="LA161" s="12"/>
      <c r="LB161" s="12"/>
      <c r="LC161" s="12"/>
      <c r="LD161" s="12"/>
      <c r="LE161" s="12">
        <v>0</v>
      </c>
      <c r="LF161" s="12"/>
      <c r="LG161" s="12"/>
      <c r="LH161" s="12"/>
      <c r="LI161" s="12"/>
      <c r="LJ161" s="12"/>
      <c r="LK161" s="12"/>
      <c r="LL161" s="12"/>
      <c r="LM161" s="12"/>
      <c r="LN161" s="12"/>
      <c r="LO161" s="12"/>
      <c r="LP161" s="12"/>
      <c r="LQ161" s="12">
        <v>0</v>
      </c>
      <c r="LR161" s="12"/>
      <c r="LS161" s="12"/>
      <c r="LT161" s="14"/>
      <c r="LU161" s="14"/>
      <c r="LV161" s="14"/>
      <c r="LW161" s="14"/>
      <c r="LX161" s="14"/>
      <c r="LY161" s="14"/>
      <c r="LZ161" s="14"/>
      <c r="MA161" s="14"/>
      <c r="MB161" s="14"/>
      <c r="MC161" s="14">
        <v>0</v>
      </c>
      <c r="MD161" s="14"/>
      <c r="ME161" s="14"/>
      <c r="MF161" s="14"/>
      <c r="MG161" s="14"/>
      <c r="MH161" s="14"/>
      <c r="MI161" s="14"/>
      <c r="MJ161" s="14"/>
      <c r="MK161" s="14"/>
      <c r="ML161" s="14"/>
      <c r="MM161" s="14"/>
      <c r="MN161" s="14"/>
      <c r="MO161" s="14">
        <v>0</v>
      </c>
      <c r="MP161" s="14"/>
      <c r="MQ161" s="14"/>
      <c r="MR161" s="14"/>
      <c r="MS161" s="14"/>
      <c r="MT161" s="14"/>
      <c r="MU161" s="14"/>
      <c r="MV161" s="14"/>
      <c r="MW161" s="14"/>
      <c r="MX161" s="14"/>
      <c r="MY161" s="14"/>
      <c r="MZ161" s="14"/>
      <c r="NA161" s="14">
        <v>0</v>
      </c>
      <c r="NB161" s="14"/>
      <c r="NC161" s="14"/>
      <c r="ND161" s="14"/>
      <c r="NE161" s="14"/>
      <c r="NF161" s="14"/>
      <c r="NG161" s="14"/>
      <c r="NH161" s="14"/>
      <c r="NI161" s="14"/>
      <c r="NJ161" s="14"/>
      <c r="NK161" s="14"/>
      <c r="NL161" s="14"/>
      <c r="NM161" s="14">
        <v>0</v>
      </c>
      <c r="NN161" s="14"/>
      <c r="NO161" s="14"/>
      <c r="NP161" s="14"/>
      <c r="NQ161" s="14"/>
      <c r="NR161" s="14"/>
      <c r="NS161" s="14"/>
      <c r="NT161" s="14"/>
      <c r="NU161" s="14"/>
      <c r="NV161" s="14"/>
      <c r="NW161" s="14"/>
      <c r="NX161" s="14"/>
      <c r="NY161" s="14">
        <v>0</v>
      </c>
      <c r="NZ161" s="14"/>
      <c r="OA161" s="14"/>
      <c r="OB161" s="14"/>
      <c r="OC161" s="14"/>
      <c r="OD161" s="14"/>
      <c r="OE161" s="14"/>
      <c r="OF161" s="14"/>
      <c r="OG161" s="14"/>
      <c r="OH161" s="14"/>
      <c r="OI161" s="14"/>
      <c r="OJ161" s="14"/>
      <c r="OK161" s="14">
        <v>0</v>
      </c>
      <c r="OL161" s="14"/>
      <c r="OM161" s="14"/>
      <c r="ON161" s="14"/>
      <c r="OO161" s="14"/>
      <c r="OP161" s="14"/>
      <c r="OQ161" s="14"/>
      <c r="OR161" s="14"/>
      <c r="OS161" s="14"/>
      <c r="OT161" s="14"/>
      <c r="OU161" s="14"/>
      <c r="OV161" s="14"/>
      <c r="OW161" s="14">
        <v>0</v>
      </c>
      <c r="OX161" s="14"/>
      <c r="OY161" s="14"/>
      <c r="OZ161" s="14"/>
      <c r="PA161" s="14"/>
      <c r="PB161" s="14"/>
      <c r="PC161" s="14"/>
      <c r="PD161" s="14"/>
      <c r="PE161" s="14"/>
      <c r="PF161" s="14"/>
      <c r="PG161" s="14"/>
      <c r="PH161" s="14"/>
      <c r="PI161" s="14">
        <v>0</v>
      </c>
      <c r="PJ161" s="14"/>
      <c r="PK161" s="14"/>
      <c r="PL161" s="14"/>
      <c r="PM161" s="14"/>
      <c r="PN161" s="14"/>
      <c r="PO161" s="14"/>
      <c r="PP161" s="14"/>
      <c r="PQ161" s="14"/>
      <c r="PR161" s="14"/>
      <c r="PS161" s="14"/>
      <c r="PT161" s="14"/>
      <c r="PU161" s="14">
        <v>0</v>
      </c>
      <c r="PV161" s="14"/>
      <c r="PW161" s="14"/>
      <c r="PX161" s="14"/>
      <c r="PY161" s="14"/>
      <c r="PZ161" s="14"/>
      <c r="QA161" s="14"/>
      <c r="QB161" s="14"/>
      <c r="QC161" s="14"/>
      <c r="QD161" s="14"/>
      <c r="QE161" s="14"/>
      <c r="QF161" s="14"/>
      <c r="QG161" s="14">
        <v>0</v>
      </c>
      <c r="QH161" s="14"/>
      <c r="QI161" s="14"/>
    </row>
    <row r="162" spans="16:451">
      <c r="R162" s="12"/>
      <c r="S162" s="12" t="s">
        <v>53</v>
      </c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>
        <v>563</v>
      </c>
      <c r="AE162" s="12"/>
      <c r="AP162">
        <v>0</v>
      </c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>
        <v>0</v>
      </c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>
        <v>0</v>
      </c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>
        <v>0</v>
      </c>
      <c r="CA162" s="14"/>
      <c r="CB162" s="15" t="e">
        <v>#DIV/0!</v>
      </c>
      <c r="CC162" s="15" t="e">
        <v>#DIV/0!</v>
      </c>
      <c r="CD162" s="15" t="e">
        <v>#DIV/0!</v>
      </c>
      <c r="CE162" s="15" t="e">
        <v>#DIV/0!</v>
      </c>
      <c r="CF162" s="15" t="e">
        <v>#DIV/0!</v>
      </c>
      <c r="CG162" s="15" t="e">
        <v>#DIV/0!</v>
      </c>
      <c r="CH162" s="15" t="e">
        <v>#DIV/0!</v>
      </c>
      <c r="CI162" s="15" t="e">
        <v>#DIV/0!</v>
      </c>
      <c r="CJ162" s="15" t="e">
        <v>#DIV/0!</v>
      </c>
      <c r="CK162" s="15" t="e">
        <v>#DIV/0!</v>
      </c>
      <c r="CL162" s="15" t="e">
        <v>#DIV/0!</v>
      </c>
      <c r="CM162" s="15" t="e">
        <v>#DIV/0!</v>
      </c>
      <c r="CN162" s="15" t="e">
        <v>#DIV/0!</v>
      </c>
      <c r="CO162" s="15" t="e">
        <v>#DIV/0!</v>
      </c>
      <c r="CP162" s="15" t="e">
        <v>#DIV/0!</v>
      </c>
      <c r="CQ162" s="15" t="e">
        <v>#DIV/0!</v>
      </c>
      <c r="CR162" s="15" t="e">
        <v>#DIV/0!</v>
      </c>
      <c r="CS162" s="15" t="e">
        <v>#DIV/0!</v>
      </c>
      <c r="CT162" s="15" t="e">
        <v>#DIV/0!</v>
      </c>
      <c r="CU162" s="15" t="e">
        <v>#DIV/0!</v>
      </c>
      <c r="CV162" s="15" t="e">
        <v>#DIV/0!</v>
      </c>
      <c r="CW162" s="15" t="e">
        <v>#DIV/0!</v>
      </c>
      <c r="CX162" s="15" t="e">
        <v>#DIV/0!</v>
      </c>
      <c r="CY162" s="15" t="e">
        <v>#DIV/0!</v>
      </c>
      <c r="CZ162" s="15">
        <v>0</v>
      </c>
      <c r="DA162" s="15">
        <v>0</v>
      </c>
      <c r="DB162" s="15">
        <v>0</v>
      </c>
      <c r="DC162" s="15">
        <v>0</v>
      </c>
      <c r="DD162" s="15">
        <v>0</v>
      </c>
      <c r="DE162" s="15">
        <v>0</v>
      </c>
      <c r="DF162" s="15">
        <v>0</v>
      </c>
      <c r="DG162" s="15">
        <v>0</v>
      </c>
      <c r="DH162" s="15">
        <v>0</v>
      </c>
      <c r="DI162" s="15">
        <v>0</v>
      </c>
      <c r="DJ162" s="15">
        <v>0.17112524345997432</v>
      </c>
      <c r="DK162" s="15">
        <v>0</v>
      </c>
      <c r="DL162" s="16">
        <v>0</v>
      </c>
      <c r="DM162" s="16">
        <v>0</v>
      </c>
      <c r="DN162" s="16">
        <v>0</v>
      </c>
      <c r="DO162" s="16">
        <v>0</v>
      </c>
      <c r="DP162" s="16">
        <v>0</v>
      </c>
      <c r="DQ162" s="16">
        <v>0</v>
      </c>
      <c r="DR162" s="16">
        <v>0</v>
      </c>
      <c r="DS162" s="16">
        <v>0</v>
      </c>
      <c r="DT162" s="16">
        <v>0</v>
      </c>
      <c r="DU162" s="16">
        <v>0</v>
      </c>
      <c r="DV162" s="16">
        <v>116.82298891307563</v>
      </c>
      <c r="DW162" s="16">
        <v>0</v>
      </c>
      <c r="DX162" s="16">
        <v>0</v>
      </c>
      <c r="DY162" s="16">
        <v>0</v>
      </c>
      <c r="DZ162" s="16">
        <v>0</v>
      </c>
      <c r="EA162" s="16">
        <v>0</v>
      </c>
      <c r="EB162" s="16">
        <v>0</v>
      </c>
      <c r="EC162" s="16">
        <v>0</v>
      </c>
      <c r="ED162" s="16">
        <v>0</v>
      </c>
      <c r="EE162" s="16">
        <v>0</v>
      </c>
      <c r="EF162" s="16">
        <v>0</v>
      </c>
      <c r="EG162" s="16">
        <v>0</v>
      </c>
      <c r="EH162" s="16">
        <v>86.642231434054267</v>
      </c>
      <c r="EI162" s="16">
        <v>0</v>
      </c>
      <c r="EJ162" s="16">
        <v>0</v>
      </c>
      <c r="EK162" s="16">
        <v>0</v>
      </c>
      <c r="EL162" s="16">
        <v>0</v>
      </c>
      <c r="EM162" s="16">
        <v>0</v>
      </c>
      <c r="EN162" s="16">
        <v>0</v>
      </c>
      <c r="EO162" s="16">
        <v>0</v>
      </c>
      <c r="EP162" s="16">
        <v>0</v>
      </c>
      <c r="EQ162" s="16">
        <v>0</v>
      </c>
      <c r="ER162" s="16">
        <v>0</v>
      </c>
      <c r="ES162" s="16">
        <v>0</v>
      </c>
      <c r="ET162" s="16">
        <v>30.366920781816884</v>
      </c>
      <c r="EU162" s="16">
        <v>0</v>
      </c>
      <c r="EV162" s="16">
        <v>0</v>
      </c>
      <c r="EW162" s="16">
        <v>0</v>
      </c>
      <c r="EX162" s="16">
        <v>0</v>
      </c>
      <c r="EY162" s="16">
        <v>0</v>
      </c>
      <c r="EZ162" s="16">
        <v>0</v>
      </c>
      <c r="FA162" s="16">
        <v>0</v>
      </c>
      <c r="FB162" s="16">
        <v>0</v>
      </c>
      <c r="FC162" s="16">
        <v>0</v>
      </c>
      <c r="FD162" s="16">
        <v>0</v>
      </c>
      <c r="FE162" s="16">
        <v>0</v>
      </c>
      <c r="FF162" s="16">
        <v>661.99890054426726</v>
      </c>
      <c r="FG162" s="16">
        <v>0</v>
      </c>
      <c r="FH162" s="13">
        <v>0</v>
      </c>
      <c r="FI162" s="13">
        <v>0</v>
      </c>
      <c r="FJ162" s="13">
        <v>0</v>
      </c>
      <c r="FK162" s="13">
        <v>0</v>
      </c>
      <c r="FL162" s="13">
        <v>0</v>
      </c>
      <c r="FM162" s="13">
        <v>0</v>
      </c>
      <c r="FN162" s="13">
        <v>0</v>
      </c>
      <c r="FO162" s="13">
        <v>0</v>
      </c>
      <c r="FP162" s="13">
        <v>0</v>
      </c>
      <c r="FQ162" s="13">
        <v>0</v>
      </c>
      <c r="FR162" s="13">
        <v>7584297</v>
      </c>
      <c r="FS162" s="13">
        <v>0</v>
      </c>
      <c r="FT162" s="15">
        <v>0</v>
      </c>
      <c r="FU162" s="15">
        <v>0</v>
      </c>
      <c r="FV162" s="15">
        <v>0</v>
      </c>
      <c r="FW162" s="15">
        <v>0</v>
      </c>
      <c r="FX162" s="15">
        <v>0</v>
      </c>
      <c r="FY162" s="15">
        <v>0</v>
      </c>
      <c r="FZ162" s="15">
        <v>0</v>
      </c>
      <c r="GA162" s="15">
        <v>0</v>
      </c>
      <c r="GB162" s="15">
        <v>0</v>
      </c>
      <c r="GC162" s="15">
        <v>0</v>
      </c>
      <c r="GD162" s="15">
        <v>0.13875536651584189</v>
      </c>
      <c r="GE162" s="15">
        <v>0</v>
      </c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>
        <v>0</v>
      </c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>
        <v>0</v>
      </c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>
        <v>0</v>
      </c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>
        <v>0</v>
      </c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>
        <v>0</v>
      </c>
      <c r="IM162" s="12"/>
      <c r="IN162" s="12"/>
      <c r="IO162" s="12"/>
      <c r="IP162" s="12"/>
      <c r="IQ162" s="12"/>
      <c r="IR162" s="12"/>
      <c r="IS162" s="12"/>
      <c r="IT162" s="12"/>
      <c r="IU162" s="12"/>
      <c r="IV162" s="12"/>
      <c r="IW162" s="12"/>
      <c r="IX162" s="12">
        <v>0</v>
      </c>
      <c r="IY162" s="12"/>
      <c r="IZ162" s="12"/>
      <c r="JA162" s="12"/>
      <c r="JB162" s="12"/>
      <c r="JC162" s="12"/>
      <c r="JD162" s="12"/>
      <c r="JE162" s="12"/>
      <c r="JF162" s="12"/>
      <c r="JG162" s="12"/>
      <c r="JH162" s="12"/>
      <c r="JI162" s="12"/>
      <c r="JJ162" s="12">
        <v>0</v>
      </c>
      <c r="JK162" s="12"/>
      <c r="JL162" s="12"/>
      <c r="JM162" s="12"/>
      <c r="JN162" s="12"/>
      <c r="JO162" s="12"/>
      <c r="JP162" s="12"/>
      <c r="JQ162" s="12"/>
      <c r="JR162" s="12"/>
      <c r="JS162" s="12"/>
      <c r="JT162" s="12"/>
      <c r="JU162" s="12"/>
      <c r="JV162" s="12">
        <v>0</v>
      </c>
      <c r="JW162" s="12"/>
      <c r="JX162" s="12"/>
      <c r="JY162" s="12"/>
      <c r="JZ162" s="12"/>
      <c r="KA162" s="12"/>
      <c r="KB162" s="12"/>
      <c r="KC162" s="12"/>
      <c r="KD162" s="12"/>
      <c r="KE162" s="12"/>
      <c r="KF162" s="12"/>
      <c r="KG162" s="12"/>
      <c r="KH162" s="12">
        <v>0</v>
      </c>
      <c r="KI162" s="12"/>
      <c r="KJ162" s="12"/>
      <c r="KK162" s="12"/>
      <c r="KL162" s="12"/>
      <c r="KM162" s="12"/>
      <c r="KN162" s="12"/>
      <c r="KO162" s="12"/>
      <c r="KP162" s="12"/>
      <c r="KQ162" s="12"/>
      <c r="KR162" s="12"/>
      <c r="KS162" s="12"/>
      <c r="KT162" s="12">
        <v>0</v>
      </c>
      <c r="KU162" s="12"/>
      <c r="KV162" s="12"/>
      <c r="KW162" s="12"/>
      <c r="KX162" s="12"/>
      <c r="KY162" s="12"/>
      <c r="KZ162" s="12"/>
      <c r="LA162" s="12"/>
      <c r="LB162" s="12"/>
      <c r="LC162" s="12"/>
      <c r="LD162" s="12"/>
      <c r="LE162" s="12"/>
      <c r="LF162" s="12">
        <v>563</v>
      </c>
      <c r="LG162" s="12"/>
      <c r="LH162" s="12"/>
      <c r="LI162" s="12"/>
      <c r="LJ162" s="12"/>
      <c r="LK162" s="12"/>
      <c r="LL162" s="12"/>
      <c r="LM162" s="12"/>
      <c r="LN162" s="12"/>
      <c r="LO162" s="12"/>
      <c r="LP162" s="12"/>
      <c r="LQ162" s="12"/>
      <c r="LR162" s="12">
        <v>0</v>
      </c>
      <c r="LS162" s="12"/>
      <c r="LT162" s="14"/>
      <c r="LU162" s="14"/>
      <c r="LV162" s="14"/>
      <c r="LW162" s="14"/>
      <c r="LX162" s="14"/>
      <c r="LY162" s="14"/>
      <c r="LZ162" s="14"/>
      <c r="MA162" s="14"/>
      <c r="MB162" s="14"/>
      <c r="MC162" s="14"/>
      <c r="MD162" s="14">
        <v>0</v>
      </c>
      <c r="ME162" s="14"/>
      <c r="MF162" s="14"/>
      <c r="MG162" s="14"/>
      <c r="MH162" s="14"/>
      <c r="MI162" s="14"/>
      <c r="MJ162" s="14"/>
      <c r="MK162" s="14"/>
      <c r="ML162" s="14"/>
      <c r="MM162" s="14"/>
      <c r="MN162" s="14"/>
      <c r="MO162" s="14"/>
      <c r="MP162" s="14">
        <v>0</v>
      </c>
      <c r="MQ162" s="14"/>
      <c r="MR162" s="14"/>
      <c r="MS162" s="14"/>
      <c r="MT162" s="14"/>
      <c r="MU162" s="14"/>
      <c r="MV162" s="14"/>
      <c r="MW162" s="14"/>
      <c r="MX162" s="14"/>
      <c r="MY162" s="14"/>
      <c r="MZ162" s="14"/>
      <c r="NA162" s="14"/>
      <c r="NB162" s="14">
        <v>0</v>
      </c>
      <c r="NC162" s="14"/>
      <c r="ND162" s="14"/>
      <c r="NE162" s="14"/>
      <c r="NF162" s="14"/>
      <c r="NG162" s="14"/>
      <c r="NH162" s="14"/>
      <c r="NI162" s="14"/>
      <c r="NJ162" s="14"/>
      <c r="NK162" s="14"/>
      <c r="NL162" s="14"/>
      <c r="NM162" s="14"/>
      <c r="NN162" s="14">
        <v>0</v>
      </c>
      <c r="NO162" s="14"/>
      <c r="NP162" s="14"/>
      <c r="NQ162" s="14"/>
      <c r="NR162" s="14"/>
      <c r="NS162" s="14"/>
      <c r="NT162" s="14"/>
      <c r="NU162" s="14"/>
      <c r="NV162" s="14"/>
      <c r="NW162" s="14"/>
      <c r="NX162" s="14"/>
      <c r="NY162" s="14"/>
      <c r="NZ162" s="14">
        <v>0</v>
      </c>
      <c r="OA162" s="14"/>
      <c r="OB162" s="14"/>
      <c r="OC162" s="14"/>
      <c r="OD162" s="14"/>
      <c r="OE162" s="14"/>
      <c r="OF162" s="14"/>
      <c r="OG162" s="14"/>
      <c r="OH162" s="14"/>
      <c r="OI162" s="14"/>
      <c r="OJ162" s="14"/>
      <c r="OK162" s="14"/>
      <c r="OL162" s="14">
        <v>0</v>
      </c>
      <c r="OM162" s="14"/>
      <c r="ON162" s="14"/>
      <c r="OO162" s="14"/>
      <c r="OP162" s="14"/>
      <c r="OQ162" s="14"/>
      <c r="OR162" s="14"/>
      <c r="OS162" s="14"/>
      <c r="OT162" s="14"/>
      <c r="OU162" s="14"/>
      <c r="OV162" s="14"/>
      <c r="OW162" s="14"/>
      <c r="OX162" s="14">
        <v>0</v>
      </c>
      <c r="OY162" s="14"/>
      <c r="OZ162" s="14"/>
      <c r="PA162" s="14"/>
      <c r="PB162" s="14"/>
      <c r="PC162" s="14"/>
      <c r="PD162" s="14"/>
      <c r="PE162" s="14"/>
      <c r="PF162" s="14"/>
      <c r="PG162" s="14"/>
      <c r="PH162" s="14"/>
      <c r="PI162" s="14"/>
      <c r="PJ162" s="14">
        <v>0</v>
      </c>
      <c r="PK162" s="14"/>
      <c r="PL162" s="14"/>
      <c r="PM162" s="14"/>
      <c r="PN162" s="14"/>
      <c r="PO162" s="14"/>
      <c r="PP162" s="14"/>
      <c r="PQ162" s="14"/>
      <c r="PR162" s="14"/>
      <c r="PS162" s="14"/>
      <c r="PT162" s="14"/>
      <c r="PU162" s="14"/>
      <c r="PV162" s="14">
        <v>0</v>
      </c>
      <c r="PW162" s="14"/>
      <c r="PX162" s="14"/>
      <c r="PY162" s="14"/>
      <c r="PZ162" s="14"/>
      <c r="QA162" s="14"/>
      <c r="QB162" s="14"/>
      <c r="QC162" s="14"/>
      <c r="QD162" s="14"/>
      <c r="QE162" s="14"/>
      <c r="QF162" s="14"/>
      <c r="QG162" s="14"/>
      <c r="QH162" s="14">
        <v>0</v>
      </c>
      <c r="QI162" s="14"/>
    </row>
    <row r="163" spans="16:451">
      <c r="R163" s="12"/>
      <c r="S163" s="12" t="s">
        <v>54</v>
      </c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>
        <v>355</v>
      </c>
      <c r="AQ163">
        <v>0</v>
      </c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>
        <v>0</v>
      </c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>
        <v>0</v>
      </c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>
        <v>0</v>
      </c>
      <c r="CB163" s="15" t="e">
        <v>#DIV/0!</v>
      </c>
      <c r="CC163" s="15" t="e">
        <v>#DIV/0!</v>
      </c>
      <c r="CD163" s="15" t="e">
        <v>#DIV/0!</v>
      </c>
      <c r="CE163" s="15" t="e">
        <v>#DIV/0!</v>
      </c>
      <c r="CF163" s="15" t="e">
        <v>#DIV/0!</v>
      </c>
      <c r="CG163" s="15" t="e">
        <v>#DIV/0!</v>
      </c>
      <c r="CH163" s="15" t="e">
        <v>#DIV/0!</v>
      </c>
      <c r="CI163" s="15" t="e">
        <v>#DIV/0!</v>
      </c>
      <c r="CJ163" s="15" t="e">
        <v>#DIV/0!</v>
      </c>
      <c r="CK163" s="15" t="e">
        <v>#DIV/0!</v>
      </c>
      <c r="CL163" s="15" t="e">
        <v>#DIV/0!</v>
      </c>
      <c r="CM163" s="15" t="e">
        <v>#DIV/0!</v>
      </c>
      <c r="CN163" s="15" t="e">
        <v>#DIV/0!</v>
      </c>
      <c r="CO163" s="15" t="e">
        <v>#DIV/0!</v>
      </c>
      <c r="CP163" s="15" t="e">
        <v>#DIV/0!</v>
      </c>
      <c r="CQ163" s="15" t="e">
        <v>#DIV/0!</v>
      </c>
      <c r="CR163" s="15" t="e">
        <v>#DIV/0!</v>
      </c>
      <c r="CS163" s="15" t="e">
        <v>#DIV/0!</v>
      </c>
      <c r="CT163" s="15" t="e">
        <v>#DIV/0!</v>
      </c>
      <c r="CU163" s="15" t="e">
        <v>#DIV/0!</v>
      </c>
      <c r="CV163" s="15" t="e">
        <v>#DIV/0!</v>
      </c>
      <c r="CW163" s="15" t="e">
        <v>#DIV/0!</v>
      </c>
      <c r="CX163" s="15" t="e">
        <v>#DIV/0!</v>
      </c>
      <c r="CY163" s="15" t="e">
        <v>#DIV/0!</v>
      </c>
      <c r="CZ163" s="15">
        <v>0</v>
      </c>
      <c r="DA163" s="15">
        <v>0</v>
      </c>
      <c r="DB163" s="15">
        <v>0</v>
      </c>
      <c r="DC163" s="15">
        <v>0</v>
      </c>
      <c r="DD163" s="15">
        <v>0</v>
      </c>
      <c r="DE163" s="15">
        <v>0</v>
      </c>
      <c r="DF163" s="15">
        <v>0</v>
      </c>
      <c r="DG163" s="15">
        <v>0</v>
      </c>
      <c r="DH163" s="15">
        <v>0</v>
      </c>
      <c r="DI163" s="15">
        <v>0</v>
      </c>
      <c r="DJ163" s="15">
        <v>0</v>
      </c>
      <c r="DK163" s="15">
        <v>0.16267837657750178</v>
      </c>
      <c r="DL163" s="16">
        <v>0</v>
      </c>
      <c r="DM163" s="16">
        <v>0</v>
      </c>
      <c r="DN163" s="16">
        <v>0</v>
      </c>
      <c r="DO163" s="16">
        <v>0</v>
      </c>
      <c r="DP163" s="16">
        <v>0</v>
      </c>
      <c r="DQ163" s="16">
        <v>0</v>
      </c>
      <c r="DR163" s="16">
        <v>0</v>
      </c>
      <c r="DS163" s="16">
        <v>0</v>
      </c>
      <c r="DT163" s="16">
        <v>0</v>
      </c>
      <c r="DU163" s="16">
        <v>0</v>
      </c>
      <c r="DV163" s="16">
        <v>0</v>
      </c>
      <c r="DW163" s="16">
        <v>114.67307962281758</v>
      </c>
      <c r="DX163" s="16">
        <v>0</v>
      </c>
      <c r="DY163" s="16">
        <v>0</v>
      </c>
      <c r="DZ163" s="16">
        <v>0</v>
      </c>
      <c r="EA163" s="16">
        <v>0</v>
      </c>
      <c r="EB163" s="16">
        <v>0</v>
      </c>
      <c r="EC163" s="16">
        <v>0</v>
      </c>
      <c r="ED163" s="16">
        <v>0</v>
      </c>
      <c r="EE163" s="16">
        <v>0</v>
      </c>
      <c r="EF163" s="16">
        <v>0</v>
      </c>
      <c r="EG163" s="16">
        <v>0</v>
      </c>
      <c r="EH163" s="16">
        <v>0</v>
      </c>
      <c r="EI163" s="16">
        <v>84.548425366001197</v>
      </c>
      <c r="EJ163" s="16">
        <v>0</v>
      </c>
      <c r="EK163" s="16">
        <v>0</v>
      </c>
      <c r="EL163" s="16">
        <v>0</v>
      </c>
      <c r="EM163" s="16">
        <v>0</v>
      </c>
      <c r="EN163" s="16">
        <v>0</v>
      </c>
      <c r="EO163" s="16">
        <v>0</v>
      </c>
      <c r="EP163" s="16">
        <v>0</v>
      </c>
      <c r="EQ163" s="16">
        <v>0</v>
      </c>
      <c r="ER163" s="16">
        <v>0</v>
      </c>
      <c r="ES163" s="16">
        <v>0</v>
      </c>
      <c r="ET163" s="16">
        <v>0</v>
      </c>
      <c r="EU163" s="16">
        <v>30.156798444816584</v>
      </c>
      <c r="EV163" s="16">
        <v>0</v>
      </c>
      <c r="EW163" s="16">
        <v>0</v>
      </c>
      <c r="EX163" s="16">
        <v>0</v>
      </c>
      <c r="EY163" s="16">
        <v>0</v>
      </c>
      <c r="EZ163" s="16">
        <v>0</v>
      </c>
      <c r="FA163" s="16">
        <v>0</v>
      </c>
      <c r="FB163" s="16">
        <v>0</v>
      </c>
      <c r="FC163" s="16">
        <v>0</v>
      </c>
      <c r="FD163" s="16">
        <v>0</v>
      </c>
      <c r="FE163" s="16">
        <v>0</v>
      </c>
      <c r="FF163" s="16">
        <v>0</v>
      </c>
      <c r="FG163" s="16">
        <v>708.12713201586951</v>
      </c>
      <c r="FH163" s="13">
        <v>0</v>
      </c>
      <c r="FI163" s="13">
        <v>0</v>
      </c>
      <c r="FJ163" s="13">
        <v>0</v>
      </c>
      <c r="FK163" s="13">
        <v>0</v>
      </c>
      <c r="FL163" s="13">
        <v>0</v>
      </c>
      <c r="FM163" s="13">
        <v>0</v>
      </c>
      <c r="FN163" s="13">
        <v>0</v>
      </c>
      <c r="FO163" s="13">
        <v>0</v>
      </c>
      <c r="FP163" s="13">
        <v>0</v>
      </c>
      <c r="FQ163" s="13">
        <v>0</v>
      </c>
      <c r="FR163" s="13">
        <v>0</v>
      </c>
      <c r="FS163" s="13">
        <v>4966866</v>
      </c>
      <c r="FT163" s="15">
        <v>0</v>
      </c>
      <c r="FU163" s="15">
        <v>0</v>
      </c>
      <c r="FV163" s="15">
        <v>0</v>
      </c>
      <c r="FW163" s="15">
        <v>0</v>
      </c>
      <c r="FX163" s="15">
        <v>0</v>
      </c>
      <c r="FY163" s="15">
        <v>0</v>
      </c>
      <c r="FZ163" s="15">
        <v>0</v>
      </c>
      <c r="GA163" s="15">
        <v>0</v>
      </c>
      <c r="GB163" s="15">
        <v>0</v>
      </c>
      <c r="GC163" s="15">
        <v>0</v>
      </c>
      <c r="GD163" s="15">
        <v>0</v>
      </c>
      <c r="GE163" s="15">
        <v>0.18834730995360047</v>
      </c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>
        <v>0</v>
      </c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>
        <v>0</v>
      </c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>
        <v>0</v>
      </c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>
        <v>0</v>
      </c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>
        <v>0</v>
      </c>
      <c r="IN163" s="12"/>
      <c r="IO163" s="12"/>
      <c r="IP163" s="12"/>
      <c r="IQ163" s="12"/>
      <c r="IR163" s="12"/>
      <c r="IS163" s="12"/>
      <c r="IT163" s="12"/>
      <c r="IU163" s="12"/>
      <c r="IV163" s="12"/>
      <c r="IW163" s="12"/>
      <c r="IX163" s="12"/>
      <c r="IY163" s="12">
        <v>0</v>
      </c>
      <c r="IZ163" s="12"/>
      <c r="JA163" s="12"/>
      <c r="JB163" s="12"/>
      <c r="JC163" s="12"/>
      <c r="JD163" s="12"/>
      <c r="JE163" s="12"/>
      <c r="JF163" s="12"/>
      <c r="JG163" s="12"/>
      <c r="JH163" s="12"/>
      <c r="JI163" s="12"/>
      <c r="JJ163" s="12"/>
      <c r="JK163" s="12">
        <v>0</v>
      </c>
      <c r="JL163" s="12"/>
      <c r="JM163" s="12"/>
      <c r="JN163" s="12"/>
      <c r="JO163" s="12"/>
      <c r="JP163" s="12"/>
      <c r="JQ163" s="12"/>
      <c r="JR163" s="12"/>
      <c r="JS163" s="12"/>
      <c r="JT163" s="12"/>
      <c r="JU163" s="12"/>
      <c r="JV163" s="12"/>
      <c r="JW163" s="12">
        <v>0</v>
      </c>
      <c r="JX163" s="12"/>
      <c r="JY163" s="12"/>
      <c r="JZ163" s="12"/>
      <c r="KA163" s="12"/>
      <c r="KB163" s="12"/>
      <c r="KC163" s="12"/>
      <c r="KD163" s="12"/>
      <c r="KE163" s="12"/>
      <c r="KF163" s="12"/>
      <c r="KG163" s="12"/>
      <c r="KH163" s="12"/>
      <c r="KI163" s="12">
        <v>0</v>
      </c>
      <c r="KJ163" s="12"/>
      <c r="KK163" s="12"/>
      <c r="KL163" s="12"/>
      <c r="KM163" s="12"/>
      <c r="KN163" s="12"/>
      <c r="KO163" s="12"/>
      <c r="KP163" s="12"/>
      <c r="KQ163" s="12"/>
      <c r="KR163" s="12"/>
      <c r="KS163" s="12"/>
      <c r="KT163" s="12"/>
      <c r="KU163" s="12">
        <v>0</v>
      </c>
      <c r="KV163" s="12"/>
      <c r="KW163" s="12"/>
      <c r="KX163" s="12"/>
      <c r="KY163" s="12"/>
      <c r="KZ163" s="12"/>
      <c r="LA163" s="12"/>
      <c r="LB163" s="12"/>
      <c r="LC163" s="12"/>
      <c r="LD163" s="12"/>
      <c r="LE163" s="12"/>
      <c r="LF163" s="12"/>
      <c r="LG163" s="12">
        <v>0</v>
      </c>
      <c r="LH163" s="12"/>
      <c r="LI163" s="12"/>
      <c r="LJ163" s="12"/>
      <c r="LK163" s="12"/>
      <c r="LL163" s="12"/>
      <c r="LM163" s="12"/>
      <c r="LN163" s="12"/>
      <c r="LO163" s="12"/>
      <c r="LP163" s="12"/>
      <c r="LQ163" s="12"/>
      <c r="LR163" s="12"/>
      <c r="LS163" s="12">
        <v>355</v>
      </c>
      <c r="LT163" s="14"/>
      <c r="LU163" s="14"/>
      <c r="LV163" s="14"/>
      <c r="LW163" s="14"/>
      <c r="LX163" s="14"/>
      <c r="LY163" s="14"/>
      <c r="LZ163" s="14"/>
      <c r="MA163" s="14"/>
      <c r="MB163" s="14"/>
      <c r="MC163" s="14"/>
      <c r="MD163" s="14"/>
      <c r="ME163" s="14">
        <v>0</v>
      </c>
      <c r="MF163" s="14"/>
      <c r="MG163" s="14"/>
      <c r="MH163" s="14"/>
      <c r="MI163" s="14"/>
      <c r="MJ163" s="14"/>
      <c r="MK163" s="14"/>
      <c r="ML163" s="14"/>
      <c r="MM163" s="14"/>
      <c r="MN163" s="14"/>
      <c r="MO163" s="14"/>
      <c r="MP163" s="14"/>
      <c r="MQ163" s="14">
        <v>0</v>
      </c>
      <c r="MR163" s="14"/>
      <c r="MS163" s="14"/>
      <c r="MT163" s="14"/>
      <c r="MU163" s="14"/>
      <c r="MV163" s="14"/>
      <c r="MW163" s="14"/>
      <c r="MX163" s="14"/>
      <c r="MY163" s="14"/>
      <c r="MZ163" s="14"/>
      <c r="NA163" s="14"/>
      <c r="NB163" s="14"/>
      <c r="NC163" s="14">
        <v>0</v>
      </c>
      <c r="ND163" s="14"/>
      <c r="NE163" s="14"/>
      <c r="NF163" s="14"/>
      <c r="NG163" s="14"/>
      <c r="NH163" s="14"/>
      <c r="NI163" s="14"/>
      <c r="NJ163" s="14"/>
      <c r="NK163" s="14"/>
      <c r="NL163" s="14"/>
      <c r="NM163" s="14"/>
      <c r="NN163" s="14"/>
      <c r="NO163" s="14">
        <v>0</v>
      </c>
      <c r="NP163" s="14"/>
      <c r="NQ163" s="14"/>
      <c r="NR163" s="14"/>
      <c r="NS163" s="14"/>
      <c r="NT163" s="14"/>
      <c r="NU163" s="14"/>
      <c r="NV163" s="14"/>
      <c r="NW163" s="14"/>
      <c r="NX163" s="14"/>
      <c r="NY163" s="14"/>
      <c r="NZ163" s="14"/>
      <c r="OA163" s="14">
        <v>0</v>
      </c>
      <c r="OB163" s="14"/>
      <c r="OC163" s="14"/>
      <c r="OD163" s="14"/>
      <c r="OE163" s="14"/>
      <c r="OF163" s="14"/>
      <c r="OG163" s="14"/>
      <c r="OH163" s="14"/>
      <c r="OI163" s="14"/>
      <c r="OJ163" s="14"/>
      <c r="OK163" s="14"/>
      <c r="OL163" s="14"/>
      <c r="OM163" s="14">
        <v>0</v>
      </c>
      <c r="ON163" s="14"/>
      <c r="OO163" s="14"/>
      <c r="OP163" s="14"/>
      <c r="OQ163" s="14"/>
      <c r="OR163" s="14"/>
      <c r="OS163" s="14"/>
      <c r="OT163" s="14"/>
      <c r="OU163" s="14"/>
      <c r="OV163" s="14"/>
      <c r="OW163" s="14"/>
      <c r="OX163" s="14"/>
      <c r="OY163" s="14">
        <v>0</v>
      </c>
      <c r="OZ163" s="14"/>
      <c r="PA163" s="14"/>
      <c r="PB163" s="14"/>
      <c r="PC163" s="14"/>
      <c r="PD163" s="14"/>
      <c r="PE163" s="14"/>
      <c r="PF163" s="14"/>
      <c r="PG163" s="14"/>
      <c r="PH163" s="14"/>
      <c r="PI163" s="14"/>
      <c r="PJ163" s="14"/>
      <c r="PK163" s="14">
        <v>0</v>
      </c>
      <c r="PL163" s="14"/>
      <c r="PM163" s="14"/>
      <c r="PN163" s="14"/>
      <c r="PO163" s="14"/>
      <c r="PP163" s="14"/>
      <c r="PQ163" s="14"/>
      <c r="PR163" s="14"/>
      <c r="PS163" s="14"/>
      <c r="PT163" s="14"/>
      <c r="PU163" s="14"/>
      <c r="PV163" s="14"/>
      <c r="PW163" s="14">
        <v>0</v>
      </c>
      <c r="PX163" s="14"/>
      <c r="PY163" s="14"/>
      <c r="PZ163" s="14"/>
      <c r="QA163" s="14"/>
      <c r="QB163" s="14"/>
      <c r="QC163" s="14"/>
      <c r="QD163" s="14"/>
      <c r="QE163" s="14"/>
      <c r="QF163" s="14"/>
      <c r="QG163" s="14"/>
      <c r="QH163" s="14"/>
      <c r="QI163" s="14">
        <v>0</v>
      </c>
    </row>
    <row r="164" spans="16:451">
      <c r="R164" s="12"/>
      <c r="S164" s="12" t="s">
        <v>55</v>
      </c>
      <c r="T164" s="12"/>
      <c r="U164" s="12"/>
      <c r="V164" s="12"/>
      <c r="W164" s="12"/>
      <c r="X164" s="12"/>
      <c r="Y164" s="12"/>
      <c r="Z164" s="12"/>
      <c r="AA164" s="12"/>
      <c r="AB164" s="12"/>
      <c r="AC164" s="13">
        <v>1</v>
      </c>
      <c r="AD164" s="13"/>
      <c r="AE164" s="13"/>
      <c r="AO164">
        <v>0</v>
      </c>
      <c r="AR164" s="14"/>
      <c r="AS164" s="14"/>
      <c r="AT164" s="14"/>
      <c r="AU164" s="14"/>
      <c r="AV164" s="14"/>
      <c r="AW164" s="14"/>
      <c r="AX164" s="14"/>
      <c r="AY164" s="14"/>
      <c r="AZ164" s="14"/>
      <c r="BA164" s="14">
        <v>0</v>
      </c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>
        <v>0</v>
      </c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>
        <v>0</v>
      </c>
      <c r="BZ164" s="14"/>
      <c r="CA164" s="14"/>
      <c r="CB164" s="15" t="e">
        <v>#DIV/0!</v>
      </c>
      <c r="CC164" s="15" t="e">
        <v>#DIV/0!</v>
      </c>
      <c r="CD164" s="15" t="e">
        <v>#DIV/0!</v>
      </c>
      <c r="CE164" s="15" t="e">
        <v>#DIV/0!</v>
      </c>
      <c r="CF164" s="15" t="e">
        <v>#DIV/0!</v>
      </c>
      <c r="CG164" s="15" t="e">
        <v>#DIV/0!</v>
      </c>
      <c r="CH164" s="15" t="e">
        <v>#DIV/0!</v>
      </c>
      <c r="CI164" s="15" t="e">
        <v>#DIV/0!</v>
      </c>
      <c r="CJ164" s="15" t="e">
        <v>#DIV/0!</v>
      </c>
      <c r="CK164" s="15" t="e">
        <v>#DIV/0!</v>
      </c>
      <c r="CL164" s="15" t="e">
        <v>#DIV/0!</v>
      </c>
      <c r="CM164" s="15" t="e">
        <v>#DIV/0!</v>
      </c>
      <c r="CN164" s="15" t="e">
        <v>#DIV/0!</v>
      </c>
      <c r="CO164" s="15" t="e">
        <v>#DIV/0!</v>
      </c>
      <c r="CP164" s="15" t="e">
        <v>#DIV/0!</v>
      </c>
      <c r="CQ164" s="15" t="e">
        <v>#DIV/0!</v>
      </c>
      <c r="CR164" s="15" t="e">
        <v>#DIV/0!</v>
      </c>
      <c r="CS164" s="15" t="e">
        <v>#DIV/0!</v>
      </c>
      <c r="CT164" s="15" t="e">
        <v>#DIV/0!</v>
      </c>
      <c r="CU164" s="15" t="e">
        <v>#DIV/0!</v>
      </c>
      <c r="CV164" s="15" t="e">
        <v>#DIV/0!</v>
      </c>
      <c r="CW164" s="15" t="e">
        <v>#DIV/0!</v>
      </c>
      <c r="CX164" s="15" t="e">
        <v>#DIV/0!</v>
      </c>
      <c r="CY164" s="15" t="e">
        <v>#DIV/0!</v>
      </c>
      <c r="CZ164" s="15">
        <v>0</v>
      </c>
      <c r="DA164" s="15">
        <v>0</v>
      </c>
      <c r="DB164" s="15">
        <v>0</v>
      </c>
      <c r="DC164" s="15">
        <v>0</v>
      </c>
      <c r="DD164" s="15">
        <v>0</v>
      </c>
      <c r="DE164" s="15">
        <v>0</v>
      </c>
      <c r="DF164" s="15">
        <v>0</v>
      </c>
      <c r="DG164" s="15">
        <v>0</v>
      </c>
      <c r="DH164" s="15">
        <v>0</v>
      </c>
      <c r="DI164" s="15">
        <v>0.16343889358650315</v>
      </c>
      <c r="DJ164" s="15">
        <v>0</v>
      </c>
      <c r="DK164" s="15">
        <v>0</v>
      </c>
      <c r="DL164" s="16">
        <v>0</v>
      </c>
      <c r="DM164" s="16">
        <v>0</v>
      </c>
      <c r="DN164" s="16">
        <v>0</v>
      </c>
      <c r="DO164" s="16">
        <v>0</v>
      </c>
      <c r="DP164" s="16">
        <v>0</v>
      </c>
      <c r="DQ164" s="16">
        <v>0</v>
      </c>
      <c r="DR164" s="16">
        <v>0</v>
      </c>
      <c r="DS164" s="16">
        <v>0</v>
      </c>
      <c r="DT164" s="16">
        <v>0</v>
      </c>
      <c r="DU164" s="16">
        <v>115.39740999681625</v>
      </c>
      <c r="DV164" s="16">
        <v>0</v>
      </c>
      <c r="DW164" s="16">
        <v>0</v>
      </c>
      <c r="DX164" s="16">
        <v>0</v>
      </c>
      <c r="DY164" s="16">
        <v>0</v>
      </c>
      <c r="DZ164" s="16">
        <v>0</v>
      </c>
      <c r="EA164" s="16">
        <v>0</v>
      </c>
      <c r="EB164" s="16">
        <v>0</v>
      </c>
      <c r="EC164" s="16">
        <v>0</v>
      </c>
      <c r="ED164" s="16">
        <v>0</v>
      </c>
      <c r="EE164" s="16">
        <v>0</v>
      </c>
      <c r="EF164" s="16">
        <v>0</v>
      </c>
      <c r="EG164" s="16">
        <v>84.96566412474327</v>
      </c>
      <c r="EH164" s="16">
        <v>0</v>
      </c>
      <c r="EI164" s="16">
        <v>0</v>
      </c>
      <c r="EJ164" s="16">
        <v>0</v>
      </c>
      <c r="EK164" s="16">
        <v>0</v>
      </c>
      <c r="EL164" s="16">
        <v>0</v>
      </c>
      <c r="EM164" s="16">
        <v>0</v>
      </c>
      <c r="EN164" s="16">
        <v>0</v>
      </c>
      <c r="EO164" s="16">
        <v>0</v>
      </c>
      <c r="EP164" s="16">
        <v>0</v>
      </c>
      <c r="EQ164" s="16">
        <v>0</v>
      </c>
      <c r="ER164" s="16">
        <v>0</v>
      </c>
      <c r="ES164" s="16">
        <v>30.408650110644448</v>
      </c>
      <c r="ET164" s="16">
        <v>0</v>
      </c>
      <c r="EU164" s="16">
        <v>0</v>
      </c>
      <c r="EV164" s="16">
        <v>0</v>
      </c>
      <c r="EW164" s="16">
        <v>0</v>
      </c>
      <c r="EX164" s="16">
        <v>0</v>
      </c>
      <c r="EY164" s="16">
        <v>0</v>
      </c>
      <c r="EZ164" s="16">
        <v>0</v>
      </c>
      <c r="FA164" s="16">
        <v>0</v>
      </c>
      <c r="FB164" s="16">
        <v>0</v>
      </c>
      <c r="FC164" s="16">
        <v>0</v>
      </c>
      <c r="FD164" s="16">
        <v>0</v>
      </c>
      <c r="FE164" s="16">
        <v>713.5262918865526</v>
      </c>
      <c r="FF164" s="16">
        <v>0</v>
      </c>
      <c r="FG164" s="16">
        <v>0</v>
      </c>
      <c r="FH164" s="13">
        <v>0</v>
      </c>
      <c r="FI164" s="13">
        <v>0</v>
      </c>
      <c r="FJ164" s="13">
        <v>0</v>
      </c>
      <c r="FK164" s="13">
        <v>0</v>
      </c>
      <c r="FL164" s="13">
        <v>0</v>
      </c>
      <c r="FM164" s="13">
        <v>0</v>
      </c>
      <c r="FN164" s="13">
        <v>0</v>
      </c>
      <c r="FO164" s="13">
        <v>0</v>
      </c>
      <c r="FP164" s="13">
        <v>0</v>
      </c>
      <c r="FQ164" s="13">
        <v>33695190</v>
      </c>
      <c r="FR164" s="13">
        <v>0</v>
      </c>
      <c r="FS164" s="13">
        <v>0</v>
      </c>
      <c r="FT164" s="15">
        <v>0</v>
      </c>
      <c r="FU164" s="15">
        <v>0</v>
      </c>
      <c r="FV164" s="15">
        <v>0</v>
      </c>
      <c r="FW164" s="15">
        <v>0</v>
      </c>
      <c r="FX164" s="15">
        <v>0</v>
      </c>
      <c r="FY164" s="15">
        <v>0</v>
      </c>
      <c r="FZ164" s="15">
        <v>0</v>
      </c>
      <c r="GA164" s="15">
        <v>0</v>
      </c>
      <c r="GB164" s="15">
        <v>0</v>
      </c>
      <c r="GC164" s="15">
        <v>0.17733335885626375</v>
      </c>
      <c r="GD164" s="15">
        <v>0</v>
      </c>
      <c r="GE164" s="15">
        <v>0</v>
      </c>
      <c r="GF164" s="12"/>
      <c r="GG164" s="12"/>
      <c r="GH164" s="12"/>
      <c r="GI164" s="12"/>
      <c r="GJ164" s="12"/>
      <c r="GK164" s="12"/>
      <c r="GL164" s="12"/>
      <c r="GM164" s="12"/>
      <c r="GN164" s="12"/>
      <c r="GO164" s="12">
        <v>0</v>
      </c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>
        <v>0</v>
      </c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>
        <v>0</v>
      </c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>
        <v>0</v>
      </c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>
        <v>0</v>
      </c>
      <c r="IL164" s="12"/>
      <c r="IM164" s="12"/>
      <c r="IN164" s="12"/>
      <c r="IO164" s="12"/>
      <c r="IP164" s="12"/>
      <c r="IQ164" s="12"/>
      <c r="IR164" s="12"/>
      <c r="IS164" s="12"/>
      <c r="IT164" s="12"/>
      <c r="IU164" s="12"/>
      <c r="IV164" s="12"/>
      <c r="IW164" s="12">
        <v>0</v>
      </c>
      <c r="IX164" s="12"/>
      <c r="IY164" s="12"/>
      <c r="IZ164" s="12"/>
      <c r="JA164" s="12"/>
      <c r="JB164" s="12"/>
      <c r="JC164" s="12"/>
      <c r="JD164" s="12"/>
      <c r="JE164" s="12"/>
      <c r="JF164" s="12"/>
      <c r="JG164" s="12"/>
      <c r="JH164" s="12"/>
      <c r="JI164" s="12">
        <v>0</v>
      </c>
      <c r="JJ164" s="12"/>
      <c r="JK164" s="12"/>
      <c r="JL164" s="12"/>
      <c r="JM164" s="12"/>
      <c r="JN164" s="12"/>
      <c r="JO164" s="12"/>
      <c r="JP164" s="12"/>
      <c r="JQ164" s="12"/>
      <c r="JR164" s="12"/>
      <c r="JS164" s="12"/>
      <c r="JT164" s="12"/>
      <c r="JU164" s="12">
        <v>0</v>
      </c>
      <c r="JV164" s="12"/>
      <c r="JW164" s="12"/>
      <c r="JX164" s="12"/>
      <c r="JY164" s="12"/>
      <c r="JZ164" s="12"/>
      <c r="KA164" s="12"/>
      <c r="KB164" s="12"/>
      <c r="KC164" s="12"/>
      <c r="KD164" s="12"/>
      <c r="KE164" s="12"/>
      <c r="KF164" s="12"/>
      <c r="KG164" s="12">
        <v>0</v>
      </c>
      <c r="KH164" s="12"/>
      <c r="KI164" s="12"/>
      <c r="KJ164" s="12"/>
      <c r="KK164" s="12"/>
      <c r="KL164" s="12"/>
      <c r="KM164" s="12"/>
      <c r="KN164" s="12"/>
      <c r="KO164" s="12"/>
      <c r="KP164" s="12"/>
      <c r="KQ164" s="12"/>
      <c r="KR164" s="12"/>
      <c r="KS164" s="12">
        <v>2209</v>
      </c>
      <c r="KT164" s="12"/>
      <c r="KU164" s="12"/>
      <c r="KV164" s="12"/>
      <c r="KW164" s="12"/>
      <c r="KX164" s="12"/>
      <c r="KY164" s="12"/>
      <c r="KZ164" s="12"/>
      <c r="LA164" s="12"/>
      <c r="LB164" s="12"/>
      <c r="LC164" s="12"/>
      <c r="LD164" s="12"/>
      <c r="LE164" s="12">
        <v>0</v>
      </c>
      <c r="LF164" s="12"/>
      <c r="LG164" s="12"/>
      <c r="LH164" s="12"/>
      <c r="LI164" s="12"/>
      <c r="LJ164" s="12"/>
      <c r="LK164" s="12"/>
      <c r="LL164" s="12"/>
      <c r="LM164" s="12"/>
      <c r="LN164" s="12"/>
      <c r="LO164" s="12"/>
      <c r="LP164" s="12"/>
      <c r="LQ164" s="12">
        <v>0</v>
      </c>
      <c r="LR164" s="12"/>
      <c r="LS164" s="12"/>
      <c r="LT164" s="14"/>
      <c r="LU164" s="14"/>
      <c r="LV164" s="14"/>
      <c r="LW164" s="14"/>
      <c r="LX164" s="14"/>
      <c r="LY164" s="14"/>
      <c r="LZ164" s="14"/>
      <c r="MA164" s="14"/>
      <c r="MB164" s="14"/>
      <c r="MC164" s="14">
        <v>0</v>
      </c>
      <c r="MD164" s="14"/>
      <c r="ME164" s="14"/>
      <c r="MF164" s="14"/>
      <c r="MG164" s="14"/>
      <c r="MH164" s="14"/>
      <c r="MI164" s="14"/>
      <c r="MJ164" s="14"/>
      <c r="MK164" s="14"/>
      <c r="ML164" s="14"/>
      <c r="MM164" s="14"/>
      <c r="MN164" s="14"/>
      <c r="MO164" s="14">
        <v>0</v>
      </c>
      <c r="MP164" s="14"/>
      <c r="MQ164" s="14"/>
      <c r="MR164" s="14"/>
      <c r="MS164" s="14"/>
      <c r="MT164" s="14"/>
      <c r="MU164" s="14"/>
      <c r="MV164" s="14"/>
      <c r="MW164" s="14"/>
      <c r="MX164" s="14"/>
      <c r="MY164" s="14"/>
      <c r="MZ164" s="14"/>
      <c r="NA164" s="14">
        <v>0</v>
      </c>
      <c r="NB164" s="14"/>
      <c r="NC164" s="14"/>
      <c r="ND164" s="14"/>
      <c r="NE164" s="14"/>
      <c r="NF164" s="14"/>
      <c r="NG164" s="14"/>
      <c r="NH164" s="14"/>
      <c r="NI164" s="14"/>
      <c r="NJ164" s="14"/>
      <c r="NK164" s="14"/>
      <c r="NL164" s="14"/>
      <c r="NM164" s="14">
        <v>0</v>
      </c>
      <c r="NN164" s="14"/>
      <c r="NO164" s="14"/>
      <c r="NP164" s="14"/>
      <c r="NQ164" s="14"/>
      <c r="NR164" s="14"/>
      <c r="NS164" s="14"/>
      <c r="NT164" s="14"/>
      <c r="NU164" s="14"/>
      <c r="NV164" s="14"/>
      <c r="NW164" s="14"/>
      <c r="NX164" s="14"/>
      <c r="NY164" s="14">
        <v>0</v>
      </c>
      <c r="NZ164" s="14"/>
      <c r="OA164" s="14"/>
      <c r="OB164" s="14"/>
      <c r="OC164" s="14"/>
      <c r="OD164" s="14"/>
      <c r="OE164" s="14"/>
      <c r="OF164" s="14"/>
      <c r="OG164" s="14"/>
      <c r="OH164" s="14"/>
      <c r="OI164" s="14"/>
      <c r="OJ164" s="14"/>
      <c r="OK164" s="14">
        <v>0</v>
      </c>
      <c r="OL164" s="14"/>
      <c r="OM164" s="14"/>
      <c r="ON164" s="14"/>
      <c r="OO164" s="14"/>
      <c r="OP164" s="14"/>
      <c r="OQ164" s="14"/>
      <c r="OR164" s="14"/>
      <c r="OS164" s="14"/>
      <c r="OT164" s="14"/>
      <c r="OU164" s="14"/>
      <c r="OV164" s="14"/>
      <c r="OW164" s="14">
        <v>0</v>
      </c>
      <c r="OX164" s="14"/>
      <c r="OY164" s="14"/>
      <c r="OZ164" s="14"/>
      <c r="PA164" s="14"/>
      <c r="PB164" s="14"/>
      <c r="PC164" s="14"/>
      <c r="PD164" s="14"/>
      <c r="PE164" s="14"/>
      <c r="PF164" s="14"/>
      <c r="PG164" s="14"/>
      <c r="PH164" s="14"/>
      <c r="PI164" s="14">
        <v>0</v>
      </c>
      <c r="PJ164" s="14"/>
      <c r="PK164" s="14"/>
      <c r="PL164" s="14"/>
      <c r="PM164" s="14"/>
      <c r="PN164" s="14"/>
      <c r="PO164" s="14"/>
      <c r="PP164" s="14"/>
      <c r="PQ164" s="14"/>
      <c r="PR164" s="14"/>
      <c r="PS164" s="14"/>
      <c r="PT164" s="14"/>
      <c r="PU164" s="14">
        <v>0</v>
      </c>
      <c r="PV164" s="14"/>
      <c r="PW164" s="14"/>
      <c r="PX164" s="14"/>
      <c r="PY164" s="14"/>
      <c r="PZ164" s="14"/>
      <c r="QA164" s="14"/>
      <c r="QB164" s="14"/>
      <c r="QC164" s="14"/>
      <c r="QD164" s="14"/>
      <c r="QE164" s="14"/>
      <c r="QF164" s="14"/>
      <c r="QG164" s="14">
        <v>0</v>
      </c>
      <c r="QH164" s="14"/>
      <c r="QI164" s="14"/>
    </row>
    <row r="165" spans="16:451">
      <c r="R165" s="12"/>
      <c r="S165" s="12" t="s">
        <v>56</v>
      </c>
      <c r="T165" s="12"/>
      <c r="U165" s="12"/>
      <c r="V165" s="12"/>
      <c r="W165" s="12"/>
      <c r="X165" s="12"/>
      <c r="Y165" s="12"/>
      <c r="Z165" s="12"/>
      <c r="AA165" s="12"/>
      <c r="AB165" s="12"/>
      <c r="AC165" s="13"/>
      <c r="AD165" s="13">
        <v>1</v>
      </c>
      <c r="AE165" s="13"/>
      <c r="AP165">
        <v>0</v>
      </c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>
        <v>0</v>
      </c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>
        <v>0</v>
      </c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>
        <v>6843.5699999999988</v>
      </c>
      <c r="CA165" s="14"/>
      <c r="CB165" s="15" t="e">
        <v>#DIV/0!</v>
      </c>
      <c r="CC165" s="15" t="e">
        <v>#DIV/0!</v>
      </c>
      <c r="CD165" s="15" t="e">
        <v>#DIV/0!</v>
      </c>
      <c r="CE165" s="15" t="e">
        <v>#DIV/0!</v>
      </c>
      <c r="CF165" s="15" t="e">
        <v>#DIV/0!</v>
      </c>
      <c r="CG165" s="15" t="e">
        <v>#DIV/0!</v>
      </c>
      <c r="CH165" s="15" t="e">
        <v>#DIV/0!</v>
      </c>
      <c r="CI165" s="15" t="e">
        <v>#DIV/0!</v>
      </c>
      <c r="CJ165" s="15" t="e">
        <v>#DIV/0!</v>
      </c>
      <c r="CK165" s="15" t="e">
        <v>#DIV/0!</v>
      </c>
      <c r="CL165" s="15" t="e">
        <v>#DIV/0!</v>
      </c>
      <c r="CM165" s="15" t="e">
        <v>#DIV/0!</v>
      </c>
      <c r="CN165" s="15" t="e">
        <v>#DIV/0!</v>
      </c>
      <c r="CO165" s="15" t="e">
        <v>#DIV/0!</v>
      </c>
      <c r="CP165" s="15" t="e">
        <v>#DIV/0!</v>
      </c>
      <c r="CQ165" s="15" t="e">
        <v>#DIV/0!</v>
      </c>
      <c r="CR165" s="15" t="e">
        <v>#DIV/0!</v>
      </c>
      <c r="CS165" s="15" t="e">
        <v>#DIV/0!</v>
      </c>
      <c r="CT165" s="15" t="e">
        <v>#DIV/0!</v>
      </c>
      <c r="CU165" s="15" t="e">
        <v>#DIV/0!</v>
      </c>
      <c r="CV165" s="15" t="e">
        <v>#DIV/0!</v>
      </c>
      <c r="CW165" s="15" t="e">
        <v>#DIV/0!</v>
      </c>
      <c r="CX165" s="15" t="e">
        <v>#DIV/0!</v>
      </c>
      <c r="CY165" s="15" t="e">
        <v>#DIV/0!</v>
      </c>
      <c r="CZ165" s="15">
        <v>0</v>
      </c>
      <c r="DA165" s="15">
        <v>0</v>
      </c>
      <c r="DB165" s="15">
        <v>0</v>
      </c>
      <c r="DC165" s="15">
        <v>0</v>
      </c>
      <c r="DD165" s="15">
        <v>0</v>
      </c>
      <c r="DE165" s="15">
        <v>0</v>
      </c>
      <c r="DF165" s="15">
        <v>0</v>
      </c>
      <c r="DG165" s="15">
        <v>0</v>
      </c>
      <c r="DH165" s="15">
        <v>0</v>
      </c>
      <c r="DI165" s="15">
        <v>0</v>
      </c>
      <c r="DJ165" s="15">
        <v>0.17285996686912874</v>
      </c>
      <c r="DK165" s="15">
        <v>0</v>
      </c>
      <c r="DL165" s="16">
        <v>0</v>
      </c>
      <c r="DM165" s="16">
        <v>0</v>
      </c>
      <c r="DN165" s="16">
        <v>0</v>
      </c>
      <c r="DO165" s="16">
        <v>0</v>
      </c>
      <c r="DP165" s="16">
        <v>0</v>
      </c>
      <c r="DQ165" s="16">
        <v>0</v>
      </c>
      <c r="DR165" s="16">
        <v>0</v>
      </c>
      <c r="DS165" s="16">
        <v>0</v>
      </c>
      <c r="DT165" s="16">
        <v>0</v>
      </c>
      <c r="DU165" s="16">
        <v>0</v>
      </c>
      <c r="DV165" s="16">
        <v>117.3439754038141</v>
      </c>
      <c r="DW165" s="16">
        <v>0</v>
      </c>
      <c r="DX165" s="16">
        <v>0</v>
      </c>
      <c r="DY165" s="16">
        <v>0</v>
      </c>
      <c r="DZ165" s="16">
        <v>0</v>
      </c>
      <c r="EA165" s="16">
        <v>0</v>
      </c>
      <c r="EB165" s="16">
        <v>0</v>
      </c>
      <c r="EC165" s="16">
        <v>0</v>
      </c>
      <c r="ED165" s="16">
        <v>0</v>
      </c>
      <c r="EE165" s="16">
        <v>0</v>
      </c>
      <c r="EF165" s="16">
        <v>0</v>
      </c>
      <c r="EG165" s="16">
        <v>0</v>
      </c>
      <c r="EH165" s="16">
        <v>86.648398248161897</v>
      </c>
      <c r="EI165" s="16">
        <v>0</v>
      </c>
      <c r="EJ165" s="16">
        <v>0</v>
      </c>
      <c r="EK165" s="16">
        <v>0</v>
      </c>
      <c r="EL165" s="16">
        <v>0</v>
      </c>
      <c r="EM165" s="16">
        <v>0</v>
      </c>
      <c r="EN165" s="16">
        <v>0</v>
      </c>
      <c r="EO165" s="16">
        <v>0</v>
      </c>
      <c r="EP165" s="16">
        <v>0</v>
      </c>
      <c r="EQ165" s="16">
        <v>0</v>
      </c>
      <c r="ER165" s="16">
        <v>0</v>
      </c>
      <c r="ES165" s="16">
        <v>0</v>
      </c>
      <c r="ET165" s="16">
        <v>30.926662803595232</v>
      </c>
      <c r="EU165" s="16">
        <v>0</v>
      </c>
      <c r="EV165" s="16">
        <v>0</v>
      </c>
      <c r="EW165" s="16">
        <v>0</v>
      </c>
      <c r="EX165" s="16">
        <v>0</v>
      </c>
      <c r="EY165" s="16">
        <v>0</v>
      </c>
      <c r="EZ165" s="16">
        <v>0</v>
      </c>
      <c r="FA165" s="16">
        <v>0</v>
      </c>
      <c r="FB165" s="16">
        <v>0</v>
      </c>
      <c r="FC165" s="16">
        <v>0</v>
      </c>
      <c r="FD165" s="16">
        <v>0</v>
      </c>
      <c r="FE165" s="16">
        <v>0</v>
      </c>
      <c r="FF165" s="16">
        <v>663.24795395111744</v>
      </c>
      <c r="FG165" s="16">
        <v>0</v>
      </c>
      <c r="FH165" s="13">
        <v>0</v>
      </c>
      <c r="FI165" s="13">
        <v>0</v>
      </c>
      <c r="FJ165" s="13">
        <v>0</v>
      </c>
      <c r="FK165" s="13">
        <v>0</v>
      </c>
      <c r="FL165" s="13">
        <v>0</v>
      </c>
      <c r="FM165" s="13">
        <v>0</v>
      </c>
      <c r="FN165" s="13">
        <v>0</v>
      </c>
      <c r="FO165" s="13">
        <v>0</v>
      </c>
      <c r="FP165" s="13">
        <v>0</v>
      </c>
      <c r="FQ165" s="13">
        <v>0</v>
      </c>
      <c r="FR165" s="13">
        <v>237319147</v>
      </c>
      <c r="FS165" s="13">
        <v>0</v>
      </c>
      <c r="FT165" s="15">
        <v>0</v>
      </c>
      <c r="FU165" s="15">
        <v>0</v>
      </c>
      <c r="FV165" s="15">
        <v>0</v>
      </c>
      <c r="FW165" s="15">
        <v>0</v>
      </c>
      <c r="FX165" s="15">
        <v>0</v>
      </c>
      <c r="FY165" s="15">
        <v>0</v>
      </c>
      <c r="FZ165" s="15">
        <v>0</v>
      </c>
      <c r="GA165" s="15">
        <v>0</v>
      </c>
      <c r="GB165" s="15">
        <v>0</v>
      </c>
      <c r="GC165" s="15">
        <v>0</v>
      </c>
      <c r="GD165" s="15">
        <v>0.13432683575253207</v>
      </c>
      <c r="GE165" s="15">
        <v>0</v>
      </c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>
        <v>0</v>
      </c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>
        <v>0</v>
      </c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>
        <v>0</v>
      </c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>
        <v>0</v>
      </c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>
        <v>0</v>
      </c>
      <c r="IM165" s="12"/>
      <c r="IN165" s="12"/>
      <c r="IO165" s="12"/>
      <c r="IP165" s="12"/>
      <c r="IQ165" s="12"/>
      <c r="IR165" s="12"/>
      <c r="IS165" s="12"/>
      <c r="IT165" s="12"/>
      <c r="IU165" s="12"/>
      <c r="IV165" s="12"/>
      <c r="IW165" s="12"/>
      <c r="IX165" s="12">
        <v>0</v>
      </c>
      <c r="IY165" s="12"/>
      <c r="IZ165" s="12"/>
      <c r="JA165" s="12"/>
      <c r="JB165" s="12"/>
      <c r="JC165" s="12"/>
      <c r="JD165" s="12"/>
      <c r="JE165" s="12"/>
      <c r="JF165" s="12"/>
      <c r="JG165" s="12"/>
      <c r="JH165" s="12"/>
      <c r="JI165" s="12"/>
      <c r="JJ165" s="12">
        <v>0</v>
      </c>
      <c r="JK165" s="12"/>
      <c r="JL165" s="12"/>
      <c r="JM165" s="12"/>
      <c r="JN165" s="12"/>
      <c r="JO165" s="12"/>
      <c r="JP165" s="12"/>
      <c r="JQ165" s="12"/>
      <c r="JR165" s="12"/>
      <c r="JS165" s="12"/>
      <c r="JT165" s="12"/>
      <c r="JU165" s="12"/>
      <c r="JV165" s="12">
        <v>0</v>
      </c>
      <c r="JW165" s="12"/>
      <c r="JX165" s="12"/>
      <c r="JY165" s="12"/>
      <c r="JZ165" s="12"/>
      <c r="KA165" s="12"/>
      <c r="KB165" s="12"/>
      <c r="KC165" s="12"/>
      <c r="KD165" s="12"/>
      <c r="KE165" s="12"/>
      <c r="KF165" s="12"/>
      <c r="KG165" s="12"/>
      <c r="KH165" s="12">
        <v>0</v>
      </c>
      <c r="KI165" s="12"/>
      <c r="KJ165" s="12"/>
      <c r="KK165" s="12"/>
      <c r="KL165" s="12"/>
      <c r="KM165" s="12"/>
      <c r="KN165" s="12"/>
      <c r="KO165" s="12"/>
      <c r="KP165" s="12"/>
      <c r="KQ165" s="12"/>
      <c r="KR165" s="12"/>
      <c r="KS165" s="12"/>
      <c r="KT165" s="12">
        <v>0</v>
      </c>
      <c r="KU165" s="12"/>
      <c r="KV165" s="12"/>
      <c r="KW165" s="12"/>
      <c r="KX165" s="12"/>
      <c r="KY165" s="12"/>
      <c r="KZ165" s="12"/>
      <c r="LA165" s="12"/>
      <c r="LB165" s="12"/>
      <c r="LC165" s="12"/>
      <c r="LD165" s="12"/>
      <c r="LE165" s="12"/>
      <c r="LF165" s="12">
        <v>16619</v>
      </c>
      <c r="LG165" s="12"/>
      <c r="LH165" s="12"/>
      <c r="LI165" s="12"/>
      <c r="LJ165" s="12"/>
      <c r="LK165" s="12"/>
      <c r="LL165" s="12"/>
      <c r="LM165" s="12"/>
      <c r="LN165" s="12"/>
      <c r="LO165" s="12"/>
      <c r="LP165" s="12"/>
      <c r="LQ165" s="12"/>
      <c r="LR165" s="12">
        <v>0</v>
      </c>
      <c r="LS165" s="12"/>
      <c r="LT165" s="14"/>
      <c r="LU165" s="14"/>
      <c r="LV165" s="14"/>
      <c r="LW165" s="14"/>
      <c r="LX165" s="14"/>
      <c r="LY165" s="14"/>
      <c r="LZ165" s="14"/>
      <c r="MA165" s="14"/>
      <c r="MB165" s="14"/>
      <c r="MC165" s="14"/>
      <c r="MD165" s="14">
        <v>0</v>
      </c>
      <c r="ME165" s="14"/>
      <c r="MF165" s="14"/>
      <c r="MG165" s="14"/>
      <c r="MH165" s="14"/>
      <c r="MI165" s="14"/>
      <c r="MJ165" s="14"/>
      <c r="MK165" s="14"/>
      <c r="ML165" s="14"/>
      <c r="MM165" s="14"/>
      <c r="MN165" s="14"/>
      <c r="MO165" s="14"/>
      <c r="MP165" s="14">
        <v>0</v>
      </c>
      <c r="MQ165" s="14"/>
      <c r="MR165" s="14"/>
      <c r="MS165" s="14"/>
      <c r="MT165" s="14"/>
      <c r="MU165" s="14"/>
      <c r="MV165" s="14"/>
      <c r="MW165" s="14"/>
      <c r="MX165" s="14"/>
      <c r="MY165" s="14"/>
      <c r="MZ165" s="14"/>
      <c r="NA165" s="14"/>
      <c r="NB165" s="14">
        <v>0</v>
      </c>
      <c r="NC165" s="14"/>
      <c r="ND165" s="14"/>
      <c r="NE165" s="14"/>
      <c r="NF165" s="14"/>
      <c r="NG165" s="14"/>
      <c r="NH165" s="14"/>
      <c r="NI165" s="14"/>
      <c r="NJ165" s="14"/>
      <c r="NK165" s="14"/>
      <c r="NL165" s="14"/>
      <c r="NM165" s="14"/>
      <c r="NN165" s="14">
        <v>0</v>
      </c>
      <c r="NO165" s="14"/>
      <c r="NP165" s="14"/>
      <c r="NQ165" s="14"/>
      <c r="NR165" s="14"/>
      <c r="NS165" s="14"/>
      <c r="NT165" s="14"/>
      <c r="NU165" s="14"/>
      <c r="NV165" s="14"/>
      <c r="NW165" s="14"/>
      <c r="NX165" s="14"/>
      <c r="NY165" s="14"/>
      <c r="NZ165" s="14">
        <v>0</v>
      </c>
      <c r="OA165" s="14"/>
      <c r="OB165" s="14"/>
      <c r="OC165" s="14"/>
      <c r="OD165" s="14"/>
      <c r="OE165" s="14"/>
      <c r="OF165" s="14"/>
      <c r="OG165" s="14"/>
      <c r="OH165" s="14"/>
      <c r="OI165" s="14"/>
      <c r="OJ165" s="14"/>
      <c r="OK165" s="14"/>
      <c r="OL165" s="14">
        <v>0</v>
      </c>
      <c r="OM165" s="14"/>
      <c r="ON165" s="14"/>
      <c r="OO165" s="14"/>
      <c r="OP165" s="14"/>
      <c r="OQ165" s="14"/>
      <c r="OR165" s="14"/>
      <c r="OS165" s="14"/>
      <c r="OT165" s="14"/>
      <c r="OU165" s="14"/>
      <c r="OV165" s="14"/>
      <c r="OW165" s="14"/>
      <c r="OX165" s="14">
        <v>0</v>
      </c>
      <c r="OY165" s="14"/>
      <c r="OZ165" s="14"/>
      <c r="PA165" s="14"/>
      <c r="PB165" s="14"/>
      <c r="PC165" s="14"/>
      <c r="PD165" s="14"/>
      <c r="PE165" s="14"/>
      <c r="PF165" s="14"/>
      <c r="PG165" s="14"/>
      <c r="PH165" s="14"/>
      <c r="PI165" s="14"/>
      <c r="PJ165" s="14">
        <v>0</v>
      </c>
      <c r="PK165" s="14"/>
      <c r="PL165" s="14"/>
      <c r="PM165" s="14"/>
      <c r="PN165" s="14"/>
      <c r="PO165" s="14"/>
      <c r="PP165" s="14"/>
      <c r="PQ165" s="14"/>
      <c r="PR165" s="14"/>
      <c r="PS165" s="14"/>
      <c r="PT165" s="14"/>
      <c r="PU165" s="14"/>
      <c r="PV165" s="14">
        <v>0</v>
      </c>
      <c r="PW165" s="14"/>
      <c r="PX165" s="14"/>
      <c r="PY165" s="14"/>
      <c r="PZ165" s="14"/>
      <c r="QA165" s="14"/>
      <c r="QB165" s="14"/>
      <c r="QC165" s="14"/>
      <c r="QD165" s="14"/>
      <c r="QE165" s="14"/>
      <c r="QF165" s="14"/>
      <c r="QG165" s="14"/>
      <c r="QH165" s="14">
        <v>0</v>
      </c>
      <c r="QI165" s="14"/>
    </row>
    <row r="166" spans="16:451">
      <c r="R166" s="12"/>
      <c r="S166" s="12" t="s">
        <v>57</v>
      </c>
      <c r="T166" s="12"/>
      <c r="U166" s="12"/>
      <c r="V166" s="12"/>
      <c r="W166" s="12"/>
      <c r="X166" s="12"/>
      <c r="Y166" s="12"/>
      <c r="Z166" s="12"/>
      <c r="AA166" s="12"/>
      <c r="AB166" s="12"/>
      <c r="AC166" s="13"/>
      <c r="AD166" s="13"/>
      <c r="AE166" s="13">
        <v>1</v>
      </c>
      <c r="AQ166">
        <v>688896.11999999976</v>
      </c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>
        <v>688896.11999999976</v>
      </c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>
        <v>0</v>
      </c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>
        <v>0</v>
      </c>
      <c r="CB166" s="15" t="e">
        <v>#DIV/0!</v>
      </c>
      <c r="CC166" s="15" t="e">
        <v>#DIV/0!</v>
      </c>
      <c r="CD166" s="15" t="e">
        <v>#DIV/0!</v>
      </c>
      <c r="CE166" s="15" t="e">
        <v>#DIV/0!</v>
      </c>
      <c r="CF166" s="15" t="e">
        <v>#DIV/0!</v>
      </c>
      <c r="CG166" s="15" t="e">
        <v>#DIV/0!</v>
      </c>
      <c r="CH166" s="15" t="e">
        <v>#DIV/0!</v>
      </c>
      <c r="CI166" s="15" t="e">
        <v>#DIV/0!</v>
      </c>
      <c r="CJ166" s="15" t="e">
        <v>#DIV/0!</v>
      </c>
      <c r="CK166" s="15" t="e">
        <v>#DIV/0!</v>
      </c>
      <c r="CL166" s="15" t="e">
        <v>#DIV/0!</v>
      </c>
      <c r="CM166" s="15" t="e">
        <v>#DIV/0!</v>
      </c>
      <c r="CN166" s="15" t="e">
        <v>#DIV/0!</v>
      </c>
      <c r="CO166" s="15" t="e">
        <v>#DIV/0!</v>
      </c>
      <c r="CP166" s="15" t="e">
        <v>#DIV/0!</v>
      </c>
      <c r="CQ166" s="15" t="e">
        <v>#DIV/0!</v>
      </c>
      <c r="CR166" s="15" t="e">
        <v>#DIV/0!</v>
      </c>
      <c r="CS166" s="15" t="e">
        <v>#DIV/0!</v>
      </c>
      <c r="CT166" s="15" t="e">
        <v>#DIV/0!</v>
      </c>
      <c r="CU166" s="15" t="e">
        <v>#DIV/0!</v>
      </c>
      <c r="CV166" s="15" t="e">
        <v>#DIV/0!</v>
      </c>
      <c r="CW166" s="15" t="e">
        <v>#DIV/0!</v>
      </c>
      <c r="CX166" s="15" t="e">
        <v>#DIV/0!</v>
      </c>
      <c r="CY166" s="15" t="e">
        <v>#DIV/0!</v>
      </c>
      <c r="CZ166" s="15">
        <v>0</v>
      </c>
      <c r="DA166" s="15">
        <v>0</v>
      </c>
      <c r="DB166" s="15">
        <v>0</v>
      </c>
      <c r="DC166" s="15">
        <v>0</v>
      </c>
      <c r="DD166" s="15">
        <v>0</v>
      </c>
      <c r="DE166" s="15">
        <v>0</v>
      </c>
      <c r="DF166" s="15">
        <v>0</v>
      </c>
      <c r="DG166" s="15">
        <v>0</v>
      </c>
      <c r="DH166" s="15">
        <v>0</v>
      </c>
      <c r="DI166" s="15">
        <v>0</v>
      </c>
      <c r="DJ166" s="15">
        <v>0</v>
      </c>
      <c r="DK166" s="15">
        <v>0.16184797939553142</v>
      </c>
      <c r="DL166" s="16">
        <v>0</v>
      </c>
      <c r="DM166" s="16">
        <v>0</v>
      </c>
      <c r="DN166" s="16">
        <v>0</v>
      </c>
      <c r="DO166" s="16">
        <v>0</v>
      </c>
      <c r="DP166" s="16">
        <v>0</v>
      </c>
      <c r="DQ166" s="16">
        <v>0</v>
      </c>
      <c r="DR166" s="16">
        <v>0</v>
      </c>
      <c r="DS166" s="16">
        <v>0</v>
      </c>
      <c r="DT166" s="16">
        <v>0</v>
      </c>
      <c r="DU166" s="16">
        <v>0</v>
      </c>
      <c r="DV166" s="16">
        <v>0</v>
      </c>
      <c r="DW166" s="16">
        <v>114.44276130041065</v>
      </c>
      <c r="DX166" s="16">
        <v>0</v>
      </c>
      <c r="DY166" s="16">
        <v>0</v>
      </c>
      <c r="DZ166" s="16">
        <v>0</v>
      </c>
      <c r="EA166" s="16">
        <v>0</v>
      </c>
      <c r="EB166" s="16">
        <v>0</v>
      </c>
      <c r="EC166" s="16">
        <v>0</v>
      </c>
      <c r="ED166" s="16">
        <v>0</v>
      </c>
      <c r="EE166" s="16">
        <v>0</v>
      </c>
      <c r="EF166" s="16">
        <v>0</v>
      </c>
      <c r="EG166" s="16">
        <v>0</v>
      </c>
      <c r="EH166" s="16">
        <v>0</v>
      </c>
      <c r="EI166" s="16">
        <v>83.828488369264292</v>
      </c>
      <c r="EJ166" s="16">
        <v>0</v>
      </c>
      <c r="EK166" s="16">
        <v>0</v>
      </c>
      <c r="EL166" s="16">
        <v>0</v>
      </c>
      <c r="EM166" s="16">
        <v>0</v>
      </c>
      <c r="EN166" s="16">
        <v>0</v>
      </c>
      <c r="EO166" s="16">
        <v>0</v>
      </c>
      <c r="EP166" s="16">
        <v>0</v>
      </c>
      <c r="EQ166" s="16">
        <v>0</v>
      </c>
      <c r="ER166" s="16">
        <v>0</v>
      </c>
      <c r="ES166" s="16">
        <v>0</v>
      </c>
      <c r="ET166" s="16">
        <v>0</v>
      </c>
      <c r="EU166" s="16">
        <v>30.703446561734943</v>
      </c>
      <c r="EV166" s="16">
        <v>0</v>
      </c>
      <c r="EW166" s="16">
        <v>0</v>
      </c>
      <c r="EX166" s="16">
        <v>0</v>
      </c>
      <c r="EY166" s="16">
        <v>0</v>
      </c>
      <c r="EZ166" s="16">
        <v>0</v>
      </c>
      <c r="FA166" s="16">
        <v>0</v>
      </c>
      <c r="FB166" s="16">
        <v>0</v>
      </c>
      <c r="FC166" s="16">
        <v>0</v>
      </c>
      <c r="FD166" s="16">
        <v>0</v>
      </c>
      <c r="FE166" s="16">
        <v>0</v>
      </c>
      <c r="FF166" s="16">
        <v>0</v>
      </c>
      <c r="FG166" s="16">
        <v>743.41354512117584</v>
      </c>
      <c r="FH166" s="13">
        <v>0</v>
      </c>
      <c r="FI166" s="13">
        <v>0</v>
      </c>
      <c r="FJ166" s="13">
        <v>0</v>
      </c>
      <c r="FK166" s="13">
        <v>0</v>
      </c>
      <c r="FL166" s="13">
        <v>0</v>
      </c>
      <c r="FM166" s="13">
        <v>0</v>
      </c>
      <c r="FN166" s="13">
        <v>0</v>
      </c>
      <c r="FO166" s="13">
        <v>0</v>
      </c>
      <c r="FP166" s="13">
        <v>0</v>
      </c>
      <c r="FQ166" s="13">
        <v>0</v>
      </c>
      <c r="FR166" s="13">
        <v>0</v>
      </c>
      <c r="FS166" s="13">
        <v>577365662</v>
      </c>
      <c r="FT166" s="15">
        <v>0</v>
      </c>
      <c r="FU166" s="15">
        <v>0</v>
      </c>
      <c r="FV166" s="15">
        <v>0</v>
      </c>
      <c r="FW166" s="15">
        <v>0</v>
      </c>
      <c r="FX166" s="15">
        <v>0</v>
      </c>
      <c r="FY166" s="15">
        <v>0</v>
      </c>
      <c r="FZ166" s="15">
        <v>0</v>
      </c>
      <c r="GA166" s="15">
        <v>0</v>
      </c>
      <c r="GB166" s="15">
        <v>0</v>
      </c>
      <c r="GC166" s="15">
        <v>0</v>
      </c>
      <c r="GD166" s="15">
        <v>0</v>
      </c>
      <c r="GE166" s="15">
        <v>0.19757757578593255</v>
      </c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>
        <v>0</v>
      </c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>
        <v>0</v>
      </c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>
        <v>0</v>
      </c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>
        <v>0</v>
      </c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>
        <v>0</v>
      </c>
      <c r="IN166" s="12"/>
      <c r="IO166" s="12"/>
      <c r="IP166" s="12"/>
      <c r="IQ166" s="12"/>
      <c r="IR166" s="12"/>
      <c r="IS166" s="12"/>
      <c r="IT166" s="12"/>
      <c r="IU166" s="12"/>
      <c r="IV166" s="12"/>
      <c r="IW166" s="12"/>
      <c r="IX166" s="12"/>
      <c r="IY166" s="12">
        <v>0</v>
      </c>
      <c r="IZ166" s="12"/>
      <c r="JA166" s="12"/>
      <c r="JB166" s="12"/>
      <c r="JC166" s="12"/>
      <c r="JD166" s="12"/>
      <c r="JE166" s="12"/>
      <c r="JF166" s="12"/>
      <c r="JG166" s="12"/>
      <c r="JH166" s="12"/>
      <c r="JI166" s="12"/>
      <c r="JJ166" s="12"/>
      <c r="JK166" s="12">
        <v>0</v>
      </c>
      <c r="JL166" s="12"/>
      <c r="JM166" s="12"/>
      <c r="JN166" s="12"/>
      <c r="JO166" s="12"/>
      <c r="JP166" s="12"/>
      <c r="JQ166" s="12"/>
      <c r="JR166" s="12"/>
      <c r="JS166" s="12"/>
      <c r="JT166" s="12"/>
      <c r="JU166" s="12"/>
      <c r="JV166" s="12"/>
      <c r="JW166" s="12">
        <v>0</v>
      </c>
      <c r="JX166" s="12"/>
      <c r="JY166" s="12"/>
      <c r="JZ166" s="12"/>
      <c r="KA166" s="12"/>
      <c r="KB166" s="12"/>
      <c r="KC166" s="12"/>
      <c r="KD166" s="12"/>
      <c r="KE166" s="12"/>
      <c r="KF166" s="12"/>
      <c r="KG166" s="12"/>
      <c r="KH166" s="12"/>
      <c r="KI166" s="12">
        <v>0</v>
      </c>
      <c r="KJ166" s="12"/>
      <c r="KK166" s="12"/>
      <c r="KL166" s="12"/>
      <c r="KM166" s="12"/>
      <c r="KN166" s="12"/>
      <c r="KO166" s="12"/>
      <c r="KP166" s="12"/>
      <c r="KQ166" s="12"/>
      <c r="KR166" s="12"/>
      <c r="KS166" s="12"/>
      <c r="KT166" s="12"/>
      <c r="KU166" s="12">
        <v>0</v>
      </c>
      <c r="KV166" s="12"/>
      <c r="KW166" s="12"/>
      <c r="KX166" s="12"/>
      <c r="KY166" s="12"/>
      <c r="KZ166" s="12"/>
      <c r="LA166" s="12"/>
      <c r="LB166" s="12"/>
      <c r="LC166" s="12"/>
      <c r="LD166" s="12"/>
      <c r="LE166" s="12"/>
      <c r="LF166" s="12"/>
      <c r="LG166" s="12">
        <v>0</v>
      </c>
      <c r="LH166" s="12"/>
      <c r="LI166" s="12"/>
      <c r="LJ166" s="12"/>
      <c r="LK166" s="12"/>
      <c r="LL166" s="12"/>
      <c r="LM166" s="12"/>
      <c r="LN166" s="12"/>
      <c r="LO166" s="12"/>
      <c r="LP166" s="12"/>
      <c r="LQ166" s="12"/>
      <c r="LR166" s="12"/>
      <c r="LS166" s="12">
        <v>36900</v>
      </c>
      <c r="LT166" s="14"/>
      <c r="LU166" s="14"/>
      <c r="LV166" s="14"/>
      <c r="LW166" s="14"/>
      <c r="LX166" s="14"/>
      <c r="LY166" s="14"/>
      <c r="LZ166" s="14"/>
      <c r="MA166" s="14"/>
      <c r="MB166" s="14"/>
      <c r="MC166" s="14"/>
      <c r="MD166" s="14"/>
      <c r="ME166" s="14">
        <v>0</v>
      </c>
      <c r="MF166" s="14"/>
      <c r="MG166" s="14"/>
      <c r="MH166" s="14"/>
      <c r="MI166" s="14"/>
      <c r="MJ166" s="14"/>
      <c r="MK166" s="14"/>
      <c r="ML166" s="14"/>
      <c r="MM166" s="14"/>
      <c r="MN166" s="14"/>
      <c r="MO166" s="14"/>
      <c r="MP166" s="14"/>
      <c r="MQ166" s="14">
        <v>0</v>
      </c>
      <c r="MR166" s="14"/>
      <c r="MS166" s="14"/>
      <c r="MT166" s="14"/>
      <c r="MU166" s="14"/>
      <c r="MV166" s="14"/>
      <c r="MW166" s="14"/>
      <c r="MX166" s="14"/>
      <c r="MY166" s="14"/>
      <c r="MZ166" s="14"/>
      <c r="NA166" s="14"/>
      <c r="NB166" s="14"/>
      <c r="NC166" s="14">
        <v>0</v>
      </c>
      <c r="ND166" s="14"/>
      <c r="NE166" s="14"/>
      <c r="NF166" s="14"/>
      <c r="NG166" s="14"/>
      <c r="NH166" s="14"/>
      <c r="NI166" s="14"/>
      <c r="NJ166" s="14"/>
      <c r="NK166" s="14"/>
      <c r="NL166" s="14"/>
      <c r="NM166" s="14"/>
      <c r="NN166" s="14"/>
      <c r="NO166" s="14">
        <v>0</v>
      </c>
      <c r="NP166" s="14"/>
      <c r="NQ166" s="14"/>
      <c r="NR166" s="14"/>
      <c r="NS166" s="14"/>
      <c r="NT166" s="14"/>
      <c r="NU166" s="14"/>
      <c r="NV166" s="14"/>
      <c r="NW166" s="14"/>
      <c r="NX166" s="14"/>
      <c r="NY166" s="14"/>
      <c r="NZ166" s="14"/>
      <c r="OA166" s="14">
        <v>0</v>
      </c>
      <c r="OB166" s="14"/>
      <c r="OC166" s="14"/>
      <c r="OD166" s="14"/>
      <c r="OE166" s="14"/>
      <c r="OF166" s="14"/>
      <c r="OG166" s="14"/>
      <c r="OH166" s="14"/>
      <c r="OI166" s="14"/>
      <c r="OJ166" s="14"/>
      <c r="OK166" s="14"/>
      <c r="OL166" s="14"/>
      <c r="OM166" s="14">
        <v>0</v>
      </c>
      <c r="ON166" s="14"/>
      <c r="OO166" s="14"/>
      <c r="OP166" s="14"/>
      <c r="OQ166" s="14"/>
      <c r="OR166" s="14"/>
      <c r="OS166" s="14"/>
      <c r="OT166" s="14"/>
      <c r="OU166" s="14"/>
      <c r="OV166" s="14"/>
      <c r="OW166" s="14"/>
      <c r="OX166" s="14"/>
      <c r="OY166" s="14">
        <v>0</v>
      </c>
      <c r="OZ166" s="14"/>
      <c r="PA166" s="14"/>
      <c r="PB166" s="14"/>
      <c r="PC166" s="14"/>
      <c r="PD166" s="14"/>
      <c r="PE166" s="14"/>
      <c r="PF166" s="14"/>
      <c r="PG166" s="14"/>
      <c r="PH166" s="14"/>
      <c r="PI166" s="14"/>
      <c r="PJ166" s="14"/>
      <c r="PK166" s="14">
        <v>0</v>
      </c>
      <c r="PL166" s="14"/>
      <c r="PM166" s="14"/>
      <c r="PN166" s="14"/>
      <c r="PO166" s="14"/>
      <c r="PP166" s="14"/>
      <c r="PQ166" s="14"/>
      <c r="PR166" s="14"/>
      <c r="PS166" s="14"/>
      <c r="PT166" s="14"/>
      <c r="PU166" s="14"/>
      <c r="PV166" s="14"/>
      <c r="PW166" s="14">
        <v>0</v>
      </c>
      <c r="PX166" s="14"/>
      <c r="PY166" s="14"/>
      <c r="PZ166" s="14"/>
      <c r="QA166" s="14"/>
      <c r="QB166" s="14"/>
      <c r="QC166" s="14"/>
      <c r="QD166" s="14"/>
      <c r="QE166" s="14"/>
      <c r="QF166" s="14"/>
      <c r="QG166" s="14"/>
      <c r="QH166" s="14"/>
      <c r="QI166" s="14">
        <v>0</v>
      </c>
    </row>
    <row r="167" spans="16:451">
      <c r="R167" s="12" t="s">
        <v>110</v>
      </c>
      <c r="S167" s="12" t="s">
        <v>46</v>
      </c>
      <c r="T167" s="12"/>
      <c r="U167" s="12">
        <v>49</v>
      </c>
      <c r="V167" s="12"/>
      <c r="W167" s="12"/>
      <c r="X167" s="12"/>
      <c r="Y167" s="12"/>
      <c r="Z167" s="12"/>
      <c r="AA167" s="12">
        <v>1</v>
      </c>
      <c r="AB167" s="12">
        <v>3</v>
      </c>
      <c r="AC167" s="12"/>
      <c r="AD167" s="12"/>
      <c r="AE167" s="12"/>
      <c r="AG167">
        <v>191023.15000000002</v>
      </c>
      <c r="AM167">
        <v>0</v>
      </c>
      <c r="AN167">
        <v>0</v>
      </c>
      <c r="AR167" s="14"/>
      <c r="AS167" s="14">
        <v>191023.15000000002</v>
      </c>
      <c r="AT167" s="14"/>
      <c r="AU167" s="14"/>
      <c r="AV167" s="14"/>
      <c r="AW167" s="14"/>
      <c r="AX167" s="14"/>
      <c r="AY167" s="14">
        <v>0</v>
      </c>
      <c r="AZ167" s="14">
        <v>0</v>
      </c>
      <c r="BA167" s="14"/>
      <c r="BB167" s="14"/>
      <c r="BC167" s="14"/>
      <c r="BD167" s="14"/>
      <c r="BE167" s="14">
        <v>0</v>
      </c>
      <c r="BF167" s="14"/>
      <c r="BG167" s="14"/>
      <c r="BH167" s="14"/>
      <c r="BI167" s="14"/>
      <c r="BJ167" s="14"/>
      <c r="BK167" s="14">
        <v>0</v>
      </c>
      <c r="BL167" s="14">
        <v>0</v>
      </c>
      <c r="BM167" s="14"/>
      <c r="BN167" s="14"/>
      <c r="BO167" s="14"/>
      <c r="BP167" s="14"/>
      <c r="BQ167" s="14">
        <v>2570.6620954166669</v>
      </c>
      <c r="BR167" s="14"/>
      <c r="BS167" s="14"/>
      <c r="BT167" s="14"/>
      <c r="BU167" s="14"/>
      <c r="BV167" s="14"/>
      <c r="BW167" s="14">
        <v>0</v>
      </c>
      <c r="BX167" s="14">
        <v>0</v>
      </c>
      <c r="BY167" s="14"/>
      <c r="BZ167" s="14"/>
      <c r="CA167" s="14"/>
      <c r="CB167" s="15" t="e">
        <v>#DIV/0!</v>
      </c>
      <c r="CC167" s="15">
        <v>0</v>
      </c>
      <c r="CD167" s="15" t="e">
        <v>#DIV/0!</v>
      </c>
      <c r="CE167" s="15" t="e">
        <v>#DIV/0!</v>
      </c>
      <c r="CF167" s="15" t="e">
        <v>#DIV/0!</v>
      </c>
      <c r="CG167" s="15" t="e">
        <v>#DIV/0!</v>
      </c>
      <c r="CH167" s="15" t="e">
        <v>#DIV/0!</v>
      </c>
      <c r="CI167" s="15" t="e">
        <v>#DIV/0!</v>
      </c>
      <c r="CJ167" s="15" t="e">
        <v>#DIV/0!</v>
      </c>
      <c r="CK167" s="15" t="e">
        <v>#DIV/0!</v>
      </c>
      <c r="CL167" s="15" t="e">
        <v>#DIV/0!</v>
      </c>
      <c r="CM167" s="15" t="e">
        <v>#DIV/0!</v>
      </c>
      <c r="CN167" s="15" t="e">
        <v>#DIV/0!</v>
      </c>
      <c r="CO167" s="15">
        <v>0</v>
      </c>
      <c r="CP167" s="15" t="e">
        <v>#DIV/0!</v>
      </c>
      <c r="CQ167" s="15" t="e">
        <v>#DIV/0!</v>
      </c>
      <c r="CR167" s="15" t="e">
        <v>#DIV/0!</v>
      </c>
      <c r="CS167" s="15" t="e">
        <v>#DIV/0!</v>
      </c>
      <c r="CT167" s="15" t="e">
        <v>#DIV/0!</v>
      </c>
      <c r="CU167" s="15" t="e">
        <v>#DIV/0!</v>
      </c>
      <c r="CV167" s="15" t="e">
        <v>#DIV/0!</v>
      </c>
      <c r="CW167" s="15" t="e">
        <v>#DIV/0!</v>
      </c>
      <c r="CX167" s="15" t="e">
        <v>#DIV/0!</v>
      </c>
      <c r="CY167" s="15" t="e">
        <v>#DIV/0!</v>
      </c>
      <c r="CZ167" s="15">
        <v>0</v>
      </c>
      <c r="DA167" s="15">
        <v>0.17022809702834332</v>
      </c>
      <c r="DB167" s="15">
        <v>0</v>
      </c>
      <c r="DC167" s="15">
        <v>0</v>
      </c>
      <c r="DD167" s="15">
        <v>0</v>
      </c>
      <c r="DE167" s="15">
        <v>0</v>
      </c>
      <c r="DF167" s="15">
        <v>0</v>
      </c>
      <c r="DG167" s="15">
        <v>0.17989999999999998</v>
      </c>
      <c r="DH167" s="15">
        <v>0.17189696279422928</v>
      </c>
      <c r="DI167" s="15">
        <v>0</v>
      </c>
      <c r="DJ167" s="15">
        <v>0</v>
      </c>
      <c r="DK167" s="15">
        <v>0</v>
      </c>
      <c r="DL167" s="16">
        <v>0</v>
      </c>
      <c r="DM167" s="16">
        <v>114.93286187856263</v>
      </c>
      <c r="DN167" s="16">
        <v>0</v>
      </c>
      <c r="DO167" s="16">
        <v>0</v>
      </c>
      <c r="DP167" s="16">
        <v>0</v>
      </c>
      <c r="DQ167" s="16">
        <v>0</v>
      </c>
      <c r="DR167" s="16">
        <v>0</v>
      </c>
      <c r="DS167" s="16">
        <v>120</v>
      </c>
      <c r="DT167" s="16">
        <v>108.01822323462414</v>
      </c>
      <c r="DU167" s="16">
        <v>0</v>
      </c>
      <c r="DV167" s="16">
        <v>0</v>
      </c>
      <c r="DW167" s="16">
        <v>0</v>
      </c>
      <c r="DX167" s="16">
        <v>0</v>
      </c>
      <c r="DY167" s="16">
        <v>65.228280984711972</v>
      </c>
      <c r="DZ167" s="16">
        <v>0</v>
      </c>
      <c r="EA167" s="16">
        <v>0</v>
      </c>
      <c r="EB167" s="16">
        <v>0</v>
      </c>
      <c r="EC167" s="16">
        <v>0</v>
      </c>
      <c r="ED167" s="16">
        <v>0</v>
      </c>
      <c r="EE167" s="16">
        <v>82</v>
      </c>
      <c r="EF167" s="16">
        <v>51.283599088838265</v>
      </c>
      <c r="EG167" s="16">
        <v>0</v>
      </c>
      <c r="EH167" s="16">
        <v>0</v>
      </c>
      <c r="EI167" s="16">
        <v>0</v>
      </c>
      <c r="EJ167" s="16">
        <v>0</v>
      </c>
      <c r="EK167" s="16">
        <v>50.048777284070042</v>
      </c>
      <c r="EL167" s="16">
        <v>0</v>
      </c>
      <c r="EM167" s="16">
        <v>0</v>
      </c>
      <c r="EN167" s="16">
        <v>0</v>
      </c>
      <c r="EO167" s="16">
        <v>0</v>
      </c>
      <c r="EP167" s="16">
        <v>0</v>
      </c>
      <c r="EQ167" s="16">
        <v>50</v>
      </c>
      <c r="ER167" s="16">
        <v>57.42444950645406</v>
      </c>
      <c r="ES167" s="16">
        <v>0</v>
      </c>
      <c r="ET167" s="16">
        <v>0</v>
      </c>
      <c r="EU167" s="16">
        <v>0</v>
      </c>
      <c r="EV167" s="16">
        <v>0</v>
      </c>
      <c r="EW167" s="16">
        <v>654.61270524809913</v>
      </c>
      <c r="EX167" s="16">
        <v>0</v>
      </c>
      <c r="EY167" s="16">
        <v>0</v>
      </c>
      <c r="EZ167" s="16">
        <v>0</v>
      </c>
      <c r="FA167" s="16">
        <v>0</v>
      </c>
      <c r="FB167" s="16">
        <v>0</v>
      </c>
      <c r="FC167" s="16">
        <v>612.5</v>
      </c>
      <c r="FD167" s="16">
        <v>642.92615793470009</v>
      </c>
      <c r="FE167" s="16">
        <v>0</v>
      </c>
      <c r="FF167" s="16">
        <v>0</v>
      </c>
      <c r="FG167" s="16">
        <v>0</v>
      </c>
      <c r="FH167" s="13">
        <v>0</v>
      </c>
      <c r="FI167" s="13">
        <v>11536.428571428571</v>
      </c>
      <c r="FJ167" s="13">
        <v>0</v>
      </c>
      <c r="FK167" s="13">
        <v>0</v>
      </c>
      <c r="FL167" s="13">
        <v>0</v>
      </c>
      <c r="FM167" s="13">
        <v>0</v>
      </c>
      <c r="FN167" s="13">
        <v>0</v>
      </c>
      <c r="FO167" s="13">
        <v>17600</v>
      </c>
      <c r="FP167" s="13">
        <v>10033.333333333334</v>
      </c>
      <c r="FQ167" s="13">
        <v>0</v>
      </c>
      <c r="FR167" s="13">
        <v>0</v>
      </c>
      <c r="FS167" s="13">
        <v>0</v>
      </c>
      <c r="FT167" s="15">
        <v>0</v>
      </c>
      <c r="FU167" s="15">
        <v>0.17241234067771127</v>
      </c>
      <c r="FV167" s="15">
        <v>0</v>
      </c>
      <c r="FW167" s="15">
        <v>0</v>
      </c>
      <c r="FX167" s="15">
        <v>0</v>
      </c>
      <c r="FY167" s="15">
        <v>0</v>
      </c>
      <c r="FZ167" s="15">
        <v>0</v>
      </c>
      <c r="GA167" s="15">
        <v>0.2625568181818182</v>
      </c>
      <c r="GB167" s="15">
        <v>0.12491694352159469</v>
      </c>
      <c r="GC167" s="15">
        <v>0</v>
      </c>
      <c r="GD167" s="15">
        <v>0</v>
      </c>
      <c r="GE167" s="15">
        <v>0</v>
      </c>
      <c r="GF167" s="12"/>
      <c r="GG167" s="12">
        <v>0</v>
      </c>
      <c r="GH167" s="12"/>
      <c r="GI167" s="12"/>
      <c r="GJ167" s="12"/>
      <c r="GK167" s="12"/>
      <c r="GL167" s="12"/>
      <c r="GM167" s="12">
        <v>0</v>
      </c>
      <c r="GN167" s="12">
        <v>0</v>
      </c>
      <c r="GO167" s="12"/>
      <c r="GP167" s="12"/>
      <c r="GQ167" s="12"/>
      <c r="GR167" s="12"/>
      <c r="GS167" s="12">
        <v>49</v>
      </c>
      <c r="GT167" s="12"/>
      <c r="GU167" s="12"/>
      <c r="GV167" s="12"/>
      <c r="GW167" s="12"/>
      <c r="GX167" s="12"/>
      <c r="GY167" s="12">
        <v>0</v>
      </c>
      <c r="GZ167" s="12">
        <v>0</v>
      </c>
      <c r="HA167" s="12"/>
      <c r="HB167" s="12"/>
      <c r="HC167" s="12"/>
      <c r="HD167" s="12"/>
      <c r="HE167" s="12">
        <v>0</v>
      </c>
      <c r="HF167" s="12"/>
      <c r="HG167" s="12"/>
      <c r="HH167" s="12"/>
      <c r="HI167" s="12"/>
      <c r="HJ167" s="12"/>
      <c r="HK167" s="12">
        <v>0</v>
      </c>
      <c r="HL167" s="12">
        <v>0</v>
      </c>
      <c r="HM167" s="12"/>
      <c r="HN167" s="12"/>
      <c r="HO167" s="12"/>
      <c r="HP167" s="12"/>
      <c r="HQ167" s="12">
        <v>0</v>
      </c>
      <c r="HR167" s="12"/>
      <c r="HS167" s="12"/>
      <c r="HT167" s="12"/>
      <c r="HU167" s="12"/>
      <c r="HV167" s="12"/>
      <c r="HW167" s="12">
        <v>0</v>
      </c>
      <c r="HX167" s="12">
        <v>0</v>
      </c>
      <c r="HY167" s="12"/>
      <c r="HZ167" s="12"/>
      <c r="IA167" s="12"/>
      <c r="IB167" s="12"/>
      <c r="IC167" s="12">
        <v>0</v>
      </c>
      <c r="ID167" s="12"/>
      <c r="IE167" s="12"/>
      <c r="IF167" s="12"/>
      <c r="IG167" s="12"/>
      <c r="IH167" s="12"/>
      <c r="II167" s="12">
        <v>0</v>
      </c>
      <c r="IJ167" s="12">
        <v>0</v>
      </c>
      <c r="IK167" s="12"/>
      <c r="IL167" s="12"/>
      <c r="IM167" s="12"/>
      <c r="IN167" s="12"/>
      <c r="IO167" s="12">
        <v>0</v>
      </c>
      <c r="IP167" s="12"/>
      <c r="IQ167" s="12"/>
      <c r="IR167" s="12"/>
      <c r="IS167" s="12"/>
      <c r="IT167" s="12"/>
      <c r="IU167" s="12">
        <v>0</v>
      </c>
      <c r="IV167" s="12">
        <v>0</v>
      </c>
      <c r="IW167" s="12"/>
      <c r="IX167" s="12"/>
      <c r="IY167" s="12"/>
      <c r="IZ167" s="12"/>
      <c r="JA167" s="12">
        <v>0</v>
      </c>
      <c r="JB167" s="12"/>
      <c r="JC167" s="12"/>
      <c r="JD167" s="12"/>
      <c r="JE167" s="12"/>
      <c r="JF167" s="12"/>
      <c r="JG167" s="12">
        <v>0</v>
      </c>
      <c r="JH167" s="12">
        <v>0</v>
      </c>
      <c r="JI167" s="12"/>
      <c r="JJ167" s="12"/>
      <c r="JK167" s="12"/>
      <c r="JL167" s="12"/>
      <c r="JM167" s="12">
        <v>0</v>
      </c>
      <c r="JN167" s="12"/>
      <c r="JO167" s="12"/>
      <c r="JP167" s="12"/>
      <c r="JQ167" s="12"/>
      <c r="JR167" s="12"/>
      <c r="JS167" s="12">
        <v>1</v>
      </c>
      <c r="JT167" s="12">
        <v>0</v>
      </c>
      <c r="JU167" s="12"/>
      <c r="JV167" s="12"/>
      <c r="JW167" s="12"/>
      <c r="JX167" s="12"/>
      <c r="JY167" s="12">
        <v>0</v>
      </c>
      <c r="JZ167" s="12"/>
      <c r="KA167" s="12"/>
      <c r="KB167" s="12"/>
      <c r="KC167" s="12"/>
      <c r="KD167" s="12"/>
      <c r="KE167" s="12">
        <v>0</v>
      </c>
      <c r="KF167" s="12">
        <v>3</v>
      </c>
      <c r="KG167" s="12"/>
      <c r="KH167" s="12"/>
      <c r="KI167" s="12"/>
      <c r="KJ167" s="12"/>
      <c r="KK167" s="12">
        <v>0</v>
      </c>
      <c r="KL167" s="12"/>
      <c r="KM167" s="12"/>
      <c r="KN167" s="12"/>
      <c r="KO167" s="12"/>
      <c r="KP167" s="12"/>
      <c r="KQ167" s="12">
        <v>0</v>
      </c>
      <c r="KR167" s="12">
        <v>0</v>
      </c>
      <c r="KS167" s="12"/>
      <c r="KT167" s="12"/>
      <c r="KU167" s="12"/>
      <c r="KV167" s="12"/>
      <c r="KW167" s="12">
        <v>0</v>
      </c>
      <c r="KX167" s="12"/>
      <c r="KY167" s="12"/>
      <c r="KZ167" s="12"/>
      <c r="LA167" s="12"/>
      <c r="LB167" s="12"/>
      <c r="LC167" s="12">
        <v>0</v>
      </c>
      <c r="LD167" s="12">
        <v>0</v>
      </c>
      <c r="LE167" s="12"/>
      <c r="LF167" s="12"/>
      <c r="LG167" s="12"/>
      <c r="LH167" s="12"/>
      <c r="LI167" s="12">
        <v>0</v>
      </c>
      <c r="LJ167" s="12"/>
      <c r="LK167" s="12"/>
      <c r="LL167" s="12"/>
      <c r="LM167" s="12"/>
      <c r="LN167" s="12"/>
      <c r="LO167" s="12">
        <v>0</v>
      </c>
      <c r="LP167" s="12">
        <v>0</v>
      </c>
      <c r="LQ167" s="12"/>
      <c r="LR167" s="12"/>
      <c r="LS167" s="12"/>
      <c r="LT167" s="14"/>
      <c r="LU167" s="14">
        <v>0</v>
      </c>
      <c r="LV167" s="14"/>
      <c r="LW167" s="14"/>
      <c r="LX167" s="14"/>
      <c r="LY167" s="14"/>
      <c r="LZ167" s="14"/>
      <c r="MA167" s="14">
        <v>0</v>
      </c>
      <c r="MB167" s="14">
        <v>0</v>
      </c>
      <c r="MC167" s="14"/>
      <c r="MD167" s="14"/>
      <c r="ME167" s="14"/>
      <c r="MF167" s="14"/>
      <c r="MG167" s="14">
        <v>191023.15000000002</v>
      </c>
      <c r="MH167" s="14"/>
      <c r="MI167" s="14"/>
      <c r="MJ167" s="14"/>
      <c r="MK167" s="14"/>
      <c r="ML167" s="14"/>
      <c r="MM167" s="14">
        <v>0</v>
      </c>
      <c r="MN167" s="14">
        <v>0</v>
      </c>
      <c r="MO167" s="14"/>
      <c r="MP167" s="14"/>
      <c r="MQ167" s="14"/>
      <c r="MR167" s="14"/>
      <c r="MS167" s="14">
        <v>0</v>
      </c>
      <c r="MT167" s="14"/>
      <c r="MU167" s="14"/>
      <c r="MV167" s="14"/>
      <c r="MW167" s="14"/>
      <c r="MX167" s="14"/>
      <c r="MY167" s="14">
        <v>0</v>
      </c>
      <c r="MZ167" s="14">
        <v>0</v>
      </c>
      <c r="NA167" s="14"/>
      <c r="NB167" s="14"/>
      <c r="NC167" s="14"/>
      <c r="ND167" s="14"/>
      <c r="NE167" s="14">
        <v>0</v>
      </c>
      <c r="NF167" s="14"/>
      <c r="NG167" s="14"/>
      <c r="NH167" s="14"/>
      <c r="NI167" s="14"/>
      <c r="NJ167" s="14"/>
      <c r="NK167" s="14">
        <v>0</v>
      </c>
      <c r="NL167" s="14">
        <v>0</v>
      </c>
      <c r="NM167" s="14"/>
      <c r="NN167" s="14"/>
      <c r="NO167" s="14"/>
      <c r="NP167" s="14"/>
      <c r="NQ167" s="14">
        <v>0</v>
      </c>
      <c r="NR167" s="14"/>
      <c r="NS167" s="14"/>
      <c r="NT167" s="14"/>
      <c r="NU167" s="14"/>
      <c r="NV167" s="14"/>
      <c r="NW167" s="14">
        <v>0</v>
      </c>
      <c r="NX167" s="14">
        <v>0</v>
      </c>
      <c r="NY167" s="14"/>
      <c r="NZ167" s="14"/>
      <c r="OA167" s="14"/>
      <c r="OB167" s="14"/>
      <c r="OC167" s="14">
        <v>0</v>
      </c>
      <c r="OD167" s="14"/>
      <c r="OE167" s="14"/>
      <c r="OF167" s="14"/>
      <c r="OG167" s="14"/>
      <c r="OH167" s="14"/>
      <c r="OI167" s="14">
        <v>0</v>
      </c>
      <c r="OJ167" s="14">
        <v>0</v>
      </c>
      <c r="OK167" s="14"/>
      <c r="OL167" s="14"/>
      <c r="OM167" s="14"/>
      <c r="ON167" s="14"/>
      <c r="OO167" s="14">
        <v>0</v>
      </c>
      <c r="OP167" s="14"/>
      <c r="OQ167" s="14"/>
      <c r="OR167" s="14"/>
      <c r="OS167" s="14"/>
      <c r="OT167" s="14"/>
      <c r="OU167" s="14">
        <v>0</v>
      </c>
      <c r="OV167" s="14">
        <v>0</v>
      </c>
      <c r="OW167" s="14"/>
      <c r="OX167" s="14"/>
      <c r="OY167" s="14"/>
      <c r="OZ167" s="14"/>
      <c r="PA167" s="14">
        <v>0</v>
      </c>
      <c r="PB167" s="14"/>
      <c r="PC167" s="14"/>
      <c r="PD167" s="14"/>
      <c r="PE167" s="14"/>
      <c r="PF167" s="14"/>
      <c r="PG167" s="14">
        <v>0</v>
      </c>
      <c r="PH167" s="14">
        <v>0</v>
      </c>
      <c r="PI167" s="14"/>
      <c r="PJ167" s="14"/>
      <c r="PK167" s="14"/>
      <c r="PL167" s="14"/>
      <c r="PM167" s="14">
        <v>0</v>
      </c>
      <c r="PN167" s="14"/>
      <c r="PO167" s="14"/>
      <c r="PP167" s="14"/>
      <c r="PQ167" s="14"/>
      <c r="PR167" s="14"/>
      <c r="PS167" s="14">
        <v>0</v>
      </c>
      <c r="PT167" s="14">
        <v>0</v>
      </c>
      <c r="PU167" s="14"/>
      <c r="PV167" s="14"/>
      <c r="PW167" s="14"/>
      <c r="PX167" s="14"/>
      <c r="PY167" s="14">
        <v>0</v>
      </c>
      <c r="PZ167" s="14"/>
      <c r="QA167" s="14"/>
      <c r="QB167" s="14"/>
      <c r="QC167" s="14"/>
      <c r="QD167" s="14"/>
      <c r="QE167" s="14">
        <v>0</v>
      </c>
      <c r="QF167" s="14">
        <v>0</v>
      </c>
      <c r="QG167" s="14"/>
      <c r="QH167" s="14"/>
      <c r="QI167" s="14"/>
    </row>
    <row r="168" spans="16:451">
      <c r="P168">
        <v>8.6768075990567607E-3</v>
      </c>
      <c r="R168" s="12"/>
      <c r="S168" s="12" t="s">
        <v>47</v>
      </c>
      <c r="T168" s="12"/>
      <c r="U168" s="12">
        <v>118302</v>
      </c>
      <c r="V168" s="12">
        <v>1045</v>
      </c>
      <c r="W168" s="12">
        <v>94</v>
      </c>
      <c r="X168" s="12">
        <v>18</v>
      </c>
      <c r="Y168" s="12">
        <v>2</v>
      </c>
      <c r="Z168" s="12">
        <v>10</v>
      </c>
      <c r="AA168" s="12">
        <v>44</v>
      </c>
      <c r="AB168" s="12">
        <v>921</v>
      </c>
      <c r="AC168" s="12"/>
      <c r="AD168" s="12"/>
      <c r="AE168" s="12"/>
      <c r="AG168">
        <v>888568683.08833909</v>
      </c>
      <c r="AH168">
        <v>8793728.5367874205</v>
      </c>
      <c r="AI168">
        <v>730218.2318742529</v>
      </c>
      <c r="AJ168">
        <v>123213.39666666667</v>
      </c>
      <c r="AK168">
        <v>16396.427500000002</v>
      </c>
      <c r="AL168">
        <v>60304.161290760865</v>
      </c>
      <c r="AM168">
        <v>281500.90166666661</v>
      </c>
      <c r="AN168">
        <v>5459460.2309285114</v>
      </c>
      <c r="AR168" s="14"/>
      <c r="AS168" s="14">
        <v>879024480.45857441</v>
      </c>
      <c r="AT168" s="14">
        <v>8770241.5800000019</v>
      </c>
      <c r="AU168" s="14">
        <v>739279.57</v>
      </c>
      <c r="AV168" s="14">
        <v>123182.61000000002</v>
      </c>
      <c r="AW168" s="14">
        <v>16278.380000000001</v>
      </c>
      <c r="AX168" s="14">
        <v>0</v>
      </c>
      <c r="AY168" s="14">
        <v>0</v>
      </c>
      <c r="AZ168" s="14">
        <v>0</v>
      </c>
      <c r="BA168" s="14"/>
      <c r="BB168" s="14"/>
      <c r="BC168" s="14"/>
      <c r="BD168" s="14"/>
      <c r="BE168" s="14">
        <v>9710629.7159863058</v>
      </c>
      <c r="BF168" s="14">
        <v>27750.443307572121</v>
      </c>
      <c r="BG168" s="14">
        <v>662.51687425303214</v>
      </c>
      <c r="BH168" s="14">
        <v>30.786666666666399</v>
      </c>
      <c r="BI168" s="14">
        <v>118.04749999999881</v>
      </c>
      <c r="BJ168" s="14">
        <v>0</v>
      </c>
      <c r="BK168" s="14">
        <v>0</v>
      </c>
      <c r="BL168" s="14">
        <v>0</v>
      </c>
      <c r="BM168" s="14"/>
      <c r="BN168" s="14"/>
      <c r="BO168" s="14"/>
      <c r="BP168" s="14"/>
      <c r="BQ168" s="14">
        <v>12472062.403328195</v>
      </c>
      <c r="BR168" s="14">
        <v>-1867.2100000000003</v>
      </c>
      <c r="BS168" s="14">
        <v>-1888.64</v>
      </c>
      <c r="BT168" s="14">
        <v>0</v>
      </c>
      <c r="BU168" s="14">
        <v>245.80977560416602</v>
      </c>
      <c r="BV168" s="14">
        <v>-114.48</v>
      </c>
      <c r="BW168" s="14">
        <v>468.96000000000004</v>
      </c>
      <c r="BX168" s="14">
        <v>35167.770000000011</v>
      </c>
      <c r="BY168" s="14"/>
      <c r="BZ168" s="14"/>
      <c r="CA168" s="14"/>
      <c r="CB168" s="15" t="e">
        <v>#DIV/0!</v>
      </c>
      <c r="CC168" s="15">
        <v>0</v>
      </c>
      <c r="CD168" s="15">
        <v>0</v>
      </c>
      <c r="CE168" s="15">
        <v>0</v>
      </c>
      <c r="CF168" s="15">
        <v>0</v>
      </c>
      <c r="CG168" s="15">
        <v>0</v>
      </c>
      <c r="CH168" s="15">
        <v>0</v>
      </c>
      <c r="CI168" s="15">
        <v>1</v>
      </c>
      <c r="CJ168" s="15">
        <v>0</v>
      </c>
      <c r="CK168" s="15" t="e">
        <v>#DIV/0!</v>
      </c>
      <c r="CL168" s="15" t="e">
        <v>#DIV/0!</v>
      </c>
      <c r="CM168" s="15" t="e">
        <v>#DIV/0!</v>
      </c>
      <c r="CN168" s="15" t="e">
        <v>#DIV/0!</v>
      </c>
      <c r="CO168" s="15">
        <v>0</v>
      </c>
      <c r="CP168" s="15">
        <v>0</v>
      </c>
      <c r="CQ168" s="15">
        <v>0</v>
      </c>
      <c r="CR168" s="15">
        <v>0</v>
      </c>
      <c r="CS168" s="15">
        <v>0</v>
      </c>
      <c r="CT168" s="15">
        <v>0</v>
      </c>
      <c r="CU168" s="15">
        <v>0</v>
      </c>
      <c r="CV168" s="15">
        <v>1</v>
      </c>
      <c r="CW168" s="15" t="e">
        <v>#DIV/0!</v>
      </c>
      <c r="CX168" s="15" t="e">
        <v>#DIV/0!</v>
      </c>
      <c r="CY168" s="15" t="e">
        <v>#DIV/0!</v>
      </c>
      <c r="CZ168" s="15">
        <v>0</v>
      </c>
      <c r="DA168" s="15">
        <v>0.16665480924270185</v>
      </c>
      <c r="DB168" s="15">
        <v>0.17109666061466217</v>
      </c>
      <c r="DC168" s="15">
        <v>0.17262895676338993</v>
      </c>
      <c r="DD168" s="15">
        <v>0.17730629185577526</v>
      </c>
      <c r="DE168" s="15">
        <v>0.17989999999999998</v>
      </c>
      <c r="DF168" s="15">
        <v>0.16696613878098124</v>
      </c>
      <c r="DG168" s="15">
        <v>0.171076172298297</v>
      </c>
      <c r="DH168" s="15">
        <v>0.16504174363149407</v>
      </c>
      <c r="DI168" s="15">
        <v>0</v>
      </c>
      <c r="DJ168" s="15">
        <v>0</v>
      </c>
      <c r="DK168" s="15">
        <v>0</v>
      </c>
      <c r="DL168" s="16">
        <v>0</v>
      </c>
      <c r="DM168" s="16">
        <v>117.68829874702742</v>
      </c>
      <c r="DN168" s="16">
        <v>116.91595810659111</v>
      </c>
      <c r="DO168" s="16">
        <v>116.72663112947872</v>
      </c>
      <c r="DP168" s="16">
        <v>118.49184541828647</v>
      </c>
      <c r="DQ168" s="16">
        <v>120</v>
      </c>
      <c r="DR168" s="16">
        <v>115.92116465813611</v>
      </c>
      <c r="DS168" s="16">
        <v>117.9222520498182</v>
      </c>
      <c r="DT168" s="16">
        <v>113.07276878623371</v>
      </c>
      <c r="DU168" s="16">
        <v>0</v>
      </c>
      <c r="DV168" s="16">
        <v>0</v>
      </c>
      <c r="DW168" s="16">
        <v>0</v>
      </c>
      <c r="DX168" s="16">
        <v>0</v>
      </c>
      <c r="DY168" s="16">
        <v>63.005834638988844</v>
      </c>
      <c r="DZ168" s="16">
        <v>65.232488561847958</v>
      </c>
      <c r="EA168" s="16">
        <v>67.728158710444603</v>
      </c>
      <c r="EB168" s="16">
        <v>72.223466935254919</v>
      </c>
      <c r="EC168" s="16">
        <v>61.72265625</v>
      </c>
      <c r="ED168" s="16">
        <v>69.854095044245597</v>
      </c>
      <c r="EE168" s="16">
        <v>63.682279027082444</v>
      </c>
      <c r="EF168" s="16">
        <v>60.193240229450879</v>
      </c>
      <c r="EG168" s="16">
        <v>0</v>
      </c>
      <c r="EH168" s="16">
        <v>0</v>
      </c>
      <c r="EI168" s="16">
        <v>0</v>
      </c>
      <c r="EJ168" s="16">
        <v>0</v>
      </c>
      <c r="EK168" s="16">
        <v>54.781637178047845</v>
      </c>
      <c r="EL168" s="16">
        <v>52.320940077350372</v>
      </c>
      <c r="EM168" s="16">
        <v>49.815177547748256</v>
      </c>
      <c r="EN168" s="16">
        <v>46.932524814530211</v>
      </c>
      <c r="EO168" s="16">
        <v>60.27734375</v>
      </c>
      <c r="EP168" s="16">
        <v>46.490933687463546</v>
      </c>
      <c r="EQ168" s="16">
        <v>54.540605356104706</v>
      </c>
      <c r="ER168" s="16">
        <v>56.362984134666441</v>
      </c>
      <c r="ES168" s="16">
        <v>0</v>
      </c>
      <c r="ET168" s="16">
        <v>0</v>
      </c>
      <c r="EU168" s="16">
        <v>0</v>
      </c>
      <c r="EV168" s="16">
        <v>0</v>
      </c>
      <c r="EW168" s="16">
        <v>680.03966500816591</v>
      </c>
      <c r="EX168" s="16">
        <v>665.29244890026416</v>
      </c>
      <c r="EY168" s="16">
        <v>653.05583505594461</v>
      </c>
      <c r="EZ168" s="16">
        <v>648.48485479632222</v>
      </c>
      <c r="FA168" s="16">
        <v>647.353515625</v>
      </c>
      <c r="FB168" s="16">
        <v>687.27188388169736</v>
      </c>
      <c r="FC168" s="16">
        <v>676.43075342145005</v>
      </c>
      <c r="FD168" s="16">
        <v>696.19867585019551</v>
      </c>
      <c r="FE168" s="16">
        <v>0</v>
      </c>
      <c r="FF168" s="16">
        <v>0</v>
      </c>
      <c r="FG168" s="16">
        <v>0</v>
      </c>
      <c r="FH168" s="13">
        <v>0</v>
      </c>
      <c r="FI168" s="13">
        <v>12756.013583878548</v>
      </c>
      <c r="FJ168" s="13">
        <v>13421.871770334928</v>
      </c>
      <c r="FK168" s="13">
        <v>12245.36170212766</v>
      </c>
      <c r="FL168" s="13">
        <v>10229.555555555555</v>
      </c>
      <c r="FM168" s="13">
        <v>12800</v>
      </c>
      <c r="FN168" s="13">
        <v>10505</v>
      </c>
      <c r="FO168" s="13">
        <v>12372.5</v>
      </c>
      <c r="FP168" s="13">
        <v>13159.521172638437</v>
      </c>
      <c r="FQ168" s="13">
        <v>0</v>
      </c>
      <c r="FR168" s="13">
        <v>0</v>
      </c>
      <c r="FS168" s="13">
        <v>0</v>
      </c>
      <c r="FT168" s="15">
        <v>0</v>
      </c>
      <c r="FU168" s="15">
        <v>0.16050422611585419</v>
      </c>
      <c r="FV168" s="15">
        <v>0.1436599456033201</v>
      </c>
      <c r="FW168" s="15">
        <v>0.14323501560295515</v>
      </c>
      <c r="FX168" s="15">
        <v>0.1652056133643256</v>
      </c>
      <c r="FY168" s="15">
        <v>0.105</v>
      </c>
      <c r="FZ168" s="15">
        <v>0.23300333174678725</v>
      </c>
      <c r="GA168" s="15">
        <v>0.14970243759069785</v>
      </c>
      <c r="GB168" s="15">
        <v>0.18808916297212877</v>
      </c>
      <c r="GC168" s="15">
        <v>0</v>
      </c>
      <c r="GD168" s="15">
        <v>0</v>
      </c>
      <c r="GE168" s="15">
        <v>0</v>
      </c>
      <c r="GF168" s="12"/>
      <c r="GG168" s="12">
        <v>0</v>
      </c>
      <c r="GH168" s="12">
        <v>0</v>
      </c>
      <c r="GI168" s="12">
        <v>0</v>
      </c>
      <c r="GJ168" s="12">
        <v>0</v>
      </c>
      <c r="GK168" s="12">
        <v>0</v>
      </c>
      <c r="GL168" s="12">
        <v>0</v>
      </c>
      <c r="GM168" s="12">
        <v>0</v>
      </c>
      <c r="GN168" s="12">
        <v>0</v>
      </c>
      <c r="GO168" s="12"/>
      <c r="GP168" s="12"/>
      <c r="GQ168" s="12"/>
      <c r="GR168" s="12"/>
      <c r="GS168" s="12">
        <v>118302</v>
      </c>
      <c r="GT168" s="12">
        <v>0</v>
      </c>
      <c r="GU168" s="12">
        <v>0</v>
      </c>
      <c r="GV168" s="12">
        <v>0</v>
      </c>
      <c r="GW168" s="12">
        <v>0</v>
      </c>
      <c r="GX168" s="12">
        <v>0</v>
      </c>
      <c r="GY168" s="12">
        <v>0</v>
      </c>
      <c r="GZ168" s="12">
        <v>0</v>
      </c>
      <c r="HA168" s="12"/>
      <c r="HB168" s="12"/>
      <c r="HC168" s="12"/>
      <c r="HD168" s="12"/>
      <c r="HE168" s="12">
        <v>0</v>
      </c>
      <c r="HF168" s="12">
        <v>1045</v>
      </c>
      <c r="HG168" s="12">
        <v>0</v>
      </c>
      <c r="HH168" s="12">
        <v>0</v>
      </c>
      <c r="HI168" s="12">
        <v>0</v>
      </c>
      <c r="HJ168" s="12">
        <v>0</v>
      </c>
      <c r="HK168" s="12">
        <v>0</v>
      </c>
      <c r="HL168" s="12">
        <v>0</v>
      </c>
      <c r="HM168" s="12"/>
      <c r="HN168" s="12"/>
      <c r="HO168" s="12"/>
      <c r="HP168" s="12"/>
      <c r="HQ168" s="12">
        <v>0</v>
      </c>
      <c r="HR168" s="12">
        <v>0</v>
      </c>
      <c r="HS168" s="12">
        <v>94</v>
      </c>
      <c r="HT168" s="12">
        <v>0</v>
      </c>
      <c r="HU168" s="12">
        <v>0</v>
      </c>
      <c r="HV168" s="12">
        <v>0</v>
      </c>
      <c r="HW168" s="12">
        <v>0</v>
      </c>
      <c r="HX168" s="12">
        <v>0</v>
      </c>
      <c r="HY168" s="12"/>
      <c r="HZ168" s="12"/>
      <c r="IA168" s="12"/>
      <c r="IB168" s="12"/>
      <c r="IC168" s="12">
        <v>0</v>
      </c>
      <c r="ID168" s="12">
        <v>0</v>
      </c>
      <c r="IE168" s="12">
        <v>0</v>
      </c>
      <c r="IF168" s="12">
        <v>18</v>
      </c>
      <c r="IG168" s="12">
        <v>0</v>
      </c>
      <c r="IH168" s="12">
        <v>0</v>
      </c>
      <c r="II168" s="12">
        <v>0</v>
      </c>
      <c r="IJ168" s="12">
        <v>0</v>
      </c>
      <c r="IK168" s="12"/>
      <c r="IL168" s="12"/>
      <c r="IM168" s="12"/>
      <c r="IN168" s="12"/>
      <c r="IO168" s="12">
        <v>0</v>
      </c>
      <c r="IP168" s="12">
        <v>0</v>
      </c>
      <c r="IQ168" s="12">
        <v>0</v>
      </c>
      <c r="IR168" s="12">
        <v>0</v>
      </c>
      <c r="IS168" s="12">
        <v>0</v>
      </c>
      <c r="IT168" s="12">
        <v>0</v>
      </c>
      <c r="IU168" s="12">
        <v>0</v>
      </c>
      <c r="IV168" s="12">
        <v>0</v>
      </c>
      <c r="IW168" s="12"/>
      <c r="IX168" s="12"/>
      <c r="IY168" s="12"/>
      <c r="IZ168" s="12"/>
      <c r="JA168" s="12">
        <v>0</v>
      </c>
      <c r="JB168" s="12">
        <v>0</v>
      </c>
      <c r="JC168" s="12">
        <v>0</v>
      </c>
      <c r="JD168" s="12">
        <v>0</v>
      </c>
      <c r="JE168" s="12">
        <v>0</v>
      </c>
      <c r="JF168" s="12">
        <v>10</v>
      </c>
      <c r="JG168" s="12">
        <v>0</v>
      </c>
      <c r="JH168" s="12">
        <v>0</v>
      </c>
      <c r="JI168" s="12"/>
      <c r="JJ168" s="12"/>
      <c r="JK168" s="12"/>
      <c r="JL168" s="12"/>
      <c r="JM168" s="12">
        <v>0</v>
      </c>
      <c r="JN168" s="12">
        <v>0</v>
      </c>
      <c r="JO168" s="12">
        <v>0</v>
      </c>
      <c r="JP168" s="12">
        <v>0</v>
      </c>
      <c r="JQ168" s="12">
        <v>0</v>
      </c>
      <c r="JR168" s="12">
        <v>0</v>
      </c>
      <c r="JS168" s="12">
        <v>44</v>
      </c>
      <c r="JT168" s="12">
        <v>0</v>
      </c>
      <c r="JU168" s="12"/>
      <c r="JV168" s="12"/>
      <c r="JW168" s="12"/>
      <c r="JX168" s="12"/>
      <c r="JY168" s="12">
        <v>0</v>
      </c>
      <c r="JZ168" s="12">
        <v>0</v>
      </c>
      <c r="KA168" s="12">
        <v>0</v>
      </c>
      <c r="KB168" s="12">
        <v>0</v>
      </c>
      <c r="KC168" s="12">
        <v>0</v>
      </c>
      <c r="KD168" s="12">
        <v>0</v>
      </c>
      <c r="KE168" s="12">
        <v>0</v>
      </c>
      <c r="KF168" s="12">
        <v>921</v>
      </c>
      <c r="KG168" s="12"/>
      <c r="KH168" s="12"/>
      <c r="KI168" s="12"/>
      <c r="KJ168" s="12"/>
      <c r="KK168" s="12">
        <v>0</v>
      </c>
      <c r="KL168" s="12">
        <v>0</v>
      </c>
      <c r="KM168" s="12">
        <v>0</v>
      </c>
      <c r="KN168" s="12">
        <v>0</v>
      </c>
      <c r="KO168" s="12">
        <v>0</v>
      </c>
      <c r="KP168" s="12">
        <v>0</v>
      </c>
      <c r="KQ168" s="12">
        <v>0</v>
      </c>
      <c r="KR168" s="12">
        <v>0</v>
      </c>
      <c r="KS168" s="12"/>
      <c r="KT168" s="12"/>
      <c r="KU168" s="12"/>
      <c r="KV168" s="12"/>
      <c r="KW168" s="12">
        <v>0</v>
      </c>
      <c r="KX168" s="12">
        <v>0</v>
      </c>
      <c r="KY168" s="12">
        <v>0</v>
      </c>
      <c r="KZ168" s="12">
        <v>0</v>
      </c>
      <c r="LA168" s="12">
        <v>0</v>
      </c>
      <c r="LB168" s="12">
        <v>0</v>
      </c>
      <c r="LC168" s="12">
        <v>0</v>
      </c>
      <c r="LD168" s="12">
        <v>0</v>
      </c>
      <c r="LE168" s="12"/>
      <c r="LF168" s="12"/>
      <c r="LG168" s="12"/>
      <c r="LH168" s="12"/>
      <c r="LI168" s="12">
        <v>0</v>
      </c>
      <c r="LJ168" s="12">
        <v>0</v>
      </c>
      <c r="LK168" s="12">
        <v>0</v>
      </c>
      <c r="LL168" s="12">
        <v>0</v>
      </c>
      <c r="LM168" s="12">
        <v>0</v>
      </c>
      <c r="LN168" s="12">
        <v>0</v>
      </c>
      <c r="LO168" s="12">
        <v>0</v>
      </c>
      <c r="LP168" s="12">
        <v>0</v>
      </c>
      <c r="LQ168" s="12"/>
      <c r="LR168" s="12"/>
      <c r="LS168" s="12"/>
      <c r="LT168" s="14"/>
      <c r="LU168" s="14">
        <v>0</v>
      </c>
      <c r="LV168" s="14">
        <v>0</v>
      </c>
      <c r="LW168" s="14">
        <v>0</v>
      </c>
      <c r="LX168" s="14">
        <v>0</v>
      </c>
      <c r="LY168" s="14">
        <v>0</v>
      </c>
      <c r="LZ168" s="14">
        <v>0</v>
      </c>
      <c r="MA168" s="14">
        <v>0</v>
      </c>
      <c r="MB168" s="14">
        <v>0</v>
      </c>
      <c r="MC168" s="14"/>
      <c r="MD168" s="14"/>
      <c r="ME168" s="14"/>
      <c r="MF168" s="14"/>
      <c r="MG168" s="14">
        <v>879024480.45857441</v>
      </c>
      <c r="MH168" s="14">
        <v>0</v>
      </c>
      <c r="MI168" s="14">
        <v>0</v>
      </c>
      <c r="MJ168" s="14">
        <v>0</v>
      </c>
      <c r="MK168" s="14">
        <v>0</v>
      </c>
      <c r="ML168" s="14">
        <v>0</v>
      </c>
      <c r="MM168" s="14">
        <v>0</v>
      </c>
      <c r="MN168" s="14">
        <v>0</v>
      </c>
      <c r="MO168" s="14"/>
      <c r="MP168" s="14"/>
      <c r="MQ168" s="14"/>
      <c r="MR168" s="14"/>
      <c r="MS168" s="14">
        <v>0</v>
      </c>
      <c r="MT168" s="14">
        <v>8770241.5800000019</v>
      </c>
      <c r="MU168" s="14">
        <v>0</v>
      </c>
      <c r="MV168" s="14">
        <v>0</v>
      </c>
      <c r="MW168" s="14">
        <v>0</v>
      </c>
      <c r="MX168" s="14">
        <v>0</v>
      </c>
      <c r="MY168" s="14">
        <v>0</v>
      </c>
      <c r="MZ168" s="14">
        <v>0</v>
      </c>
      <c r="NA168" s="14"/>
      <c r="NB168" s="14"/>
      <c r="NC168" s="14"/>
      <c r="ND168" s="14"/>
      <c r="NE168" s="14">
        <v>0</v>
      </c>
      <c r="NF168" s="14">
        <v>0</v>
      </c>
      <c r="NG168" s="14">
        <v>739279.57</v>
      </c>
      <c r="NH168" s="14">
        <v>0</v>
      </c>
      <c r="NI168" s="14">
        <v>0</v>
      </c>
      <c r="NJ168" s="14">
        <v>0</v>
      </c>
      <c r="NK168" s="14">
        <v>0</v>
      </c>
      <c r="NL168" s="14">
        <v>0</v>
      </c>
      <c r="NM168" s="14"/>
      <c r="NN168" s="14"/>
      <c r="NO168" s="14"/>
      <c r="NP168" s="14"/>
      <c r="NQ168" s="14">
        <v>0</v>
      </c>
      <c r="NR168" s="14">
        <v>0</v>
      </c>
      <c r="NS168" s="14">
        <v>0</v>
      </c>
      <c r="NT168" s="14">
        <v>123182.61000000002</v>
      </c>
      <c r="NU168" s="14">
        <v>0</v>
      </c>
      <c r="NV168" s="14">
        <v>0</v>
      </c>
      <c r="NW168" s="14">
        <v>0</v>
      </c>
      <c r="NX168" s="14">
        <v>0</v>
      </c>
      <c r="NY168" s="14"/>
      <c r="NZ168" s="14"/>
      <c r="OA168" s="14"/>
      <c r="OB168" s="14"/>
      <c r="OC168" s="14">
        <v>0</v>
      </c>
      <c r="OD168" s="14">
        <v>0</v>
      </c>
      <c r="OE168" s="14">
        <v>0</v>
      </c>
      <c r="OF168" s="14">
        <v>0</v>
      </c>
      <c r="OG168" s="14">
        <v>0</v>
      </c>
      <c r="OH168" s="14">
        <v>0</v>
      </c>
      <c r="OI168" s="14">
        <v>0</v>
      </c>
      <c r="OJ168" s="14">
        <v>0</v>
      </c>
      <c r="OK168" s="14"/>
      <c r="OL168" s="14"/>
      <c r="OM168" s="14"/>
      <c r="ON168" s="14"/>
      <c r="OO168" s="14">
        <v>0</v>
      </c>
      <c r="OP168" s="14">
        <v>0</v>
      </c>
      <c r="OQ168" s="14">
        <v>0</v>
      </c>
      <c r="OR168" s="14">
        <v>0</v>
      </c>
      <c r="OS168" s="14">
        <v>0</v>
      </c>
      <c r="OT168" s="14">
        <v>60304.161290760865</v>
      </c>
      <c r="OU168" s="14">
        <v>0</v>
      </c>
      <c r="OV168" s="14">
        <v>0</v>
      </c>
      <c r="OW168" s="14"/>
      <c r="OX168" s="14"/>
      <c r="OY168" s="14"/>
      <c r="OZ168" s="14"/>
      <c r="PA168" s="14">
        <v>0</v>
      </c>
      <c r="PB168" s="14">
        <v>0</v>
      </c>
      <c r="PC168" s="14">
        <v>0</v>
      </c>
      <c r="PD168" s="14">
        <v>0</v>
      </c>
      <c r="PE168" s="14">
        <v>0</v>
      </c>
      <c r="PF168" s="14">
        <v>0</v>
      </c>
      <c r="PG168" s="14">
        <v>281500.90166666661</v>
      </c>
      <c r="PH168" s="14">
        <v>0</v>
      </c>
      <c r="PI168" s="14"/>
      <c r="PJ168" s="14"/>
      <c r="PK168" s="14"/>
      <c r="PL168" s="14"/>
      <c r="PM168" s="14">
        <v>0</v>
      </c>
      <c r="PN168" s="14">
        <v>0</v>
      </c>
      <c r="PO168" s="14">
        <v>0</v>
      </c>
      <c r="PP168" s="14">
        <v>0</v>
      </c>
      <c r="PQ168" s="14">
        <v>0</v>
      </c>
      <c r="PR168" s="14">
        <v>0</v>
      </c>
      <c r="PS168" s="14">
        <v>0</v>
      </c>
      <c r="PT168" s="14">
        <v>5459460.2309285114</v>
      </c>
      <c r="PU168" s="14"/>
      <c r="PV168" s="14"/>
      <c r="PW168" s="14"/>
      <c r="PX168" s="14"/>
      <c r="PY168" s="14">
        <v>0</v>
      </c>
      <c r="PZ168" s="14">
        <v>0</v>
      </c>
      <c r="QA168" s="14">
        <v>0</v>
      </c>
      <c r="QB168" s="14">
        <v>0</v>
      </c>
      <c r="QC168" s="14">
        <v>0</v>
      </c>
      <c r="QD168" s="14">
        <v>0</v>
      </c>
      <c r="QE168" s="14">
        <v>0</v>
      </c>
      <c r="QF168" s="14">
        <v>0</v>
      </c>
      <c r="QG168" s="14"/>
      <c r="QH168" s="14"/>
      <c r="QI168" s="14"/>
    </row>
    <row r="169" spans="16:451">
      <c r="R169" s="12"/>
      <c r="S169" s="12" t="s">
        <v>48</v>
      </c>
      <c r="T169" s="12"/>
      <c r="U169" s="12">
        <v>197</v>
      </c>
      <c r="V169" s="12">
        <v>94</v>
      </c>
      <c r="W169" s="12">
        <v>862</v>
      </c>
      <c r="X169" s="12">
        <v>31</v>
      </c>
      <c r="Y169" s="12">
        <v>7</v>
      </c>
      <c r="Z169" s="12">
        <v>2</v>
      </c>
      <c r="AA169" s="12">
        <v>4</v>
      </c>
      <c r="AB169" s="12">
        <v>5</v>
      </c>
      <c r="AC169" s="12"/>
      <c r="AD169" s="12"/>
      <c r="AE169" s="12"/>
      <c r="AG169">
        <v>1663136.5</v>
      </c>
      <c r="AH169">
        <v>936838.34</v>
      </c>
      <c r="AI169">
        <v>7365694.0200000042</v>
      </c>
      <c r="AJ169">
        <v>288184.21000000002</v>
      </c>
      <c r="AK169">
        <v>68537.95</v>
      </c>
      <c r="AL169">
        <v>14049.849999999999</v>
      </c>
      <c r="AM169">
        <v>31961.539999999997</v>
      </c>
      <c r="AN169">
        <v>10492.009999999998</v>
      </c>
      <c r="AR169" s="14"/>
      <c r="AS169" s="14">
        <v>1635016.4280201483</v>
      </c>
      <c r="AT169" s="14">
        <v>929809.3899999999</v>
      </c>
      <c r="AU169" s="14">
        <v>7365691.2600000035</v>
      </c>
      <c r="AV169" s="14">
        <v>288436.75000000006</v>
      </c>
      <c r="AW169" s="14">
        <v>68136.3532142857</v>
      </c>
      <c r="AX169" s="14">
        <v>0</v>
      </c>
      <c r="AY169" s="14">
        <v>0</v>
      </c>
      <c r="AZ169" s="14">
        <v>0</v>
      </c>
      <c r="BA169" s="14"/>
      <c r="BB169" s="14"/>
      <c r="BC169" s="14"/>
      <c r="BD169" s="14"/>
      <c r="BE169" s="14">
        <v>28014.798646520139</v>
      </c>
      <c r="BF169" s="14">
        <v>7306.6799999999967</v>
      </c>
      <c r="BG169" s="14">
        <v>-60.160000000000004</v>
      </c>
      <c r="BH169" s="14">
        <v>-252.54</v>
      </c>
      <c r="BI169" s="14">
        <v>401.59678571428617</v>
      </c>
      <c r="BJ169" s="14">
        <v>0</v>
      </c>
      <c r="BK169" s="14">
        <v>0</v>
      </c>
      <c r="BL169" s="14">
        <v>0</v>
      </c>
      <c r="BM169" s="14"/>
      <c r="BN169" s="14"/>
      <c r="BO169" s="14"/>
      <c r="BP169" s="14"/>
      <c r="BQ169" s="14">
        <v>34323.523238833332</v>
      </c>
      <c r="BR169" s="14">
        <v>4316.130000000001</v>
      </c>
      <c r="BS169" s="14">
        <v>0.94999999999998863</v>
      </c>
      <c r="BT169" s="14">
        <v>-517.48</v>
      </c>
      <c r="BU169" s="14">
        <v>991.68451433333428</v>
      </c>
      <c r="BV169" s="14">
        <v>0</v>
      </c>
      <c r="BW169" s="14">
        <v>68.180000000000007</v>
      </c>
      <c r="BX169" s="14">
        <v>418.83</v>
      </c>
      <c r="BY169" s="14"/>
      <c r="BZ169" s="14"/>
      <c r="CA169" s="14"/>
      <c r="CB169" s="15" t="e">
        <v>#DIV/0!</v>
      </c>
      <c r="CC169" s="15">
        <v>0</v>
      </c>
      <c r="CD169" s="15">
        <v>0</v>
      </c>
      <c r="CE169" s="15">
        <v>0</v>
      </c>
      <c r="CF169" s="15">
        <v>0</v>
      </c>
      <c r="CG169" s="15">
        <v>0</v>
      </c>
      <c r="CH169" s="15">
        <v>0</v>
      </c>
      <c r="CI169" s="15">
        <v>1</v>
      </c>
      <c r="CJ169" s="15">
        <v>0</v>
      </c>
      <c r="CK169" s="15" t="e">
        <v>#DIV/0!</v>
      </c>
      <c r="CL169" s="15" t="e">
        <v>#DIV/0!</v>
      </c>
      <c r="CM169" s="15" t="e">
        <v>#DIV/0!</v>
      </c>
      <c r="CN169" s="15" t="e">
        <v>#DIV/0!</v>
      </c>
      <c r="CO169" s="15">
        <v>0</v>
      </c>
      <c r="CP169" s="15">
        <v>0</v>
      </c>
      <c r="CQ169" s="15">
        <v>0</v>
      </c>
      <c r="CR169" s="15">
        <v>0</v>
      </c>
      <c r="CS169" s="15">
        <v>0</v>
      </c>
      <c r="CT169" s="15">
        <v>0</v>
      </c>
      <c r="CU169" s="15">
        <v>0</v>
      </c>
      <c r="CV169" s="15">
        <v>1</v>
      </c>
      <c r="CW169" s="15" t="e">
        <v>#DIV/0!</v>
      </c>
      <c r="CX169" s="15" t="e">
        <v>#DIV/0!</v>
      </c>
      <c r="CY169" s="15" t="e">
        <v>#DIV/0!</v>
      </c>
      <c r="CZ169" s="15">
        <v>0</v>
      </c>
      <c r="DA169" s="15">
        <v>0.17361055591670257</v>
      </c>
      <c r="DB169" s="15">
        <v>0.17263645421642135</v>
      </c>
      <c r="DC169" s="15">
        <v>0.17091029639025762</v>
      </c>
      <c r="DD169" s="15">
        <v>0.17445359206152425</v>
      </c>
      <c r="DE169" s="15">
        <v>0.17277486117425311</v>
      </c>
      <c r="DF169" s="15">
        <v>0.17395617663528856</v>
      </c>
      <c r="DG169" s="15">
        <v>0.17263668959700676</v>
      </c>
      <c r="DH169" s="15">
        <v>0.15990000000000001</v>
      </c>
      <c r="DI169" s="15">
        <v>0</v>
      </c>
      <c r="DJ169" s="15">
        <v>0</v>
      </c>
      <c r="DK169" s="15">
        <v>0</v>
      </c>
      <c r="DL169" s="16">
        <v>0</v>
      </c>
      <c r="DM169" s="16">
        <v>114.10982824219603</v>
      </c>
      <c r="DN169" s="16">
        <v>118.40065086969516</v>
      </c>
      <c r="DO169" s="16">
        <v>117.76450419535712</v>
      </c>
      <c r="DP169" s="16">
        <v>119.39153305147534</v>
      </c>
      <c r="DQ169" s="16">
        <v>106.09080414990774</v>
      </c>
      <c r="DR169" s="16">
        <v>120</v>
      </c>
      <c r="DS169" s="16">
        <v>120</v>
      </c>
      <c r="DT169" s="16">
        <v>86.298338701623337</v>
      </c>
      <c r="DU169" s="16">
        <v>0</v>
      </c>
      <c r="DV169" s="16">
        <v>0</v>
      </c>
      <c r="DW169" s="16">
        <v>0</v>
      </c>
      <c r="DX169" s="16">
        <v>0</v>
      </c>
      <c r="DY169" s="16">
        <v>64.218599759360771</v>
      </c>
      <c r="DZ169" s="16">
        <v>66.799296119907666</v>
      </c>
      <c r="EA169" s="16">
        <v>65.438691294331477</v>
      </c>
      <c r="EB169" s="16">
        <v>65.428484903612201</v>
      </c>
      <c r="EC169" s="16">
        <v>60.127584518822303</v>
      </c>
      <c r="ED169" s="16">
        <v>64.29326439295167</v>
      </c>
      <c r="EE169" s="16">
        <v>68.541250139542271</v>
      </c>
      <c r="EF169" s="16">
        <v>65</v>
      </c>
      <c r="EG169" s="16">
        <v>0</v>
      </c>
      <c r="EH169" s="16">
        <v>0</v>
      </c>
      <c r="EI169" s="16">
        <v>0</v>
      </c>
      <c r="EJ169" s="16">
        <v>0</v>
      </c>
      <c r="EK169" s="16">
        <v>50.669255839467752</v>
      </c>
      <c r="EL169" s="16">
        <v>52.450385926710652</v>
      </c>
      <c r="EM169" s="16">
        <v>52.565975316121971</v>
      </c>
      <c r="EN169" s="16">
        <v>54.836193123712441</v>
      </c>
      <c r="EO169" s="16">
        <v>47.852875838242731</v>
      </c>
      <c r="EP169" s="16">
        <v>55.706735607048323</v>
      </c>
      <c r="EQ169" s="16">
        <v>53.020303851318232</v>
      </c>
      <c r="ER169" s="16">
        <v>74.688226945798263</v>
      </c>
      <c r="ES169" s="16">
        <v>0</v>
      </c>
      <c r="ET169" s="16">
        <v>0</v>
      </c>
      <c r="EU169" s="16">
        <v>0</v>
      </c>
      <c r="EV169" s="16">
        <v>0</v>
      </c>
      <c r="EW169" s="16">
        <v>645.13048685780086</v>
      </c>
      <c r="EX169" s="16">
        <v>636.01813831217714</v>
      </c>
      <c r="EY169" s="16">
        <v>667.66821206026759</v>
      </c>
      <c r="EZ169" s="16">
        <v>661.26130643818669</v>
      </c>
      <c r="FA169" s="16">
        <v>654.98607046654377</v>
      </c>
      <c r="FB169" s="16">
        <v>647.72863331643816</v>
      </c>
      <c r="FC169" s="16">
        <v>672.86648945904369</v>
      </c>
      <c r="FD169" s="16">
        <v>705.99212861702529</v>
      </c>
      <c r="FE169" s="16">
        <v>0</v>
      </c>
      <c r="FF169" s="16">
        <v>0</v>
      </c>
      <c r="FG169" s="16">
        <v>0</v>
      </c>
      <c r="FH169" s="13">
        <v>0</v>
      </c>
      <c r="FI169" s="13">
        <v>13346.944162436548</v>
      </c>
      <c r="FJ169" s="13">
        <v>15419.180851063829</v>
      </c>
      <c r="FK169" s="13">
        <v>13448.349187935035</v>
      </c>
      <c r="FL169" s="13">
        <v>14906.967741935483</v>
      </c>
      <c r="FM169" s="13">
        <v>17214.428571428572</v>
      </c>
      <c r="FN169" s="13">
        <v>10512</v>
      </c>
      <c r="FO169" s="13">
        <v>11845.5</v>
      </c>
      <c r="FP169" s="13">
        <v>17040</v>
      </c>
      <c r="FQ169" s="13">
        <v>0</v>
      </c>
      <c r="FR169" s="13">
        <v>0</v>
      </c>
      <c r="FS169" s="13">
        <v>0</v>
      </c>
      <c r="FT169" s="15">
        <v>0</v>
      </c>
      <c r="FU169" s="15">
        <v>0.13375855154966174</v>
      </c>
      <c r="FV169" s="15">
        <v>0.12967570096101635</v>
      </c>
      <c r="FW169" s="15">
        <v>0.14460157307191562</v>
      </c>
      <c r="FX169" s="15">
        <v>0.15713048238970301</v>
      </c>
      <c r="FY169" s="15">
        <v>0.13494170172861636</v>
      </c>
      <c r="FZ169" s="15">
        <v>0.10473458904109589</v>
      </c>
      <c r="GA169" s="15">
        <v>0.12466991684605967</v>
      </c>
      <c r="GB169" s="15">
        <v>0.19614319248826292</v>
      </c>
      <c r="GC169" s="15">
        <v>0</v>
      </c>
      <c r="GD169" s="15">
        <v>0</v>
      </c>
      <c r="GE169" s="15">
        <v>0</v>
      </c>
      <c r="GF169" s="12"/>
      <c r="GG169" s="12">
        <v>0</v>
      </c>
      <c r="GH169" s="12">
        <v>0</v>
      </c>
      <c r="GI169" s="12">
        <v>0</v>
      </c>
      <c r="GJ169" s="12">
        <v>0</v>
      </c>
      <c r="GK169" s="12">
        <v>0</v>
      </c>
      <c r="GL169" s="12">
        <v>0</v>
      </c>
      <c r="GM169" s="12">
        <v>0</v>
      </c>
      <c r="GN169" s="12">
        <v>0</v>
      </c>
      <c r="GO169" s="12"/>
      <c r="GP169" s="12"/>
      <c r="GQ169" s="12"/>
      <c r="GR169" s="12"/>
      <c r="GS169" s="12">
        <v>197</v>
      </c>
      <c r="GT169" s="12">
        <v>0</v>
      </c>
      <c r="GU169" s="12">
        <v>0</v>
      </c>
      <c r="GV169" s="12">
        <v>0</v>
      </c>
      <c r="GW169" s="12">
        <v>0</v>
      </c>
      <c r="GX169" s="12">
        <v>0</v>
      </c>
      <c r="GY169" s="12">
        <v>0</v>
      </c>
      <c r="GZ169" s="12">
        <v>0</v>
      </c>
      <c r="HA169" s="12"/>
      <c r="HB169" s="12"/>
      <c r="HC169" s="12"/>
      <c r="HD169" s="12"/>
      <c r="HE169" s="12">
        <v>0</v>
      </c>
      <c r="HF169" s="12">
        <v>94</v>
      </c>
      <c r="HG169" s="12">
        <v>0</v>
      </c>
      <c r="HH169" s="12">
        <v>0</v>
      </c>
      <c r="HI169" s="12">
        <v>0</v>
      </c>
      <c r="HJ169" s="12">
        <v>0</v>
      </c>
      <c r="HK169" s="12">
        <v>0</v>
      </c>
      <c r="HL169" s="12">
        <v>0</v>
      </c>
      <c r="HM169" s="12"/>
      <c r="HN169" s="12"/>
      <c r="HO169" s="12"/>
      <c r="HP169" s="12"/>
      <c r="HQ169" s="12">
        <v>0</v>
      </c>
      <c r="HR169" s="12">
        <v>0</v>
      </c>
      <c r="HS169" s="12">
        <v>862</v>
      </c>
      <c r="HT169" s="12">
        <v>0</v>
      </c>
      <c r="HU169" s="12">
        <v>0</v>
      </c>
      <c r="HV169" s="12">
        <v>0</v>
      </c>
      <c r="HW169" s="12">
        <v>0</v>
      </c>
      <c r="HX169" s="12">
        <v>0</v>
      </c>
      <c r="HY169" s="12"/>
      <c r="HZ169" s="12"/>
      <c r="IA169" s="12"/>
      <c r="IB169" s="12"/>
      <c r="IC169" s="12">
        <v>0</v>
      </c>
      <c r="ID169" s="12">
        <v>0</v>
      </c>
      <c r="IE169" s="12">
        <v>0</v>
      </c>
      <c r="IF169" s="12">
        <v>31</v>
      </c>
      <c r="IG169" s="12">
        <v>0</v>
      </c>
      <c r="IH169" s="12">
        <v>0</v>
      </c>
      <c r="II169" s="12">
        <v>0</v>
      </c>
      <c r="IJ169" s="12">
        <v>0</v>
      </c>
      <c r="IK169" s="12"/>
      <c r="IL169" s="12"/>
      <c r="IM169" s="12"/>
      <c r="IN169" s="12"/>
      <c r="IO169" s="12">
        <v>0</v>
      </c>
      <c r="IP169" s="12">
        <v>0</v>
      </c>
      <c r="IQ169" s="12">
        <v>0</v>
      </c>
      <c r="IR169" s="12">
        <v>0</v>
      </c>
      <c r="IS169" s="12">
        <v>0</v>
      </c>
      <c r="IT169" s="12">
        <v>0</v>
      </c>
      <c r="IU169" s="12">
        <v>0</v>
      </c>
      <c r="IV169" s="12">
        <v>0</v>
      </c>
      <c r="IW169" s="12"/>
      <c r="IX169" s="12"/>
      <c r="IY169" s="12"/>
      <c r="IZ169" s="12"/>
      <c r="JA169" s="12">
        <v>0</v>
      </c>
      <c r="JB169" s="12">
        <v>0</v>
      </c>
      <c r="JC169" s="12">
        <v>0</v>
      </c>
      <c r="JD169" s="12">
        <v>0</v>
      </c>
      <c r="JE169" s="12">
        <v>0</v>
      </c>
      <c r="JF169" s="12">
        <v>2</v>
      </c>
      <c r="JG169" s="12">
        <v>0</v>
      </c>
      <c r="JH169" s="12">
        <v>0</v>
      </c>
      <c r="JI169" s="12"/>
      <c r="JJ169" s="12"/>
      <c r="JK169" s="12"/>
      <c r="JL169" s="12"/>
      <c r="JM169" s="12">
        <v>0</v>
      </c>
      <c r="JN169" s="12">
        <v>0</v>
      </c>
      <c r="JO169" s="12">
        <v>0</v>
      </c>
      <c r="JP169" s="12">
        <v>0</v>
      </c>
      <c r="JQ169" s="12">
        <v>0</v>
      </c>
      <c r="JR169" s="12">
        <v>0</v>
      </c>
      <c r="JS169" s="12">
        <v>4</v>
      </c>
      <c r="JT169" s="12">
        <v>0</v>
      </c>
      <c r="JU169" s="12"/>
      <c r="JV169" s="12"/>
      <c r="JW169" s="12"/>
      <c r="JX169" s="12"/>
      <c r="JY169" s="12">
        <v>0</v>
      </c>
      <c r="JZ169" s="12">
        <v>0</v>
      </c>
      <c r="KA169" s="12">
        <v>0</v>
      </c>
      <c r="KB169" s="12">
        <v>0</v>
      </c>
      <c r="KC169" s="12">
        <v>0</v>
      </c>
      <c r="KD169" s="12">
        <v>0</v>
      </c>
      <c r="KE169" s="12">
        <v>0</v>
      </c>
      <c r="KF169" s="12">
        <v>5</v>
      </c>
      <c r="KG169" s="12"/>
      <c r="KH169" s="12"/>
      <c r="KI169" s="12"/>
      <c r="KJ169" s="12"/>
      <c r="KK169" s="12">
        <v>0</v>
      </c>
      <c r="KL169" s="12">
        <v>0</v>
      </c>
      <c r="KM169" s="12">
        <v>0</v>
      </c>
      <c r="KN169" s="12">
        <v>0</v>
      </c>
      <c r="KO169" s="12">
        <v>0</v>
      </c>
      <c r="KP169" s="12">
        <v>0</v>
      </c>
      <c r="KQ169" s="12">
        <v>0</v>
      </c>
      <c r="KR169" s="12">
        <v>0</v>
      </c>
      <c r="KS169" s="12"/>
      <c r="KT169" s="12"/>
      <c r="KU169" s="12"/>
      <c r="KV169" s="12"/>
      <c r="KW169" s="12">
        <v>0</v>
      </c>
      <c r="KX169" s="12">
        <v>0</v>
      </c>
      <c r="KY169" s="12">
        <v>0</v>
      </c>
      <c r="KZ169" s="12">
        <v>0</v>
      </c>
      <c r="LA169" s="12">
        <v>0</v>
      </c>
      <c r="LB169" s="12">
        <v>0</v>
      </c>
      <c r="LC169" s="12">
        <v>0</v>
      </c>
      <c r="LD169" s="12">
        <v>0</v>
      </c>
      <c r="LE169" s="12"/>
      <c r="LF169" s="12"/>
      <c r="LG169" s="12"/>
      <c r="LH169" s="12"/>
      <c r="LI169" s="12">
        <v>0</v>
      </c>
      <c r="LJ169" s="12">
        <v>0</v>
      </c>
      <c r="LK169" s="12">
        <v>0</v>
      </c>
      <c r="LL169" s="12">
        <v>0</v>
      </c>
      <c r="LM169" s="12">
        <v>0</v>
      </c>
      <c r="LN169" s="12">
        <v>0</v>
      </c>
      <c r="LO169" s="12">
        <v>0</v>
      </c>
      <c r="LP169" s="12">
        <v>0</v>
      </c>
      <c r="LQ169" s="12"/>
      <c r="LR169" s="12"/>
      <c r="LS169" s="12"/>
      <c r="LT169" s="14"/>
      <c r="LU169" s="14">
        <v>0</v>
      </c>
      <c r="LV169" s="14">
        <v>0</v>
      </c>
      <c r="LW169" s="14">
        <v>0</v>
      </c>
      <c r="LX169" s="14">
        <v>0</v>
      </c>
      <c r="LY169" s="14">
        <v>0</v>
      </c>
      <c r="LZ169" s="14">
        <v>0</v>
      </c>
      <c r="MA169" s="14">
        <v>0</v>
      </c>
      <c r="MB169" s="14">
        <v>0</v>
      </c>
      <c r="MC169" s="14"/>
      <c r="MD169" s="14"/>
      <c r="ME169" s="14"/>
      <c r="MF169" s="14"/>
      <c r="MG169" s="14">
        <v>1635016.4280201483</v>
      </c>
      <c r="MH169" s="14">
        <v>0</v>
      </c>
      <c r="MI169" s="14">
        <v>0</v>
      </c>
      <c r="MJ169" s="14">
        <v>0</v>
      </c>
      <c r="MK169" s="14">
        <v>0</v>
      </c>
      <c r="ML169" s="14">
        <v>0</v>
      </c>
      <c r="MM169" s="14">
        <v>0</v>
      </c>
      <c r="MN169" s="14">
        <v>0</v>
      </c>
      <c r="MO169" s="14"/>
      <c r="MP169" s="14"/>
      <c r="MQ169" s="14"/>
      <c r="MR169" s="14"/>
      <c r="MS169" s="14">
        <v>0</v>
      </c>
      <c r="MT169" s="14">
        <v>929809.3899999999</v>
      </c>
      <c r="MU169" s="14">
        <v>0</v>
      </c>
      <c r="MV169" s="14">
        <v>0</v>
      </c>
      <c r="MW169" s="14">
        <v>0</v>
      </c>
      <c r="MX169" s="14">
        <v>0</v>
      </c>
      <c r="MY169" s="14">
        <v>0</v>
      </c>
      <c r="MZ169" s="14">
        <v>0</v>
      </c>
      <c r="NA169" s="14"/>
      <c r="NB169" s="14"/>
      <c r="NC169" s="14"/>
      <c r="ND169" s="14"/>
      <c r="NE169" s="14">
        <v>0</v>
      </c>
      <c r="NF169" s="14">
        <v>0</v>
      </c>
      <c r="NG169" s="14">
        <v>7365691.2600000035</v>
      </c>
      <c r="NH169" s="14">
        <v>0</v>
      </c>
      <c r="NI169" s="14">
        <v>0</v>
      </c>
      <c r="NJ169" s="14">
        <v>0</v>
      </c>
      <c r="NK169" s="14">
        <v>0</v>
      </c>
      <c r="NL169" s="14">
        <v>0</v>
      </c>
      <c r="NM169" s="14"/>
      <c r="NN169" s="14"/>
      <c r="NO169" s="14"/>
      <c r="NP169" s="14"/>
      <c r="NQ169" s="14">
        <v>0</v>
      </c>
      <c r="NR169" s="14">
        <v>0</v>
      </c>
      <c r="NS169" s="14">
        <v>0</v>
      </c>
      <c r="NT169" s="14">
        <v>288436.75000000006</v>
      </c>
      <c r="NU169" s="14">
        <v>0</v>
      </c>
      <c r="NV169" s="14">
        <v>0</v>
      </c>
      <c r="NW169" s="14">
        <v>0</v>
      </c>
      <c r="NX169" s="14">
        <v>0</v>
      </c>
      <c r="NY169" s="14"/>
      <c r="NZ169" s="14"/>
      <c r="OA169" s="14"/>
      <c r="OB169" s="14"/>
      <c r="OC169" s="14">
        <v>0</v>
      </c>
      <c r="OD169" s="14">
        <v>0</v>
      </c>
      <c r="OE169" s="14">
        <v>0</v>
      </c>
      <c r="OF169" s="14">
        <v>0</v>
      </c>
      <c r="OG169" s="14">
        <v>0</v>
      </c>
      <c r="OH169" s="14">
        <v>0</v>
      </c>
      <c r="OI169" s="14">
        <v>0</v>
      </c>
      <c r="OJ169" s="14">
        <v>0</v>
      </c>
      <c r="OK169" s="14"/>
      <c r="OL169" s="14"/>
      <c r="OM169" s="14"/>
      <c r="ON169" s="14"/>
      <c r="OO169" s="14">
        <v>0</v>
      </c>
      <c r="OP169" s="14">
        <v>0</v>
      </c>
      <c r="OQ169" s="14">
        <v>0</v>
      </c>
      <c r="OR169" s="14">
        <v>0</v>
      </c>
      <c r="OS169" s="14">
        <v>0</v>
      </c>
      <c r="OT169" s="14">
        <v>14049.849999999999</v>
      </c>
      <c r="OU169" s="14">
        <v>0</v>
      </c>
      <c r="OV169" s="14">
        <v>0</v>
      </c>
      <c r="OW169" s="14"/>
      <c r="OX169" s="14"/>
      <c r="OY169" s="14"/>
      <c r="OZ169" s="14"/>
      <c r="PA169" s="14">
        <v>0</v>
      </c>
      <c r="PB169" s="14">
        <v>0</v>
      </c>
      <c r="PC169" s="14">
        <v>0</v>
      </c>
      <c r="PD169" s="14">
        <v>0</v>
      </c>
      <c r="PE169" s="14">
        <v>0</v>
      </c>
      <c r="PF169" s="14">
        <v>0</v>
      </c>
      <c r="PG169" s="14">
        <v>31961.539999999997</v>
      </c>
      <c r="PH169" s="14">
        <v>0</v>
      </c>
      <c r="PI169" s="14"/>
      <c r="PJ169" s="14"/>
      <c r="PK169" s="14"/>
      <c r="PL169" s="14"/>
      <c r="PM169" s="14">
        <v>0</v>
      </c>
      <c r="PN169" s="14">
        <v>0</v>
      </c>
      <c r="PO169" s="14">
        <v>0</v>
      </c>
      <c r="PP169" s="14">
        <v>0</v>
      </c>
      <c r="PQ169" s="14">
        <v>0</v>
      </c>
      <c r="PR169" s="14">
        <v>0</v>
      </c>
      <c r="PS169" s="14">
        <v>0</v>
      </c>
      <c r="PT169" s="14">
        <v>10492.009999999998</v>
      </c>
      <c r="PU169" s="14"/>
      <c r="PV169" s="14"/>
      <c r="PW169" s="14"/>
      <c r="PX169" s="14"/>
      <c r="PY169" s="14">
        <v>0</v>
      </c>
      <c r="PZ169" s="14">
        <v>0</v>
      </c>
      <c r="QA169" s="14">
        <v>0</v>
      </c>
      <c r="QB169" s="14">
        <v>0</v>
      </c>
      <c r="QC169" s="14">
        <v>0</v>
      </c>
      <c r="QD169" s="14">
        <v>0</v>
      </c>
      <c r="QE169" s="14">
        <v>0</v>
      </c>
      <c r="QF169" s="14">
        <v>0</v>
      </c>
      <c r="QG169" s="14"/>
      <c r="QH169" s="14"/>
      <c r="QI169" s="14"/>
    </row>
    <row r="170" spans="16:451">
      <c r="R170" s="12"/>
      <c r="S170" s="12" t="s">
        <v>49</v>
      </c>
      <c r="T170" s="12"/>
      <c r="U170" s="12">
        <v>76</v>
      </c>
      <c r="V170" s="12">
        <v>20</v>
      </c>
      <c r="W170" s="12">
        <v>82</v>
      </c>
      <c r="X170" s="12">
        <v>826</v>
      </c>
      <c r="Y170" s="12">
        <v>5</v>
      </c>
      <c r="Z170" s="12">
        <v>1</v>
      </c>
      <c r="AA170" s="12">
        <v>41</v>
      </c>
      <c r="AB170" s="12">
        <v>4</v>
      </c>
      <c r="AC170" s="12"/>
      <c r="AD170" s="12"/>
      <c r="AE170" s="12"/>
      <c r="AG170">
        <v>658654.20000000019</v>
      </c>
      <c r="AH170">
        <v>203454.34999999998</v>
      </c>
      <c r="AI170">
        <v>773929.50999999989</v>
      </c>
      <c r="AJ170">
        <v>7087593.9100000085</v>
      </c>
      <c r="AK170">
        <v>27198.339999999997</v>
      </c>
      <c r="AL170">
        <v>17044.62</v>
      </c>
      <c r="AM170">
        <v>330204.03999999992</v>
      </c>
      <c r="AN170">
        <v>20510.88</v>
      </c>
      <c r="AR170" s="14"/>
      <c r="AS170" s="14">
        <v>647128.93594195822</v>
      </c>
      <c r="AT170" s="14">
        <v>200055.87</v>
      </c>
      <c r="AU170" s="14">
        <v>765506.81999999972</v>
      </c>
      <c r="AV170" s="14">
        <v>7083934.5800000085</v>
      </c>
      <c r="AW170" s="14">
        <v>26846.73</v>
      </c>
      <c r="AX170" s="14">
        <v>0</v>
      </c>
      <c r="AY170" s="14">
        <v>0</v>
      </c>
      <c r="AZ170" s="14">
        <v>0</v>
      </c>
      <c r="BA170" s="14"/>
      <c r="BB170" s="14"/>
      <c r="BC170" s="14"/>
      <c r="BD170" s="14"/>
      <c r="BE170" s="14">
        <v>11525.264058041961</v>
      </c>
      <c r="BF170" s="14">
        <v>3299.9300000000044</v>
      </c>
      <c r="BG170" s="14">
        <v>8315.6300000000065</v>
      </c>
      <c r="BH170" s="14">
        <v>3697.3100000000004</v>
      </c>
      <c r="BI170" s="14">
        <v>351.60999999999979</v>
      </c>
      <c r="BJ170" s="14">
        <v>0</v>
      </c>
      <c r="BK170" s="14">
        <v>0</v>
      </c>
      <c r="BL170" s="14">
        <v>0</v>
      </c>
      <c r="BM170" s="14"/>
      <c r="BN170" s="14"/>
      <c r="BO170" s="14"/>
      <c r="BP170" s="14"/>
      <c r="BQ170" s="14">
        <v>14854.53050875</v>
      </c>
      <c r="BR170" s="14">
        <v>1879.11</v>
      </c>
      <c r="BS170" s="14">
        <v>4808.0400000000009</v>
      </c>
      <c r="BT170" s="14">
        <v>84.02</v>
      </c>
      <c r="BU170" s="14">
        <v>315.379596416666</v>
      </c>
      <c r="BV170" s="14">
        <v>0</v>
      </c>
      <c r="BW170" s="14">
        <v>-134.44</v>
      </c>
      <c r="BX170" s="14">
        <v>1204.43</v>
      </c>
      <c r="BY170" s="14"/>
      <c r="BZ170" s="14"/>
      <c r="CA170" s="14"/>
      <c r="CB170" s="15" t="e">
        <v>#DIV/0!</v>
      </c>
      <c r="CC170" s="15">
        <v>0</v>
      </c>
      <c r="CD170" s="15">
        <v>0</v>
      </c>
      <c r="CE170" s="15">
        <v>0</v>
      </c>
      <c r="CF170" s="15">
        <v>0</v>
      </c>
      <c r="CG170" s="15">
        <v>0</v>
      </c>
      <c r="CH170" s="15">
        <v>0</v>
      </c>
      <c r="CI170" s="15">
        <v>1</v>
      </c>
      <c r="CJ170" s="15">
        <v>0</v>
      </c>
      <c r="CK170" s="15" t="e">
        <v>#DIV/0!</v>
      </c>
      <c r="CL170" s="15" t="e">
        <v>#DIV/0!</v>
      </c>
      <c r="CM170" s="15" t="e">
        <v>#DIV/0!</v>
      </c>
      <c r="CN170" s="15" t="e">
        <v>#DIV/0!</v>
      </c>
      <c r="CO170" s="15">
        <v>0</v>
      </c>
      <c r="CP170" s="15">
        <v>0</v>
      </c>
      <c r="CQ170" s="15">
        <v>0</v>
      </c>
      <c r="CR170" s="15">
        <v>0</v>
      </c>
      <c r="CS170" s="15">
        <v>0</v>
      </c>
      <c r="CT170" s="15">
        <v>0</v>
      </c>
      <c r="CU170" s="15">
        <v>0</v>
      </c>
      <c r="CV170" s="15">
        <v>1</v>
      </c>
      <c r="CW170" s="15" t="e">
        <v>#DIV/0!</v>
      </c>
      <c r="CX170" s="15" t="e">
        <v>#DIV/0!</v>
      </c>
      <c r="CY170" s="15" t="e">
        <v>#DIV/0!</v>
      </c>
      <c r="CZ170" s="15">
        <v>0</v>
      </c>
      <c r="DA170" s="15">
        <v>0.17422875838884042</v>
      </c>
      <c r="DB170" s="15">
        <v>0.1778085809606017</v>
      </c>
      <c r="DC170" s="15">
        <v>0.17269572227821409</v>
      </c>
      <c r="DD170" s="15">
        <v>0.17086881137428145</v>
      </c>
      <c r="DE170" s="15">
        <v>0.17552853393066833</v>
      </c>
      <c r="DF170" s="15">
        <v>0.1699</v>
      </c>
      <c r="DG170" s="15">
        <v>0.1705068127058198</v>
      </c>
      <c r="DH170" s="15">
        <v>0.17355094657738815</v>
      </c>
      <c r="DI170" s="15">
        <v>0</v>
      </c>
      <c r="DJ170" s="15">
        <v>0</v>
      </c>
      <c r="DK170" s="15">
        <v>0</v>
      </c>
      <c r="DL170" s="16">
        <v>0</v>
      </c>
      <c r="DM170" s="16">
        <v>116.89675110487947</v>
      </c>
      <c r="DN170" s="16">
        <v>119.99999999999999</v>
      </c>
      <c r="DO170" s="16">
        <v>116.90312146987362</v>
      </c>
      <c r="DP170" s="16">
        <v>117.80371222595846</v>
      </c>
      <c r="DQ170" s="16">
        <v>118.05462006588917</v>
      </c>
      <c r="DR170" s="16">
        <v>120</v>
      </c>
      <c r="DS170" s="16">
        <v>118.42627637472188</v>
      </c>
      <c r="DT170" s="16">
        <v>98.022062719784188</v>
      </c>
      <c r="DU170" s="16">
        <v>0</v>
      </c>
      <c r="DV170" s="16">
        <v>0</v>
      </c>
      <c r="DW170" s="16">
        <v>0</v>
      </c>
      <c r="DX170" s="16">
        <v>0</v>
      </c>
      <c r="DY170" s="16">
        <v>67.216753089506341</v>
      </c>
      <c r="DZ170" s="16">
        <v>70.986904491057089</v>
      </c>
      <c r="EA170" s="16">
        <v>65.654928976990576</v>
      </c>
      <c r="EB170" s="16">
        <v>65.009855592787062</v>
      </c>
      <c r="EC170" s="16">
        <v>72.270588251878777</v>
      </c>
      <c r="ED170" s="16">
        <v>82</v>
      </c>
      <c r="EE170" s="16">
        <v>68.960673829159262</v>
      </c>
      <c r="EF170" s="16">
        <v>39.712154663166061</v>
      </c>
      <c r="EG170" s="16">
        <v>0</v>
      </c>
      <c r="EH170" s="16">
        <v>0</v>
      </c>
      <c r="EI170" s="16">
        <v>0</v>
      </c>
      <c r="EJ170" s="16">
        <v>0</v>
      </c>
      <c r="EK170" s="16">
        <v>50.191118306764558</v>
      </c>
      <c r="EL170" s="16">
        <v>50.535291024697848</v>
      </c>
      <c r="EM170" s="16">
        <v>51.643716644767693</v>
      </c>
      <c r="EN170" s="16">
        <v>52.986279237095552</v>
      </c>
      <c r="EO170" s="16">
        <v>47.784031814010405</v>
      </c>
      <c r="EP170" s="16">
        <v>38</v>
      </c>
      <c r="EQ170" s="16">
        <v>49.548347435075812</v>
      </c>
      <c r="ER170" s="16">
        <v>66.540006744062822</v>
      </c>
      <c r="ES170" s="16">
        <v>0</v>
      </c>
      <c r="ET170" s="16">
        <v>0</v>
      </c>
      <c r="EU170" s="16">
        <v>0</v>
      </c>
      <c r="EV170" s="16">
        <v>0</v>
      </c>
      <c r="EW170" s="16">
        <v>646.2871812685022</v>
      </c>
      <c r="EX170" s="16">
        <v>629.90311323499361</v>
      </c>
      <c r="EY170" s="16">
        <v>663.93360573966595</v>
      </c>
      <c r="EZ170" s="16">
        <v>667.78784152857713</v>
      </c>
      <c r="FA170" s="16">
        <v>629.95473960807647</v>
      </c>
      <c r="FB170" s="16">
        <v>779</v>
      </c>
      <c r="FC170" s="16">
        <v>660.95668898665042</v>
      </c>
      <c r="FD170" s="16">
        <v>586.30182926829264</v>
      </c>
      <c r="FE170" s="16">
        <v>0</v>
      </c>
      <c r="FF170" s="16">
        <v>0</v>
      </c>
      <c r="FG170" s="16">
        <v>0</v>
      </c>
      <c r="FH170" s="13">
        <v>0</v>
      </c>
      <c r="FI170" s="13">
        <v>13251.03947368421</v>
      </c>
      <c r="FJ170" s="13">
        <v>14835</v>
      </c>
      <c r="FK170" s="13">
        <v>14681.951219512195</v>
      </c>
      <c r="FL170" s="13">
        <v>13380.610169491525</v>
      </c>
      <c r="FM170" s="13">
        <v>10254</v>
      </c>
      <c r="FN170" s="13">
        <v>22000</v>
      </c>
      <c r="FO170" s="13">
        <v>12799.146341463415</v>
      </c>
      <c r="FP170" s="13">
        <v>16100</v>
      </c>
      <c r="FQ170" s="13">
        <v>0</v>
      </c>
      <c r="FR170" s="13">
        <v>0</v>
      </c>
      <c r="FS170" s="13">
        <v>0</v>
      </c>
      <c r="FT170" s="15">
        <v>0</v>
      </c>
      <c r="FU170" s="15">
        <v>0.13322621164774562</v>
      </c>
      <c r="FV170" s="15">
        <v>0.11188894506235253</v>
      </c>
      <c r="FW170" s="15">
        <v>0.13818174795667484</v>
      </c>
      <c r="FX170" s="15">
        <v>0.14284780007643602</v>
      </c>
      <c r="FY170" s="15">
        <v>0.30819875170665106</v>
      </c>
      <c r="FZ170" s="15">
        <v>0.1</v>
      </c>
      <c r="GA170" s="15">
        <v>0.18796377426085961</v>
      </c>
      <c r="GB170" s="15">
        <v>0.19413819875776397</v>
      </c>
      <c r="GC170" s="15">
        <v>0</v>
      </c>
      <c r="GD170" s="15">
        <v>0</v>
      </c>
      <c r="GE170" s="15">
        <v>0</v>
      </c>
      <c r="GF170" s="12"/>
      <c r="GG170" s="12">
        <v>0</v>
      </c>
      <c r="GH170" s="12">
        <v>0</v>
      </c>
      <c r="GI170" s="12">
        <v>0</v>
      </c>
      <c r="GJ170" s="12">
        <v>0</v>
      </c>
      <c r="GK170" s="12">
        <v>0</v>
      </c>
      <c r="GL170" s="12">
        <v>0</v>
      </c>
      <c r="GM170" s="12">
        <v>0</v>
      </c>
      <c r="GN170" s="12">
        <v>0</v>
      </c>
      <c r="GO170" s="12"/>
      <c r="GP170" s="12"/>
      <c r="GQ170" s="12"/>
      <c r="GR170" s="12"/>
      <c r="GS170" s="12">
        <v>76</v>
      </c>
      <c r="GT170" s="12">
        <v>0</v>
      </c>
      <c r="GU170" s="12">
        <v>0</v>
      </c>
      <c r="GV170" s="12">
        <v>0</v>
      </c>
      <c r="GW170" s="12">
        <v>0</v>
      </c>
      <c r="GX170" s="12">
        <v>0</v>
      </c>
      <c r="GY170" s="12">
        <v>0</v>
      </c>
      <c r="GZ170" s="12">
        <v>0</v>
      </c>
      <c r="HA170" s="12"/>
      <c r="HB170" s="12"/>
      <c r="HC170" s="12"/>
      <c r="HD170" s="12"/>
      <c r="HE170" s="12">
        <v>0</v>
      </c>
      <c r="HF170" s="12">
        <v>20</v>
      </c>
      <c r="HG170" s="12">
        <v>0</v>
      </c>
      <c r="HH170" s="12">
        <v>0</v>
      </c>
      <c r="HI170" s="12">
        <v>0</v>
      </c>
      <c r="HJ170" s="12">
        <v>0</v>
      </c>
      <c r="HK170" s="12">
        <v>0</v>
      </c>
      <c r="HL170" s="12">
        <v>0</v>
      </c>
      <c r="HM170" s="12"/>
      <c r="HN170" s="12"/>
      <c r="HO170" s="12"/>
      <c r="HP170" s="12"/>
      <c r="HQ170" s="12">
        <v>0</v>
      </c>
      <c r="HR170" s="12">
        <v>0</v>
      </c>
      <c r="HS170" s="12">
        <v>82</v>
      </c>
      <c r="HT170" s="12">
        <v>0</v>
      </c>
      <c r="HU170" s="12">
        <v>0</v>
      </c>
      <c r="HV170" s="12">
        <v>0</v>
      </c>
      <c r="HW170" s="12">
        <v>0</v>
      </c>
      <c r="HX170" s="12">
        <v>0</v>
      </c>
      <c r="HY170" s="12"/>
      <c r="HZ170" s="12"/>
      <c r="IA170" s="12"/>
      <c r="IB170" s="12"/>
      <c r="IC170" s="12">
        <v>0</v>
      </c>
      <c r="ID170" s="12">
        <v>0</v>
      </c>
      <c r="IE170" s="12">
        <v>0</v>
      </c>
      <c r="IF170" s="12">
        <v>826</v>
      </c>
      <c r="IG170" s="12">
        <v>0</v>
      </c>
      <c r="IH170" s="12">
        <v>0</v>
      </c>
      <c r="II170" s="12">
        <v>0</v>
      </c>
      <c r="IJ170" s="12">
        <v>0</v>
      </c>
      <c r="IK170" s="12"/>
      <c r="IL170" s="12"/>
      <c r="IM170" s="12"/>
      <c r="IN170" s="12"/>
      <c r="IO170" s="12">
        <v>0</v>
      </c>
      <c r="IP170" s="12">
        <v>0</v>
      </c>
      <c r="IQ170" s="12">
        <v>0</v>
      </c>
      <c r="IR170" s="12">
        <v>0</v>
      </c>
      <c r="IS170" s="12">
        <v>0</v>
      </c>
      <c r="IT170" s="12">
        <v>0</v>
      </c>
      <c r="IU170" s="12">
        <v>0</v>
      </c>
      <c r="IV170" s="12">
        <v>0</v>
      </c>
      <c r="IW170" s="12"/>
      <c r="IX170" s="12"/>
      <c r="IY170" s="12"/>
      <c r="IZ170" s="12"/>
      <c r="JA170" s="12">
        <v>0</v>
      </c>
      <c r="JB170" s="12">
        <v>0</v>
      </c>
      <c r="JC170" s="12">
        <v>0</v>
      </c>
      <c r="JD170" s="12">
        <v>0</v>
      </c>
      <c r="JE170" s="12">
        <v>0</v>
      </c>
      <c r="JF170" s="12">
        <v>1</v>
      </c>
      <c r="JG170" s="12">
        <v>0</v>
      </c>
      <c r="JH170" s="12">
        <v>0</v>
      </c>
      <c r="JI170" s="12"/>
      <c r="JJ170" s="12"/>
      <c r="JK170" s="12"/>
      <c r="JL170" s="12"/>
      <c r="JM170" s="12">
        <v>0</v>
      </c>
      <c r="JN170" s="12">
        <v>0</v>
      </c>
      <c r="JO170" s="12">
        <v>0</v>
      </c>
      <c r="JP170" s="12">
        <v>0</v>
      </c>
      <c r="JQ170" s="12">
        <v>0</v>
      </c>
      <c r="JR170" s="12">
        <v>0</v>
      </c>
      <c r="JS170" s="12">
        <v>41</v>
      </c>
      <c r="JT170" s="12">
        <v>0</v>
      </c>
      <c r="JU170" s="12"/>
      <c r="JV170" s="12"/>
      <c r="JW170" s="12"/>
      <c r="JX170" s="12"/>
      <c r="JY170" s="12">
        <v>0</v>
      </c>
      <c r="JZ170" s="12">
        <v>0</v>
      </c>
      <c r="KA170" s="12">
        <v>0</v>
      </c>
      <c r="KB170" s="12">
        <v>0</v>
      </c>
      <c r="KC170" s="12">
        <v>0</v>
      </c>
      <c r="KD170" s="12">
        <v>0</v>
      </c>
      <c r="KE170" s="12">
        <v>0</v>
      </c>
      <c r="KF170" s="12">
        <v>4</v>
      </c>
      <c r="KG170" s="12"/>
      <c r="KH170" s="12"/>
      <c r="KI170" s="12"/>
      <c r="KJ170" s="12"/>
      <c r="KK170" s="12">
        <v>0</v>
      </c>
      <c r="KL170" s="12">
        <v>0</v>
      </c>
      <c r="KM170" s="12">
        <v>0</v>
      </c>
      <c r="KN170" s="12">
        <v>0</v>
      </c>
      <c r="KO170" s="12">
        <v>0</v>
      </c>
      <c r="KP170" s="12">
        <v>0</v>
      </c>
      <c r="KQ170" s="12">
        <v>0</v>
      </c>
      <c r="KR170" s="12">
        <v>0</v>
      </c>
      <c r="KS170" s="12"/>
      <c r="KT170" s="12"/>
      <c r="KU170" s="12"/>
      <c r="KV170" s="12"/>
      <c r="KW170" s="12">
        <v>0</v>
      </c>
      <c r="KX170" s="12">
        <v>0</v>
      </c>
      <c r="KY170" s="12">
        <v>0</v>
      </c>
      <c r="KZ170" s="12">
        <v>0</v>
      </c>
      <c r="LA170" s="12">
        <v>0</v>
      </c>
      <c r="LB170" s="12">
        <v>0</v>
      </c>
      <c r="LC170" s="12">
        <v>0</v>
      </c>
      <c r="LD170" s="12">
        <v>0</v>
      </c>
      <c r="LE170" s="12"/>
      <c r="LF170" s="12"/>
      <c r="LG170" s="12"/>
      <c r="LH170" s="12"/>
      <c r="LI170" s="12">
        <v>0</v>
      </c>
      <c r="LJ170" s="12">
        <v>0</v>
      </c>
      <c r="LK170" s="12">
        <v>0</v>
      </c>
      <c r="LL170" s="12">
        <v>0</v>
      </c>
      <c r="LM170" s="12">
        <v>0</v>
      </c>
      <c r="LN170" s="12">
        <v>0</v>
      </c>
      <c r="LO170" s="12">
        <v>0</v>
      </c>
      <c r="LP170" s="12">
        <v>0</v>
      </c>
      <c r="LQ170" s="12"/>
      <c r="LR170" s="12"/>
      <c r="LS170" s="12"/>
      <c r="LT170" s="14"/>
      <c r="LU170" s="14">
        <v>0</v>
      </c>
      <c r="LV170" s="14">
        <v>0</v>
      </c>
      <c r="LW170" s="14">
        <v>0</v>
      </c>
      <c r="LX170" s="14">
        <v>0</v>
      </c>
      <c r="LY170" s="14">
        <v>0</v>
      </c>
      <c r="LZ170" s="14">
        <v>0</v>
      </c>
      <c r="MA170" s="14">
        <v>0</v>
      </c>
      <c r="MB170" s="14">
        <v>0</v>
      </c>
      <c r="MC170" s="14"/>
      <c r="MD170" s="14"/>
      <c r="ME170" s="14"/>
      <c r="MF170" s="14"/>
      <c r="MG170" s="14">
        <v>647128.93594195822</v>
      </c>
      <c r="MH170" s="14">
        <v>0</v>
      </c>
      <c r="MI170" s="14">
        <v>0</v>
      </c>
      <c r="MJ170" s="14">
        <v>0</v>
      </c>
      <c r="MK170" s="14">
        <v>0</v>
      </c>
      <c r="ML170" s="14">
        <v>0</v>
      </c>
      <c r="MM170" s="14">
        <v>0</v>
      </c>
      <c r="MN170" s="14">
        <v>0</v>
      </c>
      <c r="MO170" s="14"/>
      <c r="MP170" s="14"/>
      <c r="MQ170" s="14"/>
      <c r="MR170" s="14"/>
      <c r="MS170" s="14">
        <v>0</v>
      </c>
      <c r="MT170" s="14">
        <v>200055.87</v>
      </c>
      <c r="MU170" s="14">
        <v>0</v>
      </c>
      <c r="MV170" s="14">
        <v>0</v>
      </c>
      <c r="MW170" s="14">
        <v>0</v>
      </c>
      <c r="MX170" s="14">
        <v>0</v>
      </c>
      <c r="MY170" s="14">
        <v>0</v>
      </c>
      <c r="MZ170" s="14">
        <v>0</v>
      </c>
      <c r="NA170" s="14"/>
      <c r="NB170" s="14"/>
      <c r="NC170" s="14"/>
      <c r="ND170" s="14"/>
      <c r="NE170" s="14">
        <v>0</v>
      </c>
      <c r="NF170" s="14">
        <v>0</v>
      </c>
      <c r="NG170" s="14">
        <v>765506.81999999972</v>
      </c>
      <c r="NH170" s="14">
        <v>0</v>
      </c>
      <c r="NI170" s="14">
        <v>0</v>
      </c>
      <c r="NJ170" s="14">
        <v>0</v>
      </c>
      <c r="NK170" s="14">
        <v>0</v>
      </c>
      <c r="NL170" s="14">
        <v>0</v>
      </c>
      <c r="NM170" s="14"/>
      <c r="NN170" s="14"/>
      <c r="NO170" s="14"/>
      <c r="NP170" s="14"/>
      <c r="NQ170" s="14">
        <v>0</v>
      </c>
      <c r="NR170" s="14">
        <v>0</v>
      </c>
      <c r="NS170" s="14">
        <v>0</v>
      </c>
      <c r="NT170" s="14">
        <v>7083934.5800000085</v>
      </c>
      <c r="NU170" s="14">
        <v>0</v>
      </c>
      <c r="NV170" s="14">
        <v>0</v>
      </c>
      <c r="NW170" s="14">
        <v>0</v>
      </c>
      <c r="NX170" s="14">
        <v>0</v>
      </c>
      <c r="NY170" s="14"/>
      <c r="NZ170" s="14"/>
      <c r="OA170" s="14"/>
      <c r="OB170" s="14"/>
      <c r="OC170" s="14">
        <v>0</v>
      </c>
      <c r="OD170" s="14">
        <v>0</v>
      </c>
      <c r="OE170" s="14">
        <v>0</v>
      </c>
      <c r="OF170" s="14">
        <v>0</v>
      </c>
      <c r="OG170" s="14">
        <v>0</v>
      </c>
      <c r="OH170" s="14">
        <v>0</v>
      </c>
      <c r="OI170" s="14">
        <v>0</v>
      </c>
      <c r="OJ170" s="14">
        <v>0</v>
      </c>
      <c r="OK170" s="14"/>
      <c r="OL170" s="14"/>
      <c r="OM170" s="14"/>
      <c r="ON170" s="14"/>
      <c r="OO170" s="14">
        <v>0</v>
      </c>
      <c r="OP170" s="14">
        <v>0</v>
      </c>
      <c r="OQ170" s="14">
        <v>0</v>
      </c>
      <c r="OR170" s="14">
        <v>0</v>
      </c>
      <c r="OS170" s="14">
        <v>0</v>
      </c>
      <c r="OT170" s="14">
        <v>17044.62</v>
      </c>
      <c r="OU170" s="14">
        <v>0</v>
      </c>
      <c r="OV170" s="14">
        <v>0</v>
      </c>
      <c r="OW170" s="14"/>
      <c r="OX170" s="14"/>
      <c r="OY170" s="14"/>
      <c r="OZ170" s="14"/>
      <c r="PA170" s="14">
        <v>0</v>
      </c>
      <c r="PB170" s="14">
        <v>0</v>
      </c>
      <c r="PC170" s="14">
        <v>0</v>
      </c>
      <c r="PD170" s="14">
        <v>0</v>
      </c>
      <c r="PE170" s="14">
        <v>0</v>
      </c>
      <c r="PF170" s="14">
        <v>0</v>
      </c>
      <c r="PG170" s="14">
        <v>330204.03999999992</v>
      </c>
      <c r="PH170" s="14">
        <v>0</v>
      </c>
      <c r="PI170" s="14"/>
      <c r="PJ170" s="14"/>
      <c r="PK170" s="14"/>
      <c r="PL170" s="14"/>
      <c r="PM170" s="14">
        <v>0</v>
      </c>
      <c r="PN170" s="14">
        <v>0</v>
      </c>
      <c r="PO170" s="14">
        <v>0</v>
      </c>
      <c r="PP170" s="14">
        <v>0</v>
      </c>
      <c r="PQ170" s="14">
        <v>0</v>
      </c>
      <c r="PR170" s="14">
        <v>0</v>
      </c>
      <c r="PS170" s="14">
        <v>0</v>
      </c>
      <c r="PT170" s="14">
        <v>20510.88</v>
      </c>
      <c r="PU170" s="14"/>
      <c r="PV170" s="14"/>
      <c r="PW170" s="14"/>
      <c r="PX170" s="14"/>
      <c r="PY170" s="14">
        <v>0</v>
      </c>
      <c r="PZ170" s="14">
        <v>0</v>
      </c>
      <c r="QA170" s="14">
        <v>0</v>
      </c>
      <c r="QB170" s="14">
        <v>0</v>
      </c>
      <c r="QC170" s="14">
        <v>0</v>
      </c>
      <c r="QD170" s="14">
        <v>0</v>
      </c>
      <c r="QE170" s="14">
        <v>0</v>
      </c>
      <c r="QF170" s="14">
        <v>0</v>
      </c>
      <c r="QG170" s="14"/>
      <c r="QH170" s="14"/>
      <c r="QI170" s="14"/>
    </row>
    <row r="171" spans="16:451">
      <c r="R171" s="12"/>
      <c r="S171" s="12" t="s">
        <v>50</v>
      </c>
      <c r="T171" s="12"/>
      <c r="U171" s="12">
        <v>15</v>
      </c>
      <c r="V171" s="12">
        <v>5</v>
      </c>
      <c r="W171" s="12">
        <v>8</v>
      </c>
      <c r="X171" s="12">
        <v>44</v>
      </c>
      <c r="Y171" s="12">
        <v>4</v>
      </c>
      <c r="Z171" s="12">
        <v>2</v>
      </c>
      <c r="AA171" s="12">
        <v>857</v>
      </c>
      <c r="AB171" s="12"/>
      <c r="AC171" s="12"/>
      <c r="AD171" s="12"/>
      <c r="AE171" s="12"/>
      <c r="AG171">
        <v>133436.00999999998</v>
      </c>
      <c r="AH171">
        <v>41399.93</v>
      </c>
      <c r="AI171">
        <v>120216.64000000001</v>
      </c>
      <c r="AJ171">
        <v>373283.1</v>
      </c>
      <c r="AK171">
        <v>33662.42</v>
      </c>
      <c r="AL171">
        <v>18191.97</v>
      </c>
      <c r="AM171">
        <v>7313768.5900000092</v>
      </c>
      <c r="AR171" s="14"/>
      <c r="AS171" s="14">
        <v>128564.85173076922</v>
      </c>
      <c r="AT171" s="14">
        <v>40006.29</v>
      </c>
      <c r="AU171" s="14">
        <v>118386.77000000002</v>
      </c>
      <c r="AV171" s="14">
        <v>362266.59</v>
      </c>
      <c r="AW171" s="14">
        <v>32898.42</v>
      </c>
      <c r="AX171" s="14">
        <v>0</v>
      </c>
      <c r="AY171" s="14">
        <v>0</v>
      </c>
      <c r="AZ171" s="14"/>
      <c r="BA171" s="14"/>
      <c r="BB171" s="14"/>
      <c r="BC171" s="14"/>
      <c r="BD171" s="14"/>
      <c r="BE171" s="14">
        <v>4628.7782692307683</v>
      </c>
      <c r="BF171" s="14">
        <v>1393.6399999999999</v>
      </c>
      <c r="BG171" s="14">
        <v>1829.8700000000008</v>
      </c>
      <c r="BH171" s="14">
        <v>11016.509999999998</v>
      </c>
      <c r="BI171" s="14">
        <v>531.29999999999995</v>
      </c>
      <c r="BJ171" s="14">
        <v>0</v>
      </c>
      <c r="BK171" s="14">
        <v>0</v>
      </c>
      <c r="BL171" s="14"/>
      <c r="BM171" s="14"/>
      <c r="BN171" s="14"/>
      <c r="BO171" s="14"/>
      <c r="BP171" s="14"/>
      <c r="BQ171" s="14">
        <v>4245.4128063333328</v>
      </c>
      <c r="BR171" s="14">
        <v>1159.77</v>
      </c>
      <c r="BS171" s="14">
        <v>2113.69</v>
      </c>
      <c r="BT171" s="14">
        <v>1932.23</v>
      </c>
      <c r="BU171" s="14">
        <v>722.32946800000002</v>
      </c>
      <c r="BV171" s="14">
        <v>0</v>
      </c>
      <c r="BW171" s="14">
        <v>-122.8</v>
      </c>
      <c r="BX171" s="14"/>
      <c r="BY171" s="14"/>
      <c r="BZ171" s="14"/>
      <c r="CA171" s="14"/>
      <c r="CB171" s="15" t="e">
        <v>#DIV/0!</v>
      </c>
      <c r="CC171" s="15">
        <v>0</v>
      </c>
      <c r="CD171" s="15">
        <v>0</v>
      </c>
      <c r="CE171" s="15">
        <v>0</v>
      </c>
      <c r="CF171" s="15">
        <v>0</v>
      </c>
      <c r="CG171" s="15">
        <v>0</v>
      </c>
      <c r="CH171" s="15">
        <v>0</v>
      </c>
      <c r="CI171" s="15">
        <v>1</v>
      </c>
      <c r="CJ171" s="15" t="e">
        <v>#DIV/0!</v>
      </c>
      <c r="CK171" s="15" t="e">
        <v>#DIV/0!</v>
      </c>
      <c r="CL171" s="15" t="e">
        <v>#DIV/0!</v>
      </c>
      <c r="CM171" s="15" t="e">
        <v>#DIV/0!</v>
      </c>
      <c r="CN171" s="15" t="e">
        <v>#DIV/0!</v>
      </c>
      <c r="CO171" s="15">
        <v>0</v>
      </c>
      <c r="CP171" s="15">
        <v>0</v>
      </c>
      <c r="CQ171" s="15">
        <v>0</v>
      </c>
      <c r="CR171" s="15">
        <v>0</v>
      </c>
      <c r="CS171" s="15">
        <v>0</v>
      </c>
      <c r="CT171" s="15">
        <v>0</v>
      </c>
      <c r="CU171" s="15">
        <v>0</v>
      </c>
      <c r="CV171" s="15" t="e">
        <v>#DIV/0!</v>
      </c>
      <c r="CW171" s="15" t="e">
        <v>#DIV/0!</v>
      </c>
      <c r="CX171" s="15" t="e">
        <v>#DIV/0!</v>
      </c>
      <c r="CY171" s="15" t="e">
        <v>#DIV/0!</v>
      </c>
      <c r="CZ171" s="15">
        <v>0</v>
      </c>
      <c r="DA171" s="15">
        <v>0.15632277565353683</v>
      </c>
      <c r="DB171" s="15">
        <v>0.1759028759182073</v>
      </c>
      <c r="DC171" s="15">
        <v>0.17675343406279484</v>
      </c>
      <c r="DD171" s="15">
        <v>0.17434671186612508</v>
      </c>
      <c r="DE171" s="15">
        <v>0.17724643762447947</v>
      </c>
      <c r="DF171" s="15">
        <v>0.1699</v>
      </c>
      <c r="DG171" s="15">
        <v>0.1712646690957203</v>
      </c>
      <c r="DH171" s="15">
        <v>0</v>
      </c>
      <c r="DI171" s="15">
        <v>0</v>
      </c>
      <c r="DJ171" s="15">
        <v>0</v>
      </c>
      <c r="DK171" s="15">
        <v>0</v>
      </c>
      <c r="DL171" s="16">
        <v>0</v>
      </c>
      <c r="DM171" s="16">
        <v>117.38389032613433</v>
      </c>
      <c r="DN171" s="16">
        <v>120</v>
      </c>
      <c r="DO171" s="16">
        <v>120</v>
      </c>
      <c r="DP171" s="16">
        <v>116.29631695751033</v>
      </c>
      <c r="DQ171" s="16">
        <v>120</v>
      </c>
      <c r="DR171" s="16">
        <v>120</v>
      </c>
      <c r="DS171" s="16">
        <v>117.90281167318828</v>
      </c>
      <c r="DT171" s="16">
        <v>0</v>
      </c>
      <c r="DU171" s="16">
        <v>0</v>
      </c>
      <c r="DV171" s="16">
        <v>0</v>
      </c>
      <c r="DW171" s="16">
        <v>0</v>
      </c>
      <c r="DX171" s="16">
        <v>0</v>
      </c>
      <c r="DY171" s="16">
        <v>60.492019501297932</v>
      </c>
      <c r="DZ171" s="16">
        <v>57.0842764702629</v>
      </c>
      <c r="EA171" s="16">
        <v>68.299227225684703</v>
      </c>
      <c r="EB171" s="16">
        <v>61.808488269863545</v>
      </c>
      <c r="EC171" s="16">
        <v>69.001199529241347</v>
      </c>
      <c r="ED171" s="16">
        <v>78.813953488372093</v>
      </c>
      <c r="EE171" s="16">
        <v>65.174872704302544</v>
      </c>
      <c r="EF171" s="16">
        <v>0</v>
      </c>
      <c r="EG171" s="16">
        <v>0</v>
      </c>
      <c r="EH171" s="16">
        <v>0</v>
      </c>
      <c r="EI171" s="16">
        <v>0</v>
      </c>
      <c r="EJ171" s="16">
        <v>0</v>
      </c>
      <c r="EK171" s="16">
        <v>57.37227009795037</v>
      </c>
      <c r="EL171" s="16">
        <v>63.812135168155741</v>
      </c>
      <c r="EM171" s="16">
        <v>52.997035576348601</v>
      </c>
      <c r="EN171" s="16">
        <v>55.40822405869244</v>
      </c>
      <c r="EO171" s="16">
        <v>53.387719536483793</v>
      </c>
      <c r="EP171" s="16">
        <v>41.186046511627907</v>
      </c>
      <c r="EQ171" s="16">
        <v>53.087781388419707</v>
      </c>
      <c r="ER171" s="16">
        <v>0</v>
      </c>
      <c r="ES171" s="16">
        <v>0</v>
      </c>
      <c r="ET171" s="16">
        <v>0</v>
      </c>
      <c r="EU171" s="16">
        <v>0</v>
      </c>
      <c r="EV171" s="16">
        <v>0</v>
      </c>
      <c r="EW171" s="16">
        <v>642.48319567168267</v>
      </c>
      <c r="EX171" s="16">
        <v>646.79768267359839</v>
      </c>
      <c r="EY171" s="16">
        <v>613.78170938660071</v>
      </c>
      <c r="EZ171" s="16">
        <v>664.31056310894508</v>
      </c>
      <c r="FA171" s="16">
        <v>696.49274058482706</v>
      </c>
      <c r="FB171" s="16">
        <v>658.13372093023258</v>
      </c>
      <c r="FC171" s="16">
        <v>668.1776792100992</v>
      </c>
      <c r="FD171" s="16">
        <v>0</v>
      </c>
      <c r="FE171" s="16">
        <v>0</v>
      </c>
      <c r="FF171" s="16">
        <v>0</v>
      </c>
      <c r="FG171" s="16">
        <v>0</v>
      </c>
      <c r="FH171" s="13">
        <v>0</v>
      </c>
      <c r="FI171" s="13">
        <v>15062.133333333333</v>
      </c>
      <c r="FJ171" s="13">
        <v>13304</v>
      </c>
      <c r="FK171" s="13">
        <v>22015</v>
      </c>
      <c r="FL171" s="13">
        <v>13943.318181818182</v>
      </c>
      <c r="FM171" s="13">
        <v>12525</v>
      </c>
      <c r="FN171" s="13">
        <v>14350</v>
      </c>
      <c r="FO171" s="13">
        <v>13245.089848308051</v>
      </c>
      <c r="FP171" s="13">
        <v>0</v>
      </c>
      <c r="FQ171" s="13">
        <v>0</v>
      </c>
      <c r="FR171" s="13">
        <v>0</v>
      </c>
      <c r="FS171" s="13">
        <v>0</v>
      </c>
      <c r="FT171" s="15">
        <v>0</v>
      </c>
      <c r="FU171" s="15">
        <v>0.15643494502770747</v>
      </c>
      <c r="FV171" s="15">
        <v>0.10300811785929044</v>
      </c>
      <c r="FW171" s="15">
        <v>0.13042527821939587</v>
      </c>
      <c r="FX171" s="15">
        <v>0.15557821765394308</v>
      </c>
      <c r="FY171" s="15">
        <v>0.11808383233532935</v>
      </c>
      <c r="FZ171" s="15">
        <v>0.25087108013937282</v>
      </c>
      <c r="GA171" s="15">
        <v>0.14475709190398561</v>
      </c>
      <c r="GB171" s="15">
        <v>0</v>
      </c>
      <c r="GC171" s="15">
        <v>0</v>
      </c>
      <c r="GD171" s="15">
        <v>0</v>
      </c>
      <c r="GE171" s="15">
        <v>0</v>
      </c>
      <c r="GF171" s="12"/>
      <c r="GG171" s="12">
        <v>0</v>
      </c>
      <c r="GH171" s="12">
        <v>0</v>
      </c>
      <c r="GI171" s="12">
        <v>0</v>
      </c>
      <c r="GJ171" s="12">
        <v>0</v>
      </c>
      <c r="GK171" s="12">
        <v>0</v>
      </c>
      <c r="GL171" s="12">
        <v>0</v>
      </c>
      <c r="GM171" s="12">
        <v>0</v>
      </c>
      <c r="GN171" s="12"/>
      <c r="GO171" s="12"/>
      <c r="GP171" s="12"/>
      <c r="GQ171" s="12"/>
      <c r="GR171" s="12"/>
      <c r="GS171" s="12">
        <v>15</v>
      </c>
      <c r="GT171" s="12">
        <v>0</v>
      </c>
      <c r="GU171" s="12">
        <v>0</v>
      </c>
      <c r="GV171" s="12">
        <v>0</v>
      </c>
      <c r="GW171" s="12">
        <v>0</v>
      </c>
      <c r="GX171" s="12">
        <v>0</v>
      </c>
      <c r="GY171" s="12">
        <v>0</v>
      </c>
      <c r="GZ171" s="12"/>
      <c r="HA171" s="12"/>
      <c r="HB171" s="12"/>
      <c r="HC171" s="12"/>
      <c r="HD171" s="12"/>
      <c r="HE171" s="12">
        <v>0</v>
      </c>
      <c r="HF171" s="12">
        <v>5</v>
      </c>
      <c r="HG171" s="12">
        <v>0</v>
      </c>
      <c r="HH171" s="12">
        <v>0</v>
      </c>
      <c r="HI171" s="12">
        <v>0</v>
      </c>
      <c r="HJ171" s="12">
        <v>0</v>
      </c>
      <c r="HK171" s="12">
        <v>0</v>
      </c>
      <c r="HL171" s="12"/>
      <c r="HM171" s="12"/>
      <c r="HN171" s="12"/>
      <c r="HO171" s="12"/>
      <c r="HP171" s="12"/>
      <c r="HQ171" s="12">
        <v>0</v>
      </c>
      <c r="HR171" s="12">
        <v>0</v>
      </c>
      <c r="HS171" s="12">
        <v>8</v>
      </c>
      <c r="HT171" s="12">
        <v>0</v>
      </c>
      <c r="HU171" s="12">
        <v>0</v>
      </c>
      <c r="HV171" s="12">
        <v>0</v>
      </c>
      <c r="HW171" s="12">
        <v>0</v>
      </c>
      <c r="HX171" s="12"/>
      <c r="HY171" s="12"/>
      <c r="HZ171" s="12"/>
      <c r="IA171" s="12"/>
      <c r="IB171" s="12"/>
      <c r="IC171" s="12">
        <v>0</v>
      </c>
      <c r="ID171" s="12">
        <v>0</v>
      </c>
      <c r="IE171" s="12">
        <v>0</v>
      </c>
      <c r="IF171" s="12">
        <v>44</v>
      </c>
      <c r="IG171" s="12">
        <v>0</v>
      </c>
      <c r="IH171" s="12">
        <v>0</v>
      </c>
      <c r="II171" s="12">
        <v>0</v>
      </c>
      <c r="IJ171" s="12"/>
      <c r="IK171" s="12"/>
      <c r="IL171" s="12"/>
      <c r="IM171" s="12"/>
      <c r="IN171" s="12"/>
      <c r="IO171" s="12">
        <v>0</v>
      </c>
      <c r="IP171" s="12">
        <v>0</v>
      </c>
      <c r="IQ171" s="12">
        <v>0</v>
      </c>
      <c r="IR171" s="12">
        <v>0</v>
      </c>
      <c r="IS171" s="12">
        <v>0</v>
      </c>
      <c r="IT171" s="12">
        <v>0</v>
      </c>
      <c r="IU171" s="12">
        <v>0</v>
      </c>
      <c r="IV171" s="12"/>
      <c r="IW171" s="12"/>
      <c r="IX171" s="12"/>
      <c r="IY171" s="12"/>
      <c r="IZ171" s="12"/>
      <c r="JA171" s="12">
        <v>0</v>
      </c>
      <c r="JB171" s="12">
        <v>0</v>
      </c>
      <c r="JC171" s="12">
        <v>0</v>
      </c>
      <c r="JD171" s="12">
        <v>0</v>
      </c>
      <c r="JE171" s="12">
        <v>0</v>
      </c>
      <c r="JF171" s="12">
        <v>2</v>
      </c>
      <c r="JG171" s="12">
        <v>0</v>
      </c>
      <c r="JH171" s="12"/>
      <c r="JI171" s="12"/>
      <c r="JJ171" s="12"/>
      <c r="JK171" s="12"/>
      <c r="JL171" s="12"/>
      <c r="JM171" s="12">
        <v>0</v>
      </c>
      <c r="JN171" s="12">
        <v>0</v>
      </c>
      <c r="JO171" s="12">
        <v>0</v>
      </c>
      <c r="JP171" s="12">
        <v>0</v>
      </c>
      <c r="JQ171" s="12">
        <v>0</v>
      </c>
      <c r="JR171" s="12">
        <v>0</v>
      </c>
      <c r="JS171" s="12">
        <v>857</v>
      </c>
      <c r="JT171" s="12"/>
      <c r="JU171" s="12"/>
      <c r="JV171" s="12"/>
      <c r="JW171" s="12"/>
      <c r="JX171" s="12"/>
      <c r="JY171" s="12">
        <v>0</v>
      </c>
      <c r="JZ171" s="12">
        <v>0</v>
      </c>
      <c r="KA171" s="12">
        <v>0</v>
      </c>
      <c r="KB171" s="12">
        <v>0</v>
      </c>
      <c r="KC171" s="12">
        <v>0</v>
      </c>
      <c r="KD171" s="12">
        <v>0</v>
      </c>
      <c r="KE171" s="12">
        <v>0</v>
      </c>
      <c r="KF171" s="12"/>
      <c r="KG171" s="12"/>
      <c r="KH171" s="12"/>
      <c r="KI171" s="12"/>
      <c r="KJ171" s="12"/>
      <c r="KK171" s="12">
        <v>0</v>
      </c>
      <c r="KL171" s="12">
        <v>0</v>
      </c>
      <c r="KM171" s="12">
        <v>0</v>
      </c>
      <c r="KN171" s="12">
        <v>0</v>
      </c>
      <c r="KO171" s="12">
        <v>0</v>
      </c>
      <c r="KP171" s="12">
        <v>0</v>
      </c>
      <c r="KQ171" s="12">
        <v>0</v>
      </c>
      <c r="KR171" s="12"/>
      <c r="KS171" s="12"/>
      <c r="KT171" s="12"/>
      <c r="KU171" s="12"/>
      <c r="KV171" s="12"/>
      <c r="KW171" s="12">
        <v>0</v>
      </c>
      <c r="KX171" s="12">
        <v>0</v>
      </c>
      <c r="KY171" s="12">
        <v>0</v>
      </c>
      <c r="KZ171" s="12">
        <v>0</v>
      </c>
      <c r="LA171" s="12">
        <v>0</v>
      </c>
      <c r="LB171" s="12">
        <v>0</v>
      </c>
      <c r="LC171" s="12">
        <v>0</v>
      </c>
      <c r="LD171" s="12"/>
      <c r="LE171" s="12"/>
      <c r="LF171" s="12"/>
      <c r="LG171" s="12"/>
      <c r="LH171" s="12"/>
      <c r="LI171" s="12">
        <v>0</v>
      </c>
      <c r="LJ171" s="12">
        <v>0</v>
      </c>
      <c r="LK171" s="12">
        <v>0</v>
      </c>
      <c r="LL171" s="12">
        <v>0</v>
      </c>
      <c r="LM171" s="12">
        <v>0</v>
      </c>
      <c r="LN171" s="12">
        <v>0</v>
      </c>
      <c r="LO171" s="12">
        <v>0</v>
      </c>
      <c r="LP171" s="12"/>
      <c r="LQ171" s="12"/>
      <c r="LR171" s="12"/>
      <c r="LS171" s="12"/>
      <c r="LT171" s="14"/>
      <c r="LU171" s="14">
        <v>0</v>
      </c>
      <c r="LV171" s="14">
        <v>0</v>
      </c>
      <c r="LW171" s="14">
        <v>0</v>
      </c>
      <c r="LX171" s="14">
        <v>0</v>
      </c>
      <c r="LY171" s="14">
        <v>0</v>
      </c>
      <c r="LZ171" s="14">
        <v>0</v>
      </c>
      <c r="MA171" s="14">
        <v>0</v>
      </c>
      <c r="MB171" s="14"/>
      <c r="MC171" s="14"/>
      <c r="MD171" s="14"/>
      <c r="ME171" s="14"/>
      <c r="MF171" s="14"/>
      <c r="MG171" s="14">
        <v>128564.85173076922</v>
      </c>
      <c r="MH171" s="14">
        <v>0</v>
      </c>
      <c r="MI171" s="14">
        <v>0</v>
      </c>
      <c r="MJ171" s="14">
        <v>0</v>
      </c>
      <c r="MK171" s="14">
        <v>0</v>
      </c>
      <c r="ML171" s="14">
        <v>0</v>
      </c>
      <c r="MM171" s="14">
        <v>0</v>
      </c>
      <c r="MN171" s="14"/>
      <c r="MO171" s="14"/>
      <c r="MP171" s="14"/>
      <c r="MQ171" s="14"/>
      <c r="MR171" s="14"/>
      <c r="MS171" s="14">
        <v>0</v>
      </c>
      <c r="MT171" s="14">
        <v>40006.29</v>
      </c>
      <c r="MU171" s="14">
        <v>0</v>
      </c>
      <c r="MV171" s="14">
        <v>0</v>
      </c>
      <c r="MW171" s="14">
        <v>0</v>
      </c>
      <c r="MX171" s="14">
        <v>0</v>
      </c>
      <c r="MY171" s="14">
        <v>0</v>
      </c>
      <c r="MZ171" s="14"/>
      <c r="NA171" s="14"/>
      <c r="NB171" s="14"/>
      <c r="NC171" s="14"/>
      <c r="ND171" s="14"/>
      <c r="NE171" s="14">
        <v>0</v>
      </c>
      <c r="NF171" s="14">
        <v>0</v>
      </c>
      <c r="NG171" s="14">
        <v>118386.77000000002</v>
      </c>
      <c r="NH171" s="14">
        <v>0</v>
      </c>
      <c r="NI171" s="14">
        <v>0</v>
      </c>
      <c r="NJ171" s="14">
        <v>0</v>
      </c>
      <c r="NK171" s="14">
        <v>0</v>
      </c>
      <c r="NL171" s="14"/>
      <c r="NM171" s="14"/>
      <c r="NN171" s="14"/>
      <c r="NO171" s="14"/>
      <c r="NP171" s="14"/>
      <c r="NQ171" s="14">
        <v>0</v>
      </c>
      <c r="NR171" s="14">
        <v>0</v>
      </c>
      <c r="NS171" s="14">
        <v>0</v>
      </c>
      <c r="NT171" s="14">
        <v>362266.59</v>
      </c>
      <c r="NU171" s="14">
        <v>0</v>
      </c>
      <c r="NV171" s="14">
        <v>0</v>
      </c>
      <c r="NW171" s="14">
        <v>0</v>
      </c>
      <c r="NX171" s="14"/>
      <c r="NY171" s="14"/>
      <c r="NZ171" s="14"/>
      <c r="OA171" s="14"/>
      <c r="OB171" s="14"/>
      <c r="OC171" s="14">
        <v>0</v>
      </c>
      <c r="OD171" s="14">
        <v>0</v>
      </c>
      <c r="OE171" s="14">
        <v>0</v>
      </c>
      <c r="OF171" s="14">
        <v>0</v>
      </c>
      <c r="OG171" s="14">
        <v>0</v>
      </c>
      <c r="OH171" s="14">
        <v>0</v>
      </c>
      <c r="OI171" s="14">
        <v>0</v>
      </c>
      <c r="OJ171" s="14"/>
      <c r="OK171" s="14"/>
      <c r="OL171" s="14"/>
      <c r="OM171" s="14"/>
      <c r="ON171" s="14"/>
      <c r="OO171" s="14">
        <v>0</v>
      </c>
      <c r="OP171" s="14">
        <v>0</v>
      </c>
      <c r="OQ171" s="14">
        <v>0</v>
      </c>
      <c r="OR171" s="14">
        <v>0</v>
      </c>
      <c r="OS171" s="14">
        <v>0</v>
      </c>
      <c r="OT171" s="14">
        <v>18191.97</v>
      </c>
      <c r="OU171" s="14">
        <v>0</v>
      </c>
      <c r="OV171" s="14"/>
      <c r="OW171" s="14"/>
      <c r="OX171" s="14"/>
      <c r="OY171" s="14"/>
      <c r="OZ171" s="14"/>
      <c r="PA171" s="14">
        <v>0</v>
      </c>
      <c r="PB171" s="14">
        <v>0</v>
      </c>
      <c r="PC171" s="14">
        <v>0</v>
      </c>
      <c r="PD171" s="14">
        <v>0</v>
      </c>
      <c r="PE171" s="14">
        <v>0</v>
      </c>
      <c r="PF171" s="14">
        <v>0</v>
      </c>
      <c r="PG171" s="14">
        <v>7313768.5900000092</v>
      </c>
      <c r="PH171" s="14"/>
      <c r="PI171" s="14"/>
      <c r="PJ171" s="14"/>
      <c r="PK171" s="14"/>
      <c r="PL171" s="14"/>
      <c r="PM171" s="14">
        <v>0</v>
      </c>
      <c r="PN171" s="14">
        <v>0</v>
      </c>
      <c r="PO171" s="14">
        <v>0</v>
      </c>
      <c r="PP171" s="14">
        <v>0</v>
      </c>
      <c r="PQ171" s="14">
        <v>0</v>
      </c>
      <c r="PR171" s="14">
        <v>0</v>
      </c>
      <c r="PS171" s="14">
        <v>0</v>
      </c>
      <c r="PT171" s="14"/>
      <c r="PU171" s="14"/>
      <c r="PV171" s="14"/>
      <c r="PW171" s="14"/>
      <c r="PX171" s="14"/>
      <c r="PY171" s="14">
        <v>0</v>
      </c>
      <c r="PZ171" s="14">
        <v>0</v>
      </c>
      <c r="QA171" s="14">
        <v>0</v>
      </c>
      <c r="QB171" s="14">
        <v>0</v>
      </c>
      <c r="QC171" s="14">
        <v>0</v>
      </c>
      <c r="QD171" s="14">
        <v>0</v>
      </c>
      <c r="QE171" s="14">
        <v>0</v>
      </c>
      <c r="QF171" s="14"/>
      <c r="QG171" s="14"/>
      <c r="QH171" s="14"/>
      <c r="QI171" s="14"/>
    </row>
    <row r="172" spans="16:451">
      <c r="R172" s="12"/>
      <c r="S172" s="12" t="s">
        <v>97</v>
      </c>
      <c r="T172" s="12"/>
      <c r="U172" s="12">
        <v>13</v>
      </c>
      <c r="V172" s="12">
        <v>4</v>
      </c>
      <c r="W172" s="12">
        <v>1</v>
      </c>
      <c r="X172" s="12"/>
      <c r="Y172" s="12"/>
      <c r="Z172" s="12"/>
      <c r="AA172" s="12"/>
      <c r="AB172" s="12">
        <v>1</v>
      </c>
      <c r="AC172" s="12"/>
      <c r="AD172" s="12"/>
      <c r="AE172" s="12"/>
      <c r="AG172">
        <v>128599.5732142857</v>
      </c>
      <c r="AH172">
        <v>22225.25</v>
      </c>
      <c r="AI172">
        <v>5543.91</v>
      </c>
      <c r="AN172">
        <v>81.64</v>
      </c>
      <c r="AR172" s="14"/>
      <c r="AS172" s="14">
        <v>127641.5464285714</v>
      </c>
      <c r="AT172" s="14">
        <v>22264.109999999997</v>
      </c>
      <c r="AU172" s="14">
        <v>5543.91</v>
      </c>
      <c r="AV172" s="14"/>
      <c r="AW172" s="14"/>
      <c r="AX172" s="14"/>
      <c r="AY172" s="14"/>
      <c r="AZ172" s="14">
        <v>0</v>
      </c>
      <c r="BA172" s="14"/>
      <c r="BB172" s="14"/>
      <c r="BC172" s="14"/>
      <c r="BD172" s="14"/>
      <c r="BE172" s="14">
        <v>1190.7267857142833</v>
      </c>
      <c r="BF172" s="14">
        <v>0</v>
      </c>
      <c r="BG172" s="14">
        <v>0</v>
      </c>
      <c r="BH172" s="14"/>
      <c r="BI172" s="14"/>
      <c r="BJ172" s="14"/>
      <c r="BK172" s="14"/>
      <c r="BL172" s="14">
        <v>0</v>
      </c>
      <c r="BM172" s="14"/>
      <c r="BN172" s="14"/>
      <c r="BO172" s="14"/>
      <c r="BP172" s="14"/>
      <c r="BQ172" s="14">
        <v>1985.9008014136909</v>
      </c>
      <c r="BR172" s="14">
        <v>0</v>
      </c>
      <c r="BS172" s="14">
        <v>0</v>
      </c>
      <c r="BT172" s="14"/>
      <c r="BU172" s="14"/>
      <c r="BV172" s="14"/>
      <c r="BW172" s="14"/>
      <c r="BX172" s="14">
        <v>0</v>
      </c>
      <c r="BY172" s="14"/>
      <c r="BZ172" s="14"/>
      <c r="CA172" s="14"/>
      <c r="CB172" s="15" t="e">
        <v>#DIV/0!</v>
      </c>
      <c r="CC172" s="15">
        <v>0</v>
      </c>
      <c r="CD172" s="15">
        <v>0</v>
      </c>
      <c r="CE172" s="15">
        <v>0</v>
      </c>
      <c r="CF172" s="15" t="e">
        <v>#DIV/0!</v>
      </c>
      <c r="CG172" s="15" t="e">
        <v>#DIV/0!</v>
      </c>
      <c r="CH172" s="15" t="e">
        <v>#DIV/0!</v>
      </c>
      <c r="CI172" s="15" t="e">
        <v>#DIV/0!</v>
      </c>
      <c r="CJ172" s="15">
        <v>0</v>
      </c>
      <c r="CK172" s="15" t="e">
        <v>#DIV/0!</v>
      </c>
      <c r="CL172" s="15" t="e">
        <v>#DIV/0!</v>
      </c>
      <c r="CM172" s="15" t="e">
        <v>#DIV/0!</v>
      </c>
      <c r="CN172" s="15" t="e">
        <v>#DIV/0!</v>
      </c>
      <c r="CO172" s="15">
        <v>0</v>
      </c>
      <c r="CP172" s="15">
        <v>0</v>
      </c>
      <c r="CQ172" s="15">
        <v>0</v>
      </c>
      <c r="CR172" s="15" t="e">
        <v>#DIV/0!</v>
      </c>
      <c r="CS172" s="15" t="e">
        <v>#DIV/0!</v>
      </c>
      <c r="CT172" s="15" t="e">
        <v>#DIV/0!</v>
      </c>
      <c r="CU172" s="15" t="e">
        <v>#DIV/0!</v>
      </c>
      <c r="CV172" s="15">
        <v>1</v>
      </c>
      <c r="CW172" s="15" t="e">
        <v>#DIV/0!</v>
      </c>
      <c r="CX172" s="15" t="e">
        <v>#DIV/0!</v>
      </c>
      <c r="CY172" s="15" t="e">
        <v>#DIV/0!</v>
      </c>
      <c r="CZ172" s="15">
        <v>0</v>
      </c>
      <c r="DA172" s="15">
        <v>0.176208156679942</v>
      </c>
      <c r="DB172" s="15">
        <v>0.17211652920103304</v>
      </c>
      <c r="DC172" s="15">
        <v>0.17989999999999998</v>
      </c>
      <c r="DD172" s="15">
        <v>0</v>
      </c>
      <c r="DE172" s="15">
        <v>0</v>
      </c>
      <c r="DF172" s="15">
        <v>0</v>
      </c>
      <c r="DG172" s="15">
        <v>0</v>
      </c>
      <c r="DH172" s="15">
        <v>0.15990000000000001</v>
      </c>
      <c r="DI172" s="15">
        <v>0</v>
      </c>
      <c r="DJ172" s="15">
        <v>0</v>
      </c>
      <c r="DK172" s="15">
        <v>0</v>
      </c>
      <c r="DL172" s="16">
        <v>0</v>
      </c>
      <c r="DM172" s="16">
        <v>120</v>
      </c>
      <c r="DN172" s="16">
        <v>89.801299675081225</v>
      </c>
      <c r="DO172" s="16">
        <v>120</v>
      </c>
      <c r="DP172" s="16">
        <v>0</v>
      </c>
      <c r="DQ172" s="16">
        <v>0</v>
      </c>
      <c r="DR172" s="16">
        <v>0</v>
      </c>
      <c r="DS172" s="16">
        <v>0</v>
      </c>
      <c r="DT172" s="16">
        <v>60</v>
      </c>
      <c r="DU172" s="16">
        <v>0</v>
      </c>
      <c r="DV172" s="16">
        <v>0</v>
      </c>
      <c r="DW172" s="16">
        <v>0</v>
      </c>
      <c r="DX172" s="16">
        <v>0</v>
      </c>
      <c r="DY172" s="16">
        <v>73.368003169748107</v>
      </c>
      <c r="DZ172" s="16">
        <v>37.097652670165793</v>
      </c>
      <c r="EA172" s="16">
        <v>67.000000000000014</v>
      </c>
      <c r="EB172" s="16">
        <v>0</v>
      </c>
      <c r="EC172" s="16">
        <v>0</v>
      </c>
      <c r="ED172" s="16">
        <v>0</v>
      </c>
      <c r="EE172" s="16">
        <v>0</v>
      </c>
      <c r="EF172" s="16">
        <v>2</v>
      </c>
      <c r="EG172" s="16">
        <v>0</v>
      </c>
      <c r="EH172" s="16">
        <v>0</v>
      </c>
      <c r="EI172" s="16">
        <v>0</v>
      </c>
      <c r="EJ172" s="16">
        <v>0</v>
      </c>
      <c r="EK172" s="16">
        <v>48.665920920850994</v>
      </c>
      <c r="EL172" s="16">
        <v>54.703647004915439</v>
      </c>
      <c r="EM172" s="16">
        <v>55</v>
      </c>
      <c r="EN172" s="16">
        <v>0</v>
      </c>
      <c r="EO172" s="16">
        <v>0</v>
      </c>
      <c r="EP172" s="16">
        <v>0</v>
      </c>
      <c r="EQ172" s="16">
        <v>0</v>
      </c>
      <c r="ER172" s="16">
        <v>60</v>
      </c>
      <c r="ES172" s="16">
        <v>0</v>
      </c>
      <c r="ET172" s="16">
        <v>0</v>
      </c>
      <c r="EU172" s="16">
        <v>0</v>
      </c>
      <c r="EV172" s="16">
        <v>0</v>
      </c>
      <c r="EW172" s="16">
        <v>662.84379855333668</v>
      </c>
      <c r="EX172" s="16">
        <v>648.1633497875531</v>
      </c>
      <c r="EY172" s="16">
        <v>649.5</v>
      </c>
      <c r="EZ172" s="16">
        <v>0</v>
      </c>
      <c r="FA172" s="16">
        <v>0</v>
      </c>
      <c r="FB172" s="16">
        <v>0</v>
      </c>
      <c r="FC172" s="16">
        <v>0</v>
      </c>
      <c r="FD172" s="16">
        <v>631</v>
      </c>
      <c r="FE172" s="16">
        <v>0</v>
      </c>
      <c r="FF172" s="16">
        <v>0</v>
      </c>
      <c r="FG172" s="16">
        <v>0</v>
      </c>
      <c r="FH172" s="13">
        <v>0</v>
      </c>
      <c r="FI172" s="13">
        <v>14703.923076923076</v>
      </c>
      <c r="FJ172" s="13">
        <v>14125</v>
      </c>
      <c r="FK172" s="13">
        <v>9170</v>
      </c>
      <c r="FL172" s="13">
        <v>0</v>
      </c>
      <c r="FM172" s="13">
        <v>0</v>
      </c>
      <c r="FN172" s="13">
        <v>0</v>
      </c>
      <c r="FO172" s="13">
        <v>0</v>
      </c>
      <c r="FP172" s="13">
        <v>10800</v>
      </c>
      <c r="FQ172" s="13">
        <v>0</v>
      </c>
      <c r="FR172" s="13">
        <v>0</v>
      </c>
      <c r="FS172" s="13">
        <v>0</v>
      </c>
      <c r="FT172" s="15">
        <v>0</v>
      </c>
      <c r="FU172" s="15">
        <v>0.12381656386835538</v>
      </c>
      <c r="FV172" s="15">
        <v>0.15023008849557523</v>
      </c>
      <c r="FW172" s="15">
        <v>0.105</v>
      </c>
      <c r="FX172" s="15">
        <v>0</v>
      </c>
      <c r="FY172" s="15">
        <v>0</v>
      </c>
      <c r="FZ172" s="15">
        <v>0</v>
      </c>
      <c r="GA172" s="15">
        <v>0</v>
      </c>
      <c r="GB172" s="15">
        <v>0.89351851851851849</v>
      </c>
      <c r="GC172" s="15">
        <v>0</v>
      </c>
      <c r="GD172" s="15">
        <v>0</v>
      </c>
      <c r="GE172" s="15">
        <v>0</v>
      </c>
      <c r="GF172" s="12"/>
      <c r="GG172" s="12">
        <v>0</v>
      </c>
      <c r="GH172" s="12">
        <v>0</v>
      </c>
      <c r="GI172" s="12">
        <v>0</v>
      </c>
      <c r="GJ172" s="12"/>
      <c r="GK172" s="12"/>
      <c r="GL172" s="12"/>
      <c r="GM172" s="12"/>
      <c r="GN172" s="12">
        <v>0</v>
      </c>
      <c r="GO172" s="12"/>
      <c r="GP172" s="12"/>
      <c r="GQ172" s="12"/>
      <c r="GR172" s="12"/>
      <c r="GS172" s="12">
        <v>13</v>
      </c>
      <c r="GT172" s="12">
        <v>0</v>
      </c>
      <c r="GU172" s="12">
        <v>0</v>
      </c>
      <c r="GV172" s="12"/>
      <c r="GW172" s="12"/>
      <c r="GX172" s="12"/>
      <c r="GY172" s="12"/>
      <c r="GZ172" s="12">
        <v>0</v>
      </c>
      <c r="HA172" s="12"/>
      <c r="HB172" s="12"/>
      <c r="HC172" s="12"/>
      <c r="HD172" s="12"/>
      <c r="HE172" s="12">
        <v>0</v>
      </c>
      <c r="HF172" s="12">
        <v>4</v>
      </c>
      <c r="HG172" s="12">
        <v>0</v>
      </c>
      <c r="HH172" s="12"/>
      <c r="HI172" s="12"/>
      <c r="HJ172" s="12"/>
      <c r="HK172" s="12"/>
      <c r="HL172" s="12">
        <v>0</v>
      </c>
      <c r="HM172" s="12"/>
      <c r="HN172" s="12"/>
      <c r="HO172" s="12"/>
      <c r="HP172" s="12"/>
      <c r="HQ172" s="12">
        <v>0</v>
      </c>
      <c r="HR172" s="12">
        <v>0</v>
      </c>
      <c r="HS172" s="12">
        <v>1</v>
      </c>
      <c r="HT172" s="12"/>
      <c r="HU172" s="12"/>
      <c r="HV172" s="12"/>
      <c r="HW172" s="12"/>
      <c r="HX172" s="12">
        <v>0</v>
      </c>
      <c r="HY172" s="12"/>
      <c r="HZ172" s="12"/>
      <c r="IA172" s="12"/>
      <c r="IB172" s="12"/>
      <c r="IC172" s="12">
        <v>0</v>
      </c>
      <c r="ID172" s="12">
        <v>0</v>
      </c>
      <c r="IE172" s="12">
        <v>0</v>
      </c>
      <c r="IF172" s="12"/>
      <c r="IG172" s="12"/>
      <c r="IH172" s="12"/>
      <c r="II172" s="12"/>
      <c r="IJ172" s="12">
        <v>0</v>
      </c>
      <c r="IK172" s="12"/>
      <c r="IL172" s="12"/>
      <c r="IM172" s="12"/>
      <c r="IN172" s="12"/>
      <c r="IO172" s="12">
        <v>0</v>
      </c>
      <c r="IP172" s="12">
        <v>0</v>
      </c>
      <c r="IQ172" s="12">
        <v>0</v>
      </c>
      <c r="IR172" s="12"/>
      <c r="IS172" s="12"/>
      <c r="IT172" s="12"/>
      <c r="IU172" s="12"/>
      <c r="IV172" s="12">
        <v>0</v>
      </c>
      <c r="IW172" s="12"/>
      <c r="IX172" s="12"/>
      <c r="IY172" s="12"/>
      <c r="IZ172" s="12"/>
      <c r="JA172" s="12">
        <v>0</v>
      </c>
      <c r="JB172" s="12">
        <v>0</v>
      </c>
      <c r="JC172" s="12">
        <v>0</v>
      </c>
      <c r="JD172" s="12"/>
      <c r="JE172" s="12"/>
      <c r="JF172" s="12"/>
      <c r="JG172" s="12"/>
      <c r="JH172" s="12">
        <v>0</v>
      </c>
      <c r="JI172" s="12"/>
      <c r="JJ172" s="12"/>
      <c r="JK172" s="12"/>
      <c r="JL172" s="12"/>
      <c r="JM172" s="12">
        <v>0</v>
      </c>
      <c r="JN172" s="12">
        <v>0</v>
      </c>
      <c r="JO172" s="12">
        <v>0</v>
      </c>
      <c r="JP172" s="12"/>
      <c r="JQ172" s="12"/>
      <c r="JR172" s="12"/>
      <c r="JS172" s="12"/>
      <c r="JT172" s="12">
        <v>0</v>
      </c>
      <c r="JU172" s="12"/>
      <c r="JV172" s="12"/>
      <c r="JW172" s="12"/>
      <c r="JX172" s="12"/>
      <c r="JY172" s="12">
        <v>0</v>
      </c>
      <c r="JZ172" s="12">
        <v>0</v>
      </c>
      <c r="KA172" s="12">
        <v>0</v>
      </c>
      <c r="KB172" s="12"/>
      <c r="KC172" s="12"/>
      <c r="KD172" s="12"/>
      <c r="KE172" s="12"/>
      <c r="KF172" s="12">
        <v>1</v>
      </c>
      <c r="KG172" s="12"/>
      <c r="KH172" s="12"/>
      <c r="KI172" s="12"/>
      <c r="KJ172" s="12"/>
      <c r="KK172" s="12">
        <v>0</v>
      </c>
      <c r="KL172" s="12">
        <v>0</v>
      </c>
      <c r="KM172" s="12">
        <v>0</v>
      </c>
      <c r="KN172" s="12"/>
      <c r="KO172" s="12"/>
      <c r="KP172" s="12"/>
      <c r="KQ172" s="12"/>
      <c r="KR172" s="12">
        <v>0</v>
      </c>
      <c r="KS172" s="12"/>
      <c r="KT172" s="12"/>
      <c r="KU172" s="12"/>
      <c r="KV172" s="12"/>
      <c r="KW172" s="12">
        <v>0</v>
      </c>
      <c r="KX172" s="12">
        <v>0</v>
      </c>
      <c r="KY172" s="12">
        <v>0</v>
      </c>
      <c r="KZ172" s="12"/>
      <c r="LA172" s="12"/>
      <c r="LB172" s="12"/>
      <c r="LC172" s="12"/>
      <c r="LD172" s="12">
        <v>0</v>
      </c>
      <c r="LE172" s="12"/>
      <c r="LF172" s="12"/>
      <c r="LG172" s="12"/>
      <c r="LH172" s="12"/>
      <c r="LI172" s="12">
        <v>0</v>
      </c>
      <c r="LJ172" s="12">
        <v>0</v>
      </c>
      <c r="LK172" s="12">
        <v>0</v>
      </c>
      <c r="LL172" s="12"/>
      <c r="LM172" s="12"/>
      <c r="LN172" s="12"/>
      <c r="LO172" s="12"/>
      <c r="LP172" s="12">
        <v>0</v>
      </c>
      <c r="LQ172" s="12"/>
      <c r="LR172" s="12"/>
      <c r="LS172" s="12"/>
      <c r="LT172" s="14"/>
      <c r="LU172" s="14">
        <v>0</v>
      </c>
      <c r="LV172" s="14">
        <v>0</v>
      </c>
      <c r="LW172" s="14">
        <v>0</v>
      </c>
      <c r="LX172" s="14"/>
      <c r="LY172" s="14"/>
      <c r="LZ172" s="14"/>
      <c r="MA172" s="14"/>
      <c r="MB172" s="14">
        <v>0</v>
      </c>
      <c r="MC172" s="14"/>
      <c r="MD172" s="14"/>
      <c r="ME172" s="14"/>
      <c r="MF172" s="14"/>
      <c r="MG172" s="14">
        <v>127641.5464285714</v>
      </c>
      <c r="MH172" s="14">
        <v>0</v>
      </c>
      <c r="MI172" s="14">
        <v>0</v>
      </c>
      <c r="MJ172" s="14"/>
      <c r="MK172" s="14"/>
      <c r="ML172" s="14"/>
      <c r="MM172" s="14"/>
      <c r="MN172" s="14">
        <v>0</v>
      </c>
      <c r="MO172" s="14"/>
      <c r="MP172" s="14"/>
      <c r="MQ172" s="14"/>
      <c r="MR172" s="14"/>
      <c r="MS172" s="14">
        <v>0</v>
      </c>
      <c r="MT172" s="14">
        <v>22264.109999999997</v>
      </c>
      <c r="MU172" s="14">
        <v>0</v>
      </c>
      <c r="MV172" s="14"/>
      <c r="MW172" s="14"/>
      <c r="MX172" s="14"/>
      <c r="MY172" s="14"/>
      <c r="MZ172" s="14">
        <v>0</v>
      </c>
      <c r="NA172" s="14"/>
      <c r="NB172" s="14"/>
      <c r="NC172" s="14"/>
      <c r="ND172" s="14"/>
      <c r="NE172" s="14">
        <v>0</v>
      </c>
      <c r="NF172" s="14">
        <v>0</v>
      </c>
      <c r="NG172" s="14">
        <v>5543.91</v>
      </c>
      <c r="NH172" s="14"/>
      <c r="NI172" s="14"/>
      <c r="NJ172" s="14"/>
      <c r="NK172" s="14"/>
      <c r="NL172" s="14">
        <v>0</v>
      </c>
      <c r="NM172" s="14"/>
      <c r="NN172" s="14"/>
      <c r="NO172" s="14"/>
      <c r="NP172" s="14"/>
      <c r="NQ172" s="14">
        <v>0</v>
      </c>
      <c r="NR172" s="14">
        <v>0</v>
      </c>
      <c r="NS172" s="14">
        <v>0</v>
      </c>
      <c r="NT172" s="14"/>
      <c r="NU172" s="14"/>
      <c r="NV172" s="14"/>
      <c r="NW172" s="14"/>
      <c r="NX172" s="14">
        <v>0</v>
      </c>
      <c r="NY172" s="14"/>
      <c r="NZ172" s="14"/>
      <c r="OA172" s="14"/>
      <c r="OB172" s="14"/>
      <c r="OC172" s="14">
        <v>0</v>
      </c>
      <c r="OD172" s="14">
        <v>0</v>
      </c>
      <c r="OE172" s="14">
        <v>0</v>
      </c>
      <c r="OF172" s="14"/>
      <c r="OG172" s="14"/>
      <c r="OH172" s="14"/>
      <c r="OI172" s="14"/>
      <c r="OJ172" s="14">
        <v>0</v>
      </c>
      <c r="OK172" s="14"/>
      <c r="OL172" s="14"/>
      <c r="OM172" s="14"/>
      <c r="ON172" s="14"/>
      <c r="OO172" s="14">
        <v>0</v>
      </c>
      <c r="OP172" s="14">
        <v>0</v>
      </c>
      <c r="OQ172" s="14">
        <v>0</v>
      </c>
      <c r="OR172" s="14"/>
      <c r="OS172" s="14"/>
      <c r="OT172" s="14"/>
      <c r="OU172" s="14"/>
      <c r="OV172" s="14">
        <v>0</v>
      </c>
      <c r="OW172" s="14"/>
      <c r="OX172" s="14"/>
      <c r="OY172" s="14"/>
      <c r="OZ172" s="14"/>
      <c r="PA172" s="14">
        <v>0</v>
      </c>
      <c r="PB172" s="14">
        <v>0</v>
      </c>
      <c r="PC172" s="14">
        <v>0</v>
      </c>
      <c r="PD172" s="14"/>
      <c r="PE172" s="14"/>
      <c r="PF172" s="14"/>
      <c r="PG172" s="14"/>
      <c r="PH172" s="14">
        <v>0</v>
      </c>
      <c r="PI172" s="14"/>
      <c r="PJ172" s="14"/>
      <c r="PK172" s="14"/>
      <c r="PL172" s="14"/>
      <c r="PM172" s="14">
        <v>0</v>
      </c>
      <c r="PN172" s="14">
        <v>0</v>
      </c>
      <c r="PO172" s="14">
        <v>0</v>
      </c>
      <c r="PP172" s="14"/>
      <c r="PQ172" s="14"/>
      <c r="PR172" s="14"/>
      <c r="PS172" s="14"/>
      <c r="PT172" s="14">
        <v>81.64</v>
      </c>
      <c r="PU172" s="14"/>
      <c r="PV172" s="14"/>
      <c r="PW172" s="14"/>
      <c r="PX172" s="14"/>
      <c r="PY172" s="14">
        <v>0</v>
      </c>
      <c r="PZ172" s="14">
        <v>0</v>
      </c>
      <c r="QA172" s="14">
        <v>0</v>
      </c>
      <c r="QB172" s="14"/>
      <c r="QC172" s="14"/>
      <c r="QD172" s="14"/>
      <c r="QE172" s="14"/>
      <c r="QF172" s="14">
        <v>0</v>
      </c>
      <c r="QG172" s="14"/>
      <c r="QH172" s="14"/>
      <c r="QI172" s="14"/>
    </row>
    <row r="173" spans="16:451">
      <c r="R173" s="12"/>
      <c r="S173" s="12" t="s">
        <v>52</v>
      </c>
      <c r="T173" s="12"/>
      <c r="U173" s="12"/>
      <c r="V173" s="12"/>
      <c r="W173" s="12"/>
      <c r="X173" s="12"/>
      <c r="Y173" s="12"/>
      <c r="Z173" s="12"/>
      <c r="AA173" s="12"/>
      <c r="AB173" s="12"/>
      <c r="AC173" s="12">
        <v>16</v>
      </c>
      <c r="AD173" s="12"/>
      <c r="AE173" s="12"/>
      <c r="AO173">
        <v>0</v>
      </c>
      <c r="AR173" s="14"/>
      <c r="AS173" s="14"/>
      <c r="AT173" s="14"/>
      <c r="AU173" s="14"/>
      <c r="AV173" s="14"/>
      <c r="AW173" s="14"/>
      <c r="AX173" s="14"/>
      <c r="AY173" s="14"/>
      <c r="AZ173" s="14"/>
      <c r="BA173" s="14">
        <v>0</v>
      </c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>
        <v>0</v>
      </c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>
        <v>0</v>
      </c>
      <c r="BZ173" s="14"/>
      <c r="CA173" s="14"/>
      <c r="CB173" s="15" t="e">
        <v>#DIV/0!</v>
      </c>
      <c r="CC173" s="15" t="e">
        <v>#DIV/0!</v>
      </c>
      <c r="CD173" s="15" t="e">
        <v>#DIV/0!</v>
      </c>
      <c r="CE173" s="15" t="e">
        <v>#DIV/0!</v>
      </c>
      <c r="CF173" s="15" t="e">
        <v>#DIV/0!</v>
      </c>
      <c r="CG173" s="15" t="e">
        <v>#DIV/0!</v>
      </c>
      <c r="CH173" s="15" t="e">
        <v>#DIV/0!</v>
      </c>
      <c r="CI173" s="15" t="e">
        <v>#DIV/0!</v>
      </c>
      <c r="CJ173" s="15" t="e">
        <v>#DIV/0!</v>
      </c>
      <c r="CK173" s="15" t="e">
        <v>#DIV/0!</v>
      </c>
      <c r="CL173" s="15" t="e">
        <v>#DIV/0!</v>
      </c>
      <c r="CM173" s="15" t="e">
        <v>#DIV/0!</v>
      </c>
      <c r="CN173" s="15" t="e">
        <v>#DIV/0!</v>
      </c>
      <c r="CO173" s="15" t="e">
        <v>#DIV/0!</v>
      </c>
      <c r="CP173" s="15" t="e">
        <v>#DIV/0!</v>
      </c>
      <c r="CQ173" s="15" t="e">
        <v>#DIV/0!</v>
      </c>
      <c r="CR173" s="15" t="e">
        <v>#DIV/0!</v>
      </c>
      <c r="CS173" s="15" t="e">
        <v>#DIV/0!</v>
      </c>
      <c r="CT173" s="15" t="e">
        <v>#DIV/0!</v>
      </c>
      <c r="CU173" s="15" t="e">
        <v>#DIV/0!</v>
      </c>
      <c r="CV173" s="15" t="e">
        <v>#DIV/0!</v>
      </c>
      <c r="CW173" s="15" t="e">
        <v>#DIV/0!</v>
      </c>
      <c r="CX173" s="15" t="e">
        <v>#DIV/0!</v>
      </c>
      <c r="CY173" s="15" t="e">
        <v>#DIV/0!</v>
      </c>
      <c r="CZ173" s="15">
        <v>0</v>
      </c>
      <c r="DA173" s="15">
        <v>0</v>
      </c>
      <c r="DB173" s="15">
        <v>0</v>
      </c>
      <c r="DC173" s="15">
        <v>0</v>
      </c>
      <c r="DD173" s="15">
        <v>0</v>
      </c>
      <c r="DE173" s="15">
        <v>0</v>
      </c>
      <c r="DF173" s="15">
        <v>0</v>
      </c>
      <c r="DG173" s="15">
        <v>0</v>
      </c>
      <c r="DH173" s="15">
        <v>0</v>
      </c>
      <c r="DI173" s="15">
        <v>0.16888462707768556</v>
      </c>
      <c r="DJ173" s="15">
        <v>0</v>
      </c>
      <c r="DK173" s="15">
        <v>0</v>
      </c>
      <c r="DL173" s="16">
        <v>0</v>
      </c>
      <c r="DM173" s="16">
        <v>0</v>
      </c>
      <c r="DN173" s="16">
        <v>0</v>
      </c>
      <c r="DO173" s="16">
        <v>0</v>
      </c>
      <c r="DP173" s="16">
        <v>0</v>
      </c>
      <c r="DQ173" s="16">
        <v>0</v>
      </c>
      <c r="DR173" s="16">
        <v>0</v>
      </c>
      <c r="DS173" s="16">
        <v>0</v>
      </c>
      <c r="DT173" s="16">
        <v>0</v>
      </c>
      <c r="DU173" s="16">
        <v>117.91497722706259</v>
      </c>
      <c r="DV173" s="16">
        <v>0</v>
      </c>
      <c r="DW173" s="16">
        <v>0</v>
      </c>
      <c r="DX173" s="16">
        <v>0</v>
      </c>
      <c r="DY173" s="16">
        <v>0</v>
      </c>
      <c r="DZ173" s="16">
        <v>0</v>
      </c>
      <c r="EA173" s="16">
        <v>0</v>
      </c>
      <c r="EB173" s="16">
        <v>0</v>
      </c>
      <c r="EC173" s="16">
        <v>0</v>
      </c>
      <c r="ED173" s="16">
        <v>0</v>
      </c>
      <c r="EE173" s="16">
        <v>0</v>
      </c>
      <c r="EF173" s="16">
        <v>0</v>
      </c>
      <c r="EG173" s="16">
        <v>72.457012726071937</v>
      </c>
      <c r="EH173" s="16">
        <v>0</v>
      </c>
      <c r="EI173" s="16">
        <v>0</v>
      </c>
      <c r="EJ173" s="16">
        <v>0</v>
      </c>
      <c r="EK173" s="16">
        <v>0</v>
      </c>
      <c r="EL173" s="16">
        <v>0</v>
      </c>
      <c r="EM173" s="16">
        <v>0</v>
      </c>
      <c r="EN173" s="16">
        <v>0</v>
      </c>
      <c r="EO173" s="16">
        <v>0</v>
      </c>
      <c r="EP173" s="16">
        <v>0</v>
      </c>
      <c r="EQ173" s="16">
        <v>0</v>
      </c>
      <c r="ER173" s="16">
        <v>0</v>
      </c>
      <c r="ES173" s="16">
        <v>45.674635724994026</v>
      </c>
      <c r="ET173" s="16">
        <v>0</v>
      </c>
      <c r="EU173" s="16">
        <v>0</v>
      </c>
      <c r="EV173" s="16">
        <v>0</v>
      </c>
      <c r="EW173" s="16">
        <v>0</v>
      </c>
      <c r="EX173" s="16">
        <v>0</v>
      </c>
      <c r="EY173" s="16">
        <v>0</v>
      </c>
      <c r="EZ173" s="16">
        <v>0</v>
      </c>
      <c r="FA173" s="16">
        <v>0</v>
      </c>
      <c r="FB173" s="16">
        <v>0</v>
      </c>
      <c r="FC173" s="16">
        <v>0</v>
      </c>
      <c r="FD173" s="16">
        <v>0</v>
      </c>
      <c r="FE173" s="16">
        <v>685.61233551556813</v>
      </c>
      <c r="FF173" s="16">
        <v>0</v>
      </c>
      <c r="FG173" s="16">
        <v>0</v>
      </c>
      <c r="FH173" s="13">
        <v>0</v>
      </c>
      <c r="FI173" s="13">
        <v>0</v>
      </c>
      <c r="FJ173" s="13">
        <v>0</v>
      </c>
      <c r="FK173" s="13">
        <v>0</v>
      </c>
      <c r="FL173" s="13">
        <v>0</v>
      </c>
      <c r="FM173" s="13">
        <v>0</v>
      </c>
      <c r="FN173" s="13">
        <v>0</v>
      </c>
      <c r="FO173" s="13">
        <v>0</v>
      </c>
      <c r="FP173" s="13">
        <v>0</v>
      </c>
      <c r="FQ173" s="13">
        <v>195686</v>
      </c>
      <c r="FR173" s="13">
        <v>0</v>
      </c>
      <c r="FS173" s="13">
        <v>0</v>
      </c>
      <c r="FT173" s="15">
        <v>0</v>
      </c>
      <c r="FU173" s="15">
        <v>0</v>
      </c>
      <c r="FV173" s="15">
        <v>0</v>
      </c>
      <c r="FW173" s="15">
        <v>0</v>
      </c>
      <c r="FX173" s="15">
        <v>0</v>
      </c>
      <c r="FY173" s="15">
        <v>0</v>
      </c>
      <c r="FZ173" s="15">
        <v>0</v>
      </c>
      <c r="GA173" s="15">
        <v>0</v>
      </c>
      <c r="GB173" s="15">
        <v>0</v>
      </c>
      <c r="GC173" s="15">
        <v>0.1945192808887708</v>
      </c>
      <c r="GD173" s="15">
        <v>0</v>
      </c>
      <c r="GE173" s="15">
        <v>0</v>
      </c>
      <c r="GF173" s="12"/>
      <c r="GG173" s="12"/>
      <c r="GH173" s="12"/>
      <c r="GI173" s="12"/>
      <c r="GJ173" s="12"/>
      <c r="GK173" s="12"/>
      <c r="GL173" s="12"/>
      <c r="GM173" s="12"/>
      <c r="GN173" s="12"/>
      <c r="GO173" s="12">
        <v>0</v>
      </c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>
        <v>0</v>
      </c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>
        <v>0</v>
      </c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>
        <v>0</v>
      </c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>
        <v>0</v>
      </c>
      <c r="IL173" s="12"/>
      <c r="IM173" s="12"/>
      <c r="IN173" s="12"/>
      <c r="IO173" s="12"/>
      <c r="IP173" s="12"/>
      <c r="IQ173" s="12"/>
      <c r="IR173" s="12"/>
      <c r="IS173" s="12"/>
      <c r="IT173" s="12"/>
      <c r="IU173" s="12"/>
      <c r="IV173" s="12"/>
      <c r="IW173" s="12">
        <v>0</v>
      </c>
      <c r="IX173" s="12"/>
      <c r="IY173" s="12"/>
      <c r="IZ173" s="12"/>
      <c r="JA173" s="12"/>
      <c r="JB173" s="12"/>
      <c r="JC173" s="12"/>
      <c r="JD173" s="12"/>
      <c r="JE173" s="12"/>
      <c r="JF173" s="12"/>
      <c r="JG173" s="12"/>
      <c r="JH173" s="12"/>
      <c r="JI173" s="12">
        <v>0</v>
      </c>
      <c r="JJ173" s="12"/>
      <c r="JK173" s="12"/>
      <c r="JL173" s="12"/>
      <c r="JM173" s="12"/>
      <c r="JN173" s="12"/>
      <c r="JO173" s="12"/>
      <c r="JP173" s="12"/>
      <c r="JQ173" s="12"/>
      <c r="JR173" s="12"/>
      <c r="JS173" s="12"/>
      <c r="JT173" s="12"/>
      <c r="JU173" s="12">
        <v>0</v>
      </c>
      <c r="JV173" s="12"/>
      <c r="JW173" s="12"/>
      <c r="JX173" s="12"/>
      <c r="JY173" s="12"/>
      <c r="JZ173" s="12"/>
      <c r="KA173" s="12"/>
      <c r="KB173" s="12"/>
      <c r="KC173" s="12"/>
      <c r="KD173" s="12"/>
      <c r="KE173" s="12"/>
      <c r="KF173" s="12"/>
      <c r="KG173" s="12">
        <v>0</v>
      </c>
      <c r="KH173" s="12"/>
      <c r="KI173" s="12"/>
      <c r="KJ173" s="12"/>
      <c r="KK173" s="12"/>
      <c r="KL173" s="12"/>
      <c r="KM173" s="12"/>
      <c r="KN173" s="12"/>
      <c r="KO173" s="12"/>
      <c r="KP173" s="12"/>
      <c r="KQ173" s="12"/>
      <c r="KR173" s="12"/>
      <c r="KS173" s="12">
        <v>16</v>
      </c>
      <c r="KT173" s="12"/>
      <c r="KU173" s="12"/>
      <c r="KV173" s="12"/>
      <c r="KW173" s="12"/>
      <c r="KX173" s="12"/>
      <c r="KY173" s="12"/>
      <c r="KZ173" s="12"/>
      <c r="LA173" s="12"/>
      <c r="LB173" s="12"/>
      <c r="LC173" s="12"/>
      <c r="LD173" s="12"/>
      <c r="LE173" s="12">
        <v>0</v>
      </c>
      <c r="LF173" s="12"/>
      <c r="LG173" s="12"/>
      <c r="LH173" s="12"/>
      <c r="LI173" s="12"/>
      <c r="LJ173" s="12"/>
      <c r="LK173" s="12"/>
      <c r="LL173" s="12"/>
      <c r="LM173" s="12"/>
      <c r="LN173" s="12"/>
      <c r="LO173" s="12"/>
      <c r="LP173" s="12"/>
      <c r="LQ173" s="12">
        <v>0</v>
      </c>
      <c r="LR173" s="12"/>
      <c r="LS173" s="12"/>
      <c r="LT173" s="14"/>
      <c r="LU173" s="14"/>
      <c r="LV173" s="14"/>
      <c r="LW173" s="14"/>
      <c r="LX173" s="14"/>
      <c r="LY173" s="14"/>
      <c r="LZ173" s="14"/>
      <c r="MA173" s="14"/>
      <c r="MB173" s="14"/>
      <c r="MC173" s="14">
        <v>0</v>
      </c>
      <c r="MD173" s="14"/>
      <c r="ME173" s="14"/>
      <c r="MF173" s="14"/>
      <c r="MG173" s="14"/>
      <c r="MH173" s="14"/>
      <c r="MI173" s="14"/>
      <c r="MJ173" s="14"/>
      <c r="MK173" s="14"/>
      <c r="ML173" s="14"/>
      <c r="MM173" s="14"/>
      <c r="MN173" s="14"/>
      <c r="MO173" s="14">
        <v>0</v>
      </c>
      <c r="MP173" s="14"/>
      <c r="MQ173" s="14"/>
      <c r="MR173" s="14"/>
      <c r="MS173" s="14"/>
      <c r="MT173" s="14"/>
      <c r="MU173" s="14"/>
      <c r="MV173" s="14"/>
      <c r="MW173" s="14"/>
      <c r="MX173" s="14"/>
      <c r="MY173" s="14"/>
      <c r="MZ173" s="14"/>
      <c r="NA173" s="14">
        <v>0</v>
      </c>
      <c r="NB173" s="14"/>
      <c r="NC173" s="14"/>
      <c r="ND173" s="14"/>
      <c r="NE173" s="14"/>
      <c r="NF173" s="14"/>
      <c r="NG173" s="14"/>
      <c r="NH173" s="14"/>
      <c r="NI173" s="14"/>
      <c r="NJ173" s="14"/>
      <c r="NK173" s="14"/>
      <c r="NL173" s="14"/>
      <c r="NM173" s="14">
        <v>0</v>
      </c>
      <c r="NN173" s="14"/>
      <c r="NO173" s="14"/>
      <c r="NP173" s="14"/>
      <c r="NQ173" s="14"/>
      <c r="NR173" s="14"/>
      <c r="NS173" s="14"/>
      <c r="NT173" s="14"/>
      <c r="NU173" s="14"/>
      <c r="NV173" s="14"/>
      <c r="NW173" s="14"/>
      <c r="NX173" s="14"/>
      <c r="NY173" s="14">
        <v>0</v>
      </c>
      <c r="NZ173" s="14"/>
      <c r="OA173" s="14"/>
      <c r="OB173" s="14"/>
      <c r="OC173" s="14"/>
      <c r="OD173" s="14"/>
      <c r="OE173" s="14"/>
      <c r="OF173" s="14"/>
      <c r="OG173" s="14"/>
      <c r="OH173" s="14"/>
      <c r="OI173" s="14"/>
      <c r="OJ173" s="14"/>
      <c r="OK173" s="14">
        <v>0</v>
      </c>
      <c r="OL173" s="14"/>
      <c r="OM173" s="14"/>
      <c r="ON173" s="14"/>
      <c r="OO173" s="14"/>
      <c r="OP173" s="14"/>
      <c r="OQ173" s="14"/>
      <c r="OR173" s="14"/>
      <c r="OS173" s="14"/>
      <c r="OT173" s="14"/>
      <c r="OU173" s="14"/>
      <c r="OV173" s="14"/>
      <c r="OW173" s="14">
        <v>0</v>
      </c>
      <c r="OX173" s="14"/>
      <c r="OY173" s="14"/>
      <c r="OZ173" s="14"/>
      <c r="PA173" s="14"/>
      <c r="PB173" s="14"/>
      <c r="PC173" s="14"/>
      <c r="PD173" s="14"/>
      <c r="PE173" s="14"/>
      <c r="PF173" s="14"/>
      <c r="PG173" s="14"/>
      <c r="PH173" s="14"/>
      <c r="PI173" s="14">
        <v>0</v>
      </c>
      <c r="PJ173" s="14"/>
      <c r="PK173" s="14"/>
      <c r="PL173" s="14"/>
      <c r="PM173" s="14"/>
      <c r="PN173" s="14"/>
      <c r="PO173" s="14"/>
      <c r="PP173" s="14"/>
      <c r="PQ173" s="14"/>
      <c r="PR173" s="14"/>
      <c r="PS173" s="14"/>
      <c r="PT173" s="14"/>
      <c r="PU173" s="14">
        <v>0</v>
      </c>
      <c r="PV173" s="14"/>
      <c r="PW173" s="14"/>
      <c r="PX173" s="14"/>
      <c r="PY173" s="14"/>
      <c r="PZ173" s="14"/>
      <c r="QA173" s="14"/>
      <c r="QB173" s="14"/>
      <c r="QC173" s="14"/>
      <c r="QD173" s="14"/>
      <c r="QE173" s="14"/>
      <c r="QF173" s="14"/>
      <c r="QG173" s="14">
        <v>0</v>
      </c>
      <c r="QH173" s="14"/>
      <c r="QI173" s="14"/>
    </row>
    <row r="174" spans="16:451">
      <c r="R174" s="12"/>
      <c r="S174" s="12" t="s">
        <v>53</v>
      </c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>
        <v>963</v>
      </c>
      <c r="AE174" s="12"/>
      <c r="AP174">
        <v>0</v>
      </c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>
        <v>0</v>
      </c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>
        <v>0</v>
      </c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>
        <v>627.01999999999987</v>
      </c>
      <c r="CA174" s="14"/>
      <c r="CB174" s="15" t="e">
        <v>#DIV/0!</v>
      </c>
      <c r="CC174" s="15" t="e">
        <v>#DIV/0!</v>
      </c>
      <c r="CD174" s="15" t="e">
        <v>#DIV/0!</v>
      </c>
      <c r="CE174" s="15" t="e">
        <v>#DIV/0!</v>
      </c>
      <c r="CF174" s="15" t="e">
        <v>#DIV/0!</v>
      </c>
      <c r="CG174" s="15" t="e">
        <v>#DIV/0!</v>
      </c>
      <c r="CH174" s="15" t="e">
        <v>#DIV/0!</v>
      </c>
      <c r="CI174" s="15" t="e">
        <v>#DIV/0!</v>
      </c>
      <c r="CJ174" s="15" t="e">
        <v>#DIV/0!</v>
      </c>
      <c r="CK174" s="15" t="e">
        <v>#DIV/0!</v>
      </c>
      <c r="CL174" s="15" t="e">
        <v>#DIV/0!</v>
      </c>
      <c r="CM174" s="15" t="e">
        <v>#DIV/0!</v>
      </c>
      <c r="CN174" s="15" t="e">
        <v>#DIV/0!</v>
      </c>
      <c r="CO174" s="15" t="e">
        <v>#DIV/0!</v>
      </c>
      <c r="CP174" s="15" t="e">
        <v>#DIV/0!</v>
      </c>
      <c r="CQ174" s="15" t="e">
        <v>#DIV/0!</v>
      </c>
      <c r="CR174" s="15" t="e">
        <v>#DIV/0!</v>
      </c>
      <c r="CS174" s="15" t="e">
        <v>#DIV/0!</v>
      </c>
      <c r="CT174" s="15" t="e">
        <v>#DIV/0!</v>
      </c>
      <c r="CU174" s="15" t="e">
        <v>#DIV/0!</v>
      </c>
      <c r="CV174" s="15" t="e">
        <v>#DIV/0!</v>
      </c>
      <c r="CW174" s="15" t="e">
        <v>#DIV/0!</v>
      </c>
      <c r="CX174" s="15" t="e">
        <v>#DIV/0!</v>
      </c>
      <c r="CY174" s="15" t="e">
        <v>#DIV/0!</v>
      </c>
      <c r="CZ174" s="15">
        <v>0</v>
      </c>
      <c r="DA174" s="15">
        <v>0</v>
      </c>
      <c r="DB174" s="15">
        <v>0</v>
      </c>
      <c r="DC174" s="15">
        <v>0</v>
      </c>
      <c r="DD174" s="15">
        <v>0</v>
      </c>
      <c r="DE174" s="15">
        <v>0</v>
      </c>
      <c r="DF174" s="15">
        <v>0</v>
      </c>
      <c r="DG174" s="15">
        <v>0</v>
      </c>
      <c r="DH174" s="15">
        <v>0</v>
      </c>
      <c r="DI174" s="15">
        <v>0</v>
      </c>
      <c r="DJ174" s="15">
        <v>0.17144639160553499</v>
      </c>
      <c r="DK174" s="15">
        <v>0</v>
      </c>
      <c r="DL174" s="16">
        <v>0</v>
      </c>
      <c r="DM174" s="16">
        <v>0</v>
      </c>
      <c r="DN174" s="16">
        <v>0</v>
      </c>
      <c r="DO174" s="16">
        <v>0</v>
      </c>
      <c r="DP174" s="16">
        <v>0</v>
      </c>
      <c r="DQ174" s="16">
        <v>0</v>
      </c>
      <c r="DR174" s="16">
        <v>0</v>
      </c>
      <c r="DS174" s="16">
        <v>0</v>
      </c>
      <c r="DT174" s="16">
        <v>0</v>
      </c>
      <c r="DU174" s="16">
        <v>0</v>
      </c>
      <c r="DV174" s="16">
        <v>117.9851541357996</v>
      </c>
      <c r="DW174" s="16">
        <v>0</v>
      </c>
      <c r="DX174" s="16">
        <v>0</v>
      </c>
      <c r="DY174" s="16">
        <v>0</v>
      </c>
      <c r="DZ174" s="16">
        <v>0</v>
      </c>
      <c r="EA174" s="16">
        <v>0</v>
      </c>
      <c r="EB174" s="16">
        <v>0</v>
      </c>
      <c r="EC174" s="16">
        <v>0</v>
      </c>
      <c r="ED174" s="16">
        <v>0</v>
      </c>
      <c r="EE174" s="16">
        <v>0</v>
      </c>
      <c r="EF174" s="16">
        <v>0</v>
      </c>
      <c r="EG174" s="16">
        <v>0</v>
      </c>
      <c r="EH174" s="16">
        <v>65.335829615381471</v>
      </c>
      <c r="EI174" s="16">
        <v>0</v>
      </c>
      <c r="EJ174" s="16">
        <v>0</v>
      </c>
      <c r="EK174" s="16">
        <v>0</v>
      </c>
      <c r="EL174" s="16">
        <v>0</v>
      </c>
      <c r="EM174" s="16">
        <v>0</v>
      </c>
      <c r="EN174" s="16">
        <v>0</v>
      </c>
      <c r="EO174" s="16">
        <v>0</v>
      </c>
      <c r="EP174" s="16">
        <v>0</v>
      </c>
      <c r="EQ174" s="16">
        <v>0</v>
      </c>
      <c r="ER174" s="16">
        <v>0</v>
      </c>
      <c r="ES174" s="16">
        <v>0</v>
      </c>
      <c r="ET174" s="16">
        <v>53.016687662326397</v>
      </c>
      <c r="EU174" s="16">
        <v>0</v>
      </c>
      <c r="EV174" s="16">
        <v>0</v>
      </c>
      <c r="EW174" s="16">
        <v>0</v>
      </c>
      <c r="EX174" s="16">
        <v>0</v>
      </c>
      <c r="EY174" s="16">
        <v>0</v>
      </c>
      <c r="EZ174" s="16">
        <v>0</v>
      </c>
      <c r="FA174" s="16">
        <v>0</v>
      </c>
      <c r="FB174" s="16">
        <v>0</v>
      </c>
      <c r="FC174" s="16">
        <v>0</v>
      </c>
      <c r="FD174" s="16">
        <v>0</v>
      </c>
      <c r="FE174" s="16">
        <v>0</v>
      </c>
      <c r="FF174" s="16">
        <v>666.66711052195092</v>
      </c>
      <c r="FG174" s="16">
        <v>0</v>
      </c>
      <c r="FH174" s="13">
        <v>0</v>
      </c>
      <c r="FI174" s="13">
        <v>0</v>
      </c>
      <c r="FJ174" s="13">
        <v>0</v>
      </c>
      <c r="FK174" s="13">
        <v>0</v>
      </c>
      <c r="FL174" s="13">
        <v>0</v>
      </c>
      <c r="FM174" s="13">
        <v>0</v>
      </c>
      <c r="FN174" s="13">
        <v>0</v>
      </c>
      <c r="FO174" s="13">
        <v>0</v>
      </c>
      <c r="FP174" s="13">
        <v>0</v>
      </c>
      <c r="FQ174" s="13">
        <v>0</v>
      </c>
      <c r="FR174" s="13">
        <v>12705220</v>
      </c>
      <c r="FS174" s="13">
        <v>0</v>
      </c>
      <c r="FT174" s="15">
        <v>0</v>
      </c>
      <c r="FU174" s="15">
        <v>0</v>
      </c>
      <c r="FV174" s="15">
        <v>0</v>
      </c>
      <c r="FW174" s="15">
        <v>0</v>
      </c>
      <c r="FX174" s="15">
        <v>0</v>
      </c>
      <c r="FY174" s="15">
        <v>0</v>
      </c>
      <c r="FZ174" s="15">
        <v>0</v>
      </c>
      <c r="GA174" s="15">
        <v>0</v>
      </c>
      <c r="GB174" s="15">
        <v>0</v>
      </c>
      <c r="GC174" s="15">
        <v>0</v>
      </c>
      <c r="GD174" s="15">
        <v>0.14659163949935539</v>
      </c>
      <c r="GE174" s="15">
        <v>0</v>
      </c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>
        <v>0</v>
      </c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>
        <v>0</v>
      </c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>
        <v>0</v>
      </c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>
        <v>0</v>
      </c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>
        <v>0</v>
      </c>
      <c r="IM174" s="12"/>
      <c r="IN174" s="12"/>
      <c r="IO174" s="12"/>
      <c r="IP174" s="12"/>
      <c r="IQ174" s="12"/>
      <c r="IR174" s="12"/>
      <c r="IS174" s="12"/>
      <c r="IT174" s="12"/>
      <c r="IU174" s="12"/>
      <c r="IV174" s="12"/>
      <c r="IW174" s="12"/>
      <c r="IX174" s="12">
        <v>0</v>
      </c>
      <c r="IY174" s="12"/>
      <c r="IZ174" s="12"/>
      <c r="JA174" s="12"/>
      <c r="JB174" s="12"/>
      <c r="JC174" s="12"/>
      <c r="JD174" s="12"/>
      <c r="JE174" s="12"/>
      <c r="JF174" s="12"/>
      <c r="JG174" s="12"/>
      <c r="JH174" s="12"/>
      <c r="JI174" s="12"/>
      <c r="JJ174" s="12">
        <v>0</v>
      </c>
      <c r="JK174" s="12"/>
      <c r="JL174" s="12"/>
      <c r="JM174" s="12"/>
      <c r="JN174" s="12"/>
      <c r="JO174" s="12"/>
      <c r="JP174" s="12"/>
      <c r="JQ174" s="12"/>
      <c r="JR174" s="12"/>
      <c r="JS174" s="12"/>
      <c r="JT174" s="12"/>
      <c r="JU174" s="12"/>
      <c r="JV174" s="12">
        <v>0</v>
      </c>
      <c r="JW174" s="12"/>
      <c r="JX174" s="12"/>
      <c r="JY174" s="12"/>
      <c r="JZ174" s="12"/>
      <c r="KA174" s="12"/>
      <c r="KB174" s="12"/>
      <c r="KC174" s="12"/>
      <c r="KD174" s="12"/>
      <c r="KE174" s="12"/>
      <c r="KF174" s="12"/>
      <c r="KG174" s="12"/>
      <c r="KH174" s="12">
        <v>0</v>
      </c>
      <c r="KI174" s="12"/>
      <c r="KJ174" s="12"/>
      <c r="KK174" s="12"/>
      <c r="KL174" s="12"/>
      <c r="KM174" s="12"/>
      <c r="KN174" s="12"/>
      <c r="KO174" s="12"/>
      <c r="KP174" s="12"/>
      <c r="KQ174" s="12"/>
      <c r="KR174" s="12"/>
      <c r="KS174" s="12"/>
      <c r="KT174" s="12">
        <v>0</v>
      </c>
      <c r="KU174" s="12"/>
      <c r="KV174" s="12"/>
      <c r="KW174" s="12"/>
      <c r="KX174" s="12"/>
      <c r="KY174" s="12"/>
      <c r="KZ174" s="12"/>
      <c r="LA174" s="12"/>
      <c r="LB174" s="12"/>
      <c r="LC174" s="12"/>
      <c r="LD174" s="12"/>
      <c r="LE174" s="12"/>
      <c r="LF174" s="12">
        <v>963</v>
      </c>
      <c r="LG174" s="12"/>
      <c r="LH174" s="12"/>
      <c r="LI174" s="12"/>
      <c r="LJ174" s="12"/>
      <c r="LK174" s="12"/>
      <c r="LL174" s="12"/>
      <c r="LM174" s="12"/>
      <c r="LN174" s="12"/>
      <c r="LO174" s="12"/>
      <c r="LP174" s="12"/>
      <c r="LQ174" s="12"/>
      <c r="LR174" s="12">
        <v>0</v>
      </c>
      <c r="LS174" s="12"/>
      <c r="LT174" s="14"/>
      <c r="LU174" s="14"/>
      <c r="LV174" s="14"/>
      <c r="LW174" s="14"/>
      <c r="LX174" s="14"/>
      <c r="LY174" s="14"/>
      <c r="LZ174" s="14"/>
      <c r="MA174" s="14"/>
      <c r="MB174" s="14"/>
      <c r="MC174" s="14"/>
      <c r="MD174" s="14">
        <v>0</v>
      </c>
      <c r="ME174" s="14"/>
      <c r="MF174" s="14"/>
      <c r="MG174" s="14"/>
      <c r="MH174" s="14"/>
      <c r="MI174" s="14"/>
      <c r="MJ174" s="14"/>
      <c r="MK174" s="14"/>
      <c r="ML174" s="14"/>
      <c r="MM174" s="14"/>
      <c r="MN174" s="14"/>
      <c r="MO174" s="14"/>
      <c r="MP174" s="14">
        <v>0</v>
      </c>
      <c r="MQ174" s="14"/>
      <c r="MR174" s="14"/>
      <c r="MS174" s="14"/>
      <c r="MT174" s="14"/>
      <c r="MU174" s="14"/>
      <c r="MV174" s="14"/>
      <c r="MW174" s="14"/>
      <c r="MX174" s="14"/>
      <c r="MY174" s="14"/>
      <c r="MZ174" s="14"/>
      <c r="NA174" s="14"/>
      <c r="NB174" s="14">
        <v>0</v>
      </c>
      <c r="NC174" s="14"/>
      <c r="ND174" s="14"/>
      <c r="NE174" s="14"/>
      <c r="NF174" s="14"/>
      <c r="NG174" s="14"/>
      <c r="NH174" s="14"/>
      <c r="NI174" s="14"/>
      <c r="NJ174" s="14"/>
      <c r="NK174" s="14"/>
      <c r="NL174" s="14"/>
      <c r="NM174" s="14"/>
      <c r="NN174" s="14">
        <v>0</v>
      </c>
      <c r="NO174" s="14"/>
      <c r="NP174" s="14"/>
      <c r="NQ174" s="14"/>
      <c r="NR174" s="14"/>
      <c r="NS174" s="14"/>
      <c r="NT174" s="14"/>
      <c r="NU174" s="14"/>
      <c r="NV174" s="14"/>
      <c r="NW174" s="14"/>
      <c r="NX174" s="14"/>
      <c r="NY174" s="14"/>
      <c r="NZ174" s="14">
        <v>0</v>
      </c>
      <c r="OA174" s="14"/>
      <c r="OB174" s="14"/>
      <c r="OC174" s="14"/>
      <c r="OD174" s="14"/>
      <c r="OE174" s="14"/>
      <c r="OF174" s="14"/>
      <c r="OG174" s="14"/>
      <c r="OH174" s="14"/>
      <c r="OI174" s="14"/>
      <c r="OJ174" s="14"/>
      <c r="OK174" s="14"/>
      <c r="OL174" s="14">
        <v>0</v>
      </c>
      <c r="OM174" s="14"/>
      <c r="ON174" s="14"/>
      <c r="OO174" s="14"/>
      <c r="OP174" s="14"/>
      <c r="OQ174" s="14"/>
      <c r="OR174" s="14"/>
      <c r="OS174" s="14"/>
      <c r="OT174" s="14"/>
      <c r="OU174" s="14"/>
      <c r="OV174" s="14"/>
      <c r="OW174" s="14"/>
      <c r="OX174" s="14">
        <v>0</v>
      </c>
      <c r="OY174" s="14"/>
      <c r="OZ174" s="14"/>
      <c r="PA174" s="14"/>
      <c r="PB174" s="14"/>
      <c r="PC174" s="14"/>
      <c r="PD174" s="14"/>
      <c r="PE174" s="14"/>
      <c r="PF174" s="14"/>
      <c r="PG174" s="14"/>
      <c r="PH174" s="14"/>
      <c r="PI174" s="14"/>
      <c r="PJ174" s="14">
        <v>0</v>
      </c>
      <c r="PK174" s="14"/>
      <c r="PL174" s="14"/>
      <c r="PM174" s="14"/>
      <c r="PN174" s="14"/>
      <c r="PO174" s="14"/>
      <c r="PP174" s="14"/>
      <c r="PQ174" s="14"/>
      <c r="PR174" s="14"/>
      <c r="PS174" s="14"/>
      <c r="PT174" s="14"/>
      <c r="PU174" s="14"/>
      <c r="PV174" s="14">
        <v>0</v>
      </c>
      <c r="PW174" s="14"/>
      <c r="PX174" s="14"/>
      <c r="PY174" s="14"/>
      <c r="PZ174" s="14"/>
      <c r="QA174" s="14"/>
      <c r="QB174" s="14"/>
      <c r="QC174" s="14"/>
      <c r="QD174" s="14"/>
      <c r="QE174" s="14"/>
      <c r="QF174" s="14"/>
      <c r="QG174" s="14"/>
      <c r="QH174" s="14">
        <v>0</v>
      </c>
      <c r="QI174" s="14"/>
    </row>
    <row r="175" spans="16:451">
      <c r="R175" s="12"/>
      <c r="S175" s="12" t="s">
        <v>54</v>
      </c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>
        <v>928</v>
      </c>
      <c r="AQ175">
        <v>0</v>
      </c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>
        <v>0</v>
      </c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>
        <v>0</v>
      </c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>
        <v>0</v>
      </c>
      <c r="CB175" s="15" t="e">
        <v>#DIV/0!</v>
      </c>
      <c r="CC175" s="15" t="e">
        <v>#DIV/0!</v>
      </c>
      <c r="CD175" s="15" t="e">
        <v>#DIV/0!</v>
      </c>
      <c r="CE175" s="15" t="e">
        <v>#DIV/0!</v>
      </c>
      <c r="CF175" s="15" t="e">
        <v>#DIV/0!</v>
      </c>
      <c r="CG175" s="15" t="e">
        <v>#DIV/0!</v>
      </c>
      <c r="CH175" s="15" t="e">
        <v>#DIV/0!</v>
      </c>
      <c r="CI175" s="15" t="e">
        <v>#DIV/0!</v>
      </c>
      <c r="CJ175" s="15" t="e">
        <v>#DIV/0!</v>
      </c>
      <c r="CK175" s="15" t="e">
        <v>#DIV/0!</v>
      </c>
      <c r="CL175" s="15" t="e">
        <v>#DIV/0!</v>
      </c>
      <c r="CM175" s="15" t="e">
        <v>#DIV/0!</v>
      </c>
      <c r="CN175" s="15" t="e">
        <v>#DIV/0!</v>
      </c>
      <c r="CO175" s="15" t="e">
        <v>#DIV/0!</v>
      </c>
      <c r="CP175" s="15" t="e">
        <v>#DIV/0!</v>
      </c>
      <c r="CQ175" s="15" t="e">
        <v>#DIV/0!</v>
      </c>
      <c r="CR175" s="15" t="e">
        <v>#DIV/0!</v>
      </c>
      <c r="CS175" s="15" t="e">
        <v>#DIV/0!</v>
      </c>
      <c r="CT175" s="15" t="e">
        <v>#DIV/0!</v>
      </c>
      <c r="CU175" s="15" t="e">
        <v>#DIV/0!</v>
      </c>
      <c r="CV175" s="15" t="e">
        <v>#DIV/0!</v>
      </c>
      <c r="CW175" s="15" t="e">
        <v>#DIV/0!</v>
      </c>
      <c r="CX175" s="15" t="e">
        <v>#DIV/0!</v>
      </c>
      <c r="CY175" s="15" t="e">
        <v>#DIV/0!</v>
      </c>
      <c r="CZ175" s="15">
        <v>0</v>
      </c>
      <c r="DA175" s="15">
        <v>0</v>
      </c>
      <c r="DB175" s="15">
        <v>0</v>
      </c>
      <c r="DC175" s="15">
        <v>0</v>
      </c>
      <c r="DD175" s="15">
        <v>0</v>
      </c>
      <c r="DE175" s="15">
        <v>0</v>
      </c>
      <c r="DF175" s="15">
        <v>0</v>
      </c>
      <c r="DG175" s="15">
        <v>0</v>
      </c>
      <c r="DH175" s="15">
        <v>0</v>
      </c>
      <c r="DI175" s="15">
        <v>0</v>
      </c>
      <c r="DJ175" s="15">
        <v>0</v>
      </c>
      <c r="DK175" s="15">
        <v>0.16534448909242644</v>
      </c>
      <c r="DL175" s="16">
        <v>0</v>
      </c>
      <c r="DM175" s="16">
        <v>0</v>
      </c>
      <c r="DN175" s="16">
        <v>0</v>
      </c>
      <c r="DO175" s="16">
        <v>0</v>
      </c>
      <c r="DP175" s="16">
        <v>0</v>
      </c>
      <c r="DQ175" s="16">
        <v>0</v>
      </c>
      <c r="DR175" s="16">
        <v>0</v>
      </c>
      <c r="DS175" s="16">
        <v>0</v>
      </c>
      <c r="DT175" s="16">
        <v>0</v>
      </c>
      <c r="DU175" s="16">
        <v>0</v>
      </c>
      <c r="DV175" s="16">
        <v>0</v>
      </c>
      <c r="DW175" s="16">
        <v>112.680382386372</v>
      </c>
      <c r="DX175" s="16">
        <v>0</v>
      </c>
      <c r="DY175" s="16">
        <v>0</v>
      </c>
      <c r="DZ175" s="16">
        <v>0</v>
      </c>
      <c r="EA175" s="16">
        <v>0</v>
      </c>
      <c r="EB175" s="16">
        <v>0</v>
      </c>
      <c r="EC175" s="16">
        <v>0</v>
      </c>
      <c r="ED175" s="16">
        <v>0</v>
      </c>
      <c r="EE175" s="16">
        <v>0</v>
      </c>
      <c r="EF175" s="16">
        <v>0</v>
      </c>
      <c r="EG175" s="16">
        <v>0</v>
      </c>
      <c r="EH175" s="16">
        <v>0</v>
      </c>
      <c r="EI175" s="16">
        <v>59.882168824875805</v>
      </c>
      <c r="EJ175" s="16">
        <v>0</v>
      </c>
      <c r="EK175" s="16">
        <v>0</v>
      </c>
      <c r="EL175" s="16">
        <v>0</v>
      </c>
      <c r="EM175" s="16">
        <v>0</v>
      </c>
      <c r="EN175" s="16">
        <v>0</v>
      </c>
      <c r="EO175" s="16">
        <v>0</v>
      </c>
      <c r="EP175" s="16">
        <v>0</v>
      </c>
      <c r="EQ175" s="16">
        <v>0</v>
      </c>
      <c r="ER175" s="16">
        <v>0</v>
      </c>
      <c r="ES175" s="16">
        <v>0</v>
      </c>
      <c r="ET175" s="16">
        <v>0</v>
      </c>
      <c r="EU175" s="16">
        <v>56.664857283720522</v>
      </c>
      <c r="EV175" s="16">
        <v>0</v>
      </c>
      <c r="EW175" s="16">
        <v>0</v>
      </c>
      <c r="EX175" s="16">
        <v>0</v>
      </c>
      <c r="EY175" s="16">
        <v>0</v>
      </c>
      <c r="EZ175" s="16">
        <v>0</v>
      </c>
      <c r="FA175" s="16">
        <v>0</v>
      </c>
      <c r="FB175" s="16">
        <v>0</v>
      </c>
      <c r="FC175" s="16">
        <v>0</v>
      </c>
      <c r="FD175" s="16">
        <v>0</v>
      </c>
      <c r="FE175" s="16">
        <v>0</v>
      </c>
      <c r="FF175" s="16">
        <v>0</v>
      </c>
      <c r="FG175" s="16">
        <v>695.4786924616651</v>
      </c>
      <c r="FH175" s="13">
        <v>0</v>
      </c>
      <c r="FI175" s="13">
        <v>0</v>
      </c>
      <c r="FJ175" s="13">
        <v>0</v>
      </c>
      <c r="FK175" s="13">
        <v>0</v>
      </c>
      <c r="FL175" s="13">
        <v>0</v>
      </c>
      <c r="FM175" s="13">
        <v>0</v>
      </c>
      <c r="FN175" s="13">
        <v>0</v>
      </c>
      <c r="FO175" s="13">
        <v>0</v>
      </c>
      <c r="FP175" s="13">
        <v>0</v>
      </c>
      <c r="FQ175" s="13">
        <v>0</v>
      </c>
      <c r="FR175" s="13">
        <v>0</v>
      </c>
      <c r="FS175" s="13">
        <v>12216505</v>
      </c>
      <c r="FT175" s="15">
        <v>0</v>
      </c>
      <c r="FU175" s="15">
        <v>0</v>
      </c>
      <c r="FV175" s="15">
        <v>0</v>
      </c>
      <c r="FW175" s="15">
        <v>0</v>
      </c>
      <c r="FX175" s="15">
        <v>0</v>
      </c>
      <c r="FY175" s="15">
        <v>0</v>
      </c>
      <c r="FZ175" s="15">
        <v>0</v>
      </c>
      <c r="GA175" s="15">
        <v>0</v>
      </c>
      <c r="GB175" s="15">
        <v>0</v>
      </c>
      <c r="GC175" s="15">
        <v>0</v>
      </c>
      <c r="GD175" s="15">
        <v>0</v>
      </c>
      <c r="GE175" s="15">
        <v>0.19102492734214901</v>
      </c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>
        <v>0</v>
      </c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>
        <v>0</v>
      </c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>
        <v>0</v>
      </c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>
        <v>0</v>
      </c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>
        <v>0</v>
      </c>
      <c r="IN175" s="12"/>
      <c r="IO175" s="12"/>
      <c r="IP175" s="12"/>
      <c r="IQ175" s="12"/>
      <c r="IR175" s="12"/>
      <c r="IS175" s="12"/>
      <c r="IT175" s="12"/>
      <c r="IU175" s="12"/>
      <c r="IV175" s="12"/>
      <c r="IW175" s="12"/>
      <c r="IX175" s="12"/>
      <c r="IY175" s="12">
        <v>0</v>
      </c>
      <c r="IZ175" s="12"/>
      <c r="JA175" s="12"/>
      <c r="JB175" s="12"/>
      <c r="JC175" s="12"/>
      <c r="JD175" s="12"/>
      <c r="JE175" s="12"/>
      <c r="JF175" s="12"/>
      <c r="JG175" s="12"/>
      <c r="JH175" s="12"/>
      <c r="JI175" s="12"/>
      <c r="JJ175" s="12"/>
      <c r="JK175" s="12">
        <v>0</v>
      </c>
      <c r="JL175" s="12"/>
      <c r="JM175" s="12"/>
      <c r="JN175" s="12"/>
      <c r="JO175" s="12"/>
      <c r="JP175" s="12"/>
      <c r="JQ175" s="12"/>
      <c r="JR175" s="12"/>
      <c r="JS175" s="12"/>
      <c r="JT175" s="12"/>
      <c r="JU175" s="12"/>
      <c r="JV175" s="12"/>
      <c r="JW175" s="12">
        <v>0</v>
      </c>
      <c r="JX175" s="12"/>
      <c r="JY175" s="12"/>
      <c r="JZ175" s="12"/>
      <c r="KA175" s="12"/>
      <c r="KB175" s="12"/>
      <c r="KC175" s="12"/>
      <c r="KD175" s="12"/>
      <c r="KE175" s="12"/>
      <c r="KF175" s="12"/>
      <c r="KG175" s="12"/>
      <c r="KH175" s="12"/>
      <c r="KI175" s="12">
        <v>0</v>
      </c>
      <c r="KJ175" s="12"/>
      <c r="KK175" s="12"/>
      <c r="KL175" s="12"/>
      <c r="KM175" s="12"/>
      <c r="KN175" s="12"/>
      <c r="KO175" s="12"/>
      <c r="KP175" s="12"/>
      <c r="KQ175" s="12"/>
      <c r="KR175" s="12"/>
      <c r="KS175" s="12"/>
      <c r="KT175" s="12"/>
      <c r="KU175" s="12">
        <v>0</v>
      </c>
      <c r="KV175" s="12"/>
      <c r="KW175" s="12"/>
      <c r="KX175" s="12"/>
      <c r="KY175" s="12"/>
      <c r="KZ175" s="12"/>
      <c r="LA175" s="12"/>
      <c r="LB175" s="12"/>
      <c r="LC175" s="12"/>
      <c r="LD175" s="12"/>
      <c r="LE175" s="12"/>
      <c r="LF175" s="12"/>
      <c r="LG175" s="12">
        <v>0</v>
      </c>
      <c r="LH175" s="12"/>
      <c r="LI175" s="12"/>
      <c r="LJ175" s="12"/>
      <c r="LK175" s="12"/>
      <c r="LL175" s="12"/>
      <c r="LM175" s="12"/>
      <c r="LN175" s="12"/>
      <c r="LO175" s="12"/>
      <c r="LP175" s="12"/>
      <c r="LQ175" s="12"/>
      <c r="LR175" s="12"/>
      <c r="LS175" s="12">
        <v>928</v>
      </c>
      <c r="LT175" s="14"/>
      <c r="LU175" s="14"/>
      <c r="LV175" s="14"/>
      <c r="LW175" s="14"/>
      <c r="LX175" s="14"/>
      <c r="LY175" s="14"/>
      <c r="LZ175" s="14"/>
      <c r="MA175" s="14"/>
      <c r="MB175" s="14"/>
      <c r="MC175" s="14"/>
      <c r="MD175" s="14"/>
      <c r="ME175" s="14">
        <v>0</v>
      </c>
      <c r="MF175" s="14"/>
      <c r="MG175" s="14"/>
      <c r="MH175" s="14"/>
      <c r="MI175" s="14"/>
      <c r="MJ175" s="14"/>
      <c r="MK175" s="14"/>
      <c r="ML175" s="14"/>
      <c r="MM175" s="14"/>
      <c r="MN175" s="14"/>
      <c r="MO175" s="14"/>
      <c r="MP175" s="14"/>
      <c r="MQ175" s="14">
        <v>0</v>
      </c>
      <c r="MR175" s="14"/>
      <c r="MS175" s="14"/>
      <c r="MT175" s="14"/>
      <c r="MU175" s="14"/>
      <c r="MV175" s="14"/>
      <c r="MW175" s="14"/>
      <c r="MX175" s="14"/>
      <c r="MY175" s="14"/>
      <c r="MZ175" s="14"/>
      <c r="NA175" s="14"/>
      <c r="NB175" s="14"/>
      <c r="NC175" s="14">
        <v>0</v>
      </c>
      <c r="ND175" s="14"/>
      <c r="NE175" s="14"/>
      <c r="NF175" s="14"/>
      <c r="NG175" s="14"/>
      <c r="NH175" s="14"/>
      <c r="NI175" s="14"/>
      <c r="NJ175" s="14"/>
      <c r="NK175" s="14"/>
      <c r="NL175" s="14"/>
      <c r="NM175" s="14"/>
      <c r="NN175" s="14"/>
      <c r="NO175" s="14">
        <v>0</v>
      </c>
      <c r="NP175" s="14"/>
      <c r="NQ175" s="14"/>
      <c r="NR175" s="14"/>
      <c r="NS175" s="14"/>
      <c r="NT175" s="14"/>
      <c r="NU175" s="14"/>
      <c r="NV175" s="14"/>
      <c r="NW175" s="14"/>
      <c r="NX175" s="14"/>
      <c r="NY175" s="14"/>
      <c r="NZ175" s="14"/>
      <c r="OA175" s="14">
        <v>0</v>
      </c>
      <c r="OB175" s="14"/>
      <c r="OC175" s="14"/>
      <c r="OD175" s="14"/>
      <c r="OE175" s="14"/>
      <c r="OF175" s="14"/>
      <c r="OG175" s="14"/>
      <c r="OH175" s="14"/>
      <c r="OI175" s="14"/>
      <c r="OJ175" s="14"/>
      <c r="OK175" s="14"/>
      <c r="OL175" s="14"/>
      <c r="OM175" s="14">
        <v>0</v>
      </c>
      <c r="ON175" s="14"/>
      <c r="OO175" s="14"/>
      <c r="OP175" s="14"/>
      <c r="OQ175" s="14"/>
      <c r="OR175" s="14"/>
      <c r="OS175" s="14"/>
      <c r="OT175" s="14"/>
      <c r="OU175" s="14"/>
      <c r="OV175" s="14"/>
      <c r="OW175" s="14"/>
      <c r="OX175" s="14"/>
      <c r="OY175" s="14">
        <v>0</v>
      </c>
      <c r="OZ175" s="14"/>
      <c r="PA175" s="14"/>
      <c r="PB175" s="14"/>
      <c r="PC175" s="14"/>
      <c r="PD175" s="14"/>
      <c r="PE175" s="14"/>
      <c r="PF175" s="14"/>
      <c r="PG175" s="14"/>
      <c r="PH175" s="14"/>
      <c r="PI175" s="14"/>
      <c r="PJ175" s="14"/>
      <c r="PK175" s="14">
        <v>0</v>
      </c>
      <c r="PL175" s="14"/>
      <c r="PM175" s="14"/>
      <c r="PN175" s="14"/>
      <c r="PO175" s="14"/>
      <c r="PP175" s="14"/>
      <c r="PQ175" s="14"/>
      <c r="PR175" s="14"/>
      <c r="PS175" s="14"/>
      <c r="PT175" s="14"/>
      <c r="PU175" s="14"/>
      <c r="PV175" s="14"/>
      <c r="PW175" s="14">
        <v>0</v>
      </c>
      <c r="PX175" s="14"/>
      <c r="PY175" s="14"/>
      <c r="PZ175" s="14"/>
      <c r="QA175" s="14"/>
      <c r="QB175" s="14"/>
      <c r="QC175" s="14"/>
      <c r="QD175" s="14"/>
      <c r="QE175" s="14"/>
      <c r="QF175" s="14"/>
      <c r="QG175" s="14"/>
      <c r="QH175" s="14"/>
      <c r="QI175" s="14">
        <v>0</v>
      </c>
    </row>
    <row r="176" spans="16:451">
      <c r="R176" s="12"/>
      <c r="S176" s="12" t="s">
        <v>55</v>
      </c>
      <c r="T176" s="12"/>
      <c r="U176" s="12"/>
      <c r="V176" s="12"/>
      <c r="W176" s="12"/>
      <c r="X176" s="12"/>
      <c r="Y176" s="12"/>
      <c r="Z176" s="12"/>
      <c r="AA176" s="12"/>
      <c r="AB176" s="12"/>
      <c r="AC176" s="13">
        <v>1</v>
      </c>
      <c r="AD176" s="13"/>
      <c r="AE176" s="13"/>
      <c r="AO176">
        <v>0</v>
      </c>
      <c r="AR176" s="14"/>
      <c r="AS176" s="14"/>
      <c r="AT176" s="14"/>
      <c r="AU176" s="14"/>
      <c r="AV176" s="14"/>
      <c r="AW176" s="14"/>
      <c r="AX176" s="14"/>
      <c r="AY176" s="14"/>
      <c r="AZ176" s="14"/>
      <c r="BA176" s="14">
        <v>0</v>
      </c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>
        <v>0</v>
      </c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>
        <v>0</v>
      </c>
      <c r="BZ176" s="14"/>
      <c r="CA176" s="14"/>
      <c r="CB176" s="15" t="e">
        <v>#DIV/0!</v>
      </c>
      <c r="CC176" s="15" t="e">
        <v>#DIV/0!</v>
      </c>
      <c r="CD176" s="15" t="e">
        <v>#DIV/0!</v>
      </c>
      <c r="CE176" s="15" t="e">
        <v>#DIV/0!</v>
      </c>
      <c r="CF176" s="15" t="e">
        <v>#DIV/0!</v>
      </c>
      <c r="CG176" s="15" t="e">
        <v>#DIV/0!</v>
      </c>
      <c r="CH176" s="15" t="e">
        <v>#DIV/0!</v>
      </c>
      <c r="CI176" s="15" t="e">
        <v>#DIV/0!</v>
      </c>
      <c r="CJ176" s="15" t="e">
        <v>#DIV/0!</v>
      </c>
      <c r="CK176" s="15" t="e">
        <v>#DIV/0!</v>
      </c>
      <c r="CL176" s="15" t="e">
        <v>#DIV/0!</v>
      </c>
      <c r="CM176" s="15" t="e">
        <v>#DIV/0!</v>
      </c>
      <c r="CN176" s="15" t="e">
        <v>#DIV/0!</v>
      </c>
      <c r="CO176" s="15" t="e">
        <v>#DIV/0!</v>
      </c>
      <c r="CP176" s="15" t="e">
        <v>#DIV/0!</v>
      </c>
      <c r="CQ176" s="15" t="e">
        <v>#DIV/0!</v>
      </c>
      <c r="CR176" s="15" t="e">
        <v>#DIV/0!</v>
      </c>
      <c r="CS176" s="15" t="e">
        <v>#DIV/0!</v>
      </c>
      <c r="CT176" s="15" t="e">
        <v>#DIV/0!</v>
      </c>
      <c r="CU176" s="15" t="e">
        <v>#DIV/0!</v>
      </c>
      <c r="CV176" s="15" t="e">
        <v>#DIV/0!</v>
      </c>
      <c r="CW176" s="15" t="e">
        <v>#DIV/0!</v>
      </c>
      <c r="CX176" s="15" t="e">
        <v>#DIV/0!</v>
      </c>
      <c r="CY176" s="15" t="e">
        <v>#DIV/0!</v>
      </c>
      <c r="CZ176" s="15">
        <v>0</v>
      </c>
      <c r="DA176" s="15">
        <v>0</v>
      </c>
      <c r="DB176" s="15">
        <v>0</v>
      </c>
      <c r="DC176" s="15">
        <v>0</v>
      </c>
      <c r="DD176" s="15">
        <v>0</v>
      </c>
      <c r="DE176" s="15">
        <v>0</v>
      </c>
      <c r="DF176" s="15">
        <v>0</v>
      </c>
      <c r="DG176" s="15">
        <v>0</v>
      </c>
      <c r="DH176" s="15">
        <v>0</v>
      </c>
      <c r="DI176" s="15">
        <v>0.1673013352757711</v>
      </c>
      <c r="DJ176" s="15">
        <v>0</v>
      </c>
      <c r="DK176" s="15">
        <v>0</v>
      </c>
      <c r="DL176" s="16">
        <v>0</v>
      </c>
      <c r="DM176" s="16">
        <v>0</v>
      </c>
      <c r="DN176" s="16">
        <v>0</v>
      </c>
      <c r="DO176" s="16">
        <v>0</v>
      </c>
      <c r="DP176" s="16">
        <v>0</v>
      </c>
      <c r="DQ176" s="16">
        <v>0</v>
      </c>
      <c r="DR176" s="16">
        <v>0</v>
      </c>
      <c r="DS176" s="16">
        <v>0</v>
      </c>
      <c r="DT176" s="16">
        <v>0</v>
      </c>
      <c r="DU176" s="16">
        <v>115.66932277165441</v>
      </c>
      <c r="DV176" s="16">
        <v>0</v>
      </c>
      <c r="DW176" s="16">
        <v>0</v>
      </c>
      <c r="DX176" s="16">
        <v>0</v>
      </c>
      <c r="DY176" s="16">
        <v>0</v>
      </c>
      <c r="DZ176" s="16">
        <v>0</v>
      </c>
      <c r="EA176" s="16">
        <v>0</v>
      </c>
      <c r="EB176" s="16">
        <v>0</v>
      </c>
      <c r="EC176" s="16">
        <v>0</v>
      </c>
      <c r="ED176" s="16">
        <v>0</v>
      </c>
      <c r="EE176" s="16">
        <v>0</v>
      </c>
      <c r="EF176" s="16">
        <v>0</v>
      </c>
      <c r="EG176" s="16">
        <v>59.742149516408396</v>
      </c>
      <c r="EH176" s="16">
        <v>0</v>
      </c>
      <c r="EI176" s="16">
        <v>0</v>
      </c>
      <c r="EJ176" s="16">
        <v>0</v>
      </c>
      <c r="EK176" s="16">
        <v>0</v>
      </c>
      <c r="EL176" s="16">
        <v>0</v>
      </c>
      <c r="EM176" s="16">
        <v>0</v>
      </c>
      <c r="EN176" s="16">
        <v>0</v>
      </c>
      <c r="EO176" s="16">
        <v>0</v>
      </c>
      <c r="EP176" s="16">
        <v>0</v>
      </c>
      <c r="EQ176" s="16">
        <v>0</v>
      </c>
      <c r="ER176" s="16">
        <v>0</v>
      </c>
      <c r="ES176" s="16">
        <v>56.479655810542816</v>
      </c>
      <c r="ET176" s="16">
        <v>0</v>
      </c>
      <c r="EU176" s="16">
        <v>0</v>
      </c>
      <c r="EV176" s="16">
        <v>0</v>
      </c>
      <c r="EW176" s="16">
        <v>0</v>
      </c>
      <c r="EX176" s="16">
        <v>0</v>
      </c>
      <c r="EY176" s="16">
        <v>0</v>
      </c>
      <c r="EZ176" s="16">
        <v>0</v>
      </c>
      <c r="FA176" s="16">
        <v>0</v>
      </c>
      <c r="FB176" s="16">
        <v>0</v>
      </c>
      <c r="FC176" s="16">
        <v>0</v>
      </c>
      <c r="FD176" s="16">
        <v>0</v>
      </c>
      <c r="FE176" s="16">
        <v>717.46165656968094</v>
      </c>
      <c r="FF176" s="16">
        <v>0</v>
      </c>
      <c r="FG176" s="16">
        <v>0</v>
      </c>
      <c r="FH176" s="13">
        <v>0</v>
      </c>
      <c r="FI176" s="13">
        <v>0</v>
      </c>
      <c r="FJ176" s="13">
        <v>0</v>
      </c>
      <c r="FK176" s="13">
        <v>0</v>
      </c>
      <c r="FL176" s="13">
        <v>0</v>
      </c>
      <c r="FM176" s="13">
        <v>0</v>
      </c>
      <c r="FN176" s="13">
        <v>0</v>
      </c>
      <c r="FO176" s="13">
        <v>0</v>
      </c>
      <c r="FP176" s="13">
        <v>0</v>
      </c>
      <c r="FQ176" s="13">
        <v>89225267</v>
      </c>
      <c r="FR176" s="13">
        <v>0</v>
      </c>
      <c r="FS176" s="13">
        <v>0</v>
      </c>
      <c r="FT176" s="15">
        <v>0</v>
      </c>
      <c r="FU176" s="15">
        <v>0</v>
      </c>
      <c r="FV176" s="15">
        <v>0</v>
      </c>
      <c r="FW176" s="15">
        <v>0</v>
      </c>
      <c r="FX176" s="15">
        <v>0</v>
      </c>
      <c r="FY176" s="15">
        <v>0</v>
      </c>
      <c r="FZ176" s="15">
        <v>0</v>
      </c>
      <c r="GA176" s="15">
        <v>0</v>
      </c>
      <c r="GB176" s="15">
        <v>0</v>
      </c>
      <c r="GC176" s="15">
        <v>0.17544927021624962</v>
      </c>
      <c r="GD176" s="15">
        <v>0</v>
      </c>
      <c r="GE176" s="15">
        <v>0</v>
      </c>
      <c r="GF176" s="12"/>
      <c r="GG176" s="12"/>
      <c r="GH176" s="12"/>
      <c r="GI176" s="12"/>
      <c r="GJ176" s="12"/>
      <c r="GK176" s="12"/>
      <c r="GL176" s="12"/>
      <c r="GM176" s="12"/>
      <c r="GN176" s="12"/>
      <c r="GO176" s="12">
        <v>0</v>
      </c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>
        <v>0</v>
      </c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>
        <v>0</v>
      </c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>
        <v>0</v>
      </c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>
        <v>0</v>
      </c>
      <c r="IL176" s="12"/>
      <c r="IM176" s="12"/>
      <c r="IN176" s="12"/>
      <c r="IO176" s="12"/>
      <c r="IP176" s="12"/>
      <c r="IQ176" s="12"/>
      <c r="IR176" s="12"/>
      <c r="IS176" s="12"/>
      <c r="IT176" s="12"/>
      <c r="IU176" s="12"/>
      <c r="IV176" s="12"/>
      <c r="IW176" s="12">
        <v>0</v>
      </c>
      <c r="IX176" s="12"/>
      <c r="IY176" s="12"/>
      <c r="IZ176" s="12"/>
      <c r="JA176" s="12"/>
      <c r="JB176" s="12"/>
      <c r="JC176" s="12"/>
      <c r="JD176" s="12"/>
      <c r="JE176" s="12"/>
      <c r="JF176" s="12"/>
      <c r="JG176" s="12"/>
      <c r="JH176" s="12"/>
      <c r="JI176" s="12">
        <v>0</v>
      </c>
      <c r="JJ176" s="12"/>
      <c r="JK176" s="12"/>
      <c r="JL176" s="12"/>
      <c r="JM176" s="12"/>
      <c r="JN176" s="12"/>
      <c r="JO176" s="12"/>
      <c r="JP176" s="12"/>
      <c r="JQ176" s="12"/>
      <c r="JR176" s="12"/>
      <c r="JS176" s="12"/>
      <c r="JT176" s="12"/>
      <c r="JU176" s="12">
        <v>0</v>
      </c>
      <c r="JV176" s="12"/>
      <c r="JW176" s="12"/>
      <c r="JX176" s="12"/>
      <c r="JY176" s="12"/>
      <c r="JZ176" s="12"/>
      <c r="KA176" s="12"/>
      <c r="KB176" s="12"/>
      <c r="KC176" s="12"/>
      <c r="KD176" s="12"/>
      <c r="KE176" s="12"/>
      <c r="KF176" s="12"/>
      <c r="KG176" s="12">
        <v>0</v>
      </c>
      <c r="KH176" s="12"/>
      <c r="KI176" s="12"/>
      <c r="KJ176" s="12"/>
      <c r="KK176" s="12"/>
      <c r="KL176" s="12"/>
      <c r="KM176" s="12"/>
      <c r="KN176" s="12"/>
      <c r="KO176" s="12"/>
      <c r="KP176" s="12"/>
      <c r="KQ176" s="12"/>
      <c r="KR176" s="12"/>
      <c r="KS176" s="12">
        <v>6194</v>
      </c>
      <c r="KT176" s="12"/>
      <c r="KU176" s="12"/>
      <c r="KV176" s="12"/>
      <c r="KW176" s="12"/>
      <c r="KX176" s="12"/>
      <c r="KY176" s="12"/>
      <c r="KZ176" s="12"/>
      <c r="LA176" s="12"/>
      <c r="LB176" s="12"/>
      <c r="LC176" s="12"/>
      <c r="LD176" s="12"/>
      <c r="LE176" s="12">
        <v>0</v>
      </c>
      <c r="LF176" s="12"/>
      <c r="LG176" s="12"/>
      <c r="LH176" s="12"/>
      <c r="LI176" s="12"/>
      <c r="LJ176" s="12"/>
      <c r="LK176" s="12"/>
      <c r="LL176" s="12"/>
      <c r="LM176" s="12"/>
      <c r="LN176" s="12"/>
      <c r="LO176" s="12"/>
      <c r="LP176" s="12"/>
      <c r="LQ176" s="12">
        <v>0</v>
      </c>
      <c r="LR176" s="12"/>
      <c r="LS176" s="12"/>
      <c r="LT176" s="14"/>
      <c r="LU176" s="14"/>
      <c r="LV176" s="14"/>
      <c r="LW176" s="14"/>
      <c r="LX176" s="14"/>
      <c r="LY176" s="14"/>
      <c r="LZ176" s="14"/>
      <c r="MA176" s="14"/>
      <c r="MB176" s="14"/>
      <c r="MC176" s="14">
        <v>0</v>
      </c>
      <c r="MD176" s="14"/>
      <c r="ME176" s="14"/>
      <c r="MF176" s="14"/>
      <c r="MG176" s="14"/>
      <c r="MH176" s="14"/>
      <c r="MI176" s="14"/>
      <c r="MJ176" s="14"/>
      <c r="MK176" s="14"/>
      <c r="ML176" s="14"/>
      <c r="MM176" s="14"/>
      <c r="MN176" s="14"/>
      <c r="MO176" s="14">
        <v>0</v>
      </c>
      <c r="MP176" s="14"/>
      <c r="MQ176" s="14"/>
      <c r="MR176" s="14"/>
      <c r="MS176" s="14"/>
      <c r="MT176" s="14"/>
      <c r="MU176" s="14"/>
      <c r="MV176" s="14"/>
      <c r="MW176" s="14"/>
      <c r="MX176" s="14"/>
      <c r="MY176" s="14"/>
      <c r="MZ176" s="14"/>
      <c r="NA176" s="14">
        <v>0</v>
      </c>
      <c r="NB176" s="14"/>
      <c r="NC176" s="14"/>
      <c r="ND176" s="14"/>
      <c r="NE176" s="14"/>
      <c r="NF176" s="14"/>
      <c r="NG176" s="14"/>
      <c r="NH176" s="14"/>
      <c r="NI176" s="14"/>
      <c r="NJ176" s="14"/>
      <c r="NK176" s="14"/>
      <c r="NL176" s="14"/>
      <c r="NM176" s="14">
        <v>0</v>
      </c>
      <c r="NN176" s="14"/>
      <c r="NO176" s="14"/>
      <c r="NP176" s="14"/>
      <c r="NQ176" s="14"/>
      <c r="NR176" s="14"/>
      <c r="NS176" s="14"/>
      <c r="NT176" s="14"/>
      <c r="NU176" s="14"/>
      <c r="NV176" s="14"/>
      <c r="NW176" s="14"/>
      <c r="NX176" s="14"/>
      <c r="NY176" s="14">
        <v>0</v>
      </c>
      <c r="NZ176" s="14"/>
      <c r="OA176" s="14"/>
      <c r="OB176" s="14"/>
      <c r="OC176" s="14"/>
      <c r="OD176" s="14"/>
      <c r="OE176" s="14"/>
      <c r="OF176" s="14"/>
      <c r="OG176" s="14"/>
      <c r="OH176" s="14"/>
      <c r="OI176" s="14"/>
      <c r="OJ176" s="14"/>
      <c r="OK176" s="14">
        <v>0</v>
      </c>
      <c r="OL176" s="14"/>
      <c r="OM176" s="14"/>
      <c r="ON176" s="14"/>
      <c r="OO176" s="14"/>
      <c r="OP176" s="14"/>
      <c r="OQ176" s="14"/>
      <c r="OR176" s="14"/>
      <c r="OS176" s="14"/>
      <c r="OT176" s="14"/>
      <c r="OU176" s="14"/>
      <c r="OV176" s="14"/>
      <c r="OW176" s="14">
        <v>0</v>
      </c>
      <c r="OX176" s="14"/>
      <c r="OY176" s="14"/>
      <c r="OZ176" s="14"/>
      <c r="PA176" s="14"/>
      <c r="PB176" s="14"/>
      <c r="PC176" s="14"/>
      <c r="PD176" s="14"/>
      <c r="PE176" s="14"/>
      <c r="PF176" s="14"/>
      <c r="PG176" s="14"/>
      <c r="PH176" s="14"/>
      <c r="PI176" s="14">
        <v>0</v>
      </c>
      <c r="PJ176" s="14"/>
      <c r="PK176" s="14"/>
      <c r="PL176" s="14"/>
      <c r="PM176" s="14"/>
      <c r="PN176" s="14"/>
      <c r="PO176" s="14"/>
      <c r="PP176" s="14"/>
      <c r="PQ176" s="14"/>
      <c r="PR176" s="14"/>
      <c r="PS176" s="14"/>
      <c r="PT176" s="14"/>
      <c r="PU176" s="14">
        <v>0</v>
      </c>
      <c r="PV176" s="14"/>
      <c r="PW176" s="14"/>
      <c r="PX176" s="14"/>
      <c r="PY176" s="14"/>
      <c r="PZ176" s="14"/>
      <c r="QA176" s="14"/>
      <c r="QB176" s="14"/>
      <c r="QC176" s="14"/>
      <c r="QD176" s="14"/>
      <c r="QE176" s="14"/>
      <c r="QF176" s="14"/>
      <c r="QG176" s="14">
        <v>0</v>
      </c>
      <c r="QH176" s="14"/>
      <c r="QI176" s="14"/>
    </row>
    <row r="177" spans="18:451">
      <c r="R177" s="12"/>
      <c r="S177" s="12" t="s">
        <v>56</v>
      </c>
      <c r="T177" s="12"/>
      <c r="U177" s="12"/>
      <c r="V177" s="12"/>
      <c r="W177" s="12"/>
      <c r="X177" s="12"/>
      <c r="Y177" s="12"/>
      <c r="Z177" s="12"/>
      <c r="AA177" s="12"/>
      <c r="AB177" s="12"/>
      <c r="AC177" s="13"/>
      <c r="AD177" s="13">
        <v>1</v>
      </c>
      <c r="AE177" s="13"/>
      <c r="AP177">
        <v>0</v>
      </c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>
        <v>0</v>
      </c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>
        <v>0</v>
      </c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>
        <v>17614.120000000006</v>
      </c>
      <c r="CA177" s="14"/>
      <c r="CB177" s="15" t="e">
        <v>#DIV/0!</v>
      </c>
      <c r="CC177" s="15" t="e">
        <v>#DIV/0!</v>
      </c>
      <c r="CD177" s="15" t="e">
        <v>#DIV/0!</v>
      </c>
      <c r="CE177" s="15" t="e">
        <v>#DIV/0!</v>
      </c>
      <c r="CF177" s="15" t="e">
        <v>#DIV/0!</v>
      </c>
      <c r="CG177" s="15" t="e">
        <v>#DIV/0!</v>
      </c>
      <c r="CH177" s="15" t="e">
        <v>#DIV/0!</v>
      </c>
      <c r="CI177" s="15" t="e">
        <v>#DIV/0!</v>
      </c>
      <c r="CJ177" s="15" t="e">
        <v>#DIV/0!</v>
      </c>
      <c r="CK177" s="15" t="e">
        <v>#DIV/0!</v>
      </c>
      <c r="CL177" s="15" t="e">
        <v>#DIV/0!</v>
      </c>
      <c r="CM177" s="15" t="e">
        <v>#DIV/0!</v>
      </c>
      <c r="CN177" s="15" t="e">
        <v>#DIV/0!</v>
      </c>
      <c r="CO177" s="15" t="e">
        <v>#DIV/0!</v>
      </c>
      <c r="CP177" s="15" t="e">
        <v>#DIV/0!</v>
      </c>
      <c r="CQ177" s="15" t="e">
        <v>#DIV/0!</v>
      </c>
      <c r="CR177" s="15" t="e">
        <v>#DIV/0!</v>
      </c>
      <c r="CS177" s="15" t="e">
        <v>#DIV/0!</v>
      </c>
      <c r="CT177" s="15" t="e">
        <v>#DIV/0!</v>
      </c>
      <c r="CU177" s="15" t="e">
        <v>#DIV/0!</v>
      </c>
      <c r="CV177" s="15" t="e">
        <v>#DIV/0!</v>
      </c>
      <c r="CW177" s="15" t="e">
        <v>#DIV/0!</v>
      </c>
      <c r="CX177" s="15" t="e">
        <v>#DIV/0!</v>
      </c>
      <c r="CY177" s="15" t="e">
        <v>#DIV/0!</v>
      </c>
      <c r="CZ177" s="15">
        <v>0</v>
      </c>
      <c r="DA177" s="15">
        <v>0</v>
      </c>
      <c r="DB177" s="15">
        <v>0</v>
      </c>
      <c r="DC177" s="15">
        <v>0</v>
      </c>
      <c r="DD177" s="15">
        <v>0</v>
      </c>
      <c r="DE177" s="15">
        <v>0</v>
      </c>
      <c r="DF177" s="15">
        <v>0</v>
      </c>
      <c r="DG177" s="15">
        <v>0</v>
      </c>
      <c r="DH177" s="15">
        <v>0</v>
      </c>
      <c r="DI177" s="15">
        <v>0</v>
      </c>
      <c r="DJ177" s="15">
        <v>0.17469816930447721</v>
      </c>
      <c r="DK177" s="15">
        <v>0</v>
      </c>
      <c r="DL177" s="16">
        <v>0</v>
      </c>
      <c r="DM177" s="16">
        <v>0</v>
      </c>
      <c r="DN177" s="16">
        <v>0</v>
      </c>
      <c r="DO177" s="16">
        <v>0</v>
      </c>
      <c r="DP177" s="16">
        <v>0</v>
      </c>
      <c r="DQ177" s="16">
        <v>0</v>
      </c>
      <c r="DR177" s="16">
        <v>0</v>
      </c>
      <c r="DS177" s="16">
        <v>0</v>
      </c>
      <c r="DT177" s="16">
        <v>0</v>
      </c>
      <c r="DU177" s="16">
        <v>0</v>
      </c>
      <c r="DV177" s="16">
        <v>117.02901289270557</v>
      </c>
      <c r="DW177" s="16">
        <v>0</v>
      </c>
      <c r="DX177" s="16">
        <v>0</v>
      </c>
      <c r="DY177" s="16">
        <v>0</v>
      </c>
      <c r="DZ177" s="16">
        <v>0</v>
      </c>
      <c r="EA177" s="16">
        <v>0</v>
      </c>
      <c r="EB177" s="16">
        <v>0</v>
      </c>
      <c r="EC177" s="16">
        <v>0</v>
      </c>
      <c r="ED177" s="16">
        <v>0</v>
      </c>
      <c r="EE177" s="16">
        <v>0</v>
      </c>
      <c r="EF177" s="16">
        <v>0</v>
      </c>
      <c r="EG177" s="16">
        <v>0</v>
      </c>
      <c r="EH177" s="16">
        <v>59.425025097188083</v>
      </c>
      <c r="EI177" s="16">
        <v>0</v>
      </c>
      <c r="EJ177" s="16">
        <v>0</v>
      </c>
      <c r="EK177" s="16">
        <v>0</v>
      </c>
      <c r="EL177" s="16">
        <v>0</v>
      </c>
      <c r="EM177" s="16">
        <v>0</v>
      </c>
      <c r="EN177" s="16">
        <v>0</v>
      </c>
      <c r="EO177" s="16">
        <v>0</v>
      </c>
      <c r="EP177" s="16">
        <v>0</v>
      </c>
      <c r="EQ177" s="16">
        <v>0</v>
      </c>
      <c r="ER177" s="16">
        <v>0</v>
      </c>
      <c r="ES177" s="16">
        <v>0</v>
      </c>
      <c r="ET177" s="16">
        <v>58.645715403863782</v>
      </c>
      <c r="EU177" s="16">
        <v>0</v>
      </c>
      <c r="EV177" s="16">
        <v>0</v>
      </c>
      <c r="EW177" s="16">
        <v>0</v>
      </c>
      <c r="EX177" s="16">
        <v>0</v>
      </c>
      <c r="EY177" s="16">
        <v>0</v>
      </c>
      <c r="EZ177" s="16">
        <v>0</v>
      </c>
      <c r="FA177" s="16">
        <v>0</v>
      </c>
      <c r="FB177" s="16">
        <v>0</v>
      </c>
      <c r="FC177" s="16">
        <v>0</v>
      </c>
      <c r="FD177" s="16">
        <v>0</v>
      </c>
      <c r="FE177" s="16">
        <v>0</v>
      </c>
      <c r="FF177" s="16">
        <v>662.40515803884125</v>
      </c>
      <c r="FG177" s="16">
        <v>0</v>
      </c>
      <c r="FH177" s="13">
        <v>0</v>
      </c>
      <c r="FI177" s="13">
        <v>0</v>
      </c>
      <c r="FJ177" s="13">
        <v>0</v>
      </c>
      <c r="FK177" s="13">
        <v>0</v>
      </c>
      <c r="FL177" s="13">
        <v>0</v>
      </c>
      <c r="FM177" s="13">
        <v>0</v>
      </c>
      <c r="FN177" s="13">
        <v>0</v>
      </c>
      <c r="FO177" s="13">
        <v>0</v>
      </c>
      <c r="FP177" s="13">
        <v>0</v>
      </c>
      <c r="FQ177" s="13">
        <v>0</v>
      </c>
      <c r="FR177" s="13">
        <v>1072763464</v>
      </c>
      <c r="FS177" s="13">
        <v>0</v>
      </c>
      <c r="FT177" s="15">
        <v>0</v>
      </c>
      <c r="FU177" s="15">
        <v>0</v>
      </c>
      <c r="FV177" s="15">
        <v>0</v>
      </c>
      <c r="FW177" s="15">
        <v>0</v>
      </c>
      <c r="FX177" s="15">
        <v>0</v>
      </c>
      <c r="FY177" s="15">
        <v>0</v>
      </c>
      <c r="FZ177" s="15">
        <v>0</v>
      </c>
      <c r="GA177" s="15">
        <v>0</v>
      </c>
      <c r="GB177" s="15">
        <v>0</v>
      </c>
      <c r="GC177" s="15">
        <v>0</v>
      </c>
      <c r="GD177" s="15">
        <v>0.13942751748115123</v>
      </c>
      <c r="GE177" s="15">
        <v>0</v>
      </c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>
        <v>0</v>
      </c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>
        <v>0</v>
      </c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>
        <v>0</v>
      </c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>
        <v>0</v>
      </c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>
        <v>0</v>
      </c>
      <c r="IM177" s="12"/>
      <c r="IN177" s="12"/>
      <c r="IO177" s="12"/>
      <c r="IP177" s="12"/>
      <c r="IQ177" s="12"/>
      <c r="IR177" s="12"/>
      <c r="IS177" s="12"/>
      <c r="IT177" s="12"/>
      <c r="IU177" s="12"/>
      <c r="IV177" s="12"/>
      <c r="IW177" s="12"/>
      <c r="IX177" s="12">
        <v>0</v>
      </c>
      <c r="IY177" s="12"/>
      <c r="IZ177" s="12"/>
      <c r="JA177" s="12"/>
      <c r="JB177" s="12"/>
      <c r="JC177" s="12"/>
      <c r="JD177" s="12"/>
      <c r="JE177" s="12"/>
      <c r="JF177" s="12"/>
      <c r="JG177" s="12"/>
      <c r="JH177" s="12"/>
      <c r="JI177" s="12"/>
      <c r="JJ177" s="12">
        <v>0</v>
      </c>
      <c r="JK177" s="12"/>
      <c r="JL177" s="12"/>
      <c r="JM177" s="12"/>
      <c r="JN177" s="12"/>
      <c r="JO177" s="12"/>
      <c r="JP177" s="12"/>
      <c r="JQ177" s="12"/>
      <c r="JR177" s="12"/>
      <c r="JS177" s="12"/>
      <c r="JT177" s="12"/>
      <c r="JU177" s="12"/>
      <c r="JV177" s="12">
        <v>0</v>
      </c>
      <c r="JW177" s="12"/>
      <c r="JX177" s="12"/>
      <c r="JY177" s="12"/>
      <c r="JZ177" s="12"/>
      <c r="KA177" s="12"/>
      <c r="KB177" s="12"/>
      <c r="KC177" s="12"/>
      <c r="KD177" s="12"/>
      <c r="KE177" s="12"/>
      <c r="KF177" s="12"/>
      <c r="KG177" s="12"/>
      <c r="KH177" s="12">
        <v>0</v>
      </c>
      <c r="KI177" s="12"/>
      <c r="KJ177" s="12"/>
      <c r="KK177" s="12"/>
      <c r="KL177" s="12"/>
      <c r="KM177" s="12"/>
      <c r="KN177" s="12"/>
      <c r="KO177" s="12"/>
      <c r="KP177" s="12"/>
      <c r="KQ177" s="12"/>
      <c r="KR177" s="12"/>
      <c r="KS177" s="12"/>
      <c r="KT177" s="12">
        <v>0</v>
      </c>
      <c r="KU177" s="12"/>
      <c r="KV177" s="12"/>
      <c r="KW177" s="12"/>
      <c r="KX177" s="12"/>
      <c r="KY177" s="12"/>
      <c r="KZ177" s="12"/>
      <c r="LA177" s="12"/>
      <c r="LB177" s="12"/>
      <c r="LC177" s="12"/>
      <c r="LD177" s="12"/>
      <c r="LE177" s="12"/>
      <c r="LF177" s="12">
        <v>79481</v>
      </c>
      <c r="LG177" s="12"/>
      <c r="LH177" s="12"/>
      <c r="LI177" s="12"/>
      <c r="LJ177" s="12"/>
      <c r="LK177" s="12"/>
      <c r="LL177" s="12"/>
      <c r="LM177" s="12"/>
      <c r="LN177" s="12"/>
      <c r="LO177" s="12"/>
      <c r="LP177" s="12"/>
      <c r="LQ177" s="12"/>
      <c r="LR177" s="12">
        <v>0</v>
      </c>
      <c r="LS177" s="12"/>
      <c r="LT177" s="14"/>
      <c r="LU177" s="14"/>
      <c r="LV177" s="14"/>
      <c r="LW177" s="14"/>
      <c r="LX177" s="14"/>
      <c r="LY177" s="14"/>
      <c r="LZ177" s="14"/>
      <c r="MA177" s="14"/>
      <c r="MB177" s="14"/>
      <c r="MC177" s="14"/>
      <c r="MD177" s="14">
        <v>0</v>
      </c>
      <c r="ME177" s="14"/>
      <c r="MF177" s="14"/>
      <c r="MG177" s="14"/>
      <c r="MH177" s="14"/>
      <c r="MI177" s="14"/>
      <c r="MJ177" s="14"/>
      <c r="MK177" s="14"/>
      <c r="ML177" s="14"/>
      <c r="MM177" s="14"/>
      <c r="MN177" s="14"/>
      <c r="MO177" s="14"/>
      <c r="MP177" s="14">
        <v>0</v>
      </c>
      <c r="MQ177" s="14"/>
      <c r="MR177" s="14"/>
      <c r="MS177" s="14"/>
      <c r="MT177" s="14"/>
      <c r="MU177" s="14"/>
      <c r="MV177" s="14"/>
      <c r="MW177" s="14"/>
      <c r="MX177" s="14"/>
      <c r="MY177" s="14"/>
      <c r="MZ177" s="14"/>
      <c r="NA177" s="14"/>
      <c r="NB177" s="14">
        <v>0</v>
      </c>
      <c r="NC177" s="14"/>
      <c r="ND177" s="14"/>
      <c r="NE177" s="14"/>
      <c r="NF177" s="14"/>
      <c r="NG177" s="14"/>
      <c r="NH177" s="14"/>
      <c r="NI177" s="14"/>
      <c r="NJ177" s="14"/>
      <c r="NK177" s="14"/>
      <c r="NL177" s="14"/>
      <c r="NM177" s="14"/>
      <c r="NN177" s="14">
        <v>0</v>
      </c>
      <c r="NO177" s="14"/>
      <c r="NP177" s="14"/>
      <c r="NQ177" s="14"/>
      <c r="NR177" s="14"/>
      <c r="NS177" s="14"/>
      <c r="NT177" s="14"/>
      <c r="NU177" s="14"/>
      <c r="NV177" s="14"/>
      <c r="NW177" s="14"/>
      <c r="NX177" s="14"/>
      <c r="NY177" s="14"/>
      <c r="NZ177" s="14">
        <v>0</v>
      </c>
      <c r="OA177" s="14"/>
      <c r="OB177" s="14"/>
      <c r="OC177" s="14"/>
      <c r="OD177" s="14"/>
      <c r="OE177" s="14"/>
      <c r="OF177" s="14"/>
      <c r="OG177" s="14"/>
      <c r="OH177" s="14"/>
      <c r="OI177" s="14"/>
      <c r="OJ177" s="14"/>
      <c r="OK177" s="14"/>
      <c r="OL177" s="14">
        <v>0</v>
      </c>
      <c r="OM177" s="14"/>
      <c r="ON177" s="14"/>
      <c r="OO177" s="14"/>
      <c r="OP177" s="14"/>
      <c r="OQ177" s="14"/>
      <c r="OR177" s="14"/>
      <c r="OS177" s="14"/>
      <c r="OT177" s="14"/>
      <c r="OU177" s="14"/>
      <c r="OV177" s="14"/>
      <c r="OW177" s="14"/>
      <c r="OX177" s="14">
        <v>0</v>
      </c>
      <c r="OY177" s="14"/>
      <c r="OZ177" s="14"/>
      <c r="PA177" s="14"/>
      <c r="PB177" s="14"/>
      <c r="PC177" s="14"/>
      <c r="PD177" s="14"/>
      <c r="PE177" s="14"/>
      <c r="PF177" s="14"/>
      <c r="PG177" s="14"/>
      <c r="PH177" s="14"/>
      <c r="PI177" s="14"/>
      <c r="PJ177" s="14">
        <v>0</v>
      </c>
      <c r="PK177" s="14"/>
      <c r="PL177" s="14"/>
      <c r="PM177" s="14"/>
      <c r="PN177" s="14"/>
      <c r="PO177" s="14"/>
      <c r="PP177" s="14"/>
      <c r="PQ177" s="14"/>
      <c r="PR177" s="14"/>
      <c r="PS177" s="14"/>
      <c r="PT177" s="14"/>
      <c r="PU177" s="14"/>
      <c r="PV177" s="14">
        <v>0</v>
      </c>
      <c r="PW177" s="14"/>
      <c r="PX177" s="14"/>
      <c r="PY177" s="14"/>
      <c r="PZ177" s="14"/>
      <c r="QA177" s="14"/>
      <c r="QB177" s="14"/>
      <c r="QC177" s="14"/>
      <c r="QD177" s="14"/>
      <c r="QE177" s="14"/>
      <c r="QF177" s="14"/>
      <c r="QG177" s="14"/>
      <c r="QH177" s="14">
        <v>0</v>
      </c>
      <c r="QI177" s="14"/>
    </row>
    <row r="178" spans="18:451">
      <c r="R178" s="12"/>
      <c r="S178" s="12" t="s">
        <v>57</v>
      </c>
      <c r="T178" s="12"/>
      <c r="U178" s="12"/>
      <c r="V178" s="12"/>
      <c r="W178" s="12"/>
      <c r="X178" s="12"/>
      <c r="Y178" s="12"/>
      <c r="Z178" s="12"/>
      <c r="AA178" s="12"/>
      <c r="AB178" s="12"/>
      <c r="AC178" s="13"/>
      <c r="AD178" s="13"/>
      <c r="AE178" s="13">
        <v>1</v>
      </c>
      <c r="AQ178">
        <v>1839718.8200000026</v>
      </c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>
        <v>1839718.8200000026</v>
      </c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>
        <v>0</v>
      </c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>
        <v>0</v>
      </c>
      <c r="CB178" s="15" t="e">
        <v>#DIV/0!</v>
      </c>
      <c r="CC178" s="15" t="e">
        <v>#DIV/0!</v>
      </c>
      <c r="CD178" s="15" t="e">
        <v>#DIV/0!</v>
      </c>
      <c r="CE178" s="15" t="e">
        <v>#DIV/0!</v>
      </c>
      <c r="CF178" s="15" t="e">
        <v>#DIV/0!</v>
      </c>
      <c r="CG178" s="15" t="e">
        <v>#DIV/0!</v>
      </c>
      <c r="CH178" s="15" t="e">
        <v>#DIV/0!</v>
      </c>
      <c r="CI178" s="15" t="e">
        <v>#DIV/0!</v>
      </c>
      <c r="CJ178" s="15" t="e">
        <v>#DIV/0!</v>
      </c>
      <c r="CK178" s="15" t="e">
        <v>#DIV/0!</v>
      </c>
      <c r="CL178" s="15" t="e">
        <v>#DIV/0!</v>
      </c>
      <c r="CM178" s="15" t="e">
        <v>#DIV/0!</v>
      </c>
      <c r="CN178" s="15" t="e">
        <v>#DIV/0!</v>
      </c>
      <c r="CO178" s="15" t="e">
        <v>#DIV/0!</v>
      </c>
      <c r="CP178" s="15" t="e">
        <v>#DIV/0!</v>
      </c>
      <c r="CQ178" s="15" t="e">
        <v>#DIV/0!</v>
      </c>
      <c r="CR178" s="15" t="e">
        <v>#DIV/0!</v>
      </c>
      <c r="CS178" s="15" t="e">
        <v>#DIV/0!</v>
      </c>
      <c r="CT178" s="15" t="e">
        <v>#DIV/0!</v>
      </c>
      <c r="CU178" s="15" t="e">
        <v>#DIV/0!</v>
      </c>
      <c r="CV178" s="15" t="e">
        <v>#DIV/0!</v>
      </c>
      <c r="CW178" s="15" t="e">
        <v>#DIV/0!</v>
      </c>
      <c r="CX178" s="15" t="e">
        <v>#DIV/0!</v>
      </c>
      <c r="CY178" s="15" t="e">
        <v>#DIV/0!</v>
      </c>
      <c r="CZ178" s="15">
        <v>0</v>
      </c>
      <c r="DA178" s="15">
        <v>0</v>
      </c>
      <c r="DB178" s="15">
        <v>0</v>
      </c>
      <c r="DC178" s="15">
        <v>0</v>
      </c>
      <c r="DD178" s="15">
        <v>0</v>
      </c>
      <c r="DE178" s="15">
        <v>0</v>
      </c>
      <c r="DF178" s="15">
        <v>0</v>
      </c>
      <c r="DG178" s="15">
        <v>0</v>
      </c>
      <c r="DH178" s="15">
        <v>0</v>
      </c>
      <c r="DI178" s="15">
        <v>0</v>
      </c>
      <c r="DJ178" s="15">
        <v>0</v>
      </c>
      <c r="DK178" s="15">
        <v>0.16554052644527364</v>
      </c>
      <c r="DL178" s="16">
        <v>0</v>
      </c>
      <c r="DM178" s="16">
        <v>0</v>
      </c>
      <c r="DN178" s="16">
        <v>0</v>
      </c>
      <c r="DO178" s="16">
        <v>0</v>
      </c>
      <c r="DP178" s="16">
        <v>0</v>
      </c>
      <c r="DQ178" s="16">
        <v>0</v>
      </c>
      <c r="DR178" s="16">
        <v>0</v>
      </c>
      <c r="DS178" s="16">
        <v>0</v>
      </c>
      <c r="DT178" s="16">
        <v>0</v>
      </c>
      <c r="DU178" s="16">
        <v>0</v>
      </c>
      <c r="DV178" s="16">
        <v>0</v>
      </c>
      <c r="DW178" s="16">
        <v>113.54350265428889</v>
      </c>
      <c r="DX178" s="16">
        <v>0</v>
      </c>
      <c r="DY178" s="16">
        <v>0</v>
      </c>
      <c r="DZ178" s="16">
        <v>0</v>
      </c>
      <c r="EA178" s="16">
        <v>0</v>
      </c>
      <c r="EB178" s="16">
        <v>0</v>
      </c>
      <c r="EC178" s="16">
        <v>0</v>
      </c>
      <c r="ED178" s="16">
        <v>0</v>
      </c>
      <c r="EE178" s="16">
        <v>0</v>
      </c>
      <c r="EF178" s="16">
        <v>0</v>
      </c>
      <c r="EG178" s="16">
        <v>0</v>
      </c>
      <c r="EH178" s="16">
        <v>0</v>
      </c>
      <c r="EI178" s="16">
        <v>57.36872851105354</v>
      </c>
      <c r="EJ178" s="16">
        <v>0</v>
      </c>
      <c r="EK178" s="16">
        <v>0</v>
      </c>
      <c r="EL178" s="16">
        <v>0</v>
      </c>
      <c r="EM178" s="16">
        <v>0</v>
      </c>
      <c r="EN178" s="16">
        <v>0</v>
      </c>
      <c r="EO178" s="16">
        <v>0</v>
      </c>
      <c r="EP178" s="16">
        <v>0</v>
      </c>
      <c r="EQ178" s="16">
        <v>0</v>
      </c>
      <c r="ER178" s="16">
        <v>0</v>
      </c>
      <c r="ES178" s="16">
        <v>0</v>
      </c>
      <c r="ET178" s="16">
        <v>0</v>
      </c>
      <c r="EU178" s="16">
        <v>58.748076087007817</v>
      </c>
      <c r="EV178" s="16">
        <v>0</v>
      </c>
      <c r="EW178" s="16">
        <v>0</v>
      </c>
      <c r="EX178" s="16">
        <v>0</v>
      </c>
      <c r="EY178" s="16">
        <v>0</v>
      </c>
      <c r="EZ178" s="16">
        <v>0</v>
      </c>
      <c r="FA178" s="16">
        <v>0</v>
      </c>
      <c r="FB178" s="16">
        <v>0</v>
      </c>
      <c r="FC178" s="16">
        <v>0</v>
      </c>
      <c r="FD178" s="16">
        <v>0</v>
      </c>
      <c r="FE178" s="16">
        <v>0</v>
      </c>
      <c r="FF178" s="16">
        <v>0</v>
      </c>
      <c r="FG178" s="16">
        <v>734.37842456677947</v>
      </c>
      <c r="FH178" s="13">
        <v>0</v>
      </c>
      <c r="FI178" s="13">
        <v>0</v>
      </c>
      <c r="FJ178" s="13">
        <v>0</v>
      </c>
      <c r="FK178" s="13">
        <v>0</v>
      </c>
      <c r="FL178" s="13">
        <v>0</v>
      </c>
      <c r="FM178" s="13">
        <v>0</v>
      </c>
      <c r="FN178" s="13">
        <v>0</v>
      </c>
      <c r="FO178" s="13">
        <v>0</v>
      </c>
      <c r="FP178" s="13">
        <v>0</v>
      </c>
      <c r="FQ178" s="13">
        <v>0</v>
      </c>
      <c r="FR178" s="13">
        <v>0</v>
      </c>
      <c r="FS178" s="13">
        <v>2203675657</v>
      </c>
      <c r="FT178" s="15">
        <v>0</v>
      </c>
      <c r="FU178" s="15">
        <v>0</v>
      </c>
      <c r="FV178" s="15">
        <v>0</v>
      </c>
      <c r="FW178" s="15">
        <v>0</v>
      </c>
      <c r="FX178" s="15">
        <v>0</v>
      </c>
      <c r="FY178" s="15">
        <v>0</v>
      </c>
      <c r="FZ178" s="15">
        <v>0</v>
      </c>
      <c r="GA178" s="15">
        <v>0</v>
      </c>
      <c r="GB178" s="15">
        <v>0</v>
      </c>
      <c r="GC178" s="15">
        <v>0</v>
      </c>
      <c r="GD178" s="15">
        <v>0</v>
      </c>
      <c r="GE178" s="15">
        <v>0.20025547402051336</v>
      </c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>
        <v>0</v>
      </c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>
        <v>0</v>
      </c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>
        <v>0</v>
      </c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>
        <v>0</v>
      </c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>
        <v>0</v>
      </c>
      <c r="IN178" s="12"/>
      <c r="IO178" s="12"/>
      <c r="IP178" s="12"/>
      <c r="IQ178" s="12"/>
      <c r="IR178" s="12"/>
      <c r="IS178" s="12"/>
      <c r="IT178" s="12"/>
      <c r="IU178" s="12"/>
      <c r="IV178" s="12"/>
      <c r="IW178" s="12"/>
      <c r="IX178" s="12"/>
      <c r="IY178" s="12">
        <v>0</v>
      </c>
      <c r="IZ178" s="12"/>
      <c r="JA178" s="12"/>
      <c r="JB178" s="12"/>
      <c r="JC178" s="12"/>
      <c r="JD178" s="12"/>
      <c r="JE178" s="12"/>
      <c r="JF178" s="12"/>
      <c r="JG178" s="12"/>
      <c r="JH178" s="12"/>
      <c r="JI178" s="12"/>
      <c r="JJ178" s="12"/>
      <c r="JK178" s="12">
        <v>0</v>
      </c>
      <c r="JL178" s="12"/>
      <c r="JM178" s="12"/>
      <c r="JN178" s="12"/>
      <c r="JO178" s="12"/>
      <c r="JP178" s="12"/>
      <c r="JQ178" s="12"/>
      <c r="JR178" s="12"/>
      <c r="JS178" s="12"/>
      <c r="JT178" s="12"/>
      <c r="JU178" s="12"/>
      <c r="JV178" s="12"/>
      <c r="JW178" s="12">
        <v>0</v>
      </c>
      <c r="JX178" s="12"/>
      <c r="JY178" s="12"/>
      <c r="JZ178" s="12"/>
      <c r="KA178" s="12"/>
      <c r="KB178" s="12"/>
      <c r="KC178" s="12"/>
      <c r="KD178" s="12"/>
      <c r="KE178" s="12"/>
      <c r="KF178" s="12"/>
      <c r="KG178" s="12"/>
      <c r="KH178" s="12"/>
      <c r="KI178" s="12">
        <v>0</v>
      </c>
      <c r="KJ178" s="12"/>
      <c r="KK178" s="12"/>
      <c r="KL178" s="12"/>
      <c r="KM178" s="12"/>
      <c r="KN178" s="12"/>
      <c r="KO178" s="12"/>
      <c r="KP178" s="12"/>
      <c r="KQ178" s="12"/>
      <c r="KR178" s="12"/>
      <c r="KS178" s="12"/>
      <c r="KT178" s="12"/>
      <c r="KU178" s="12">
        <v>0</v>
      </c>
      <c r="KV178" s="12"/>
      <c r="KW178" s="12"/>
      <c r="KX178" s="12"/>
      <c r="KY178" s="12"/>
      <c r="KZ178" s="12"/>
      <c r="LA178" s="12"/>
      <c r="LB178" s="12"/>
      <c r="LC178" s="12"/>
      <c r="LD178" s="12"/>
      <c r="LE178" s="12"/>
      <c r="LF178" s="12"/>
      <c r="LG178" s="12">
        <v>0</v>
      </c>
      <c r="LH178" s="12"/>
      <c r="LI178" s="12"/>
      <c r="LJ178" s="12"/>
      <c r="LK178" s="12"/>
      <c r="LL178" s="12"/>
      <c r="LM178" s="12"/>
      <c r="LN178" s="12"/>
      <c r="LO178" s="12"/>
      <c r="LP178" s="12"/>
      <c r="LQ178" s="12"/>
      <c r="LR178" s="12"/>
      <c r="LS178" s="12">
        <v>152374</v>
      </c>
      <c r="LT178" s="14"/>
      <c r="LU178" s="14"/>
      <c r="LV178" s="14"/>
      <c r="LW178" s="14"/>
      <c r="LX178" s="14"/>
      <c r="LY178" s="14"/>
      <c r="LZ178" s="14"/>
      <c r="MA178" s="14"/>
      <c r="MB178" s="14"/>
      <c r="MC178" s="14"/>
      <c r="MD178" s="14"/>
      <c r="ME178" s="14">
        <v>0</v>
      </c>
      <c r="MF178" s="14"/>
      <c r="MG178" s="14"/>
      <c r="MH178" s="14"/>
      <c r="MI178" s="14"/>
      <c r="MJ178" s="14"/>
      <c r="MK178" s="14"/>
      <c r="ML178" s="14"/>
      <c r="MM178" s="14"/>
      <c r="MN178" s="14"/>
      <c r="MO178" s="14"/>
      <c r="MP178" s="14"/>
      <c r="MQ178" s="14">
        <v>0</v>
      </c>
      <c r="MR178" s="14"/>
      <c r="MS178" s="14"/>
      <c r="MT178" s="14"/>
      <c r="MU178" s="14"/>
      <c r="MV178" s="14"/>
      <c r="MW178" s="14"/>
      <c r="MX178" s="14"/>
      <c r="MY178" s="14"/>
      <c r="MZ178" s="14"/>
      <c r="NA178" s="14"/>
      <c r="NB178" s="14"/>
      <c r="NC178" s="14">
        <v>0</v>
      </c>
      <c r="ND178" s="14"/>
      <c r="NE178" s="14"/>
      <c r="NF178" s="14"/>
      <c r="NG178" s="14"/>
      <c r="NH178" s="14"/>
      <c r="NI178" s="14"/>
      <c r="NJ178" s="14"/>
      <c r="NK178" s="14"/>
      <c r="NL178" s="14"/>
      <c r="NM178" s="14"/>
      <c r="NN178" s="14"/>
      <c r="NO178" s="14">
        <v>0</v>
      </c>
      <c r="NP178" s="14"/>
      <c r="NQ178" s="14"/>
      <c r="NR178" s="14"/>
      <c r="NS178" s="14"/>
      <c r="NT178" s="14"/>
      <c r="NU178" s="14"/>
      <c r="NV178" s="14"/>
      <c r="NW178" s="14"/>
      <c r="NX178" s="14"/>
      <c r="NY178" s="14"/>
      <c r="NZ178" s="14"/>
      <c r="OA178" s="14">
        <v>0</v>
      </c>
      <c r="OB178" s="14"/>
      <c r="OC178" s="14"/>
      <c r="OD178" s="14"/>
      <c r="OE178" s="14"/>
      <c r="OF178" s="14"/>
      <c r="OG178" s="14"/>
      <c r="OH178" s="14"/>
      <c r="OI178" s="14"/>
      <c r="OJ178" s="14"/>
      <c r="OK178" s="14"/>
      <c r="OL178" s="14"/>
      <c r="OM178" s="14">
        <v>0</v>
      </c>
      <c r="ON178" s="14"/>
      <c r="OO178" s="14"/>
      <c r="OP178" s="14"/>
      <c r="OQ178" s="14"/>
      <c r="OR178" s="14"/>
      <c r="OS178" s="14"/>
      <c r="OT178" s="14"/>
      <c r="OU178" s="14"/>
      <c r="OV178" s="14"/>
      <c r="OW178" s="14"/>
      <c r="OX178" s="14"/>
      <c r="OY178" s="14">
        <v>0</v>
      </c>
      <c r="OZ178" s="14"/>
      <c r="PA178" s="14"/>
      <c r="PB178" s="14"/>
      <c r="PC178" s="14"/>
      <c r="PD178" s="14"/>
      <c r="PE178" s="14"/>
      <c r="PF178" s="14"/>
      <c r="PG178" s="14"/>
      <c r="PH178" s="14"/>
      <c r="PI178" s="14"/>
      <c r="PJ178" s="14"/>
      <c r="PK178" s="14">
        <v>0</v>
      </c>
      <c r="PL178" s="14"/>
      <c r="PM178" s="14"/>
      <c r="PN178" s="14"/>
      <c r="PO178" s="14"/>
      <c r="PP178" s="14"/>
      <c r="PQ178" s="14"/>
      <c r="PR178" s="14"/>
      <c r="PS178" s="14"/>
      <c r="PT178" s="14"/>
      <c r="PU178" s="14"/>
      <c r="PV178" s="14"/>
      <c r="PW178" s="14">
        <v>0</v>
      </c>
      <c r="PX178" s="14"/>
      <c r="PY178" s="14"/>
      <c r="PZ178" s="14"/>
      <c r="QA178" s="14"/>
      <c r="QB178" s="14"/>
      <c r="QC178" s="14"/>
      <c r="QD178" s="14"/>
      <c r="QE178" s="14"/>
      <c r="QF178" s="14"/>
      <c r="QG178" s="14"/>
      <c r="QH178" s="14"/>
      <c r="QI178" s="14"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954EF-F6CF-4947-B38A-A33CA8DB3D77}">
  <sheetPr codeName="Sheet4"/>
  <dimension ref="I1:HD1140"/>
  <sheetViews>
    <sheetView topLeftCell="CI1" zoomScaleNormal="100" workbookViewId="0">
      <pane xSplit="52840" topLeftCell="AA1"/>
      <selection activeCell="CX22" sqref="CX22"/>
      <selection pane="topRight" activeCell="AE1" sqref="AE1"/>
    </sheetView>
  </sheetViews>
  <sheetFormatPr defaultRowHeight="14.4"/>
  <cols>
    <col min="9" max="9" width="12.62890625" bestFit="1" customWidth="1"/>
    <col min="10" max="10" width="17.5234375" bestFit="1" customWidth="1"/>
    <col min="11" max="12" width="8.26171875" bestFit="1" customWidth="1"/>
    <col min="13" max="13" width="12.5234375" bestFit="1" customWidth="1"/>
    <col min="14" max="14" width="2.1015625" bestFit="1" customWidth="1"/>
    <col min="15" max="15" width="8.7890625" bestFit="1" customWidth="1"/>
    <col min="16" max="16" width="12.47265625" bestFit="1" customWidth="1"/>
    <col min="17" max="17" width="11.7890625" bestFit="1" customWidth="1"/>
    <col min="18" max="18" width="12.47265625" bestFit="1" customWidth="1"/>
    <col min="19" max="19" width="4.26171875" bestFit="1" customWidth="1"/>
    <col min="20" max="20" width="4" bestFit="1" customWidth="1"/>
    <col min="21" max="21" width="11.7890625" bestFit="1" customWidth="1"/>
    <col min="22" max="22" width="6.89453125" bestFit="1" customWidth="1"/>
    <col min="23" max="23" width="5.5234375" bestFit="1" customWidth="1"/>
    <col min="24" max="24" width="5.7890625" bestFit="1" customWidth="1"/>
    <col min="25" max="25" width="11.7890625" bestFit="1" customWidth="1"/>
    <col min="26" max="26" width="12.5234375" bestFit="1" customWidth="1"/>
    <col min="27" max="27" width="15.7890625" bestFit="1" customWidth="1"/>
    <col min="28" max="28" width="11.7890625" bestFit="1" customWidth="1"/>
    <col min="29" max="29" width="6.7890625" bestFit="1" customWidth="1"/>
    <col min="30" max="33" width="11.15625" bestFit="1" customWidth="1"/>
    <col min="34" max="35" width="7.1015625" bestFit="1" customWidth="1"/>
    <col min="36" max="36" width="6.62890625" bestFit="1" customWidth="1"/>
    <col min="37" max="37" width="6.15625" bestFit="1" customWidth="1"/>
    <col min="38" max="38" width="7.3671875" bestFit="1" customWidth="1"/>
    <col min="39" max="39" width="6.89453125" bestFit="1" customWidth="1"/>
    <col min="40" max="40" width="6.47265625" bestFit="1" customWidth="1"/>
    <col min="41" max="41" width="14.89453125" bestFit="1" customWidth="1"/>
    <col min="42" max="45" width="19.3671875" bestFit="1" customWidth="1"/>
    <col min="46" max="47" width="15.15625" bestFit="1" customWidth="1"/>
    <col min="48" max="48" width="14.734375" bestFit="1" customWidth="1"/>
    <col min="49" max="49" width="14.26171875" bestFit="1" customWidth="1"/>
    <col min="50" max="50" width="15.47265625" bestFit="1" customWidth="1"/>
    <col min="51" max="51" width="15" bestFit="1" customWidth="1"/>
    <col min="52" max="52" width="14.5234375" bestFit="1" customWidth="1"/>
    <col min="53" max="57" width="3.89453125" bestFit="1" customWidth="1"/>
    <col min="58" max="58" width="14" bestFit="1" customWidth="1"/>
    <col min="59" max="59" width="9.1015625" bestFit="1" customWidth="1"/>
    <col min="60" max="61" width="9.26171875" bestFit="1" customWidth="1"/>
    <col min="62" max="62" width="12.5234375" bestFit="1" customWidth="1"/>
    <col min="63" max="64" width="12.47265625" bestFit="1" customWidth="1"/>
    <col min="65" max="65" width="11.7890625" bestFit="1" customWidth="1"/>
    <col min="66" max="66" width="7.89453125" bestFit="1" customWidth="1"/>
    <col min="67" max="67" width="6.5234375" bestFit="1" customWidth="1"/>
    <col min="68" max="68" width="12.734375" bestFit="1" customWidth="1"/>
    <col min="69" max="69" width="13.734375" bestFit="1" customWidth="1"/>
    <col min="70" max="70" width="16.7890625" bestFit="1" customWidth="1"/>
    <col min="71" max="71" width="6.47265625" bestFit="1" customWidth="1"/>
    <col min="72" max="72" width="13.15625" bestFit="1" customWidth="1"/>
    <col min="73" max="73" width="14.89453125" bestFit="1" customWidth="1"/>
    <col min="74" max="74" width="14.5234375" bestFit="1" customWidth="1"/>
    <col min="75" max="76" width="3.89453125" bestFit="1" customWidth="1"/>
    <col min="77" max="77" width="11.7890625" bestFit="1" customWidth="1"/>
    <col min="78" max="78" width="11.3671875" bestFit="1" customWidth="1"/>
    <col min="79" max="79" width="10.7890625" bestFit="1" customWidth="1"/>
    <col min="80" max="80" width="9.7890625" bestFit="1" customWidth="1"/>
    <col min="81" max="81" width="7.5234375" bestFit="1" customWidth="1"/>
    <col min="83" max="83" width="11.7890625" bestFit="1" customWidth="1"/>
    <col min="84" max="89" width="12.47265625" bestFit="1" customWidth="1"/>
    <col min="90" max="90" width="12.47265625" customWidth="1"/>
    <col min="91" max="91" width="1.7890625" bestFit="1" customWidth="1"/>
    <col min="92" max="92" width="7.7890625" bestFit="1" customWidth="1"/>
    <col min="93" max="93" width="7.1015625" bestFit="1" customWidth="1"/>
    <col min="94" max="94" width="16.7890625" bestFit="1" customWidth="1"/>
    <col min="95" max="95" width="11" bestFit="1" customWidth="1"/>
    <col min="96" max="96" width="14.7890625" bestFit="1" customWidth="1"/>
    <col min="97" max="97" width="14.5234375" bestFit="1" customWidth="1"/>
    <col min="98" max="98" width="12.26171875" bestFit="1" customWidth="1"/>
    <col min="99" max="99" width="12.3671875" bestFit="1" customWidth="1"/>
    <col min="100" max="100" width="14.47265625" bestFit="1" customWidth="1"/>
    <col min="101" max="101" width="15.734375" bestFit="1" customWidth="1"/>
    <col min="102" max="102" width="13.47265625" bestFit="1" customWidth="1"/>
    <col min="103" max="103" width="14.734375" bestFit="1" customWidth="1"/>
    <col min="105" max="105" width="12.47265625" bestFit="1" customWidth="1"/>
    <col min="106" max="106" width="11.7890625" bestFit="1" customWidth="1"/>
    <col min="107" max="107" width="12.47265625" bestFit="1" customWidth="1"/>
    <col min="108" max="114" width="2.5234375" bestFit="1" customWidth="1"/>
    <col min="115" max="115" width="4.89453125" bestFit="1" customWidth="1"/>
    <col min="116" max="116" width="11.7890625" bestFit="1" customWidth="1"/>
    <col min="117" max="120" width="15.15625" bestFit="1" customWidth="1"/>
    <col min="121" max="122" width="11" bestFit="1" customWidth="1"/>
    <col min="123" max="123" width="10.5234375" bestFit="1" customWidth="1"/>
    <col min="124" max="124" width="10.1015625" bestFit="1" customWidth="1"/>
    <col min="125" max="125" width="11.26171875" bestFit="1" customWidth="1"/>
    <col min="126" max="126" width="10.7890625" bestFit="1" customWidth="1"/>
    <col min="127" max="127" width="10.3671875" bestFit="1" customWidth="1"/>
    <col min="128" max="128" width="18.89453125" bestFit="1" customWidth="1"/>
    <col min="129" max="132" width="23.3671875" bestFit="1" customWidth="1"/>
    <col min="133" max="134" width="19.15625" bestFit="1" customWidth="1"/>
    <col min="135" max="135" width="18.734375" bestFit="1" customWidth="1"/>
    <col min="136" max="136" width="18.26171875" bestFit="1" customWidth="1"/>
    <col min="137" max="137" width="19.47265625" bestFit="1" customWidth="1"/>
    <col min="138" max="138" width="19" bestFit="1" customWidth="1"/>
    <col min="139" max="139" width="18.5234375" bestFit="1" customWidth="1"/>
    <col min="140" max="140" width="19.62890625" bestFit="1" customWidth="1"/>
    <col min="141" max="144" width="24.1015625" bestFit="1" customWidth="1"/>
    <col min="145" max="146" width="19.89453125" bestFit="1" customWidth="1"/>
    <col min="147" max="147" width="19.47265625" bestFit="1" customWidth="1"/>
    <col min="148" max="148" width="19" bestFit="1" customWidth="1"/>
    <col min="149" max="149" width="20.15625" bestFit="1" customWidth="1"/>
    <col min="150" max="150" width="19.734375" bestFit="1" customWidth="1"/>
    <col min="151" max="151" width="19.26171875" bestFit="1" customWidth="1"/>
    <col min="152" max="152" width="18.62890625" bestFit="1" customWidth="1"/>
    <col min="153" max="156" width="23.1015625" bestFit="1" customWidth="1"/>
    <col min="157" max="158" width="18.89453125" bestFit="1" customWidth="1"/>
    <col min="159" max="159" width="18.47265625" bestFit="1" customWidth="1"/>
    <col min="160" max="160" width="18" bestFit="1" customWidth="1"/>
    <col min="161" max="161" width="19.15625" bestFit="1" customWidth="1"/>
    <col min="162" max="162" width="18.734375" bestFit="1" customWidth="1"/>
    <col min="163" max="163" width="18.26171875" bestFit="1" customWidth="1"/>
    <col min="164" max="164" width="12.734375" bestFit="1" customWidth="1"/>
    <col min="165" max="165" width="15.7890625" bestFit="1" customWidth="1"/>
    <col min="166" max="166" width="19.47265625" bestFit="1" customWidth="1"/>
    <col min="167" max="167" width="15.15625" bestFit="1" customWidth="1"/>
    <col min="168" max="168" width="18.26171875" bestFit="1" customWidth="1"/>
    <col min="169" max="169" width="21.89453125" bestFit="1" customWidth="1"/>
    <col min="171" max="171" width="4.47265625" bestFit="1" customWidth="1"/>
    <col min="173" max="173" width="4.62890625" bestFit="1" customWidth="1"/>
    <col min="174" max="174" width="12.47265625" bestFit="1" customWidth="1"/>
    <col min="175" max="176" width="11.7890625" bestFit="1" customWidth="1"/>
    <col min="177" max="177" width="12.47265625" bestFit="1" customWidth="1"/>
    <col min="178" max="178" width="12.62890625" bestFit="1" customWidth="1"/>
    <col min="179" max="180" width="11.7890625" bestFit="1" customWidth="1"/>
    <col min="181" max="181" width="12.47265625" bestFit="1" customWidth="1"/>
    <col min="182" max="182" width="11.7890625" bestFit="1" customWidth="1"/>
    <col min="183" max="183" width="6.26171875" bestFit="1" customWidth="1"/>
    <col min="184" max="184" width="8" bestFit="1" customWidth="1"/>
    <col min="185" max="186" width="11.7890625" bestFit="1" customWidth="1"/>
    <col min="193" max="193" width="14.47265625" bestFit="1" customWidth="1"/>
    <col min="194" max="196" width="3.7890625" bestFit="1" customWidth="1"/>
    <col min="197" max="197" width="9.26171875" bestFit="1" customWidth="1"/>
    <col min="198" max="199" width="11.7890625" bestFit="1" customWidth="1"/>
    <col min="200" max="200" width="12.734375" bestFit="1" customWidth="1"/>
    <col min="201" max="202" width="11.7890625" bestFit="1" customWidth="1"/>
    <col min="203" max="203" width="5.15625" bestFit="1" customWidth="1"/>
    <col min="204" max="204" width="9.1015625" bestFit="1" customWidth="1"/>
    <col min="205" max="205" width="12.62890625" bestFit="1" customWidth="1"/>
    <col min="206" max="206" width="2.7890625" bestFit="1" customWidth="1"/>
    <col min="207" max="207" width="14.47265625" bestFit="1" customWidth="1"/>
    <col min="208" max="208" width="11.7890625" bestFit="1" customWidth="1"/>
    <col min="209" max="210" width="6.26171875" bestFit="1" customWidth="1"/>
    <col min="211" max="211" width="8" bestFit="1" customWidth="1"/>
    <col min="212" max="212" width="6.26171875" bestFit="1" customWidth="1"/>
  </cols>
  <sheetData>
    <row r="1" spans="29:212">
      <c r="BP1" t="s">
        <v>98</v>
      </c>
      <c r="BQ1">
        <v>0</v>
      </c>
      <c r="DA1">
        <v>20595</v>
      </c>
      <c r="DB1">
        <v>0</v>
      </c>
      <c r="DL1">
        <v>729</v>
      </c>
    </row>
    <row r="2" spans="29:212">
      <c r="BP2" t="s">
        <v>99</v>
      </c>
      <c r="BQ2">
        <v>1</v>
      </c>
      <c r="DA2" t="s">
        <v>111</v>
      </c>
      <c r="DB2">
        <v>0</v>
      </c>
      <c r="DL2" t="s">
        <v>112</v>
      </c>
    </row>
    <row r="3" spans="29:212">
      <c r="BP3" t="s">
        <v>100</v>
      </c>
      <c r="BQ3">
        <v>2</v>
      </c>
      <c r="BY3">
        <v>4561.25</v>
      </c>
      <c r="BZ3" t="s">
        <v>113</v>
      </c>
      <c r="CA3" t="s">
        <v>113</v>
      </c>
      <c r="DA3">
        <v>0</v>
      </c>
      <c r="DB3">
        <v>0</v>
      </c>
      <c r="DC3">
        <v>0</v>
      </c>
      <c r="EL3" t="s">
        <v>114</v>
      </c>
      <c r="EM3" t="s">
        <v>47</v>
      </c>
      <c r="EN3" t="s">
        <v>48</v>
      </c>
      <c r="EO3" t="s">
        <v>49</v>
      </c>
      <c r="EP3" t="s">
        <v>50</v>
      </c>
      <c r="EQ3" t="s">
        <v>51</v>
      </c>
      <c r="ER3" t="s">
        <v>52</v>
      </c>
      <c r="ES3" t="s">
        <v>53</v>
      </c>
      <c r="ET3" t="s">
        <v>54</v>
      </c>
      <c r="EW3" t="s">
        <v>114</v>
      </c>
      <c r="EX3" t="s">
        <v>47</v>
      </c>
      <c r="EY3" t="s">
        <v>48</v>
      </c>
      <c r="EZ3" t="s">
        <v>49</v>
      </c>
      <c r="FA3" t="s">
        <v>50</v>
      </c>
      <c r="FB3" t="s">
        <v>51</v>
      </c>
      <c r="FC3" t="s">
        <v>52</v>
      </c>
      <c r="FD3" t="s">
        <v>53</v>
      </c>
      <c r="FE3" t="s">
        <v>54</v>
      </c>
    </row>
    <row r="4" spans="29:212">
      <c r="BP4" t="s">
        <v>101</v>
      </c>
      <c r="BQ4">
        <v>3</v>
      </c>
      <c r="BY4">
        <v>4400.333087</v>
      </c>
      <c r="BZ4">
        <v>-160.91999999999999</v>
      </c>
      <c r="CA4">
        <v>-64.58</v>
      </c>
      <c r="DA4">
        <v>0</v>
      </c>
      <c r="DB4">
        <v>0</v>
      </c>
      <c r="DM4" t="b">
        <v>1</v>
      </c>
      <c r="EL4">
        <v>1</v>
      </c>
      <c r="EM4">
        <v>1.8000169999999999E-3</v>
      </c>
      <c r="EN4">
        <v>-0.16715345700000001</v>
      </c>
      <c r="EO4">
        <v>0.20592001099999999</v>
      </c>
      <c r="EP4">
        <v>-2.4192209999999999E-2</v>
      </c>
      <c r="EQ4" t="e">
        <v>#NUM!</v>
      </c>
      <c r="ER4">
        <v>0.32064827600000001</v>
      </c>
      <c r="ES4" t="e">
        <v>#NUM!</v>
      </c>
      <c r="ET4">
        <v>-2.7694841000000001E-2</v>
      </c>
      <c r="EW4">
        <v>1</v>
      </c>
      <c r="EX4" s="24">
        <v>0.98170000000000002</v>
      </c>
      <c r="EY4" s="24">
        <v>8.8999999999999999E-3</v>
      </c>
      <c r="EZ4" s="24">
        <v>6.9999999999999999E-4</v>
      </c>
      <c r="FA4" s="24">
        <v>1E-4</v>
      </c>
      <c r="FB4" s="24">
        <v>0</v>
      </c>
      <c r="FC4" s="24">
        <v>2.0000000000000001E-4</v>
      </c>
      <c r="FD4" s="24">
        <v>0</v>
      </c>
      <c r="FE4" s="24">
        <v>8.5000000000000006E-3</v>
      </c>
    </row>
    <row r="5" spans="29:212">
      <c r="AF5" t="e" cm="1">
        <f t="array" aca="1" ref="AF5" ca="1">_xll.TGAMMA(10)</f>
        <v>#NAME?</v>
      </c>
      <c r="BP5" t="s">
        <v>102</v>
      </c>
      <c r="BQ5">
        <v>4</v>
      </c>
      <c r="BY5">
        <v>4237.1378590000004</v>
      </c>
      <c r="BZ5">
        <v>-163.19999999999999</v>
      </c>
      <c r="CA5">
        <v>-62.3</v>
      </c>
      <c r="DA5">
        <v>1874</v>
      </c>
      <c r="DB5">
        <v>1851</v>
      </c>
      <c r="DM5" t="b">
        <v>0</v>
      </c>
      <c r="EL5">
        <v>2</v>
      </c>
      <c r="EM5">
        <v>1.758742E-3</v>
      </c>
      <c r="EN5">
        <v>-0.11834704</v>
      </c>
      <c r="EO5">
        <v>-2.502353201</v>
      </c>
      <c r="EP5">
        <v>-0.71756240100000002</v>
      </c>
      <c r="EQ5">
        <v>1.074197069</v>
      </c>
      <c r="ER5">
        <v>-0.37272191399999999</v>
      </c>
      <c r="ES5" t="e">
        <v>#NUM!</v>
      </c>
      <c r="ET5">
        <v>8.261806E-3</v>
      </c>
      <c r="EW5">
        <v>2</v>
      </c>
      <c r="EX5" s="24">
        <v>0.98170000000000002</v>
      </c>
      <c r="EY5" s="24">
        <v>9.2999999999999992E-3</v>
      </c>
      <c r="EZ5" s="24">
        <v>0</v>
      </c>
      <c r="FA5" s="24">
        <v>0</v>
      </c>
      <c r="FB5" s="24">
        <v>0</v>
      </c>
      <c r="FC5" s="24">
        <v>1E-4</v>
      </c>
      <c r="FD5" s="24">
        <v>0</v>
      </c>
      <c r="FE5" s="24">
        <v>8.8000000000000005E-3</v>
      </c>
    </row>
    <row r="6" spans="29:212">
      <c r="AF6" t="str" cm="1">
        <f t="array" ref="AF6">_xll.WDS.Test.Type(1,AE7)</f>
        <v>SRef</v>
      </c>
      <c r="BP6" t="s">
        <v>103</v>
      </c>
      <c r="BQ6">
        <v>5</v>
      </c>
      <c r="BY6">
        <v>4071.6320580000001</v>
      </c>
      <c r="BZ6">
        <v>-165.51</v>
      </c>
      <c r="CA6">
        <v>-59.99</v>
      </c>
      <c r="DA6">
        <v>0</v>
      </c>
      <c r="DB6">
        <v>0</v>
      </c>
      <c r="DL6" t="s">
        <v>268</v>
      </c>
      <c r="DM6" t="b">
        <v>0</v>
      </c>
      <c r="EL6">
        <v>3</v>
      </c>
      <c r="EM6">
        <v>-1.9297139999999999E-3</v>
      </c>
      <c r="EN6">
        <v>-1.1124261E-2</v>
      </c>
      <c r="EO6">
        <v>-0.31515710600000002</v>
      </c>
      <c r="EP6" t="e">
        <v>#NUM!</v>
      </c>
      <c r="EQ6" t="e">
        <v>#NUM!</v>
      </c>
      <c r="ER6">
        <v>-1.075897578</v>
      </c>
      <c r="ES6" t="e">
        <v>#NUM!</v>
      </c>
      <c r="ET6">
        <v>0.24445868200000001</v>
      </c>
      <c r="EW6">
        <v>3</v>
      </c>
      <c r="EX6" s="24">
        <v>0.97809999999999997</v>
      </c>
      <c r="EY6" s="24">
        <v>1.04E-2</v>
      </c>
      <c r="EZ6" s="24">
        <v>4.0000000000000002E-4</v>
      </c>
      <c r="FA6" s="24">
        <v>0</v>
      </c>
      <c r="FB6" s="24">
        <v>0</v>
      </c>
      <c r="FC6" s="24">
        <v>0</v>
      </c>
      <c r="FD6" s="24">
        <v>0</v>
      </c>
      <c r="FE6" s="24">
        <v>1.11E-2</v>
      </c>
    </row>
    <row r="7" spans="29:212">
      <c r="AE7" t="s">
        <v>354</v>
      </c>
      <c r="AF7" t="str" cm="1">
        <f t="array" ref="AF7">_xll.WDS.ModelSpec.CleanTreatment(AE7)</f>
        <v>DiscreteRC</v>
      </c>
      <c r="BP7" t="s">
        <v>104</v>
      </c>
      <c r="BQ7">
        <v>6</v>
      </c>
      <c r="DA7">
        <v>0</v>
      </c>
      <c r="DB7">
        <v>0</v>
      </c>
      <c r="DL7" t="s">
        <v>267</v>
      </c>
      <c r="DM7">
        <v>3</v>
      </c>
      <c r="EL7">
        <v>4</v>
      </c>
      <c r="EM7">
        <v>1.42859E-3</v>
      </c>
      <c r="EN7">
        <v>-0.178335243</v>
      </c>
      <c r="EO7">
        <v>0.37204724</v>
      </c>
      <c r="EP7">
        <v>-0.733533718</v>
      </c>
      <c r="EQ7" t="e">
        <v>#NUM!</v>
      </c>
      <c r="ER7">
        <v>1.6771876000000002E-2</v>
      </c>
      <c r="ES7" t="e">
        <v>#NUM!</v>
      </c>
      <c r="ET7">
        <v>2.2292738999999999E-2</v>
      </c>
      <c r="EW7">
        <v>4</v>
      </c>
      <c r="EX7" s="24">
        <v>0.98129999999999995</v>
      </c>
      <c r="EY7" s="24">
        <v>8.8000000000000005E-3</v>
      </c>
      <c r="EZ7" s="24">
        <v>8.0000000000000004E-4</v>
      </c>
      <c r="FA7" s="24">
        <v>0</v>
      </c>
      <c r="FB7" s="24">
        <v>0</v>
      </c>
      <c r="FC7" s="24">
        <v>1E-4</v>
      </c>
      <c r="FD7" s="24">
        <v>0</v>
      </c>
      <c r="FE7" s="24">
        <v>8.8999999999999999E-3</v>
      </c>
      <c r="GK7" t="s">
        <v>115</v>
      </c>
      <c r="GL7">
        <v>0</v>
      </c>
      <c r="GM7">
        <v>0</v>
      </c>
      <c r="GN7">
        <v>0</v>
      </c>
      <c r="GO7" t="s">
        <v>116</v>
      </c>
      <c r="GP7">
        <v>0</v>
      </c>
      <c r="GQ7">
        <v>0</v>
      </c>
      <c r="GR7" t="s">
        <v>117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 t="s">
        <v>118</v>
      </c>
      <c r="GZ7">
        <v>0</v>
      </c>
      <c r="HA7" t="s">
        <v>119</v>
      </c>
      <c r="HB7">
        <v>0</v>
      </c>
      <c r="HC7">
        <v>0</v>
      </c>
      <c r="HD7">
        <v>0</v>
      </c>
    </row>
    <row r="8" spans="29:212">
      <c r="AE8" t="s">
        <v>353</v>
      </c>
      <c r="AF8" t="str" cm="1">
        <f t="array" ref="AF8">_xll.WDS.ModelSpec.CleanTreatment(AE8)</f>
        <v>Hats</v>
      </c>
      <c r="BP8" t="s">
        <v>105</v>
      </c>
      <c r="BQ8">
        <v>9</v>
      </c>
      <c r="DA8">
        <v>0</v>
      </c>
      <c r="DB8">
        <v>0</v>
      </c>
      <c r="DL8" t="s">
        <v>269</v>
      </c>
      <c r="DM8">
        <v>0</v>
      </c>
      <c r="EL8">
        <v>5</v>
      </c>
      <c r="EM8">
        <v>6.4547499999999996E-4</v>
      </c>
      <c r="EN8">
        <v>-3.8302450000000002E-2</v>
      </c>
      <c r="EO8">
        <v>0.59593434300000003</v>
      </c>
      <c r="EP8" t="e">
        <v>#NUM!</v>
      </c>
      <c r="EQ8">
        <v>1.036990396</v>
      </c>
      <c r="ER8">
        <v>-4.4634790000000002E-3</v>
      </c>
      <c r="ES8">
        <v>-0.467087001</v>
      </c>
      <c r="ET8">
        <v>-7.0401580000000005E-2</v>
      </c>
      <c r="EW8">
        <v>5</v>
      </c>
      <c r="EX8" s="24">
        <v>0.98060000000000003</v>
      </c>
      <c r="EY8" s="24">
        <v>1.01E-2</v>
      </c>
      <c r="EZ8" s="24">
        <v>1E-3</v>
      </c>
      <c r="FA8" s="24">
        <v>0</v>
      </c>
      <c r="FB8" s="24">
        <v>0</v>
      </c>
      <c r="FC8" s="24">
        <v>1E-4</v>
      </c>
      <c r="FD8" s="24">
        <v>0</v>
      </c>
      <c r="FE8" s="24">
        <v>8.0999999999999996E-3</v>
      </c>
      <c r="FR8" t="s">
        <v>120</v>
      </c>
      <c r="GK8">
        <v>150</v>
      </c>
      <c r="GL8">
        <v>950</v>
      </c>
      <c r="GM8">
        <v>0</v>
      </c>
      <c r="GN8">
        <v>0</v>
      </c>
      <c r="GO8">
        <v>1.0000000000000001E-5</v>
      </c>
      <c r="GP8">
        <v>0.3</v>
      </c>
      <c r="GQ8">
        <v>0</v>
      </c>
      <c r="GR8" s="23">
        <v>0</v>
      </c>
      <c r="GS8" s="23">
        <v>0.75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-1000</v>
      </c>
      <c r="HB8">
        <v>1000</v>
      </c>
      <c r="HC8">
        <v>0</v>
      </c>
      <c r="HD8">
        <v>0</v>
      </c>
    </row>
    <row r="9" spans="29:212">
      <c r="AE9" t="s">
        <v>355</v>
      </c>
      <c r="AF9" t="str" cm="1">
        <f t="array" ref="AF9">_xll.WDS.ModelSpec.CleanTreatment(AE9)</f>
        <v>DiscreteRC</v>
      </c>
      <c r="BP9" t="s">
        <v>106</v>
      </c>
      <c r="BQ9">
        <v>12</v>
      </c>
      <c r="DA9">
        <v>20067064.870000001</v>
      </c>
      <c r="DB9">
        <v>16172489.710000001</v>
      </c>
      <c r="DL9" t="s">
        <v>270</v>
      </c>
      <c r="DM9">
        <v>4</v>
      </c>
      <c r="EL9">
        <v>6</v>
      </c>
      <c r="EM9">
        <v>1.518389E-3</v>
      </c>
      <c r="EN9">
        <v>-2.209829E-2</v>
      </c>
      <c r="EO9">
        <v>-0.41116487499999999</v>
      </c>
      <c r="EP9">
        <v>-0.57228422400000001</v>
      </c>
      <c r="EQ9" t="e">
        <v>#NUM!</v>
      </c>
      <c r="ER9">
        <v>-0.92059091800000004</v>
      </c>
      <c r="ES9">
        <v>-0.28460215100000003</v>
      </c>
      <c r="ET9">
        <v>-0.112383909</v>
      </c>
      <c r="EW9">
        <v>6</v>
      </c>
      <c r="EX9" s="24">
        <v>0.98140000000000005</v>
      </c>
      <c r="EY9" s="24">
        <v>1.03E-2</v>
      </c>
      <c r="EZ9" s="24">
        <v>4.0000000000000002E-4</v>
      </c>
      <c r="FA9" s="24">
        <v>1E-4</v>
      </c>
      <c r="FB9" s="24">
        <v>0</v>
      </c>
      <c r="FC9" s="24">
        <v>1E-4</v>
      </c>
      <c r="FD9" s="24">
        <v>1E-4</v>
      </c>
      <c r="FE9" s="24">
        <v>7.7999999999999996E-3</v>
      </c>
      <c r="FQ9" t="s">
        <v>121</v>
      </c>
      <c r="FR9">
        <v>-0.13132658999999999</v>
      </c>
      <c r="FS9">
        <v>0.275171045</v>
      </c>
      <c r="FT9">
        <v>-0.66217848000000001</v>
      </c>
      <c r="FU9">
        <v>-0.14503279599999999</v>
      </c>
      <c r="FV9">
        <v>3.3791134E-2</v>
      </c>
      <c r="FW9">
        <v>0</v>
      </c>
      <c r="FX9">
        <v>0.32312306000000002</v>
      </c>
      <c r="FY9">
        <v>1</v>
      </c>
      <c r="FZ9">
        <v>0</v>
      </c>
      <c r="GA9">
        <v>10</v>
      </c>
      <c r="GB9">
        <v>-10</v>
      </c>
      <c r="GC9">
        <v>0.1</v>
      </c>
      <c r="GD9">
        <v>0.1</v>
      </c>
      <c r="GK9">
        <v>600</v>
      </c>
      <c r="GL9">
        <v>670</v>
      </c>
      <c r="GM9">
        <v>740</v>
      </c>
      <c r="GN9">
        <v>0</v>
      </c>
      <c r="GO9">
        <v>0.14000000000000001</v>
      </c>
      <c r="GP9">
        <v>0.2</v>
      </c>
      <c r="GQ9" t="s">
        <v>122</v>
      </c>
      <c r="GR9" s="23">
        <v>0.11</v>
      </c>
      <c r="GS9" s="23">
        <v>0.14000000000000001</v>
      </c>
      <c r="GT9" s="23">
        <v>0.2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-1</v>
      </c>
      <c r="HB9">
        <v>1</v>
      </c>
      <c r="HC9">
        <v>6</v>
      </c>
      <c r="HD9">
        <v>0</v>
      </c>
    </row>
    <row r="10" spans="29:212">
      <c r="BF10" t="s">
        <v>123</v>
      </c>
      <c r="BP10" t="s">
        <v>107</v>
      </c>
      <c r="BQ10">
        <v>18</v>
      </c>
      <c r="DA10">
        <v>0</v>
      </c>
      <c r="DB10">
        <v>0</v>
      </c>
      <c r="EL10">
        <v>7</v>
      </c>
      <c r="EM10">
        <v>5.1719400000000001E-4</v>
      </c>
      <c r="EN10">
        <v>6.1592549999999998E-3</v>
      </c>
      <c r="EO10">
        <v>-0.58608743600000002</v>
      </c>
      <c r="EP10" t="e">
        <v>#NUM!</v>
      </c>
      <c r="EQ10" t="e">
        <v>#NUM!</v>
      </c>
      <c r="ER10">
        <v>0.668075113</v>
      </c>
      <c r="ES10">
        <v>-0.30537403299999999</v>
      </c>
      <c r="ET10">
        <v>-3.8447838999999998E-2</v>
      </c>
      <c r="EW10">
        <v>7</v>
      </c>
      <c r="EX10" s="24">
        <v>0.98050000000000004</v>
      </c>
      <c r="EY10" s="24">
        <v>1.06E-2</v>
      </c>
      <c r="EZ10" s="24">
        <v>2.9999999999999997E-4</v>
      </c>
      <c r="FA10" s="24">
        <v>0</v>
      </c>
      <c r="FB10" s="24">
        <v>0</v>
      </c>
      <c r="FC10" s="24">
        <v>2.9999999999999997E-4</v>
      </c>
      <c r="FD10" s="24">
        <v>1E-4</v>
      </c>
      <c r="FE10" s="24">
        <v>8.3999999999999995E-3</v>
      </c>
      <c r="FQ10" t="s">
        <v>124</v>
      </c>
      <c r="FR10">
        <v>-0.40408992399999999</v>
      </c>
      <c r="FS10">
        <v>-0.55034209000000001</v>
      </c>
      <c r="FT10">
        <v>0.917045043</v>
      </c>
      <c r="FU10">
        <v>0.113004957</v>
      </c>
      <c r="FV10">
        <v>0.42449566100000002</v>
      </c>
      <c r="FW10">
        <v>4.4630696999999997E-2</v>
      </c>
      <c r="FX10">
        <v>5.0546976E-2</v>
      </c>
      <c r="FY10">
        <v>0</v>
      </c>
      <c r="FZ10">
        <v>1</v>
      </c>
      <c r="GA10">
        <v>10</v>
      </c>
      <c r="GB10">
        <v>10</v>
      </c>
      <c r="GC10">
        <v>0</v>
      </c>
      <c r="GD10">
        <v>0</v>
      </c>
    </row>
    <row r="11" spans="29:212">
      <c r="BF11">
        <v>255</v>
      </c>
      <c r="BP11" t="s">
        <v>108</v>
      </c>
      <c r="BQ11">
        <v>24</v>
      </c>
      <c r="DA11">
        <v>0</v>
      </c>
      <c r="DB11">
        <v>0</v>
      </c>
      <c r="EL11">
        <v>8</v>
      </c>
      <c r="EM11">
        <v>-1.3002179999999999E-3</v>
      </c>
      <c r="EN11">
        <v>-1.917008E-3</v>
      </c>
      <c r="EO11">
        <v>0.34450474199999997</v>
      </c>
      <c r="EP11">
        <v>0.455319109</v>
      </c>
      <c r="EQ11" t="e">
        <v>#NUM!</v>
      </c>
      <c r="ER11">
        <v>-0.29845269400000002</v>
      </c>
      <c r="ES11">
        <v>-0.35561110800000001</v>
      </c>
      <c r="ET11">
        <v>0.11744729199999999</v>
      </c>
      <c r="EW11">
        <v>8</v>
      </c>
      <c r="EX11" s="24">
        <v>0.97870000000000001</v>
      </c>
      <c r="EY11" s="24">
        <v>1.0500000000000001E-2</v>
      </c>
      <c r="EZ11" s="24">
        <v>8.0000000000000004E-4</v>
      </c>
      <c r="FA11" s="24">
        <v>1E-4</v>
      </c>
      <c r="FB11" s="24">
        <v>0</v>
      </c>
      <c r="FC11" s="24">
        <v>1E-4</v>
      </c>
      <c r="FD11" s="24">
        <v>0</v>
      </c>
      <c r="FE11" s="24">
        <v>9.7999999999999997E-3</v>
      </c>
      <c r="FR11">
        <v>-0.13132658999999999</v>
      </c>
      <c r="FS11">
        <v>0.275171045</v>
      </c>
      <c r="FT11">
        <v>-0.66217848000000001</v>
      </c>
      <c r="FU11">
        <v>-0.14503279599999999</v>
      </c>
      <c r="FV11">
        <v>3.3791134E-2</v>
      </c>
      <c r="FW11">
        <v>0</v>
      </c>
      <c r="FX11">
        <v>0.32312306000000002</v>
      </c>
      <c r="FY11">
        <v>1</v>
      </c>
      <c r="FZ11">
        <v>0</v>
      </c>
      <c r="GA11">
        <v>10</v>
      </c>
      <c r="GB11">
        <v>-10</v>
      </c>
      <c r="GC11">
        <v>0.1</v>
      </c>
      <c r="GD11">
        <v>0.1</v>
      </c>
    </row>
    <row r="12" spans="29:212">
      <c r="BP12" t="s">
        <v>109</v>
      </c>
      <c r="BQ12">
        <v>36</v>
      </c>
      <c r="DA12">
        <v>0</v>
      </c>
      <c r="DB12">
        <v>0</v>
      </c>
      <c r="EL12">
        <v>9</v>
      </c>
      <c r="EM12">
        <v>-2.9537629999999999E-3</v>
      </c>
      <c r="EN12">
        <v>0.115061571</v>
      </c>
      <c r="EO12">
        <v>0.47265119700000002</v>
      </c>
      <c r="EP12">
        <v>2.0855917399999999</v>
      </c>
      <c r="EQ12">
        <v>1.1047624869999999</v>
      </c>
      <c r="ER12">
        <v>-0.34215649599999998</v>
      </c>
      <c r="ES12">
        <v>1.9985803630000001</v>
      </c>
      <c r="ET12">
        <v>2.3481655000000001E-2</v>
      </c>
      <c r="EW12">
        <v>9</v>
      </c>
      <c r="EX12" s="24">
        <v>0.97709999999999997</v>
      </c>
      <c r="EY12" s="24">
        <v>1.18E-2</v>
      </c>
      <c r="EZ12" s="24">
        <v>8.9999999999999998E-4</v>
      </c>
      <c r="FA12" s="24">
        <v>6.9999999999999999E-4</v>
      </c>
      <c r="FB12" s="24">
        <v>0</v>
      </c>
      <c r="FC12" s="24">
        <v>1E-4</v>
      </c>
      <c r="FD12" s="24">
        <v>5.0000000000000001E-4</v>
      </c>
      <c r="FE12" s="24">
        <v>8.8999999999999999E-3</v>
      </c>
    </row>
    <row r="13" spans="29:212">
      <c r="AC13" t="s">
        <v>74</v>
      </c>
      <c r="AD13" t="s">
        <v>75</v>
      </c>
      <c r="AE13" t="s">
        <v>76</v>
      </c>
      <c r="AF13" t="s">
        <v>77</v>
      </c>
      <c r="AG13" t="s">
        <v>78</v>
      </c>
      <c r="AH13" t="s">
        <v>79</v>
      </c>
      <c r="AI13" t="s">
        <v>80</v>
      </c>
      <c r="AJ13" t="s">
        <v>81</v>
      </c>
      <c r="AK13" t="s">
        <v>82</v>
      </c>
      <c r="AL13" t="s">
        <v>83</v>
      </c>
      <c r="AM13" t="s">
        <v>84</v>
      </c>
      <c r="AN13" t="s">
        <v>85</v>
      </c>
      <c r="AO13" t="s">
        <v>86</v>
      </c>
      <c r="AP13" t="s">
        <v>87</v>
      </c>
      <c r="AQ13" t="s">
        <v>88</v>
      </c>
      <c r="AR13" t="s">
        <v>89</v>
      </c>
      <c r="AS13" t="s">
        <v>90</v>
      </c>
      <c r="AT13" t="s">
        <v>91</v>
      </c>
      <c r="AU13" t="s">
        <v>92</v>
      </c>
      <c r="AV13" t="s">
        <v>93</v>
      </c>
      <c r="AW13" t="s">
        <v>94</v>
      </c>
      <c r="AX13" t="s">
        <v>95</v>
      </c>
      <c r="AY13" t="s">
        <v>142</v>
      </c>
      <c r="AZ13" t="s">
        <v>132</v>
      </c>
      <c r="BF13" t="s">
        <v>125</v>
      </c>
      <c r="BP13" t="s">
        <v>110</v>
      </c>
      <c r="BQ13">
        <v>1000</v>
      </c>
      <c r="DA13">
        <v>0</v>
      </c>
      <c r="DB13">
        <v>0</v>
      </c>
      <c r="DL13" s="9">
        <v>1479.3</v>
      </c>
      <c r="EL13">
        <v>10</v>
      </c>
      <c r="EM13">
        <v>-2.6173500000000001E-3</v>
      </c>
      <c r="EN13">
        <v>0.178680275</v>
      </c>
      <c r="EO13">
        <v>0.27838530700000003</v>
      </c>
      <c r="EP13" t="e">
        <v>#NUM!</v>
      </c>
      <c r="EQ13">
        <v>1.0823468540000001</v>
      </c>
      <c r="ER13">
        <v>0.32857505199999998</v>
      </c>
      <c r="ES13">
        <v>0.27141663799999999</v>
      </c>
      <c r="ET13">
        <v>3.6512770999999999E-2</v>
      </c>
      <c r="EW13">
        <v>10</v>
      </c>
      <c r="EX13" s="24">
        <v>0.97740000000000005</v>
      </c>
      <c r="EY13" s="24">
        <v>1.2500000000000001E-2</v>
      </c>
      <c r="EZ13" s="24">
        <v>6.9999999999999999E-4</v>
      </c>
      <c r="FA13" s="24">
        <v>0</v>
      </c>
      <c r="FB13" s="24">
        <v>0</v>
      </c>
      <c r="FC13" s="24">
        <v>2.0000000000000001E-4</v>
      </c>
      <c r="FD13" s="24">
        <v>1E-4</v>
      </c>
      <c r="FE13" s="24">
        <v>8.9999999999999993E-3</v>
      </c>
    </row>
    <row r="14" spans="29:212">
      <c r="AC14">
        <v>0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4561.25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F14">
        <v>729</v>
      </c>
      <c r="CN14" s="9">
        <v>1698.22</v>
      </c>
      <c r="CP14" s="9">
        <v>166501864669.95001</v>
      </c>
      <c r="CR14" s="9">
        <v>3330170593.8299999</v>
      </c>
      <c r="CT14" s="9">
        <v>39558803.359999999</v>
      </c>
      <c r="CV14" s="9">
        <v>3352777.15</v>
      </c>
      <c r="CX14" s="9">
        <v>22586317.48</v>
      </c>
      <c r="DA14">
        <v>0</v>
      </c>
      <c r="DB14">
        <v>0</v>
      </c>
      <c r="DL14">
        <v>1007068.524</v>
      </c>
      <c r="DX14" s="10">
        <v>139184000000000</v>
      </c>
      <c r="EL14">
        <v>11</v>
      </c>
      <c r="EM14">
        <v>1.492218E-3</v>
      </c>
      <c r="EN14">
        <v>-8.0769039999999993E-3</v>
      </c>
      <c r="EO14">
        <v>-1.1187755669999999</v>
      </c>
      <c r="EP14" t="e">
        <v>#NUM!</v>
      </c>
      <c r="EQ14" t="e">
        <v>#NUM!</v>
      </c>
      <c r="ER14">
        <v>0.54085209000000001</v>
      </c>
      <c r="ES14">
        <v>-0.43259705599999998</v>
      </c>
      <c r="ET14">
        <v>-0.118603351</v>
      </c>
      <c r="EW14">
        <v>11</v>
      </c>
      <c r="EX14" s="24">
        <v>0.98140000000000005</v>
      </c>
      <c r="EY14" s="24">
        <v>1.04E-2</v>
      </c>
      <c r="EZ14" s="24">
        <v>2.0000000000000001E-4</v>
      </c>
      <c r="FA14" s="24">
        <v>0</v>
      </c>
      <c r="FB14" s="24">
        <v>0</v>
      </c>
      <c r="FC14" s="24">
        <v>2.0000000000000001E-4</v>
      </c>
      <c r="FD14" s="24">
        <v>0</v>
      </c>
      <c r="FE14" s="24">
        <v>7.7000000000000002E-3</v>
      </c>
    </row>
    <row r="15" spans="29:212">
      <c r="BF15" t="s">
        <v>126</v>
      </c>
      <c r="BU15" t="s">
        <v>127</v>
      </c>
      <c r="CN15">
        <v>7.44</v>
      </c>
      <c r="CP15">
        <v>25.84</v>
      </c>
      <c r="CR15">
        <v>21.93</v>
      </c>
      <c r="CT15">
        <v>17.489999999999998</v>
      </c>
      <c r="CV15">
        <v>15.03</v>
      </c>
      <c r="CX15">
        <v>16.93</v>
      </c>
      <c r="DA15" t="s">
        <v>128</v>
      </c>
      <c r="DB15">
        <v>11</v>
      </c>
      <c r="DL15">
        <v>13.82</v>
      </c>
      <c r="DX15">
        <v>32.57</v>
      </c>
      <c r="EL15">
        <v>12</v>
      </c>
      <c r="EM15">
        <v>-3.4353999999999998E-4</v>
      </c>
      <c r="EN15">
        <v>0.175178897</v>
      </c>
      <c r="EO15">
        <v>-0.31117550500000002</v>
      </c>
      <c r="EP15" t="e">
        <v>#NUM!</v>
      </c>
      <c r="EQ15" t="e">
        <v>#NUM!</v>
      </c>
      <c r="ER15">
        <v>-0.37876879600000002</v>
      </c>
      <c r="ES15" t="e">
        <v>#NUM!</v>
      </c>
      <c r="ET15">
        <v>-0.16299499200000001</v>
      </c>
      <c r="EW15">
        <v>12</v>
      </c>
      <c r="EX15" s="24">
        <v>0.97960000000000003</v>
      </c>
      <c r="EY15" s="24">
        <v>1.2500000000000001E-2</v>
      </c>
      <c r="EZ15" s="24">
        <v>4.0000000000000002E-4</v>
      </c>
      <c r="FA15" s="24">
        <v>0</v>
      </c>
      <c r="FB15" s="24">
        <v>0</v>
      </c>
      <c r="FC15" s="24">
        <v>1E-4</v>
      </c>
      <c r="FD15" s="24">
        <v>0</v>
      </c>
      <c r="FE15" s="24">
        <v>7.4000000000000003E-3</v>
      </c>
      <c r="GW15">
        <v>1</v>
      </c>
    </row>
    <row r="16" spans="29:212">
      <c r="BF16">
        <v>20000</v>
      </c>
      <c r="BU16" t="s">
        <v>74</v>
      </c>
      <c r="BV16" t="s">
        <v>85</v>
      </c>
      <c r="CN16">
        <v>10</v>
      </c>
      <c r="CP16">
        <v>1</v>
      </c>
      <c r="CR16">
        <v>10</v>
      </c>
      <c r="CT16">
        <v>20</v>
      </c>
      <c r="CV16">
        <v>20</v>
      </c>
      <c r="CX16">
        <v>20</v>
      </c>
      <c r="DA16" t="s">
        <v>129</v>
      </c>
      <c r="DB16">
        <v>3</v>
      </c>
      <c r="DL16">
        <v>10</v>
      </c>
      <c r="DX16">
        <v>1</v>
      </c>
      <c r="EW16" t="s">
        <v>130</v>
      </c>
      <c r="EX16" s="24">
        <v>0.97989999999999999</v>
      </c>
      <c r="EY16" s="24">
        <v>1.0500000000000001E-2</v>
      </c>
      <c r="EZ16" s="24">
        <v>5.0000000000000001E-4</v>
      </c>
      <c r="FA16" s="24">
        <v>1E-4</v>
      </c>
      <c r="FB16" s="24">
        <v>0</v>
      </c>
      <c r="FC16" s="24">
        <v>1E-4</v>
      </c>
      <c r="FD16" s="24">
        <v>1E-4</v>
      </c>
      <c r="FE16" s="24">
        <v>8.6999999999999994E-3</v>
      </c>
      <c r="FM16">
        <v>160</v>
      </c>
      <c r="GV16">
        <v>3</v>
      </c>
      <c r="GW16">
        <v>2</v>
      </c>
    </row>
    <row r="17" spans="9:212">
      <c r="AD17" t="s">
        <v>360</v>
      </c>
      <c r="BF17" t="s">
        <v>3</v>
      </c>
      <c r="BK17" t="s">
        <v>62</v>
      </c>
      <c r="BU17">
        <v>21</v>
      </c>
      <c r="BV17">
        <v>32</v>
      </c>
      <c r="CN17">
        <v>21</v>
      </c>
      <c r="CO17">
        <v>1</v>
      </c>
      <c r="CP17">
        <v>33</v>
      </c>
      <c r="CQ17">
        <v>13</v>
      </c>
      <c r="CV17" t="s">
        <v>63</v>
      </c>
      <c r="CW17">
        <v>25</v>
      </c>
      <c r="CX17" t="s">
        <v>64</v>
      </c>
      <c r="CY17">
        <v>37</v>
      </c>
      <c r="DA17" t="s">
        <v>131</v>
      </c>
      <c r="DB17" t="s">
        <v>131</v>
      </c>
      <c r="DC17" t="s">
        <v>131</v>
      </c>
      <c r="DD17" t="s">
        <v>131</v>
      </c>
      <c r="DE17" t="s">
        <v>131</v>
      </c>
      <c r="DF17" t="s">
        <v>131</v>
      </c>
      <c r="DG17" t="s">
        <v>131</v>
      </c>
      <c r="DH17" t="s">
        <v>131</v>
      </c>
      <c r="DI17" t="s">
        <v>131</v>
      </c>
      <c r="DJ17" t="s">
        <v>131</v>
      </c>
      <c r="DL17">
        <v>592.74814000000003</v>
      </c>
      <c r="DM17">
        <v>8511.3396819999998</v>
      </c>
      <c r="DX17">
        <v>5045080.7886399999</v>
      </c>
      <c r="DY17">
        <v>4561.25</v>
      </c>
      <c r="ED17">
        <v>9.6999999999999993</v>
      </c>
      <c r="EE17">
        <v>408.03</v>
      </c>
      <c r="EF17" s="9">
        <v>3004.02</v>
      </c>
      <c r="EJ17" s="9">
        <v>48199.91</v>
      </c>
      <c r="EK17">
        <v>81.316008260000004</v>
      </c>
      <c r="EV17">
        <v>55962.281000000003</v>
      </c>
      <c r="GV17">
        <v>1</v>
      </c>
      <c r="GW17">
        <v>1</v>
      </c>
    </row>
    <row r="18" spans="9:212">
      <c r="AD18">
        <v>1</v>
      </c>
      <c r="AP18">
        <f>AP14*AD18</f>
        <v>4561.25</v>
      </c>
      <c r="BF18">
        <v>729</v>
      </c>
      <c r="BK18">
        <v>8</v>
      </c>
      <c r="BU18" t="s">
        <v>86</v>
      </c>
      <c r="BV18" t="s">
        <v>132</v>
      </c>
      <c r="CN18">
        <v>32</v>
      </c>
      <c r="CO18">
        <v>6</v>
      </c>
      <c r="CP18">
        <v>38</v>
      </c>
      <c r="CQ18">
        <v>18</v>
      </c>
      <c r="CV18">
        <v>9</v>
      </c>
      <c r="CW18">
        <v>36</v>
      </c>
      <c r="CX18">
        <v>10</v>
      </c>
      <c r="CY18">
        <v>48</v>
      </c>
      <c r="DA18">
        <v>2</v>
      </c>
      <c r="DB18">
        <v>2</v>
      </c>
      <c r="DC18">
        <v>2</v>
      </c>
      <c r="EB18" s="25">
        <f>EK23/CF23</f>
        <v>0.98030524187761992</v>
      </c>
      <c r="EV18" t="s">
        <v>133</v>
      </c>
    </row>
    <row r="19" spans="9:212">
      <c r="BF19" t="s">
        <v>4</v>
      </c>
      <c r="BG19" t="s">
        <v>134</v>
      </c>
      <c r="BH19" t="s">
        <v>135</v>
      </c>
      <c r="BI19" t="s">
        <v>136</v>
      </c>
      <c r="BJ19" t="s">
        <v>70</v>
      </c>
      <c r="BK19" t="s">
        <v>32</v>
      </c>
      <c r="BL19" t="s">
        <v>137</v>
      </c>
      <c r="BM19" t="s">
        <v>67</v>
      </c>
      <c r="BN19" t="s">
        <v>68</v>
      </c>
      <c r="BO19" t="s">
        <v>69</v>
      </c>
      <c r="BP19" t="s">
        <v>71</v>
      </c>
      <c r="BR19" t="s">
        <v>73</v>
      </c>
      <c r="BU19">
        <v>33</v>
      </c>
      <c r="BV19">
        <v>44</v>
      </c>
      <c r="CE19" t="s">
        <v>266</v>
      </c>
      <c r="DA19">
        <v>3</v>
      </c>
      <c r="DB19">
        <v>9</v>
      </c>
      <c r="DC19">
        <v>8</v>
      </c>
      <c r="DL19">
        <v>0</v>
      </c>
      <c r="DM19">
        <v>1</v>
      </c>
      <c r="DN19">
        <v>100</v>
      </c>
      <c r="DO19">
        <v>100</v>
      </c>
      <c r="DP19">
        <v>100</v>
      </c>
      <c r="DQ19">
        <v>1</v>
      </c>
      <c r="DR19">
        <v>1</v>
      </c>
      <c r="DS19">
        <v>1000</v>
      </c>
      <c r="DT19">
        <v>1000</v>
      </c>
      <c r="DU19">
        <v>1000</v>
      </c>
      <c r="DV19">
        <v>1000</v>
      </c>
      <c r="DW19">
        <v>1000</v>
      </c>
      <c r="EJ19" t="s">
        <v>138</v>
      </c>
      <c r="EV19" t="s">
        <v>74</v>
      </c>
      <c r="EW19" t="s">
        <v>75</v>
      </c>
      <c r="EX19" t="s">
        <v>76</v>
      </c>
      <c r="EY19" t="s">
        <v>77</v>
      </c>
      <c r="EZ19" t="s">
        <v>78</v>
      </c>
      <c r="FA19" t="s">
        <v>79</v>
      </c>
      <c r="FB19" t="s">
        <v>80</v>
      </c>
      <c r="FC19" t="s">
        <v>81</v>
      </c>
      <c r="FD19" t="s">
        <v>82</v>
      </c>
      <c r="FE19" t="s">
        <v>83</v>
      </c>
      <c r="FF19" t="s">
        <v>84</v>
      </c>
      <c r="FG19" t="s">
        <v>85</v>
      </c>
      <c r="GK19">
        <v>0</v>
      </c>
      <c r="GL19">
        <v>0</v>
      </c>
      <c r="GM19">
        <v>0</v>
      </c>
      <c r="GN19">
        <v>729</v>
      </c>
      <c r="GO19">
        <v>0</v>
      </c>
      <c r="GP19">
        <v>590.50783750000005</v>
      </c>
      <c r="GQ19">
        <v>138.49216250000001</v>
      </c>
      <c r="GR19">
        <v>0</v>
      </c>
      <c r="GS19">
        <v>243.02143380000001</v>
      </c>
      <c r="GT19">
        <v>104.9785662</v>
      </c>
      <c r="GU19">
        <v>381</v>
      </c>
      <c r="GV19">
        <v>0</v>
      </c>
      <c r="GW19">
        <v>0</v>
      </c>
      <c r="GX19">
        <v>0</v>
      </c>
      <c r="GY19">
        <v>-3.2010858469999999</v>
      </c>
      <c r="GZ19">
        <v>6.3590613280000001</v>
      </c>
      <c r="HA19">
        <v>0</v>
      </c>
      <c r="HB19">
        <v>18</v>
      </c>
      <c r="HC19">
        <v>43.6</v>
      </c>
      <c r="HD19">
        <v>667.4</v>
      </c>
    </row>
    <row r="20" spans="9:212">
      <c r="BF20">
        <v>2</v>
      </c>
      <c r="BG20">
        <v>10</v>
      </c>
      <c r="BH20">
        <v>4</v>
      </c>
      <c r="BI20">
        <v>3</v>
      </c>
      <c r="BJ20">
        <v>16</v>
      </c>
      <c r="BK20">
        <v>6</v>
      </c>
      <c r="BL20">
        <v>20</v>
      </c>
      <c r="BM20">
        <v>13</v>
      </c>
      <c r="BN20">
        <v>14</v>
      </c>
      <c r="BO20">
        <v>15</v>
      </c>
      <c r="BP20">
        <v>17</v>
      </c>
      <c r="BR20">
        <v>19</v>
      </c>
      <c r="BZ20" t="s">
        <v>139</v>
      </c>
      <c r="CE20">
        <v>100</v>
      </c>
      <c r="CN20" t="s">
        <v>140</v>
      </c>
      <c r="CO20" t="s">
        <v>141</v>
      </c>
      <c r="CP20" t="s">
        <v>140</v>
      </c>
      <c r="CQ20" t="s">
        <v>141</v>
      </c>
      <c r="CR20" t="s">
        <v>140</v>
      </c>
      <c r="CS20" t="s">
        <v>141</v>
      </c>
      <c r="CT20" t="s">
        <v>140</v>
      </c>
      <c r="CU20" t="s">
        <v>141</v>
      </c>
      <c r="CV20" t="s">
        <v>140</v>
      </c>
      <c r="CW20" t="s">
        <v>141</v>
      </c>
      <c r="CX20" t="s">
        <v>140</v>
      </c>
      <c r="CY20" t="s">
        <v>141</v>
      </c>
      <c r="DA20">
        <v>-0.44871725299999998</v>
      </c>
      <c r="DB20">
        <v>0.59480158999999999</v>
      </c>
      <c r="DC20">
        <v>-0.44871725299999998</v>
      </c>
      <c r="DL20" t="s">
        <v>74</v>
      </c>
      <c r="DM20" t="s">
        <v>75</v>
      </c>
      <c r="DN20" t="s">
        <v>76</v>
      </c>
      <c r="DO20" t="s">
        <v>77</v>
      </c>
      <c r="DP20" t="s">
        <v>78</v>
      </c>
      <c r="DQ20" t="s">
        <v>79</v>
      </c>
      <c r="DR20" t="s">
        <v>80</v>
      </c>
      <c r="DS20" t="s">
        <v>81</v>
      </c>
      <c r="DT20" t="s">
        <v>82</v>
      </c>
      <c r="DU20" t="s">
        <v>83</v>
      </c>
      <c r="DV20" t="s">
        <v>84</v>
      </c>
      <c r="DW20" t="s">
        <v>85</v>
      </c>
      <c r="DX20" t="s">
        <v>86</v>
      </c>
      <c r="DY20" t="s">
        <v>87</v>
      </c>
      <c r="DZ20" t="s">
        <v>88</v>
      </c>
      <c r="EA20" t="s">
        <v>89</v>
      </c>
      <c r="EB20" t="s">
        <v>90</v>
      </c>
      <c r="EC20" t="s">
        <v>91</v>
      </c>
      <c r="ED20" t="s">
        <v>92</v>
      </c>
      <c r="EE20" t="s">
        <v>93</v>
      </c>
      <c r="EF20" t="s">
        <v>94</v>
      </c>
      <c r="EG20" t="s">
        <v>95</v>
      </c>
      <c r="EH20" t="s">
        <v>142</v>
      </c>
      <c r="EI20" t="s">
        <v>132</v>
      </c>
      <c r="EJ20" t="s">
        <v>74</v>
      </c>
      <c r="EK20" t="s">
        <v>75</v>
      </c>
      <c r="EL20" t="s">
        <v>76</v>
      </c>
      <c r="EM20" t="s">
        <v>77</v>
      </c>
      <c r="EN20" t="s">
        <v>78</v>
      </c>
      <c r="EO20" t="s">
        <v>79</v>
      </c>
      <c r="EP20" t="s">
        <v>80</v>
      </c>
      <c r="EQ20" t="s">
        <v>81</v>
      </c>
      <c r="ER20" t="s">
        <v>82</v>
      </c>
      <c r="ES20" t="s">
        <v>83</v>
      </c>
      <c r="ET20" t="s">
        <v>84</v>
      </c>
      <c r="EU20" t="s">
        <v>85</v>
      </c>
      <c r="FH20" t="s">
        <v>143</v>
      </c>
      <c r="FK20" t="s">
        <v>144</v>
      </c>
      <c r="FS20">
        <v>2</v>
      </c>
      <c r="FT20">
        <v>4</v>
      </c>
      <c r="FU20">
        <v>12</v>
      </c>
      <c r="FV20">
        <v>13</v>
      </c>
      <c r="FW20">
        <v>6</v>
      </c>
      <c r="FX20">
        <v>9</v>
      </c>
      <c r="FY20">
        <v>15</v>
      </c>
      <c r="FZ20">
        <v>16</v>
      </c>
      <c r="GA20">
        <v>18</v>
      </c>
      <c r="GB20">
        <v>19</v>
      </c>
      <c r="GC20">
        <v>0</v>
      </c>
      <c r="GD20">
        <v>0</v>
      </c>
      <c r="GK20">
        <v>1</v>
      </c>
      <c r="GL20">
        <v>2</v>
      </c>
      <c r="GM20">
        <v>3</v>
      </c>
      <c r="GN20">
        <v>4</v>
      </c>
      <c r="GO20">
        <v>5</v>
      </c>
      <c r="GP20">
        <v>6</v>
      </c>
      <c r="GQ20">
        <v>7</v>
      </c>
      <c r="GR20">
        <v>8</v>
      </c>
      <c r="GS20">
        <v>9</v>
      </c>
      <c r="GT20">
        <v>10</v>
      </c>
      <c r="GU20">
        <v>11</v>
      </c>
      <c r="GV20">
        <v>12</v>
      </c>
      <c r="GW20">
        <v>13</v>
      </c>
      <c r="GX20">
        <v>14</v>
      </c>
      <c r="GY20">
        <v>15</v>
      </c>
      <c r="GZ20">
        <v>16</v>
      </c>
      <c r="HA20">
        <v>17</v>
      </c>
      <c r="HB20">
        <v>18</v>
      </c>
      <c r="HC20">
        <v>19</v>
      </c>
      <c r="HD20">
        <v>20</v>
      </c>
    </row>
    <row r="21" spans="9:212">
      <c r="I21" t="s">
        <v>145</v>
      </c>
      <c r="J21" t="s">
        <v>146</v>
      </c>
      <c r="K21" t="s">
        <v>136</v>
      </c>
      <c r="L21" t="s">
        <v>135</v>
      </c>
      <c r="M21" t="s">
        <v>147</v>
      </c>
      <c r="N21" t="s">
        <v>32</v>
      </c>
      <c r="O21" t="s">
        <v>44</v>
      </c>
      <c r="P21" t="s">
        <v>62</v>
      </c>
      <c r="Q21" t="s">
        <v>63</v>
      </c>
      <c r="R21" t="s">
        <v>64</v>
      </c>
      <c r="S21" t="s">
        <v>65</v>
      </c>
      <c r="T21" t="s">
        <v>66</v>
      </c>
      <c r="U21" t="s">
        <v>67</v>
      </c>
      <c r="V21" t="s">
        <v>68</v>
      </c>
      <c r="W21" t="s">
        <v>69</v>
      </c>
      <c r="X21" t="s">
        <v>70</v>
      </c>
      <c r="Y21" t="s">
        <v>71</v>
      </c>
      <c r="Z21" t="s">
        <v>72</v>
      </c>
      <c r="AA21" t="s">
        <v>73</v>
      </c>
      <c r="AB21" t="s">
        <v>137</v>
      </c>
      <c r="AC21" t="s">
        <v>74</v>
      </c>
      <c r="AD21" t="s">
        <v>75</v>
      </c>
      <c r="AE21" t="s">
        <v>76</v>
      </c>
      <c r="AF21" t="s">
        <v>77</v>
      </c>
      <c r="AG21" t="s">
        <v>78</v>
      </c>
      <c r="AH21" t="s">
        <v>79</v>
      </c>
      <c r="AI21" t="s">
        <v>80</v>
      </c>
      <c r="AJ21" t="s">
        <v>81</v>
      </c>
      <c r="AK21" t="s">
        <v>82</v>
      </c>
      <c r="AL21" t="s">
        <v>83</v>
      </c>
      <c r="AM21" t="s">
        <v>84</v>
      </c>
      <c r="AN21" t="s">
        <v>85</v>
      </c>
      <c r="AO21" t="s">
        <v>86</v>
      </c>
      <c r="AP21" t="s">
        <v>87</v>
      </c>
      <c r="AQ21" t="s">
        <v>88</v>
      </c>
      <c r="AR21" t="s">
        <v>89</v>
      </c>
      <c r="AS21" t="s">
        <v>90</v>
      </c>
      <c r="AT21" t="s">
        <v>91</v>
      </c>
      <c r="AU21" t="s">
        <v>92</v>
      </c>
      <c r="AV21" t="s">
        <v>93</v>
      </c>
      <c r="AW21" t="s">
        <v>94</v>
      </c>
      <c r="AX21" t="s">
        <v>95</v>
      </c>
      <c r="AY21" t="s">
        <v>142</v>
      </c>
      <c r="AZ21" t="s">
        <v>132</v>
      </c>
      <c r="BA21" t="s">
        <v>148</v>
      </c>
      <c r="BB21" t="s">
        <v>149</v>
      </c>
      <c r="BC21" t="s">
        <v>150</v>
      </c>
      <c r="BD21" t="s">
        <v>151</v>
      </c>
      <c r="BE21" t="s">
        <v>152</v>
      </c>
      <c r="BF21" t="s">
        <v>153</v>
      </c>
      <c r="BG21" t="s">
        <v>35</v>
      </c>
      <c r="BH21" t="s">
        <v>36</v>
      </c>
      <c r="BI21" t="s">
        <v>37</v>
      </c>
      <c r="BJ21" t="s">
        <v>38</v>
      </c>
      <c r="BK21" t="s">
        <v>31</v>
      </c>
      <c r="BL21" t="s">
        <v>39</v>
      </c>
      <c r="BM21" t="s">
        <v>40</v>
      </c>
      <c r="BN21" t="s">
        <v>41</v>
      </c>
      <c r="BO21" t="s">
        <v>42</v>
      </c>
      <c r="BP21" t="s">
        <v>154</v>
      </c>
      <c r="BQ21" t="s">
        <v>155</v>
      </c>
      <c r="BR21" t="s">
        <v>156</v>
      </c>
      <c r="BS21" t="s">
        <v>157</v>
      </c>
      <c r="BT21" t="s">
        <v>158</v>
      </c>
      <c r="BU21" t="s">
        <v>159</v>
      </c>
      <c r="BV21" t="s">
        <v>160</v>
      </c>
      <c r="BW21" t="s">
        <v>161</v>
      </c>
      <c r="BX21" t="s">
        <v>162</v>
      </c>
      <c r="BY21" t="s">
        <v>163</v>
      </c>
      <c r="BZ21" t="s">
        <v>44</v>
      </c>
      <c r="CA21" t="s">
        <v>63</v>
      </c>
      <c r="CB21" t="s">
        <v>64</v>
      </c>
      <c r="CC21" t="s">
        <v>164</v>
      </c>
      <c r="CN21" t="s">
        <v>165</v>
      </c>
      <c r="CO21" t="s">
        <v>165</v>
      </c>
      <c r="CP21" t="s">
        <v>166</v>
      </c>
      <c r="CQ21" t="s">
        <v>166</v>
      </c>
      <c r="CR21" t="s">
        <v>167</v>
      </c>
      <c r="CS21" t="s">
        <v>167</v>
      </c>
      <c r="CT21" t="s">
        <v>168</v>
      </c>
      <c r="CU21" t="s">
        <v>169</v>
      </c>
      <c r="CV21" t="s">
        <v>170</v>
      </c>
      <c r="CW21" t="s">
        <v>171</v>
      </c>
      <c r="CX21" t="s">
        <v>172</v>
      </c>
      <c r="CY21" t="s">
        <v>173</v>
      </c>
      <c r="DA21" t="s">
        <v>121</v>
      </c>
      <c r="DB21" t="s">
        <v>124</v>
      </c>
      <c r="DK21" t="s">
        <v>174</v>
      </c>
      <c r="DL21" t="s">
        <v>175</v>
      </c>
      <c r="DM21" t="s">
        <v>176</v>
      </c>
      <c r="DN21" t="s">
        <v>177</v>
      </c>
      <c r="DO21" t="s">
        <v>178</v>
      </c>
      <c r="DP21" t="s">
        <v>179</v>
      </c>
      <c r="DQ21" t="s">
        <v>180</v>
      </c>
      <c r="DR21" t="s">
        <v>181</v>
      </c>
      <c r="DS21" t="s">
        <v>182</v>
      </c>
      <c r="DT21" t="s">
        <v>183</v>
      </c>
      <c r="DU21" t="s">
        <v>184</v>
      </c>
      <c r="DV21" t="s">
        <v>185</v>
      </c>
      <c r="DW21" t="s">
        <v>186</v>
      </c>
      <c r="DX21" t="s">
        <v>187</v>
      </c>
      <c r="DY21" t="s">
        <v>188</v>
      </c>
      <c r="DZ21" t="s">
        <v>189</v>
      </c>
      <c r="EA21" t="s">
        <v>190</v>
      </c>
      <c r="EB21" t="s">
        <v>191</v>
      </c>
      <c r="EC21" t="s">
        <v>192</v>
      </c>
      <c r="ED21" t="s">
        <v>193</v>
      </c>
      <c r="EE21" t="s">
        <v>194</v>
      </c>
      <c r="EF21" t="s">
        <v>195</v>
      </c>
      <c r="EG21" t="s">
        <v>196</v>
      </c>
      <c r="EH21" t="s">
        <v>197</v>
      </c>
      <c r="EI21" t="s">
        <v>198</v>
      </c>
      <c r="EJ21" t="s">
        <v>199</v>
      </c>
      <c r="EK21" t="s">
        <v>200</v>
      </c>
      <c r="EL21" t="s">
        <v>201</v>
      </c>
      <c r="EM21" t="s">
        <v>202</v>
      </c>
      <c r="EN21" t="s">
        <v>203</v>
      </c>
      <c r="EO21" t="s">
        <v>204</v>
      </c>
      <c r="EP21" t="s">
        <v>205</v>
      </c>
      <c r="EQ21" t="s">
        <v>206</v>
      </c>
      <c r="ER21" t="s">
        <v>207</v>
      </c>
      <c r="ES21" t="s">
        <v>208</v>
      </c>
      <c r="ET21" t="s">
        <v>209</v>
      </c>
      <c r="EU21" t="s">
        <v>210</v>
      </c>
      <c r="EV21" t="s">
        <v>211</v>
      </c>
      <c r="EW21" t="s">
        <v>212</v>
      </c>
      <c r="EX21" t="s">
        <v>213</v>
      </c>
      <c r="EY21" t="s">
        <v>214</v>
      </c>
      <c r="EZ21" t="s">
        <v>215</v>
      </c>
      <c r="FA21" t="s">
        <v>216</v>
      </c>
      <c r="FB21" t="s">
        <v>217</v>
      </c>
      <c r="FC21" t="s">
        <v>218</v>
      </c>
      <c r="FD21" t="s">
        <v>219</v>
      </c>
      <c r="FE21" t="s">
        <v>220</v>
      </c>
      <c r="FF21" t="s">
        <v>221</v>
      </c>
      <c r="FG21" t="s">
        <v>222</v>
      </c>
      <c r="FH21" t="s">
        <v>223</v>
      </c>
      <c r="FI21" t="s">
        <v>224</v>
      </c>
      <c r="FJ21" t="s">
        <v>225</v>
      </c>
      <c r="FK21" t="s">
        <v>226</v>
      </c>
      <c r="FL21" t="s">
        <v>227</v>
      </c>
      <c r="FM21" t="s">
        <v>228</v>
      </c>
      <c r="FO21" t="s">
        <v>229</v>
      </c>
      <c r="FR21" t="s">
        <v>120</v>
      </c>
      <c r="FS21" t="s">
        <v>230</v>
      </c>
      <c r="FT21" t="s">
        <v>231</v>
      </c>
      <c r="FU21" t="s">
        <v>232</v>
      </c>
      <c r="FV21" t="s">
        <v>233</v>
      </c>
      <c r="FW21" t="s">
        <v>234</v>
      </c>
      <c r="FX21" t="s">
        <v>235</v>
      </c>
      <c r="FY21" t="s">
        <v>236</v>
      </c>
      <c r="FZ21" t="s">
        <v>237</v>
      </c>
      <c r="GA21" t="s">
        <v>238</v>
      </c>
      <c r="GB21" t="s">
        <v>239</v>
      </c>
      <c r="GC21" t="s">
        <v>240</v>
      </c>
      <c r="GD21" t="s">
        <v>241</v>
      </c>
      <c r="GK21" t="s">
        <v>242</v>
      </c>
      <c r="GL21" t="s">
        <v>230</v>
      </c>
      <c r="GM21" t="s">
        <v>243</v>
      </c>
      <c r="GN21" t="s">
        <v>231</v>
      </c>
      <c r="GO21" t="s">
        <v>244</v>
      </c>
      <c r="GP21" t="s">
        <v>234</v>
      </c>
      <c r="GQ21" t="s">
        <v>245</v>
      </c>
      <c r="GR21" t="s">
        <v>246</v>
      </c>
      <c r="GS21" t="s">
        <v>235</v>
      </c>
      <c r="GT21" t="s">
        <v>247</v>
      </c>
      <c r="GU21" t="s">
        <v>248</v>
      </c>
      <c r="GV21" t="s">
        <v>232</v>
      </c>
      <c r="GW21" t="s">
        <v>233</v>
      </c>
      <c r="GX21" t="s">
        <v>249</v>
      </c>
      <c r="GY21" t="s">
        <v>236</v>
      </c>
      <c r="GZ21" t="s">
        <v>237</v>
      </c>
      <c r="HA21" t="s">
        <v>250</v>
      </c>
      <c r="HB21" t="s">
        <v>238</v>
      </c>
      <c r="HC21" t="s">
        <v>239</v>
      </c>
      <c r="HD21" t="s">
        <v>251</v>
      </c>
    </row>
    <row r="22" spans="9:212">
      <c r="I22" t="s">
        <v>252</v>
      </c>
      <c r="J22">
        <v>24</v>
      </c>
      <c r="K22">
        <v>255</v>
      </c>
      <c r="L22">
        <v>202103</v>
      </c>
      <c r="M22">
        <v>24</v>
      </c>
      <c r="N22">
        <v>1</v>
      </c>
      <c r="O22">
        <v>4561.25</v>
      </c>
      <c r="P22">
        <v>4561.25</v>
      </c>
      <c r="Q22">
        <v>158.63</v>
      </c>
      <c r="R22">
        <v>66.83</v>
      </c>
      <c r="S22">
        <v>0</v>
      </c>
      <c r="T22">
        <v>0</v>
      </c>
      <c r="U22">
        <v>0.1699</v>
      </c>
      <c r="V22">
        <v>120</v>
      </c>
      <c r="W22">
        <v>24</v>
      </c>
      <c r="X22">
        <v>96</v>
      </c>
      <c r="Y22">
        <v>797</v>
      </c>
      <c r="Z22">
        <v>14500</v>
      </c>
      <c r="AA22">
        <v>0.105</v>
      </c>
      <c r="AB22">
        <v>225.46367620000001</v>
      </c>
      <c r="AC22">
        <v>0</v>
      </c>
      <c r="AD22">
        <f>AD18</f>
        <v>1</v>
      </c>
      <c r="AE22">
        <f t="shared" ref="AE22:AZ22" si="0">AE18</f>
        <v>0</v>
      </c>
      <c r="AF22">
        <f t="shared" si="0"/>
        <v>0</v>
      </c>
      <c r="AG22">
        <f t="shared" si="0"/>
        <v>0</v>
      </c>
      <c r="AH22">
        <f t="shared" si="0"/>
        <v>0</v>
      </c>
      <c r="AI22">
        <f t="shared" si="0"/>
        <v>0</v>
      </c>
      <c r="AJ22">
        <f t="shared" si="0"/>
        <v>0</v>
      </c>
      <c r="AK22">
        <f t="shared" si="0"/>
        <v>0</v>
      </c>
      <c r="AL22">
        <f t="shared" si="0"/>
        <v>0</v>
      </c>
      <c r="AM22">
        <f t="shared" si="0"/>
        <v>0</v>
      </c>
      <c r="AN22">
        <f t="shared" si="0"/>
        <v>0</v>
      </c>
      <c r="AO22">
        <f t="shared" si="0"/>
        <v>0</v>
      </c>
      <c r="AP22">
        <f t="shared" si="0"/>
        <v>4561.25</v>
      </c>
      <c r="AQ22">
        <f t="shared" si="0"/>
        <v>0</v>
      </c>
      <c r="AR22">
        <f t="shared" si="0"/>
        <v>0</v>
      </c>
      <c r="AS22">
        <f t="shared" si="0"/>
        <v>0</v>
      </c>
      <c r="AT22">
        <f t="shared" si="0"/>
        <v>0</v>
      </c>
      <c r="AU22">
        <f t="shared" si="0"/>
        <v>0</v>
      </c>
      <c r="AV22">
        <f t="shared" si="0"/>
        <v>0</v>
      </c>
      <c r="AW22">
        <f t="shared" si="0"/>
        <v>0</v>
      </c>
      <c r="AX22">
        <f t="shared" si="0"/>
        <v>0</v>
      </c>
      <c r="AY22">
        <f t="shared" si="0"/>
        <v>0</v>
      </c>
      <c r="AZ22">
        <f t="shared" si="0"/>
        <v>0</v>
      </c>
      <c r="BF22" t="s">
        <v>253</v>
      </c>
      <c r="BG22">
        <v>1</v>
      </c>
      <c r="BH22">
        <v>202103</v>
      </c>
      <c r="BI22">
        <v>255</v>
      </c>
      <c r="BJ22">
        <v>96</v>
      </c>
      <c r="BK22" s="9">
        <v>4561.25</v>
      </c>
      <c r="BL22">
        <v>-225.46</v>
      </c>
      <c r="BM22">
        <v>0.1699</v>
      </c>
      <c r="BN22">
        <v>120</v>
      </c>
      <c r="BO22">
        <v>24</v>
      </c>
      <c r="BP22">
        <v>797</v>
      </c>
      <c r="BQ22">
        <v>12</v>
      </c>
      <c r="BR22" s="23">
        <v>0.11</v>
      </c>
      <c r="BS22">
        <v>3</v>
      </c>
      <c r="BU22">
        <v>0</v>
      </c>
      <c r="BV22">
        <v>0</v>
      </c>
      <c r="BY22">
        <v>1</v>
      </c>
      <c r="BZ22" s="9">
        <v>4561.25</v>
      </c>
      <c r="CA22" t="s">
        <v>113</v>
      </c>
      <c r="CB22" t="s">
        <v>113</v>
      </c>
      <c r="CC22" t="s">
        <v>113</v>
      </c>
      <c r="CE22" cm="1">
        <f t="array" ref="CE22:CK121">_xll.WDS.Comp.RFScheduled(BY22:BY386,BJ22:BJ386,AP22:AP386,BM22:BM386,BO22:BO386,,1,CE20)</f>
        <v>4561.25</v>
      </c>
      <c r="CF22">
        <v>0</v>
      </c>
      <c r="CG22">
        <v>0</v>
      </c>
      <c r="CH22">
        <v>-225.49661100861863</v>
      </c>
      <c r="CI22">
        <v>-161.81848916702586</v>
      </c>
      <c r="CJ22">
        <v>-63.678121841592784</v>
      </c>
      <c r="CK22">
        <v>-225.49661100861863</v>
      </c>
      <c r="CM22" cm="1">
        <f t="array" ref="CM22:CM386">_xll.WDS.Comp.Matrix.SumAcrossColumns(AC22:AH386)</f>
        <v>1</v>
      </c>
      <c r="CN22">
        <v>1</v>
      </c>
      <c r="CO22">
        <v>1</v>
      </c>
      <c r="CP22" s="9">
        <v>4561.25</v>
      </c>
      <c r="CQ22" s="9">
        <v>4561.25</v>
      </c>
      <c r="CR22" s="9">
        <v>4561.25</v>
      </c>
      <c r="CS22" s="9">
        <v>4561.25</v>
      </c>
      <c r="CT22">
        <v>0</v>
      </c>
      <c r="CU22">
        <v>0</v>
      </c>
      <c r="CV22">
        <v>0</v>
      </c>
      <c r="CW22" t="s">
        <v>113</v>
      </c>
      <c r="CX22">
        <v>0</v>
      </c>
      <c r="CY22" t="s">
        <v>113</v>
      </c>
      <c r="DA22">
        <v>-0.28150627099999997</v>
      </c>
      <c r="DB22">
        <v>0.59701814799999997</v>
      </c>
      <c r="DC22">
        <v>-0.28150627099999997</v>
      </c>
      <c r="DL22" s="27">
        <f t="array" ref="DL22:FM48">_xll.WDS.Comp.RollIt(BY22:BY386,BJ22:BJ386,BO22:BO386,CE22:CK386,AC22:AN386,AO22:AZ386,,,BQ22:BQ386,BaseOdds,Topology,DelqDelta,DA18:DC19,DA22:DC386,FALSE,,,,27,DM6,DM7,DM8,DM9)</f>
        <v>0</v>
      </c>
      <c r="DM22" s="26">
        <v>1</v>
      </c>
      <c r="DN22" s="26">
        <v>0</v>
      </c>
      <c r="DO22" s="26">
        <v>0</v>
      </c>
      <c r="DP22" s="26">
        <v>0</v>
      </c>
      <c r="DQ22" s="26">
        <v>0</v>
      </c>
      <c r="DR22" s="26">
        <v>0</v>
      </c>
      <c r="DS22" s="26">
        <v>0</v>
      </c>
      <c r="DT22" s="26">
        <v>0</v>
      </c>
      <c r="DU22" s="26">
        <v>0</v>
      </c>
      <c r="DV22" s="26">
        <v>0</v>
      </c>
      <c r="DW22" s="26">
        <v>0</v>
      </c>
      <c r="DX22" s="27">
        <v>0</v>
      </c>
      <c r="DY22" s="26">
        <v>4561.25</v>
      </c>
      <c r="DZ22" s="26">
        <v>0</v>
      </c>
      <c r="EA22" s="26">
        <v>0</v>
      </c>
      <c r="EB22" s="26">
        <v>0</v>
      </c>
      <c r="EC22" s="26">
        <v>0</v>
      </c>
      <c r="ED22" s="26">
        <v>0</v>
      </c>
      <c r="EE22" s="26">
        <v>0</v>
      </c>
      <c r="EF22" s="26">
        <v>0</v>
      </c>
      <c r="EG22" s="26">
        <v>0</v>
      </c>
      <c r="EH22" s="26">
        <v>0</v>
      </c>
      <c r="EI22" s="26">
        <v>0</v>
      </c>
      <c r="EJ22" s="26">
        <v>0</v>
      </c>
      <c r="EK22" s="26">
        <v>0</v>
      </c>
      <c r="EL22" s="26">
        <v>0</v>
      </c>
      <c r="EM22" s="26">
        <v>0</v>
      </c>
      <c r="EN22" s="26">
        <v>0</v>
      </c>
      <c r="EO22" s="26">
        <v>0</v>
      </c>
      <c r="EP22" s="27">
        <v>0</v>
      </c>
      <c r="EQ22" s="27">
        <v>0</v>
      </c>
      <c r="ER22" s="27">
        <v>0</v>
      </c>
      <c r="ES22" s="27">
        <v>0</v>
      </c>
      <c r="ET22" s="27">
        <v>0</v>
      </c>
      <c r="EU22" s="27">
        <v>0</v>
      </c>
      <c r="EV22" s="27">
        <v>0</v>
      </c>
      <c r="EW22" s="27">
        <v>0</v>
      </c>
      <c r="EX22" s="27">
        <v>0</v>
      </c>
      <c r="EY22" s="27">
        <v>0</v>
      </c>
      <c r="EZ22" s="27">
        <v>0</v>
      </c>
      <c r="FA22" s="27">
        <v>0</v>
      </c>
      <c r="FB22" s="27">
        <v>0</v>
      </c>
      <c r="FC22" s="27">
        <v>0</v>
      </c>
      <c r="FD22" s="27">
        <v>0</v>
      </c>
      <c r="FE22" s="27">
        <v>0</v>
      </c>
      <c r="FF22" s="27">
        <v>0</v>
      </c>
      <c r="FG22" s="27">
        <v>0</v>
      </c>
      <c r="FH22" s="27">
        <v>1</v>
      </c>
      <c r="FI22" s="27">
        <v>0</v>
      </c>
      <c r="FJ22" s="27">
        <v>0</v>
      </c>
      <c r="FK22" s="27">
        <v>4561.25</v>
      </c>
      <c r="FL22" s="27">
        <v>0</v>
      </c>
      <c r="FM22" s="27">
        <v>0</v>
      </c>
      <c r="GK22">
        <v>0</v>
      </c>
      <c r="GL22">
        <v>0</v>
      </c>
      <c r="GM22">
        <v>0</v>
      </c>
      <c r="GN22">
        <v>1</v>
      </c>
      <c r="GO22">
        <v>0</v>
      </c>
      <c r="GP22">
        <v>0.50166666699999996</v>
      </c>
      <c r="GQ22">
        <v>0.49833333299999999</v>
      </c>
      <c r="GR22">
        <v>0</v>
      </c>
      <c r="GS22">
        <v>1</v>
      </c>
      <c r="GT22">
        <v>0</v>
      </c>
      <c r="GU22">
        <v>0</v>
      </c>
      <c r="GV22">
        <v>0</v>
      </c>
      <c r="GW22">
        <v>0</v>
      </c>
      <c r="GY22">
        <v>-1.1124261E-2</v>
      </c>
      <c r="GZ22">
        <v>1.1126319000000001E-2</v>
      </c>
      <c r="HA22">
        <v>0</v>
      </c>
      <c r="HB22">
        <v>0</v>
      </c>
      <c r="HC22">
        <v>0</v>
      </c>
      <c r="HD22">
        <v>1</v>
      </c>
    </row>
    <row r="23" spans="9:212">
      <c r="I23" t="s">
        <v>252</v>
      </c>
      <c r="J23">
        <v>24</v>
      </c>
      <c r="K23">
        <v>256</v>
      </c>
      <c r="L23">
        <v>202104</v>
      </c>
      <c r="M23">
        <v>23</v>
      </c>
      <c r="N23">
        <v>1</v>
      </c>
      <c r="O23">
        <v>0</v>
      </c>
      <c r="P23">
        <v>4400.3696980000004</v>
      </c>
      <c r="Q23">
        <v>160.88030209999999</v>
      </c>
      <c r="R23">
        <v>64.579697920000001</v>
      </c>
      <c r="S23">
        <v>0</v>
      </c>
      <c r="T23">
        <v>0</v>
      </c>
      <c r="U23">
        <v>0.1699</v>
      </c>
      <c r="V23">
        <v>120</v>
      </c>
      <c r="W23">
        <v>23</v>
      </c>
      <c r="X23">
        <v>97</v>
      </c>
      <c r="Y23">
        <v>797</v>
      </c>
      <c r="Z23">
        <v>14500</v>
      </c>
      <c r="AA23">
        <v>0.105</v>
      </c>
      <c r="AB23">
        <v>225.46367620000001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4400.3696980000004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F23" t="s">
        <v>253</v>
      </c>
      <c r="BG23">
        <v>0</v>
      </c>
      <c r="BH23">
        <v>202104</v>
      </c>
      <c r="BI23">
        <v>256</v>
      </c>
      <c r="BJ23">
        <v>97</v>
      </c>
      <c r="BK23" s="9">
        <v>4400.37</v>
      </c>
      <c r="BL23">
        <v>-225.46</v>
      </c>
      <c r="BM23">
        <v>0.1699</v>
      </c>
      <c r="BN23">
        <v>120</v>
      </c>
      <c r="BO23">
        <v>23</v>
      </c>
      <c r="BP23">
        <v>797</v>
      </c>
      <c r="BQ23">
        <v>12</v>
      </c>
      <c r="BR23" s="23">
        <v>0.11</v>
      </c>
      <c r="BS23">
        <v>4</v>
      </c>
      <c r="BU23">
        <v>0</v>
      </c>
      <c r="BV23">
        <v>0</v>
      </c>
      <c r="BY23">
        <v>0</v>
      </c>
      <c r="BZ23" s="9">
        <v>4400.33</v>
      </c>
      <c r="CA23">
        <v>-160.91999999999999</v>
      </c>
      <c r="CB23">
        <v>-64.58</v>
      </c>
      <c r="CC23">
        <v>-225.5</v>
      </c>
      <c r="CE23">
        <v>4400.3330869080482</v>
      </c>
      <c r="CF23">
        <v>-160.91691309195198</v>
      </c>
      <c r="CG23">
        <v>-64.57969791666666</v>
      </c>
      <c r="CH23">
        <v>-225.49661100861863</v>
      </c>
      <c r="CI23">
        <v>-322.73540225897784</v>
      </c>
      <c r="CJ23">
        <v>-128.25781975825944</v>
      </c>
      <c r="CK23">
        <v>-450.99322201723726</v>
      </c>
      <c r="CM23">
        <v>1</v>
      </c>
      <c r="CN23">
        <v>1</v>
      </c>
      <c r="CO23">
        <v>0.99</v>
      </c>
      <c r="CP23" s="9">
        <v>4400.37</v>
      </c>
      <c r="CQ23" s="9">
        <v>4339.17</v>
      </c>
      <c r="CR23" s="9">
        <v>4400.37</v>
      </c>
      <c r="CS23" s="9">
        <v>4401.3900000000003</v>
      </c>
      <c r="CT23">
        <v>225.46</v>
      </c>
      <c r="CU23">
        <v>220.85</v>
      </c>
      <c r="CV23">
        <v>160.88</v>
      </c>
      <c r="CW23">
        <v>157.6</v>
      </c>
      <c r="CX23">
        <v>64.58</v>
      </c>
      <c r="CY23">
        <v>63.25</v>
      </c>
      <c r="DA23">
        <v>-0.44871725299999998</v>
      </c>
      <c r="DB23">
        <v>0.59480158999999999</v>
      </c>
      <c r="DC23">
        <v>-0.44871725299999998</v>
      </c>
      <c r="DL23" s="27">
        <v>0</v>
      </c>
      <c r="DM23" s="26">
        <v>0.98030524187761992</v>
      </c>
      <c r="DN23" s="26">
        <v>5.528535486866896E-3</v>
      </c>
      <c r="DO23" s="26">
        <v>0</v>
      </c>
      <c r="DP23" s="26">
        <v>0</v>
      </c>
      <c r="DQ23" s="26">
        <v>1.6572927623837634E-5</v>
      </c>
      <c r="DR23" s="26">
        <v>8.2864638119188171E-5</v>
      </c>
      <c r="DS23" s="26">
        <v>2.3278044155229037E-4</v>
      </c>
      <c r="DT23" s="26">
        <v>1.383400462821785E-2</v>
      </c>
      <c r="DU23" s="26">
        <v>0</v>
      </c>
      <c r="DV23" s="26">
        <v>0</v>
      </c>
      <c r="DW23" s="26">
        <v>0</v>
      </c>
      <c r="DX23" s="27">
        <v>0</v>
      </c>
      <c r="DY23" s="26">
        <v>4313.6695911034876</v>
      </c>
      <c r="DZ23" s="26">
        <v>25.217032489471631</v>
      </c>
      <c r="EA23" s="26">
        <v>0</v>
      </c>
      <c r="EB23" s="26">
        <v>0</v>
      </c>
      <c r="EC23" s="26">
        <v>7.5593266124229411E-2</v>
      </c>
      <c r="ED23" s="26">
        <v>0.37796633062114704</v>
      </c>
      <c r="EE23" s="26">
        <v>1.0617697890303845</v>
      </c>
      <c r="EF23" s="26">
        <v>60.874228289986078</v>
      </c>
      <c r="EG23" s="26">
        <v>0</v>
      </c>
      <c r="EH23" s="26">
        <v>0</v>
      </c>
      <c r="EI23" s="26">
        <v>0</v>
      </c>
      <c r="EJ23" s="26">
        <v>0</v>
      </c>
      <c r="EK23" s="26">
        <v>-157.74769341080594</v>
      </c>
      <c r="EL23" s="26">
        <v>0</v>
      </c>
      <c r="EM23" s="26">
        <v>0</v>
      </c>
      <c r="EN23" s="26">
        <v>0</v>
      </c>
      <c r="EO23" s="26">
        <v>0</v>
      </c>
      <c r="EP23" s="27">
        <v>0</v>
      </c>
      <c r="EQ23" s="27">
        <v>0</v>
      </c>
      <c r="ER23" s="27">
        <v>-2.226125320472593</v>
      </c>
      <c r="ES23" s="27">
        <v>0</v>
      </c>
      <c r="ET23" s="27">
        <v>0</v>
      </c>
      <c r="EU23" s="27">
        <v>0</v>
      </c>
      <c r="EV23" s="27">
        <v>0</v>
      </c>
      <c r="EW23" s="27">
        <v>-63.307816386581536</v>
      </c>
      <c r="EX23" s="27">
        <v>0</v>
      </c>
      <c r="EY23" s="27">
        <v>0</v>
      </c>
      <c r="EZ23" s="27">
        <v>0</v>
      </c>
      <c r="FA23" s="27">
        <v>0</v>
      </c>
      <c r="FB23" s="27">
        <v>0</v>
      </c>
      <c r="FC23" s="27">
        <v>0</v>
      </c>
      <c r="FD23" s="27">
        <v>-0.89339583986807725</v>
      </c>
      <c r="FE23" s="27">
        <v>0</v>
      </c>
      <c r="FF23" s="27">
        <v>0</v>
      </c>
      <c r="FG23" s="27">
        <v>0</v>
      </c>
      <c r="FH23" s="27">
        <v>0.98585035029211066</v>
      </c>
      <c r="FI23" s="27">
        <v>0</v>
      </c>
      <c r="FJ23" s="27">
        <v>0</v>
      </c>
      <c r="FK23" s="27">
        <v>4338.9622168590831</v>
      </c>
      <c r="FL23" s="27">
        <v>0</v>
      </c>
      <c r="FM23" s="27">
        <v>0</v>
      </c>
      <c r="GK23">
        <v>0</v>
      </c>
      <c r="GL23">
        <v>0</v>
      </c>
      <c r="GM23">
        <v>0</v>
      </c>
      <c r="GN23">
        <v>1</v>
      </c>
      <c r="GO23">
        <v>0</v>
      </c>
      <c r="GP23">
        <v>0.50166666699999996</v>
      </c>
      <c r="GQ23">
        <v>0.49833333299999999</v>
      </c>
      <c r="GR23">
        <v>0</v>
      </c>
      <c r="GS23">
        <v>1</v>
      </c>
      <c r="GT23">
        <v>0</v>
      </c>
      <c r="GU23">
        <v>0</v>
      </c>
      <c r="GV23">
        <v>0</v>
      </c>
      <c r="GW23">
        <v>0</v>
      </c>
      <c r="GY23">
        <v>-0.178335243</v>
      </c>
      <c r="GZ23">
        <v>8.9097610000000004E-3</v>
      </c>
      <c r="HA23">
        <v>0</v>
      </c>
      <c r="HB23">
        <v>0</v>
      </c>
      <c r="HC23">
        <v>0</v>
      </c>
      <c r="HD23">
        <v>1</v>
      </c>
    </row>
    <row r="24" spans="9:212">
      <c r="I24" t="s">
        <v>252</v>
      </c>
      <c r="J24">
        <v>24</v>
      </c>
      <c r="K24">
        <v>257</v>
      </c>
      <c r="L24">
        <v>202105</v>
      </c>
      <c r="M24">
        <v>22</v>
      </c>
      <c r="N24">
        <v>1</v>
      </c>
      <c r="O24">
        <v>0</v>
      </c>
      <c r="P24">
        <v>4239.4893959999999</v>
      </c>
      <c r="Q24">
        <v>160.88030209999999</v>
      </c>
      <c r="R24">
        <v>62.301900969999998</v>
      </c>
      <c r="S24">
        <v>0</v>
      </c>
      <c r="T24">
        <v>0</v>
      </c>
      <c r="U24">
        <v>0.1699</v>
      </c>
      <c r="V24">
        <v>120</v>
      </c>
      <c r="W24">
        <v>22</v>
      </c>
      <c r="X24">
        <v>98</v>
      </c>
      <c r="Y24">
        <v>797</v>
      </c>
      <c r="Z24">
        <v>14500</v>
      </c>
      <c r="AA24">
        <v>0.105</v>
      </c>
      <c r="AB24">
        <v>225.46367620000001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4239.4893959999999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F24" t="s">
        <v>253</v>
      </c>
      <c r="BG24">
        <v>0</v>
      </c>
      <c r="BH24">
        <v>202105</v>
      </c>
      <c r="BI24">
        <v>257</v>
      </c>
      <c r="BJ24">
        <v>98</v>
      </c>
      <c r="BK24" s="9">
        <v>4239.49</v>
      </c>
      <c r="BL24">
        <v>-225.46</v>
      </c>
      <c r="BM24">
        <v>0.1699</v>
      </c>
      <c r="BN24">
        <v>120</v>
      </c>
      <c r="BO24">
        <v>22</v>
      </c>
      <c r="BP24">
        <v>797</v>
      </c>
      <c r="BQ24">
        <v>12</v>
      </c>
      <c r="BR24" s="23">
        <v>0.11</v>
      </c>
      <c r="BS24">
        <v>5</v>
      </c>
      <c r="BU24">
        <v>0</v>
      </c>
      <c r="BV24">
        <v>0</v>
      </c>
      <c r="BY24">
        <v>0</v>
      </c>
      <c r="BZ24" s="9">
        <v>4237.1400000000003</v>
      </c>
      <c r="CA24">
        <v>-163.19999999999999</v>
      </c>
      <c r="CB24">
        <v>-62.3</v>
      </c>
      <c r="CC24">
        <v>-225.5</v>
      </c>
      <c r="CE24">
        <v>4237.1378585215698</v>
      </c>
      <c r="CF24">
        <v>-163.19522838647885</v>
      </c>
      <c r="CG24">
        <v>-62.301382622139776</v>
      </c>
      <c r="CH24">
        <v>-225.49661100861863</v>
      </c>
      <c r="CI24">
        <v>-485.93063064545669</v>
      </c>
      <c r="CJ24">
        <v>-190.55920238039923</v>
      </c>
      <c r="CK24">
        <v>-676.48983302585589</v>
      </c>
      <c r="CM24">
        <v>1</v>
      </c>
      <c r="CN24">
        <v>1</v>
      </c>
      <c r="CO24">
        <v>0.97</v>
      </c>
      <c r="CP24" s="9">
        <v>4239.49</v>
      </c>
      <c r="CQ24" s="9">
        <v>4120.3900000000003</v>
      </c>
      <c r="CR24" s="9">
        <v>4239.49</v>
      </c>
      <c r="CS24" s="9">
        <v>4240.03</v>
      </c>
      <c r="CT24">
        <v>223.18</v>
      </c>
      <c r="CU24">
        <v>216.65</v>
      </c>
      <c r="CV24">
        <v>160.88</v>
      </c>
      <c r="CW24">
        <v>156.79</v>
      </c>
      <c r="CX24">
        <v>62.3</v>
      </c>
      <c r="CY24">
        <v>59.86</v>
      </c>
      <c r="DA24">
        <v>-0.30868445999999999</v>
      </c>
      <c r="DB24">
        <v>0.59401282799999999</v>
      </c>
      <c r="DC24">
        <v>-0.30868445999999999</v>
      </c>
      <c r="DL24" s="27">
        <v>0</v>
      </c>
      <c r="DM24" s="26">
        <v>0.96111875178606732</v>
      </c>
      <c r="DN24" s="26">
        <v>6.6762448703548919E-3</v>
      </c>
      <c r="DO24" s="26">
        <v>4.0705542317476529E-3</v>
      </c>
      <c r="DP24" s="26">
        <v>0</v>
      </c>
      <c r="DQ24" s="26">
        <v>4.9281109026804923E-5</v>
      </c>
      <c r="DR24" s="26">
        <v>9.0605655239398185E-5</v>
      </c>
      <c r="DS24" s="26">
        <v>2.8115692807347735E-4</v>
      </c>
      <c r="DT24" s="26">
        <v>1.3563755711601152E-2</v>
      </c>
      <c r="DU24" s="26">
        <v>8.2864638119188171E-5</v>
      </c>
      <c r="DV24" s="26">
        <v>2.3278044155229037E-4</v>
      </c>
      <c r="DW24" s="26">
        <v>1.383400462821785E-2</v>
      </c>
      <c r="DX24" s="27">
        <v>0</v>
      </c>
      <c r="DY24" s="26">
        <v>4072.3908148077703</v>
      </c>
      <c r="DZ24" s="26">
        <v>29.377136608562939</v>
      </c>
      <c r="EA24" s="26">
        <v>18.566674341869028</v>
      </c>
      <c r="EB24" s="26">
        <v>0</v>
      </c>
      <c r="EC24" s="26">
        <v>0.22217135101603214</v>
      </c>
      <c r="ED24" s="26">
        <v>0.40021450729829583</v>
      </c>
      <c r="EE24" s="26">
        <v>1.2402230225899256</v>
      </c>
      <c r="EF24" s="26">
        <v>57.471361681673443</v>
      </c>
      <c r="EG24" s="26">
        <v>0.37796633062114704</v>
      </c>
      <c r="EH24" s="26">
        <v>1.0617697890303845</v>
      </c>
      <c r="EI24" s="26">
        <v>60.874228289986078</v>
      </c>
      <c r="EJ24" s="26">
        <v>0</v>
      </c>
      <c r="EK24" s="26">
        <v>-157.00331912259529</v>
      </c>
      <c r="EL24" s="26">
        <v>-7.2539936194264812E-2</v>
      </c>
      <c r="EM24" s="26">
        <v>-1.4114768995599335E-4</v>
      </c>
      <c r="EN24" s="26">
        <v>0</v>
      </c>
      <c r="EO24" s="26">
        <v>0</v>
      </c>
      <c r="EP24" s="27">
        <v>0</v>
      </c>
      <c r="EQ24" s="27">
        <v>0</v>
      </c>
      <c r="ER24" s="27">
        <v>-2.2176203318233796</v>
      </c>
      <c r="ES24" s="27">
        <v>0</v>
      </c>
      <c r="ET24" s="27">
        <v>0</v>
      </c>
      <c r="EU24" s="27">
        <v>0</v>
      </c>
      <c r="EV24" s="27">
        <v>0</v>
      </c>
      <c r="EW24" s="27">
        <v>-59.940545628119253</v>
      </c>
      <c r="EX24" s="27">
        <v>-2.9107554618224746E-2</v>
      </c>
      <c r="EY24" s="27">
        <v>-5.554383707908587E-5</v>
      </c>
      <c r="EZ24" s="27">
        <v>0</v>
      </c>
      <c r="FA24" s="27">
        <v>0</v>
      </c>
      <c r="FB24" s="27">
        <v>0</v>
      </c>
      <c r="FC24" s="27">
        <v>0</v>
      </c>
      <c r="FD24" s="27">
        <v>-0.84667707964959793</v>
      </c>
      <c r="FE24" s="27">
        <v>0</v>
      </c>
      <c r="FF24" s="27">
        <v>0</v>
      </c>
      <c r="FG24" s="27">
        <v>0</v>
      </c>
      <c r="FH24" s="27">
        <v>0.97191483199719664</v>
      </c>
      <c r="FI24" s="27">
        <v>0</v>
      </c>
      <c r="FJ24" s="27">
        <v>0</v>
      </c>
      <c r="FK24" s="27">
        <v>4120.5567971092178</v>
      </c>
      <c r="FL24" s="27">
        <v>0</v>
      </c>
      <c r="FM24" s="27">
        <v>0</v>
      </c>
      <c r="GK24">
        <v>0</v>
      </c>
      <c r="GL24">
        <v>0</v>
      </c>
      <c r="GM24">
        <v>0</v>
      </c>
      <c r="GN24">
        <v>1</v>
      </c>
      <c r="GO24">
        <v>0</v>
      </c>
      <c r="GP24">
        <v>0.50166666699999996</v>
      </c>
      <c r="GQ24">
        <v>0.49833333299999999</v>
      </c>
      <c r="GR24">
        <v>0</v>
      </c>
      <c r="GS24">
        <v>1</v>
      </c>
      <c r="GT24">
        <v>0</v>
      </c>
      <c r="GU24">
        <v>0</v>
      </c>
      <c r="GV24">
        <v>0</v>
      </c>
      <c r="GW24">
        <v>0</v>
      </c>
      <c r="GY24">
        <v>-3.8302450000000002E-2</v>
      </c>
      <c r="GZ24">
        <v>8.1209990000000003E-3</v>
      </c>
      <c r="HA24">
        <v>0</v>
      </c>
      <c r="HB24">
        <v>0</v>
      </c>
      <c r="HC24">
        <v>0</v>
      </c>
      <c r="HD24">
        <v>1</v>
      </c>
    </row>
    <row r="25" spans="9:212">
      <c r="I25" t="s">
        <v>252</v>
      </c>
      <c r="J25">
        <v>24</v>
      </c>
      <c r="K25">
        <v>258</v>
      </c>
      <c r="L25">
        <v>202106</v>
      </c>
      <c r="M25">
        <v>21</v>
      </c>
      <c r="N25">
        <v>1</v>
      </c>
      <c r="O25">
        <v>0</v>
      </c>
      <c r="P25">
        <v>4078.6090939999999</v>
      </c>
      <c r="Q25">
        <v>160.88030209999999</v>
      </c>
      <c r="R25">
        <v>60.024104029999997</v>
      </c>
      <c r="S25">
        <v>0</v>
      </c>
      <c r="T25">
        <v>0</v>
      </c>
      <c r="U25">
        <v>0.1699</v>
      </c>
      <c r="V25">
        <v>120</v>
      </c>
      <c r="W25">
        <v>21</v>
      </c>
      <c r="X25">
        <v>99</v>
      </c>
      <c r="Y25">
        <v>797</v>
      </c>
      <c r="Z25">
        <v>14500</v>
      </c>
      <c r="AA25">
        <v>0.105</v>
      </c>
      <c r="AB25">
        <v>225.46367620000001</v>
      </c>
      <c r="AC25">
        <v>0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4078.6090939999999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F25" t="s">
        <v>253</v>
      </c>
      <c r="BG25">
        <v>0</v>
      </c>
      <c r="BH25">
        <v>202106</v>
      </c>
      <c r="BI25">
        <v>258</v>
      </c>
      <c r="BJ25">
        <v>99</v>
      </c>
      <c r="BK25" s="9">
        <v>4078.61</v>
      </c>
      <c r="BL25">
        <v>-225.46</v>
      </c>
      <c r="BM25">
        <v>0.1699</v>
      </c>
      <c r="BN25">
        <v>120</v>
      </c>
      <c r="BO25">
        <v>21</v>
      </c>
      <c r="BP25">
        <v>797</v>
      </c>
      <c r="BQ25">
        <v>12</v>
      </c>
      <c r="BR25" s="23">
        <v>0.11</v>
      </c>
      <c r="BS25">
        <v>6</v>
      </c>
      <c r="BU25">
        <v>0</v>
      </c>
      <c r="BV25">
        <v>0</v>
      </c>
      <c r="BY25">
        <v>0</v>
      </c>
      <c r="BZ25" s="9">
        <v>4071.63</v>
      </c>
      <c r="CA25">
        <v>-165.51</v>
      </c>
      <c r="CB25">
        <v>-59.99</v>
      </c>
      <c r="CC25">
        <v>-225.5</v>
      </c>
      <c r="CE25">
        <v>4071.6320576931857</v>
      </c>
      <c r="CF25">
        <v>-165.50580082838408</v>
      </c>
      <c r="CG25">
        <v>-59.990810180234554</v>
      </c>
      <c r="CH25">
        <v>-225.49661100861863</v>
      </c>
      <c r="CI25">
        <v>-651.4364314738408</v>
      </c>
      <c r="CJ25">
        <v>-250.55001256063377</v>
      </c>
      <c r="CK25">
        <v>-901.98644403447452</v>
      </c>
      <c r="CM25">
        <v>1</v>
      </c>
      <c r="CN25">
        <v>1</v>
      </c>
      <c r="CO25">
        <v>0.96</v>
      </c>
      <c r="CP25" s="9">
        <v>4078.61</v>
      </c>
      <c r="CQ25" s="9">
        <v>3901.81</v>
      </c>
      <c r="CR25" s="9">
        <v>4078.61</v>
      </c>
      <c r="CS25" s="9">
        <v>4076.67</v>
      </c>
      <c r="CT25">
        <v>220.9</v>
      </c>
      <c r="CU25">
        <v>212.66</v>
      </c>
      <c r="CV25">
        <v>160.88</v>
      </c>
      <c r="CW25">
        <v>156.07</v>
      </c>
      <c r="CX25">
        <v>60.02</v>
      </c>
      <c r="CY25">
        <v>56.58</v>
      </c>
      <c r="DA25">
        <v>-0.29248030000000003</v>
      </c>
      <c r="DB25">
        <v>0.59367894700000001</v>
      </c>
      <c r="DC25">
        <v>-0.29248030000000003</v>
      </c>
      <c r="DL25" s="27">
        <v>0</v>
      </c>
      <c r="DM25" s="26">
        <v>0.94273741816212664</v>
      </c>
      <c r="DN25" s="26">
        <v>6.8296381342338053E-3</v>
      </c>
      <c r="DO25" s="26">
        <v>5.2335152670928177E-3</v>
      </c>
      <c r="DP25" s="26">
        <v>3.1869931710175937E-3</v>
      </c>
      <c r="DQ25" s="26">
        <v>7.5114256016559148E-5</v>
      </c>
      <c r="DR25" s="26">
        <v>9.4827458185975209E-5</v>
      </c>
      <c r="DS25" s="26">
        <v>4.4230994774922019E-4</v>
      </c>
      <c r="DT25" s="26">
        <v>1.3315015600774104E-2</v>
      </c>
      <c r="DU25" s="26">
        <v>1.7347029335858634E-4</v>
      </c>
      <c r="DV25" s="26">
        <v>5.1393736962576772E-4</v>
      </c>
      <c r="DW25" s="26">
        <v>2.7397760339818999E-2</v>
      </c>
      <c r="DX25" s="27">
        <v>0</v>
      </c>
      <c r="DY25" s="26">
        <v>3838.4707480336392</v>
      </c>
      <c r="DZ25" s="26">
        <v>28.935829673319923</v>
      </c>
      <c r="EA25" s="26">
        <v>23.028226616828569</v>
      </c>
      <c r="EB25" s="26">
        <v>14.536562091359068</v>
      </c>
      <c r="EC25" s="26">
        <v>0.33103106295097418</v>
      </c>
      <c r="ED25" s="26">
        <v>0.40490715586689013</v>
      </c>
      <c r="EE25" s="26">
        <v>1.9291140225065169</v>
      </c>
      <c r="EF25" s="26">
        <v>54.213258896545923</v>
      </c>
      <c r="EG25" s="26">
        <v>0.77818083791944281</v>
      </c>
      <c r="EH25" s="26">
        <v>2.3019928116203099</v>
      </c>
      <c r="EI25" s="26">
        <v>118.34558997165952</v>
      </c>
      <c r="EJ25" s="26">
        <v>0</v>
      </c>
      <c r="EK25" s="26">
        <v>-156.32323140329669</v>
      </c>
      <c r="EL25" s="26">
        <v>-0.1175124881618899</v>
      </c>
      <c r="EM25" s="26">
        <v>-5.1748679063833417E-2</v>
      </c>
      <c r="EN25" s="26">
        <v>0</v>
      </c>
      <c r="EO25" s="26">
        <v>0</v>
      </c>
      <c r="EP25" s="27">
        <v>0</v>
      </c>
      <c r="EQ25" s="27">
        <v>0</v>
      </c>
      <c r="ER25" s="27">
        <v>-2.2146269856793812</v>
      </c>
      <c r="ES25" s="27">
        <v>0</v>
      </c>
      <c r="ET25" s="27">
        <v>0</v>
      </c>
      <c r="EU25" s="27">
        <v>0</v>
      </c>
      <c r="EV25" s="27">
        <v>0</v>
      </c>
      <c r="EW25" s="27">
        <v>-56.669187194017368</v>
      </c>
      <c r="EX25" s="27">
        <v>-4.5156873255872719E-2</v>
      </c>
      <c r="EY25" s="27">
        <v>-2.0764670930885732E-2</v>
      </c>
      <c r="EZ25" s="27">
        <v>0</v>
      </c>
      <c r="FA25" s="27">
        <v>0</v>
      </c>
      <c r="FB25" s="27">
        <v>0</v>
      </c>
      <c r="FC25" s="27">
        <v>0</v>
      </c>
      <c r="FD25" s="27">
        <v>-0.80300703939230789</v>
      </c>
      <c r="FE25" s="27">
        <v>0</v>
      </c>
      <c r="FF25" s="27">
        <v>0</v>
      </c>
      <c r="FG25" s="27">
        <v>0</v>
      </c>
      <c r="FH25" s="27">
        <v>0.95806267899048736</v>
      </c>
      <c r="FI25" s="27">
        <v>0</v>
      </c>
      <c r="FJ25" s="27">
        <v>0</v>
      </c>
      <c r="FK25" s="27">
        <v>3905.3023974780976</v>
      </c>
      <c r="FL25" s="27">
        <v>0</v>
      </c>
      <c r="FM25" s="27">
        <v>0</v>
      </c>
      <c r="GK25">
        <v>0</v>
      </c>
      <c r="GL25">
        <v>0</v>
      </c>
      <c r="GM25">
        <v>0</v>
      </c>
      <c r="GN25">
        <v>1</v>
      </c>
      <c r="GO25">
        <v>0</v>
      </c>
      <c r="GP25">
        <v>0.50166666699999996</v>
      </c>
      <c r="GQ25">
        <v>0.49833333299999999</v>
      </c>
      <c r="GR25">
        <v>0</v>
      </c>
      <c r="GS25">
        <v>1</v>
      </c>
      <c r="GT25">
        <v>0</v>
      </c>
      <c r="GU25">
        <v>0</v>
      </c>
      <c r="GV25">
        <v>0</v>
      </c>
      <c r="GW25">
        <v>0</v>
      </c>
      <c r="GY25">
        <v>-2.209829E-2</v>
      </c>
      <c r="GZ25">
        <v>7.787118E-3</v>
      </c>
      <c r="HA25">
        <v>0</v>
      </c>
      <c r="HB25">
        <v>0</v>
      </c>
      <c r="HC25">
        <v>0</v>
      </c>
      <c r="HD25">
        <v>1</v>
      </c>
    </row>
    <row r="26" spans="9:212">
      <c r="I26" t="s">
        <v>252</v>
      </c>
      <c r="J26">
        <v>24</v>
      </c>
      <c r="K26">
        <v>259</v>
      </c>
      <c r="L26">
        <v>202107</v>
      </c>
      <c r="M26">
        <v>20</v>
      </c>
      <c r="N26">
        <v>1</v>
      </c>
      <c r="O26">
        <v>0</v>
      </c>
      <c r="P26">
        <v>3917.7287919999999</v>
      </c>
      <c r="Q26">
        <v>160.88030209999999</v>
      </c>
      <c r="R26">
        <v>57.746307090000002</v>
      </c>
      <c r="S26">
        <v>0</v>
      </c>
      <c r="T26">
        <v>0</v>
      </c>
      <c r="U26">
        <v>0.1699</v>
      </c>
      <c r="V26">
        <v>120</v>
      </c>
      <c r="W26">
        <v>20</v>
      </c>
      <c r="X26">
        <v>100</v>
      </c>
      <c r="Y26">
        <v>797</v>
      </c>
      <c r="Z26">
        <v>14500</v>
      </c>
      <c r="AA26">
        <v>0.105</v>
      </c>
      <c r="AB26">
        <v>225.46367620000001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3917.7287919999999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F26" t="s">
        <v>253</v>
      </c>
      <c r="BG26">
        <v>0</v>
      </c>
      <c r="BH26">
        <v>202107</v>
      </c>
      <c r="BI26">
        <v>259</v>
      </c>
      <c r="BJ26">
        <v>100</v>
      </c>
      <c r="BK26" s="9">
        <v>3917.73</v>
      </c>
      <c r="BL26">
        <v>-225.46</v>
      </c>
      <c r="BM26">
        <v>0.1699</v>
      </c>
      <c r="BN26">
        <v>120</v>
      </c>
      <c r="BO26">
        <v>20</v>
      </c>
      <c r="BP26">
        <v>797</v>
      </c>
      <c r="BQ26">
        <v>12</v>
      </c>
      <c r="BR26" s="23">
        <v>0.11</v>
      </c>
      <c r="BS26">
        <v>7</v>
      </c>
      <c r="BU26">
        <v>0</v>
      </c>
      <c r="BV26">
        <v>0</v>
      </c>
      <c r="BY26">
        <v>0</v>
      </c>
      <c r="BZ26" s="9">
        <v>3903.78</v>
      </c>
      <c r="CA26">
        <v>-167.85</v>
      </c>
      <c r="CB26">
        <v>-57.65</v>
      </c>
      <c r="CC26">
        <v>-225.5</v>
      </c>
      <c r="CE26">
        <v>3903.7829705680733</v>
      </c>
      <c r="CF26">
        <v>-167.84908712511262</v>
      </c>
      <c r="CG26">
        <v>-57.647523883506018</v>
      </c>
      <c r="CH26">
        <v>-225.49661100861863</v>
      </c>
      <c r="CI26">
        <v>-819.28551859895344</v>
      </c>
      <c r="CJ26">
        <v>-308.19753644413981</v>
      </c>
      <c r="CK26">
        <v>-1127.4830550430931</v>
      </c>
      <c r="CM26">
        <v>1</v>
      </c>
      <c r="CN26">
        <v>1</v>
      </c>
      <c r="CO26">
        <v>0.94</v>
      </c>
      <c r="CP26" s="9">
        <v>3917.73</v>
      </c>
      <c r="CQ26" s="9">
        <v>3673.85</v>
      </c>
      <c r="CR26" s="9">
        <v>3917.73</v>
      </c>
      <c r="CS26" s="9">
        <v>3909.59</v>
      </c>
      <c r="CT26">
        <v>218.63</v>
      </c>
      <c r="CU26">
        <v>208.67</v>
      </c>
      <c r="CV26">
        <v>160.88</v>
      </c>
      <c r="CW26">
        <v>155.31</v>
      </c>
      <c r="CX26">
        <v>57.75</v>
      </c>
      <c r="CY26">
        <v>53.36</v>
      </c>
      <c r="DA26">
        <v>-0.26422275499999998</v>
      </c>
      <c r="DB26">
        <v>0.59427651400000003</v>
      </c>
      <c r="DC26">
        <v>-0.26422275499999998</v>
      </c>
      <c r="DL26" s="27">
        <v>0</v>
      </c>
      <c r="DM26" s="26">
        <v>0.92472809929949318</v>
      </c>
      <c r="DN26" s="26">
        <v>6.9409984015386941E-3</v>
      </c>
      <c r="DO26" s="26">
        <v>5.4654508867034825E-3</v>
      </c>
      <c r="DP26" s="26">
        <v>4.2474961592894444E-3</v>
      </c>
      <c r="DQ26" s="26">
        <v>9.4869589575586705E-5</v>
      </c>
      <c r="DR26" s="26">
        <v>1.0147147912673494E-4</v>
      </c>
      <c r="DS26" s="26">
        <v>3.411451458468349E-3</v>
      </c>
      <c r="DT26" s="26">
        <v>1.3072841716291942E-2</v>
      </c>
      <c r="DU26" s="26">
        <v>2.6829775154456152E-4</v>
      </c>
      <c r="DV26" s="26">
        <v>9.5624731737498797E-4</v>
      </c>
      <c r="DW26" s="26">
        <v>4.0712775940593103E-2</v>
      </c>
      <c r="DX26" s="27">
        <v>0</v>
      </c>
      <c r="DY26" s="26">
        <v>3609.9121512808979</v>
      </c>
      <c r="DZ26" s="26">
        <v>28.255930287631482</v>
      </c>
      <c r="EA26" s="26">
        <v>23.154857340917331</v>
      </c>
      <c r="EB26" s="26">
        <v>18.689622451495737</v>
      </c>
      <c r="EC26" s="26">
        <v>0.40784051220448303</v>
      </c>
      <c r="ED26" s="26">
        <v>0.42004760912166678</v>
      </c>
      <c r="EE26" s="26">
        <v>15.390976006314368</v>
      </c>
      <c r="EF26" s="26">
        <v>51.032147651714304</v>
      </c>
      <c r="EG26" s="26">
        <v>1.183087993786333</v>
      </c>
      <c r="EH26" s="26">
        <v>4.2311068341268268</v>
      </c>
      <c r="EI26" s="26">
        <v>172.55884886820544</v>
      </c>
      <c r="EJ26" s="26">
        <v>0</v>
      </c>
      <c r="EK26" s="26">
        <v>-155.58736505513079</v>
      </c>
      <c r="EL26" s="26">
        <v>-0.14199400888698738</v>
      </c>
      <c r="EM26" s="26">
        <v>-7.7142921884926413E-2</v>
      </c>
      <c r="EN26" s="26">
        <v>-2.4133698970601532E-2</v>
      </c>
      <c r="EO26" s="26">
        <v>0</v>
      </c>
      <c r="EP26" s="27">
        <v>0</v>
      </c>
      <c r="EQ26" s="27">
        <v>0</v>
      </c>
      <c r="ER26" s="27">
        <v>-2.2081886529272858</v>
      </c>
      <c r="ES26" s="27">
        <v>0</v>
      </c>
      <c r="ET26" s="27">
        <v>0</v>
      </c>
      <c r="EU26" s="27">
        <v>0</v>
      </c>
      <c r="EV26" s="27">
        <v>0</v>
      </c>
      <c r="EW26" s="27">
        <v>-53.445749321333594</v>
      </c>
      <c r="EX26" s="27">
        <v>-5.2169138371476652E-2</v>
      </c>
      <c r="EY26" s="27">
        <v>-2.955587812275836E-2</v>
      </c>
      <c r="EZ26" s="27">
        <v>-9.6854144116139181E-3</v>
      </c>
      <c r="FA26" s="27">
        <v>0</v>
      </c>
      <c r="FB26" s="27">
        <v>0</v>
      </c>
      <c r="FC26" s="27">
        <v>0</v>
      </c>
      <c r="FD26" s="27">
        <v>-0.75878350951073048</v>
      </c>
      <c r="FE26" s="27">
        <v>0</v>
      </c>
      <c r="FF26" s="27">
        <v>0</v>
      </c>
      <c r="FG26" s="27">
        <v>0</v>
      </c>
      <c r="FH26" s="27">
        <v>0.94147691433660041</v>
      </c>
      <c r="FI26" s="27">
        <v>0</v>
      </c>
      <c r="FJ26" s="27">
        <v>0</v>
      </c>
      <c r="FK26" s="27">
        <v>3680.4204018731471</v>
      </c>
      <c r="FL26" s="27">
        <v>0</v>
      </c>
      <c r="FM26" s="27">
        <v>0</v>
      </c>
      <c r="GK26">
        <v>0</v>
      </c>
      <c r="GL26">
        <v>0</v>
      </c>
      <c r="GM26">
        <v>0</v>
      </c>
      <c r="GN26">
        <v>1</v>
      </c>
      <c r="GO26">
        <v>0</v>
      </c>
      <c r="GP26">
        <v>0.50166666699999996</v>
      </c>
      <c r="GQ26">
        <v>0.49833333299999999</v>
      </c>
      <c r="GR26">
        <v>0</v>
      </c>
      <c r="GS26">
        <v>1</v>
      </c>
      <c r="GT26">
        <v>0</v>
      </c>
      <c r="GU26">
        <v>0</v>
      </c>
      <c r="GV26">
        <v>0</v>
      </c>
      <c r="GW26">
        <v>0</v>
      </c>
      <c r="GY26">
        <v>6.1592549999999998E-3</v>
      </c>
      <c r="GZ26">
        <v>8.3846849999999994E-3</v>
      </c>
      <c r="HA26">
        <v>0</v>
      </c>
      <c r="HB26">
        <v>0</v>
      </c>
      <c r="HC26">
        <v>0</v>
      </c>
      <c r="HD26">
        <v>1</v>
      </c>
    </row>
    <row r="27" spans="9:212">
      <c r="I27" t="s">
        <v>252</v>
      </c>
      <c r="J27">
        <v>24</v>
      </c>
      <c r="K27">
        <v>260</v>
      </c>
      <c r="L27">
        <v>202108</v>
      </c>
      <c r="M27">
        <v>19</v>
      </c>
      <c r="N27">
        <v>1</v>
      </c>
      <c r="O27">
        <v>0</v>
      </c>
      <c r="P27">
        <v>3756.8484899999999</v>
      </c>
      <c r="Q27">
        <v>160.88030209999999</v>
      </c>
      <c r="R27">
        <v>55.468510139999999</v>
      </c>
      <c r="S27">
        <v>0</v>
      </c>
      <c r="T27">
        <v>0</v>
      </c>
      <c r="U27">
        <v>0.1699</v>
      </c>
      <c r="V27">
        <v>120</v>
      </c>
      <c r="W27">
        <v>19</v>
      </c>
      <c r="X27">
        <v>101</v>
      </c>
      <c r="Y27">
        <v>797</v>
      </c>
      <c r="Z27">
        <v>14500</v>
      </c>
      <c r="AA27">
        <v>0.105</v>
      </c>
      <c r="AB27">
        <v>225.46367620000001</v>
      </c>
      <c r="AC27">
        <v>0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3756.8484899999999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F27" t="s">
        <v>253</v>
      </c>
      <c r="BG27">
        <v>0</v>
      </c>
      <c r="BH27">
        <v>202108</v>
      </c>
      <c r="BI27">
        <v>260</v>
      </c>
      <c r="BJ27">
        <v>101</v>
      </c>
      <c r="BK27" s="9">
        <v>3756.85</v>
      </c>
      <c r="BL27">
        <v>-225.46</v>
      </c>
      <c r="BM27">
        <v>0.1699</v>
      </c>
      <c r="BN27">
        <v>120</v>
      </c>
      <c r="BO27">
        <v>19</v>
      </c>
      <c r="BP27">
        <v>797</v>
      </c>
      <c r="BQ27">
        <v>12</v>
      </c>
      <c r="BR27" s="23">
        <v>0.11</v>
      </c>
      <c r="BS27">
        <v>8</v>
      </c>
      <c r="BU27">
        <v>0</v>
      </c>
      <c r="BV27">
        <v>0</v>
      </c>
      <c r="BY27">
        <v>0</v>
      </c>
      <c r="BZ27" s="9">
        <v>3733.56</v>
      </c>
      <c r="CA27">
        <v>-170.23</v>
      </c>
      <c r="CB27">
        <v>-55.27</v>
      </c>
      <c r="CC27">
        <v>-225.5</v>
      </c>
      <c r="CE27">
        <v>3733.5574201177478</v>
      </c>
      <c r="CF27">
        <v>-170.22555045032567</v>
      </c>
      <c r="CG27">
        <v>-55.271060558292966</v>
      </c>
      <c r="CH27">
        <v>-225.49661100861863</v>
      </c>
      <c r="CI27">
        <v>-989.51106904927906</v>
      </c>
      <c r="CJ27">
        <v>-363.46859700243277</v>
      </c>
      <c r="CK27">
        <v>-1352.9796660517118</v>
      </c>
      <c r="CM27">
        <v>1</v>
      </c>
      <c r="CN27">
        <v>1</v>
      </c>
      <c r="CO27">
        <v>0.92</v>
      </c>
      <c r="CP27" s="9">
        <v>3756.85</v>
      </c>
      <c r="CQ27" s="9">
        <v>3446.39</v>
      </c>
      <c r="CR27" s="9">
        <v>3756.85</v>
      </c>
      <c r="CS27" s="9">
        <v>3739.65</v>
      </c>
      <c r="CT27">
        <v>216.35</v>
      </c>
      <c r="CU27">
        <v>204.63</v>
      </c>
      <c r="CV27">
        <v>160.88</v>
      </c>
      <c r="CW27">
        <v>154.46</v>
      </c>
      <c r="CX27">
        <v>55.47</v>
      </c>
      <c r="CY27">
        <v>50.17</v>
      </c>
      <c r="DA27">
        <v>-0.272299018</v>
      </c>
      <c r="DB27">
        <v>0.59569104100000003</v>
      </c>
      <c r="DC27">
        <v>-0.272299018</v>
      </c>
      <c r="DL27" s="27">
        <v>0</v>
      </c>
      <c r="DM27" s="26">
        <v>0.90719260347718178</v>
      </c>
      <c r="DN27" s="26">
        <v>6.7953880395407269E-3</v>
      </c>
      <c r="DO27" s="26">
        <v>5.5755665378866628E-3</v>
      </c>
      <c r="DP27" s="26">
        <v>4.4789934825497958E-3</v>
      </c>
      <c r="DQ27" s="26">
        <v>1.008738423430612E-4</v>
      </c>
      <c r="DR27" s="26">
        <v>1.026621337614821E-4</v>
      </c>
      <c r="DS27" s="26">
        <v>4.3857722987483009E-3</v>
      </c>
      <c r="DT27" s="26">
        <v>1.2845054524588614E-2</v>
      </c>
      <c r="DU27" s="26">
        <v>3.6976923067129645E-4</v>
      </c>
      <c r="DV27" s="26">
        <v>4.3676987758433372E-3</v>
      </c>
      <c r="DW27" s="26">
        <v>5.3785617656885047E-2</v>
      </c>
      <c r="DX27" s="27">
        <v>0</v>
      </c>
      <c r="DY27" s="26">
        <v>3387.0019107672078</v>
      </c>
      <c r="DZ27" s="26">
        <v>26.518596977679355</v>
      </c>
      <c r="EA27" s="26">
        <v>22.695424139095937</v>
      </c>
      <c r="EB27" s="26">
        <v>18.975718523386689</v>
      </c>
      <c r="EC27" s="26">
        <v>0.41836212294201186</v>
      </c>
      <c r="ED27" s="26">
        <v>0.40898327275851926</v>
      </c>
      <c r="EE27" s="26">
        <v>19.128183875759767</v>
      </c>
      <c r="EF27" s="26">
        <v>47.955242283583942</v>
      </c>
      <c r="EG27" s="26">
        <v>1.6031356029079997</v>
      </c>
      <c r="EH27" s="26">
        <v>19.622082840441195</v>
      </c>
      <c r="EI27" s="26">
        <v>223.59099651991974</v>
      </c>
      <c r="EJ27" s="26">
        <v>0</v>
      </c>
      <c r="EK27" s="26">
        <v>-154.84162224904856</v>
      </c>
      <c r="EL27" s="26">
        <v>-0.15570243712046955</v>
      </c>
      <c r="EM27" s="26">
        <v>-8.5505764291129494E-2</v>
      </c>
      <c r="EN27" s="26">
        <v>-3.2619816742867416E-2</v>
      </c>
      <c r="EO27" s="26">
        <v>0</v>
      </c>
      <c r="EP27" s="27">
        <v>0</v>
      </c>
      <c r="EQ27" s="27">
        <v>0</v>
      </c>
      <c r="ER27" s="27">
        <v>-2.2025296435301134</v>
      </c>
      <c r="ES27" s="27">
        <v>0</v>
      </c>
      <c r="ET27" s="27">
        <v>0</v>
      </c>
      <c r="EU27" s="27">
        <v>0</v>
      </c>
      <c r="EV27" s="27">
        <v>0</v>
      </c>
      <c r="EW27" s="27">
        <v>-50.287395594615973</v>
      </c>
      <c r="EX27" s="27">
        <v>-5.4551032748712314E-2</v>
      </c>
      <c r="EY27" s="27">
        <v>-3.1179664498435136E-2</v>
      </c>
      <c r="EZ27" s="27">
        <v>-1.2452935689692276E-2</v>
      </c>
      <c r="FA27" s="27">
        <v>0</v>
      </c>
      <c r="FB27" s="27">
        <v>0</v>
      </c>
      <c r="FC27" s="27">
        <v>0</v>
      </c>
      <c r="FD27" s="27">
        <v>-0.71564487366295937</v>
      </c>
      <c r="FE27" s="27">
        <v>0</v>
      </c>
      <c r="FF27" s="27">
        <v>0</v>
      </c>
      <c r="FG27" s="27">
        <v>0</v>
      </c>
      <c r="FH27" s="27">
        <v>0.924143425379502</v>
      </c>
      <c r="FI27" s="27">
        <v>0</v>
      </c>
      <c r="FJ27" s="27">
        <v>0</v>
      </c>
      <c r="FK27" s="27">
        <v>3455.6100125303119</v>
      </c>
      <c r="FL27" s="27">
        <v>0</v>
      </c>
      <c r="FM27" s="27">
        <v>0</v>
      </c>
      <c r="GK27">
        <v>0</v>
      </c>
      <c r="GL27">
        <v>0</v>
      </c>
      <c r="GM27">
        <v>0</v>
      </c>
      <c r="GN27">
        <v>1</v>
      </c>
      <c r="GO27">
        <v>0</v>
      </c>
      <c r="GP27">
        <v>0.50166666699999996</v>
      </c>
      <c r="GQ27">
        <v>0.49833333299999999</v>
      </c>
      <c r="GR27">
        <v>0</v>
      </c>
      <c r="GS27">
        <v>1</v>
      </c>
      <c r="GT27">
        <v>0</v>
      </c>
      <c r="GU27">
        <v>0</v>
      </c>
      <c r="GV27">
        <v>0</v>
      </c>
      <c r="GW27">
        <v>0</v>
      </c>
      <c r="GY27">
        <v>-1.917008E-3</v>
      </c>
      <c r="GZ27">
        <v>9.7992119999999999E-3</v>
      </c>
      <c r="HA27">
        <v>0</v>
      </c>
      <c r="HB27">
        <v>0</v>
      </c>
      <c r="HC27">
        <v>0</v>
      </c>
      <c r="HD27">
        <v>1</v>
      </c>
    </row>
    <row r="28" spans="9:212">
      <c r="I28" t="s">
        <v>252</v>
      </c>
      <c r="J28">
        <v>24</v>
      </c>
      <c r="K28">
        <v>261</v>
      </c>
      <c r="L28">
        <v>202109</v>
      </c>
      <c r="M28">
        <v>18</v>
      </c>
      <c r="N28">
        <v>1</v>
      </c>
      <c r="O28">
        <v>0</v>
      </c>
      <c r="P28">
        <v>3595.9681879999998</v>
      </c>
      <c r="Q28">
        <v>160.88030209999999</v>
      </c>
      <c r="R28">
        <v>53.190713199999998</v>
      </c>
      <c r="S28">
        <v>0</v>
      </c>
      <c r="T28">
        <v>0</v>
      </c>
      <c r="U28">
        <v>0.1699</v>
      </c>
      <c r="V28">
        <v>120</v>
      </c>
      <c r="W28">
        <v>18</v>
      </c>
      <c r="X28">
        <v>102</v>
      </c>
      <c r="Y28">
        <v>797</v>
      </c>
      <c r="Z28">
        <v>14500</v>
      </c>
      <c r="AA28">
        <v>0.105</v>
      </c>
      <c r="AB28">
        <v>225.46367620000001</v>
      </c>
      <c r="AC28">
        <v>0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3595.9681879999998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F28" t="s">
        <v>253</v>
      </c>
      <c r="BG28">
        <v>0</v>
      </c>
      <c r="BH28">
        <v>202109</v>
      </c>
      <c r="BI28">
        <v>261</v>
      </c>
      <c r="BJ28">
        <v>102</v>
      </c>
      <c r="BK28" s="9">
        <v>3595.97</v>
      </c>
      <c r="BL28">
        <v>-225.46</v>
      </c>
      <c r="BM28">
        <v>0.1699</v>
      </c>
      <c r="BN28">
        <v>120</v>
      </c>
      <c r="BO28">
        <v>18</v>
      </c>
      <c r="BP28">
        <v>797</v>
      </c>
      <c r="BQ28">
        <v>12</v>
      </c>
      <c r="BR28" s="23">
        <v>0.11</v>
      </c>
      <c r="BS28">
        <v>9</v>
      </c>
      <c r="BU28">
        <v>0</v>
      </c>
      <c r="BV28">
        <v>0</v>
      </c>
      <c r="BY28">
        <v>0</v>
      </c>
      <c r="BZ28" s="9">
        <v>3560.92</v>
      </c>
      <c r="CA28">
        <v>-172.64</v>
      </c>
      <c r="CB28">
        <v>-52.86</v>
      </c>
      <c r="CC28">
        <v>-225.5</v>
      </c>
      <c r="CE28">
        <v>3560.9217595822965</v>
      </c>
      <c r="CF28">
        <v>-172.63566053545151</v>
      </c>
      <c r="CG28">
        <v>-52.860950473167108</v>
      </c>
      <c r="CH28">
        <v>-225.49661100861863</v>
      </c>
      <c r="CI28">
        <v>-1162.1467295847306</v>
      </c>
      <c r="CJ28">
        <v>-416.3295474755999</v>
      </c>
      <c r="CK28">
        <v>-1578.4762770603304</v>
      </c>
      <c r="CM28">
        <v>1</v>
      </c>
      <c r="CN28">
        <v>1</v>
      </c>
      <c r="CO28">
        <v>0.9</v>
      </c>
      <c r="CP28" s="9">
        <v>3595.97</v>
      </c>
      <c r="CQ28" s="9">
        <v>3223.11</v>
      </c>
      <c r="CR28" s="9">
        <v>3595.97</v>
      </c>
      <c r="CS28" s="9">
        <v>3567.3</v>
      </c>
      <c r="CT28">
        <v>214.07</v>
      </c>
      <c r="CU28">
        <v>200.44</v>
      </c>
      <c r="CV28">
        <v>160.88</v>
      </c>
      <c r="CW28">
        <v>153.43</v>
      </c>
      <c r="CX28">
        <v>53.19</v>
      </c>
      <c r="CY28">
        <v>47</v>
      </c>
      <c r="DA28">
        <v>-0.155320439</v>
      </c>
      <c r="DB28">
        <v>0.59481218999999996</v>
      </c>
      <c r="DC28">
        <v>-0.155320439</v>
      </c>
      <c r="DL28" s="27">
        <v>0</v>
      </c>
      <c r="DM28" s="26">
        <v>0.8892676423677538</v>
      </c>
      <c r="DN28" s="26">
        <v>7.4087745347845889E-3</v>
      </c>
      <c r="DO28" s="26">
        <v>5.479234896584243E-3</v>
      </c>
      <c r="DP28" s="26">
        <v>4.576101244732453E-3</v>
      </c>
      <c r="DQ28" s="26">
        <v>1.0121276165626468E-4</v>
      </c>
      <c r="DR28" s="26">
        <v>1.0149854847517014E-4</v>
      </c>
      <c r="DS28" s="26">
        <v>4.6278652435837566E-3</v>
      </c>
      <c r="DT28" s="26">
        <v>1.2581095781931759E-2</v>
      </c>
      <c r="DU28" s="26">
        <v>4.7243136443277854E-4</v>
      </c>
      <c r="DV28" s="26">
        <v>8.7534710745916372E-3</v>
      </c>
      <c r="DW28" s="26">
        <v>6.6630672181473657E-2</v>
      </c>
      <c r="DX28" s="27">
        <v>0</v>
      </c>
      <c r="DY28" s="26">
        <v>3166.5181390780804</v>
      </c>
      <c r="DZ28" s="26">
        <v>27.647598374292397</v>
      </c>
      <c r="EA28" s="26">
        <v>21.379466901732563</v>
      </c>
      <c r="EB28" s="26">
        <v>18.627209116174718</v>
      </c>
      <c r="EC28" s="26">
        <v>0.40328605448971472</v>
      </c>
      <c r="ED28" s="26">
        <v>0.38750662232679389</v>
      </c>
      <c r="EE28" s="26">
        <v>19.420492897598699</v>
      </c>
      <c r="EF28" s="26">
        <v>44.796436390366885</v>
      </c>
      <c r="EG28" s="26">
        <v>2.0121188756665189</v>
      </c>
      <c r="EH28" s="26">
        <v>38.750266716200962</v>
      </c>
      <c r="EI28" s="26">
        <v>271.54623880350368</v>
      </c>
      <c r="EJ28" s="26">
        <v>0</v>
      </c>
      <c r="EK28" s="26">
        <v>-153.95417775581873</v>
      </c>
      <c r="EL28" s="26">
        <v>-0.16166531880422019</v>
      </c>
      <c r="EM28" s="26">
        <v>-8.9864192260898257E-2</v>
      </c>
      <c r="EN28" s="26">
        <v>-3.4884677799271388E-2</v>
      </c>
      <c r="EO28" s="26">
        <v>0</v>
      </c>
      <c r="EP28" s="27">
        <v>0</v>
      </c>
      <c r="EQ28" s="27">
        <v>0</v>
      </c>
      <c r="ER28" s="27">
        <v>-2.1892851505666346</v>
      </c>
      <c r="ES28" s="27">
        <v>0</v>
      </c>
      <c r="ET28" s="27">
        <v>0</v>
      </c>
      <c r="EU28" s="27">
        <v>0</v>
      </c>
      <c r="EV28" s="27">
        <v>0</v>
      </c>
      <c r="EW28" s="27">
        <v>-47.153583585504144</v>
      </c>
      <c r="EX28" s="27">
        <v>-5.3945298010821083E-2</v>
      </c>
      <c r="EY28" s="27">
        <v>-3.1126734957110117E-2</v>
      </c>
      <c r="EZ28" s="27">
        <v>-1.2644632838124822E-2</v>
      </c>
      <c r="FA28" s="27">
        <v>0</v>
      </c>
      <c r="FB28" s="27">
        <v>0</v>
      </c>
      <c r="FC28" s="27">
        <v>0</v>
      </c>
      <c r="FD28" s="27">
        <v>-0.67096915015305525</v>
      </c>
      <c r="FE28" s="27">
        <v>0</v>
      </c>
      <c r="FF28" s="27">
        <v>0</v>
      </c>
      <c r="FG28" s="27">
        <v>0</v>
      </c>
      <c r="FH28" s="27">
        <v>0.90683296580551132</v>
      </c>
      <c r="FI28" s="27">
        <v>0</v>
      </c>
      <c r="FJ28" s="27">
        <v>0</v>
      </c>
      <c r="FK28" s="27">
        <v>3234.5756995247698</v>
      </c>
      <c r="FL28" s="27">
        <v>0</v>
      </c>
      <c r="FM28" s="27">
        <v>0</v>
      </c>
      <c r="GK28">
        <v>0</v>
      </c>
      <c r="GL28">
        <v>0</v>
      </c>
      <c r="GM28">
        <v>0</v>
      </c>
      <c r="GN28">
        <v>1</v>
      </c>
      <c r="GO28">
        <v>0</v>
      </c>
      <c r="GP28">
        <v>0.50166666699999996</v>
      </c>
      <c r="GQ28">
        <v>0.49833333299999999</v>
      </c>
      <c r="GR28">
        <v>0</v>
      </c>
      <c r="GS28">
        <v>1</v>
      </c>
      <c r="GT28">
        <v>0</v>
      </c>
      <c r="GU28">
        <v>0</v>
      </c>
      <c r="GV28">
        <v>0</v>
      </c>
      <c r="GW28">
        <v>0</v>
      </c>
      <c r="GY28">
        <v>0.115061571</v>
      </c>
      <c r="GZ28">
        <v>8.9203600000000004E-3</v>
      </c>
      <c r="HA28">
        <v>0</v>
      </c>
      <c r="HB28">
        <v>0</v>
      </c>
      <c r="HC28">
        <v>0</v>
      </c>
      <c r="HD28">
        <v>1</v>
      </c>
    </row>
    <row r="29" spans="9:212">
      <c r="I29" t="s">
        <v>252</v>
      </c>
      <c r="J29">
        <v>24</v>
      </c>
      <c r="K29">
        <v>262</v>
      </c>
      <c r="L29">
        <v>202110</v>
      </c>
      <c r="M29">
        <v>17</v>
      </c>
      <c r="N29">
        <v>1</v>
      </c>
      <c r="O29">
        <v>0</v>
      </c>
      <c r="P29">
        <v>3435.0878849999999</v>
      </c>
      <c r="Q29">
        <v>160.88030209999999</v>
      </c>
      <c r="R29">
        <v>50.912916250000002</v>
      </c>
      <c r="S29">
        <v>0</v>
      </c>
      <c r="T29">
        <v>0</v>
      </c>
      <c r="U29">
        <v>0.1699</v>
      </c>
      <c r="V29">
        <v>120</v>
      </c>
      <c r="W29">
        <v>17</v>
      </c>
      <c r="X29">
        <v>103</v>
      </c>
      <c r="Y29">
        <v>797</v>
      </c>
      <c r="Z29">
        <v>14500</v>
      </c>
      <c r="AA29">
        <v>0.105</v>
      </c>
      <c r="AB29">
        <v>225.46367620000001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3435.0878849999999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F29" t="s">
        <v>253</v>
      </c>
      <c r="BG29">
        <v>0</v>
      </c>
      <c r="BH29">
        <v>202110</v>
      </c>
      <c r="BI29">
        <v>262</v>
      </c>
      <c r="BJ29">
        <v>103</v>
      </c>
      <c r="BK29" s="9">
        <v>3435.09</v>
      </c>
      <c r="BL29">
        <v>-225.46</v>
      </c>
      <c r="BM29">
        <v>0.1699</v>
      </c>
      <c r="BN29">
        <v>120</v>
      </c>
      <c r="BO29">
        <v>17</v>
      </c>
      <c r="BP29">
        <v>797</v>
      </c>
      <c r="BQ29">
        <v>12</v>
      </c>
      <c r="BR29" s="23">
        <v>0.11</v>
      </c>
      <c r="BS29">
        <v>10</v>
      </c>
      <c r="BU29">
        <v>0</v>
      </c>
      <c r="BV29">
        <v>0</v>
      </c>
      <c r="BY29">
        <v>0</v>
      </c>
      <c r="BZ29" s="9">
        <v>3385.84</v>
      </c>
      <c r="CA29">
        <v>-175.08</v>
      </c>
      <c r="CB29">
        <v>-50.42</v>
      </c>
      <c r="CC29">
        <v>-225.5</v>
      </c>
      <c r="CE29">
        <v>3385.8418658197638</v>
      </c>
      <c r="CF29">
        <v>-175.07989376253261</v>
      </c>
      <c r="CG29">
        <v>-50.416717246086009</v>
      </c>
      <c r="CH29">
        <v>-225.49661100861863</v>
      </c>
      <c r="CI29">
        <v>-1337.2266233472633</v>
      </c>
      <c r="CJ29">
        <v>-466.74626472168592</v>
      </c>
      <c r="CK29">
        <v>-1803.972888068949</v>
      </c>
      <c r="CM29">
        <v>1</v>
      </c>
      <c r="CN29">
        <v>1</v>
      </c>
      <c r="CO29">
        <v>0.89</v>
      </c>
      <c r="CP29" s="9">
        <v>3435.09</v>
      </c>
      <c r="CQ29" s="9">
        <v>3004.6</v>
      </c>
      <c r="CR29" s="9">
        <v>3435.09</v>
      </c>
      <c r="CS29" s="9">
        <v>3392.59</v>
      </c>
      <c r="CT29">
        <v>211.79</v>
      </c>
      <c r="CU29">
        <v>196.28</v>
      </c>
      <c r="CV29">
        <v>160.88</v>
      </c>
      <c r="CW29">
        <v>152.38</v>
      </c>
      <c r="CX29">
        <v>50.91</v>
      </c>
      <c r="CY29">
        <v>43.9</v>
      </c>
      <c r="DA29">
        <v>-9.1701735000000006E-2</v>
      </c>
      <c r="DB29">
        <v>0.59492919300000002</v>
      </c>
      <c r="DC29">
        <v>-9.1701735000000006E-2</v>
      </c>
      <c r="DL29" s="27">
        <v>0</v>
      </c>
      <c r="DM29" s="26">
        <v>0.87138636346677212</v>
      </c>
      <c r="DN29" s="26">
        <v>7.7527869245411912E-3</v>
      </c>
      <c r="DO29" s="26">
        <v>5.9241241045148614E-3</v>
      </c>
      <c r="DP29" s="26">
        <v>4.5052492817613679E-3</v>
      </c>
      <c r="DQ29" s="26">
        <v>1.0453439134622367E-4</v>
      </c>
      <c r="DR29" s="26">
        <v>1.0114280289298585E-4</v>
      </c>
      <c r="DS29" s="26">
        <v>4.7276871538633894E-3</v>
      </c>
      <c r="DT29" s="26">
        <v>1.2331077679819204E-2</v>
      </c>
      <c r="DU29" s="26">
        <v>5.7392991290794871E-4</v>
      </c>
      <c r="DV29" s="26">
        <v>1.3381336318175393E-2</v>
      </c>
      <c r="DW29" s="26">
        <v>7.9211767963405413E-2</v>
      </c>
      <c r="DX29" s="27">
        <v>0</v>
      </c>
      <c r="DY29" s="26">
        <v>2950.2299254351592</v>
      </c>
      <c r="DZ29" s="26">
        <v>27.58928328417268</v>
      </c>
      <c r="EA29" s="26">
        <v>22.103353959817582</v>
      </c>
      <c r="EB29" s="26">
        <v>17.579234292759235</v>
      </c>
      <c r="EC29" s="26">
        <v>0.39863378671834621</v>
      </c>
      <c r="ED29" s="26">
        <v>0.36907458783888814</v>
      </c>
      <c r="EE29" s="26">
        <v>19.049347688242353</v>
      </c>
      <c r="EF29" s="26">
        <v>41.745746058798254</v>
      </c>
      <c r="EG29" s="26">
        <v>2.3996254979933127</v>
      </c>
      <c r="EH29" s="26">
        <v>58.17075961379966</v>
      </c>
      <c r="EI29" s="26">
        <v>316.34267519387055</v>
      </c>
      <c r="EJ29" s="26">
        <v>0</v>
      </c>
      <c r="EK29" s="26">
        <v>-153.03070843830483</v>
      </c>
      <c r="EL29" s="26">
        <v>-0.17554522984655285</v>
      </c>
      <c r="EM29" s="26">
        <v>-9.1002689286955263E-2</v>
      </c>
      <c r="EN29" s="26">
        <v>-3.6145619600961597E-2</v>
      </c>
      <c r="EO29" s="26">
        <v>0</v>
      </c>
      <c r="EP29" s="27">
        <v>0</v>
      </c>
      <c r="EQ29" s="27">
        <v>0</v>
      </c>
      <c r="ER29" s="27">
        <v>-2.1776984542238558</v>
      </c>
      <c r="ES29" s="27">
        <v>0</v>
      </c>
      <c r="ET29" s="27">
        <v>0</v>
      </c>
      <c r="EU29" s="27">
        <v>0</v>
      </c>
      <c r="EV29" s="27">
        <v>0</v>
      </c>
      <c r="EW29" s="27">
        <v>-44.082008205450215</v>
      </c>
      <c r="EX29" s="27">
        <v>-5.5597614425599295E-2</v>
      </c>
      <c r="EY29" s="27">
        <v>-2.9895902846401489E-2</v>
      </c>
      <c r="EZ29" s="27">
        <v>-1.2414160272896744E-2</v>
      </c>
      <c r="FA29" s="27">
        <v>0</v>
      </c>
      <c r="FB29" s="27">
        <v>0</v>
      </c>
      <c r="FC29" s="27">
        <v>0</v>
      </c>
      <c r="FD29" s="27">
        <v>-0.62782883529020317</v>
      </c>
      <c r="FE29" s="27">
        <v>0</v>
      </c>
      <c r="FF29" s="27">
        <v>0</v>
      </c>
      <c r="FG29" s="27">
        <v>0</v>
      </c>
      <c r="FH29" s="27">
        <v>0.88967305816893572</v>
      </c>
      <c r="FI29" s="27">
        <v>0</v>
      </c>
      <c r="FJ29" s="27">
        <v>0</v>
      </c>
      <c r="FK29" s="27">
        <v>3017.900430758627</v>
      </c>
      <c r="FL29" s="27">
        <v>0</v>
      </c>
      <c r="FM29" s="27">
        <v>0</v>
      </c>
      <c r="GK29">
        <v>0</v>
      </c>
      <c r="GL29">
        <v>0</v>
      </c>
      <c r="GM29">
        <v>0</v>
      </c>
      <c r="GN29">
        <v>1</v>
      </c>
      <c r="GO29">
        <v>0</v>
      </c>
      <c r="GP29">
        <v>0.50166666699999996</v>
      </c>
      <c r="GQ29">
        <v>0.49833333299999999</v>
      </c>
      <c r="GR29">
        <v>0</v>
      </c>
      <c r="GS29">
        <v>1</v>
      </c>
      <c r="GT29">
        <v>0</v>
      </c>
      <c r="GU29">
        <v>0</v>
      </c>
      <c r="GV29">
        <v>0</v>
      </c>
      <c r="GW29">
        <v>0</v>
      </c>
      <c r="GY29">
        <v>0.178680275</v>
      </c>
      <c r="GZ29">
        <v>9.0373629999999996E-3</v>
      </c>
      <c r="HA29">
        <v>0</v>
      </c>
      <c r="HB29">
        <v>0</v>
      </c>
      <c r="HC29">
        <v>0</v>
      </c>
      <c r="HD29">
        <v>1</v>
      </c>
    </row>
    <row r="30" spans="9:212">
      <c r="I30" t="s">
        <v>252</v>
      </c>
      <c r="J30">
        <v>24</v>
      </c>
      <c r="K30">
        <v>263</v>
      </c>
      <c r="L30">
        <v>202111</v>
      </c>
      <c r="M30">
        <v>16</v>
      </c>
      <c r="N30">
        <v>1</v>
      </c>
      <c r="O30">
        <v>0</v>
      </c>
      <c r="P30">
        <v>3274.2075829999999</v>
      </c>
      <c r="Q30">
        <v>160.88030209999999</v>
      </c>
      <c r="R30">
        <v>48.63511931</v>
      </c>
      <c r="S30">
        <v>0</v>
      </c>
      <c r="T30">
        <v>0</v>
      </c>
      <c r="U30">
        <v>0.1699</v>
      </c>
      <c r="V30">
        <v>120</v>
      </c>
      <c r="W30">
        <v>16</v>
      </c>
      <c r="X30">
        <v>104</v>
      </c>
      <c r="Y30">
        <v>797</v>
      </c>
      <c r="Z30">
        <v>14500</v>
      </c>
      <c r="AA30">
        <v>0.105</v>
      </c>
      <c r="AB30">
        <v>225.46367620000001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3274.2075829999999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F30" t="s">
        <v>253</v>
      </c>
      <c r="BG30">
        <v>0</v>
      </c>
      <c r="BH30">
        <v>202111</v>
      </c>
      <c r="BI30">
        <v>263</v>
      </c>
      <c r="BJ30">
        <v>104</v>
      </c>
      <c r="BK30" s="9">
        <v>3274.21</v>
      </c>
      <c r="BL30">
        <v>-225.46</v>
      </c>
      <c r="BM30">
        <v>0.1699</v>
      </c>
      <c r="BN30">
        <v>120</v>
      </c>
      <c r="BO30">
        <v>16</v>
      </c>
      <c r="BP30">
        <v>797</v>
      </c>
      <c r="BQ30">
        <v>12</v>
      </c>
      <c r="BR30" s="23">
        <v>0.11</v>
      </c>
      <c r="BS30">
        <v>11</v>
      </c>
      <c r="BU30">
        <v>0</v>
      </c>
      <c r="BV30">
        <v>0</v>
      </c>
      <c r="BY30">
        <v>0</v>
      </c>
      <c r="BZ30" s="9">
        <v>3208.28</v>
      </c>
      <c r="CA30">
        <v>-177.56</v>
      </c>
      <c r="CB30">
        <v>-47.94</v>
      </c>
      <c r="CC30">
        <v>-225.5</v>
      </c>
      <c r="CE30">
        <v>3208.2831325613765</v>
      </c>
      <c r="CF30">
        <v>-177.55873325838715</v>
      </c>
      <c r="CG30">
        <v>-47.937877750231486</v>
      </c>
      <c r="CH30">
        <v>-225.49661100861863</v>
      </c>
      <c r="CI30">
        <v>-1514.7853566056503</v>
      </c>
      <c r="CJ30">
        <v>-514.68414247191743</v>
      </c>
      <c r="CK30">
        <v>-2029.4694990775677</v>
      </c>
      <c r="CM30">
        <v>1</v>
      </c>
      <c r="CN30">
        <v>1</v>
      </c>
      <c r="CO30">
        <v>0.87</v>
      </c>
      <c r="CP30" s="9">
        <v>3274.21</v>
      </c>
      <c r="CQ30" s="9">
        <v>2791.22</v>
      </c>
      <c r="CR30" s="9">
        <v>3274.21</v>
      </c>
      <c r="CS30" s="9">
        <v>3215.27</v>
      </c>
      <c r="CT30">
        <v>209.52</v>
      </c>
      <c r="CU30">
        <v>192.53</v>
      </c>
      <c r="CV30">
        <v>160.88</v>
      </c>
      <c r="CW30">
        <v>151.58000000000001</v>
      </c>
      <c r="CX30">
        <v>48.64</v>
      </c>
      <c r="CY30">
        <v>40.950000000000003</v>
      </c>
      <c r="DA30">
        <v>-0.278458914</v>
      </c>
      <c r="DB30">
        <v>0.59363066600000003</v>
      </c>
      <c r="DC30">
        <v>-0.278458914</v>
      </c>
      <c r="DL30" s="27">
        <v>0</v>
      </c>
      <c r="DM30" s="26">
        <v>0.85520074901800092</v>
      </c>
      <c r="DN30" s="26">
        <v>6.4864077942184753E-3</v>
      </c>
      <c r="DO30" s="26">
        <v>6.2115071962146632E-3</v>
      </c>
      <c r="DP30" s="26">
        <v>4.8502359113133135E-3</v>
      </c>
      <c r="DQ30" s="26">
        <v>1.0812102558278045E-4</v>
      </c>
      <c r="DR30" s="26">
        <v>1.0062463917354794E-4</v>
      </c>
      <c r="DS30" s="26">
        <v>4.6263579091172218E-3</v>
      </c>
      <c r="DT30" s="26">
        <v>1.2089054675314976E-2</v>
      </c>
      <c r="DU30" s="26">
        <v>6.7507271580093456E-4</v>
      </c>
      <c r="DV30" s="26">
        <v>1.8109023472038781E-2</v>
      </c>
      <c r="DW30" s="26">
        <v>9.1542845643224624E-2</v>
      </c>
      <c r="DX30" s="27">
        <v>0</v>
      </c>
      <c r="DY30" s="26">
        <v>2743.5134241443266</v>
      </c>
      <c r="DZ30" s="26">
        <v>21.939222346700959</v>
      </c>
      <c r="EA30" s="26">
        <v>22.099381259625527</v>
      </c>
      <c r="EB30" s="26">
        <v>18.096732603290356</v>
      </c>
      <c r="EC30" s="26">
        <v>0.39372614783537951</v>
      </c>
      <c r="ED30" s="26">
        <v>0.34988711692015073</v>
      </c>
      <c r="EE30" s="26">
        <v>17.879334725231775</v>
      </c>
      <c r="EF30" s="26">
        <v>38.777951565166362</v>
      </c>
      <c r="EG30" s="26">
        <v>2.7687000858322008</v>
      </c>
      <c r="EH30" s="26">
        <v>77.22010730204201</v>
      </c>
      <c r="EI30" s="26">
        <v>358.08842125266881</v>
      </c>
      <c r="EJ30" s="26">
        <v>0</v>
      </c>
      <c r="EK30" s="26">
        <v>-152.35818284408336</v>
      </c>
      <c r="EL30" s="26">
        <v>-0.18991695333049535</v>
      </c>
      <c r="EM30" s="26">
        <v>-9.9101033692806317E-2</v>
      </c>
      <c r="EN30" s="26">
        <v>-3.6089813595471198E-2</v>
      </c>
      <c r="EO30" s="26">
        <v>0</v>
      </c>
      <c r="EP30" s="27">
        <v>0</v>
      </c>
      <c r="EQ30" s="27">
        <v>0</v>
      </c>
      <c r="ER30" s="27">
        <v>-2.1674802048285096</v>
      </c>
      <c r="ES30" s="27">
        <v>0</v>
      </c>
      <c r="ET30" s="27">
        <v>0</v>
      </c>
      <c r="EU30" s="27">
        <v>0</v>
      </c>
      <c r="EV30" s="27">
        <v>0</v>
      </c>
      <c r="EW30" s="27">
        <v>-41.151183581990971</v>
      </c>
      <c r="EX30" s="27">
        <v>-5.7066677885430142E-2</v>
      </c>
      <c r="EY30" s="27">
        <v>-3.0798790581367037E-2</v>
      </c>
      <c r="EZ30" s="27">
        <v>-1.1718113217997102E-2</v>
      </c>
      <c r="FA30" s="27">
        <v>0</v>
      </c>
      <c r="FB30" s="27">
        <v>0</v>
      </c>
      <c r="FC30" s="27">
        <v>0</v>
      </c>
      <c r="FD30" s="27">
        <v>-0.58608026641772148</v>
      </c>
      <c r="FE30" s="27">
        <v>0</v>
      </c>
      <c r="FF30" s="27">
        <v>0</v>
      </c>
      <c r="FG30" s="27">
        <v>0</v>
      </c>
      <c r="FH30" s="27">
        <v>0.87285702094533013</v>
      </c>
      <c r="FI30" s="27">
        <v>0</v>
      </c>
      <c r="FJ30" s="27">
        <v>0</v>
      </c>
      <c r="FK30" s="27">
        <v>2806.0424865017794</v>
      </c>
      <c r="FL30" s="27">
        <v>0</v>
      </c>
      <c r="FM30" s="27">
        <v>0</v>
      </c>
      <c r="GK30">
        <v>0</v>
      </c>
      <c r="GL30">
        <v>0</v>
      </c>
      <c r="GM30">
        <v>0</v>
      </c>
      <c r="GN30">
        <v>1</v>
      </c>
      <c r="GO30">
        <v>0</v>
      </c>
      <c r="GP30">
        <v>0.50166666699999996</v>
      </c>
      <c r="GQ30">
        <v>0.49833333299999999</v>
      </c>
      <c r="GR30">
        <v>0</v>
      </c>
      <c r="GS30">
        <v>1</v>
      </c>
      <c r="GT30">
        <v>0</v>
      </c>
      <c r="GU30">
        <v>0</v>
      </c>
      <c r="GV30">
        <v>0</v>
      </c>
      <c r="GW30">
        <v>0</v>
      </c>
      <c r="GY30">
        <v>-8.0769039999999993E-3</v>
      </c>
      <c r="GZ30">
        <v>7.7388370000000001E-3</v>
      </c>
      <c r="HA30">
        <v>0</v>
      </c>
      <c r="HB30">
        <v>0</v>
      </c>
      <c r="HC30">
        <v>0</v>
      </c>
      <c r="HD30">
        <v>1</v>
      </c>
    </row>
    <row r="31" spans="9:212">
      <c r="I31" t="s">
        <v>252</v>
      </c>
      <c r="J31">
        <v>24</v>
      </c>
      <c r="K31">
        <v>264</v>
      </c>
      <c r="L31">
        <v>202112</v>
      </c>
      <c r="M31">
        <v>15</v>
      </c>
      <c r="N31">
        <v>1</v>
      </c>
      <c r="O31">
        <v>0</v>
      </c>
      <c r="P31">
        <v>3113.3272809999999</v>
      </c>
      <c r="Q31">
        <v>160.88030209999999</v>
      </c>
      <c r="R31">
        <v>46.357322369999999</v>
      </c>
      <c r="S31">
        <v>0</v>
      </c>
      <c r="T31">
        <v>0</v>
      </c>
      <c r="U31">
        <v>0.1699</v>
      </c>
      <c r="V31">
        <v>120</v>
      </c>
      <c r="W31">
        <v>15</v>
      </c>
      <c r="X31">
        <v>105</v>
      </c>
      <c r="Y31">
        <v>797</v>
      </c>
      <c r="Z31">
        <v>14500</v>
      </c>
      <c r="AA31">
        <v>0.105</v>
      </c>
      <c r="AB31">
        <v>225.46367620000001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3113.3272809999999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F31" t="s">
        <v>253</v>
      </c>
      <c r="BG31">
        <v>0</v>
      </c>
      <c r="BH31">
        <v>202112</v>
      </c>
      <c r="BI31">
        <v>264</v>
      </c>
      <c r="BJ31">
        <v>105</v>
      </c>
      <c r="BK31" s="9">
        <v>3113.33</v>
      </c>
      <c r="BL31">
        <v>-225.46</v>
      </c>
      <c r="BM31">
        <v>0.1699</v>
      </c>
      <c r="BN31">
        <v>120</v>
      </c>
      <c r="BO31">
        <v>15</v>
      </c>
      <c r="BP31">
        <v>797</v>
      </c>
      <c r="BQ31">
        <v>12</v>
      </c>
      <c r="BR31" s="23">
        <v>0.11</v>
      </c>
      <c r="BS31">
        <v>12</v>
      </c>
      <c r="BU31">
        <v>0</v>
      </c>
      <c r="BV31">
        <v>0</v>
      </c>
      <c r="BY31">
        <v>0</v>
      </c>
      <c r="BZ31" s="9">
        <v>3028.21</v>
      </c>
      <c r="CA31">
        <v>-180.07</v>
      </c>
      <c r="CB31">
        <v>-45.42</v>
      </c>
      <c r="CC31">
        <v>-225.5</v>
      </c>
      <c r="CE31">
        <v>3028.2104635712726</v>
      </c>
      <c r="CF31">
        <v>-180.07266899010381</v>
      </c>
      <c r="CG31">
        <v>-45.423942018514815</v>
      </c>
      <c r="CH31">
        <v>-225.49661100861863</v>
      </c>
      <c r="CI31">
        <v>-1694.858025595754</v>
      </c>
      <c r="CJ31">
        <v>-560.10808449043225</v>
      </c>
      <c r="CK31">
        <v>-2254.9661100861863</v>
      </c>
      <c r="CM31">
        <v>1</v>
      </c>
      <c r="CN31">
        <v>1</v>
      </c>
      <c r="CO31">
        <v>0.85</v>
      </c>
      <c r="CP31" s="9">
        <v>3113.33</v>
      </c>
      <c r="CQ31" s="9">
        <v>2581.58</v>
      </c>
      <c r="CR31" s="9">
        <v>3113.33</v>
      </c>
      <c r="CS31" s="9">
        <v>3035.35</v>
      </c>
      <c r="CT31">
        <v>207.24</v>
      </c>
      <c r="CU31">
        <v>188.47</v>
      </c>
      <c r="CV31">
        <v>160.88</v>
      </c>
      <c r="CW31">
        <v>150.49</v>
      </c>
      <c r="CX31">
        <v>46.36</v>
      </c>
      <c r="CY31">
        <v>37.979999999999997</v>
      </c>
      <c r="DA31">
        <v>-9.5203113000000006E-2</v>
      </c>
      <c r="DB31">
        <v>0.59329463900000001</v>
      </c>
      <c r="DC31">
        <v>-9.5203113000000006E-2</v>
      </c>
      <c r="DL31" s="27">
        <v>0</v>
      </c>
      <c r="DM31" s="26">
        <v>0.83802238113734262</v>
      </c>
      <c r="DN31" s="26">
        <v>7.4038495749130448E-3</v>
      </c>
      <c r="DO31" s="26">
        <v>5.3047738396856696E-3</v>
      </c>
      <c r="DP31" s="26">
        <v>5.0914738309670894E-3</v>
      </c>
      <c r="DQ31" s="26">
        <v>1.0310145350050299E-4</v>
      </c>
      <c r="DR31" s="26">
        <v>9.8035583359061055E-5</v>
      </c>
      <c r="DS31" s="26">
        <v>4.9919780796095639E-3</v>
      </c>
      <c r="DT31" s="26">
        <v>1.1841427445952481E-2</v>
      </c>
      <c r="DU31" s="26">
        <v>7.7569735497448253E-4</v>
      </c>
      <c r="DV31" s="26">
        <v>2.2735381381156002E-2</v>
      </c>
      <c r="DW31" s="26">
        <v>0.1036319003185396</v>
      </c>
      <c r="DX31" s="27">
        <v>0</v>
      </c>
      <c r="DY31" s="26">
        <v>2537.4147075111637</v>
      </c>
      <c r="DZ31" s="26">
        <v>23.725102556494186</v>
      </c>
      <c r="EA31" s="26">
        <v>17.936636954450371</v>
      </c>
      <c r="EB31" s="26">
        <v>18.114661431762674</v>
      </c>
      <c r="EC31" s="26">
        <v>0.35866197006934769</v>
      </c>
      <c r="ED31" s="26">
        <v>0.32391867169528687</v>
      </c>
      <c r="EE31" s="26">
        <v>18.42809967338825</v>
      </c>
      <c r="EF31" s="26">
        <v>35.849078509185169</v>
      </c>
      <c r="EG31" s="26">
        <v>3.1185872027523516</v>
      </c>
      <c r="EH31" s="26">
        <v>95.099442027273781</v>
      </c>
      <c r="EI31" s="26">
        <v>396.86637281783516</v>
      </c>
      <c r="EJ31" s="26">
        <v>0</v>
      </c>
      <c r="EK31" s="26">
        <v>-151.4094085089159</v>
      </c>
      <c r="EL31" s="26">
        <v>-0.18208081638938711</v>
      </c>
      <c r="EM31" s="26">
        <v>-0.10656640827291772</v>
      </c>
      <c r="EN31" s="26">
        <v>-3.9403467308345479E-2</v>
      </c>
      <c r="EO31" s="26">
        <v>0</v>
      </c>
      <c r="EP31" s="27">
        <v>0</v>
      </c>
      <c r="EQ31" s="27">
        <v>0</v>
      </c>
      <c r="ER31" s="27">
        <v>-2.154160022683226</v>
      </c>
      <c r="ES31" s="27">
        <v>0</v>
      </c>
      <c r="ET31" s="27">
        <v>0</v>
      </c>
      <c r="EU31" s="27">
        <v>0</v>
      </c>
      <c r="EV31" s="27">
        <v>0</v>
      </c>
      <c r="EW31" s="27">
        <v>-38.212442459602329</v>
      </c>
      <c r="EX31" s="27">
        <v>-5.2179655580842574E-2</v>
      </c>
      <c r="EY31" s="27">
        <v>-3.1282706242186362E-2</v>
      </c>
      <c r="EZ31" s="27">
        <v>-1.2065321425463984E-2</v>
      </c>
      <c r="FA31" s="27">
        <v>0</v>
      </c>
      <c r="FB31" s="27">
        <v>0</v>
      </c>
      <c r="FC31" s="27">
        <v>0</v>
      </c>
      <c r="FD31" s="27">
        <v>-0.54445717687866468</v>
      </c>
      <c r="FE31" s="27">
        <v>0</v>
      </c>
      <c r="FF31" s="27">
        <v>0</v>
      </c>
      <c r="FG31" s="27">
        <v>0</v>
      </c>
      <c r="FH31" s="27">
        <v>0.85592557983640882</v>
      </c>
      <c r="FI31" s="27">
        <v>0</v>
      </c>
      <c r="FJ31" s="27">
        <v>0</v>
      </c>
      <c r="FK31" s="27">
        <v>2597.5497704239406</v>
      </c>
      <c r="FL31" s="27">
        <v>0</v>
      </c>
      <c r="FM31" s="27">
        <v>0</v>
      </c>
      <c r="GK31">
        <v>0</v>
      </c>
      <c r="GL31">
        <v>0</v>
      </c>
      <c r="GM31">
        <v>0</v>
      </c>
      <c r="GN31">
        <v>1</v>
      </c>
      <c r="GO31">
        <v>0</v>
      </c>
      <c r="GP31">
        <v>0.50166666699999996</v>
      </c>
      <c r="GQ31">
        <v>0.49833333299999999</v>
      </c>
      <c r="GR31">
        <v>0</v>
      </c>
      <c r="GS31">
        <v>1</v>
      </c>
      <c r="GT31">
        <v>0</v>
      </c>
      <c r="GU31">
        <v>0</v>
      </c>
      <c r="GV31">
        <v>0</v>
      </c>
      <c r="GW31">
        <v>0</v>
      </c>
      <c r="GY31">
        <v>0.175178897</v>
      </c>
      <c r="GZ31">
        <v>7.4028100000000001E-3</v>
      </c>
      <c r="HA31">
        <v>0</v>
      </c>
      <c r="HB31">
        <v>0</v>
      </c>
      <c r="HC31">
        <v>0</v>
      </c>
      <c r="HD31">
        <v>1</v>
      </c>
    </row>
    <row r="32" spans="9:212">
      <c r="I32" t="s">
        <v>252</v>
      </c>
      <c r="J32">
        <v>24</v>
      </c>
      <c r="K32">
        <v>265</v>
      </c>
      <c r="L32">
        <v>202201</v>
      </c>
      <c r="M32">
        <v>14</v>
      </c>
      <c r="N32">
        <v>1</v>
      </c>
      <c r="O32">
        <v>0</v>
      </c>
      <c r="P32">
        <v>2952.4469789999998</v>
      </c>
      <c r="Q32">
        <v>160.88030209999999</v>
      </c>
      <c r="R32">
        <v>44.079525420000003</v>
      </c>
      <c r="S32">
        <v>0</v>
      </c>
      <c r="T32">
        <v>0</v>
      </c>
      <c r="U32">
        <v>0.1699</v>
      </c>
      <c r="V32">
        <v>120</v>
      </c>
      <c r="W32">
        <v>14</v>
      </c>
      <c r="X32">
        <v>106</v>
      </c>
      <c r="Y32">
        <v>797</v>
      </c>
      <c r="Z32">
        <v>14500</v>
      </c>
      <c r="AA32">
        <v>0.105</v>
      </c>
      <c r="AB32">
        <v>225.46367620000001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2952.4469789999998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F32" t="s">
        <v>253</v>
      </c>
      <c r="BG32">
        <v>0</v>
      </c>
      <c r="BH32">
        <v>202201</v>
      </c>
      <c r="BI32">
        <v>265</v>
      </c>
      <c r="BJ32">
        <v>106</v>
      </c>
      <c r="BK32" s="9">
        <v>2952.45</v>
      </c>
      <c r="BL32">
        <v>-225.46</v>
      </c>
      <c r="BM32">
        <v>0.1699</v>
      </c>
      <c r="BN32">
        <v>120</v>
      </c>
      <c r="BO32">
        <v>14</v>
      </c>
      <c r="BP32">
        <v>797</v>
      </c>
      <c r="BQ32">
        <v>12</v>
      </c>
      <c r="BR32" s="23">
        <v>0.11</v>
      </c>
      <c r="BS32">
        <v>1</v>
      </c>
      <c r="BU32">
        <v>0</v>
      </c>
      <c r="BV32">
        <v>0</v>
      </c>
      <c r="BY32">
        <v>0</v>
      </c>
      <c r="BZ32" s="9">
        <v>2845.59</v>
      </c>
      <c r="CA32">
        <v>-182.62</v>
      </c>
      <c r="CB32">
        <v>-42.87</v>
      </c>
      <c r="CC32">
        <v>-225.5</v>
      </c>
      <c r="CE32">
        <v>2845.5882657093839</v>
      </c>
      <c r="CF32">
        <v>-182.62219786188871</v>
      </c>
      <c r="CG32">
        <v>-42.874413146729928</v>
      </c>
      <c r="CH32">
        <v>-225.49661100861863</v>
      </c>
      <c r="CI32">
        <v>-1877.4802234576428</v>
      </c>
      <c r="CJ32">
        <v>-602.98249763716217</v>
      </c>
      <c r="CK32">
        <v>-2480.4627210948051</v>
      </c>
      <c r="CM32">
        <v>1</v>
      </c>
      <c r="CN32">
        <v>1</v>
      </c>
      <c r="CO32">
        <v>0.83</v>
      </c>
      <c r="CP32" s="9">
        <v>2952.45</v>
      </c>
      <c r="CQ32" s="9">
        <v>2376.14</v>
      </c>
      <c r="CR32" s="9">
        <v>2952.45</v>
      </c>
      <c r="CS32" s="9">
        <v>2852.33</v>
      </c>
      <c r="CT32">
        <v>204.96</v>
      </c>
      <c r="CU32">
        <v>185</v>
      </c>
      <c r="CV32">
        <v>160.88</v>
      </c>
      <c r="CW32">
        <v>149.81</v>
      </c>
      <c r="CX32">
        <v>44.08</v>
      </c>
      <c r="CY32">
        <v>35.19</v>
      </c>
      <c r="DA32">
        <v>-0.43753546700000001</v>
      </c>
      <c r="DB32">
        <v>0.59436716099999998</v>
      </c>
      <c r="DC32">
        <v>-0.43753546700000001</v>
      </c>
      <c r="DL32" s="27">
        <v>0</v>
      </c>
      <c r="DM32" s="27">
        <v>0.82324938722863872</v>
      </c>
      <c r="DN32" s="27">
        <v>5.4286858224336099E-3</v>
      </c>
      <c r="DO32" s="27">
        <v>5.9114477319497675E-3</v>
      </c>
      <c r="DP32" s="27">
        <v>4.392909850582793E-3</v>
      </c>
      <c r="DQ32" s="27">
        <v>1.0506919046217664E-4</v>
      </c>
      <c r="DR32" s="27">
        <v>9.8002760024202198E-5</v>
      </c>
      <c r="DS32" s="27">
        <v>5.095435493855412E-3</v>
      </c>
      <c r="DT32" s="27">
        <v>1.1644641758462164E-2</v>
      </c>
      <c r="DU32" s="27">
        <v>8.7373293833354357E-4</v>
      </c>
      <c r="DV32" s="27">
        <v>2.7727359460765565E-2</v>
      </c>
      <c r="DW32" s="27">
        <v>0.11547332776449208</v>
      </c>
      <c r="DX32" s="27">
        <v>0</v>
      </c>
      <c r="DY32">
        <v>2342.2465592505532</v>
      </c>
      <c r="DZ32">
        <v>16.407714359621878</v>
      </c>
      <c r="EA32">
        <v>18.935796990240938</v>
      </c>
      <c r="EB32">
        <v>14.853787363154556</v>
      </c>
      <c r="EC32">
        <v>0.34637739575940285</v>
      </c>
      <c r="ED32">
        <v>0.30652018208809889</v>
      </c>
      <c r="EE32">
        <v>17.978864741271039</v>
      </c>
      <c r="EF32">
        <v>33.124831557505523</v>
      </c>
      <c r="EG32">
        <v>3.4425058744476384</v>
      </c>
      <c r="EH32">
        <v>113.52754170066203</v>
      </c>
      <c r="EI32">
        <v>432.71545132702033</v>
      </c>
      <c r="EJ32">
        <v>0</v>
      </c>
      <c r="EK32">
        <v>-150.86764510665938</v>
      </c>
      <c r="EL32">
        <v>-0.19427986773169978</v>
      </c>
      <c r="EM32">
        <v>-9.6791944192737706E-2</v>
      </c>
      <c r="EN32">
        <v>-4.1948926937432164E-2</v>
      </c>
      <c r="EO32">
        <v>0</v>
      </c>
      <c r="EP32">
        <v>0</v>
      </c>
      <c r="EQ32">
        <v>0</v>
      </c>
      <c r="ER32">
        <v>-2.1486527382238076</v>
      </c>
      <c r="ES32">
        <v>0</v>
      </c>
      <c r="ET32">
        <v>0</v>
      </c>
      <c r="EU32">
        <v>0</v>
      </c>
      <c r="EV32">
        <v>0</v>
      </c>
      <c r="EW32">
        <v>-35.439846421720148</v>
      </c>
      <c r="EX32">
        <v>-5.2457887482165795E-2</v>
      </c>
      <c r="EY32">
        <v>-2.6843006377403097E-2</v>
      </c>
      <c r="EZ32">
        <v>-1.2079783364786548E-2</v>
      </c>
      <c r="FA32">
        <v>0</v>
      </c>
      <c r="FB32">
        <v>0</v>
      </c>
      <c r="FC32">
        <v>0</v>
      </c>
      <c r="FD32">
        <v>-0.50561032714256249</v>
      </c>
      <c r="FE32">
        <v>0</v>
      </c>
      <c r="FF32">
        <v>0</v>
      </c>
      <c r="FG32">
        <v>0</v>
      </c>
      <c r="FH32">
        <v>0.83908749982406705</v>
      </c>
      <c r="FI32">
        <v>0</v>
      </c>
      <c r="FJ32">
        <v>0</v>
      </c>
      <c r="FK32" s="9">
        <v>2392.7902353593295</v>
      </c>
      <c r="FL32">
        <v>0</v>
      </c>
      <c r="FM32">
        <v>0</v>
      </c>
      <c r="GK32">
        <v>0</v>
      </c>
      <c r="GL32">
        <v>0</v>
      </c>
      <c r="GM32">
        <v>0</v>
      </c>
      <c r="GN32">
        <v>1</v>
      </c>
      <c r="GO32">
        <v>0</v>
      </c>
      <c r="GP32">
        <v>0.50166666699999996</v>
      </c>
      <c r="GQ32">
        <v>0.49833333299999999</v>
      </c>
      <c r="GR32">
        <v>0</v>
      </c>
      <c r="GS32">
        <v>1</v>
      </c>
      <c r="GT32">
        <v>0</v>
      </c>
      <c r="GU32">
        <v>0</v>
      </c>
      <c r="GV32">
        <v>0</v>
      </c>
      <c r="GW32">
        <v>0</v>
      </c>
      <c r="GY32">
        <v>-0.16715345700000001</v>
      </c>
      <c r="GZ32">
        <v>8.4753320000000004E-3</v>
      </c>
      <c r="HA32">
        <v>0</v>
      </c>
      <c r="HB32">
        <v>0</v>
      </c>
      <c r="HC32">
        <v>0</v>
      </c>
      <c r="HD32">
        <v>1</v>
      </c>
    </row>
    <row r="33" spans="9:212">
      <c r="I33" t="s">
        <v>252</v>
      </c>
      <c r="J33">
        <v>24</v>
      </c>
      <c r="K33">
        <v>266</v>
      </c>
      <c r="L33">
        <v>202202</v>
      </c>
      <c r="M33">
        <v>13</v>
      </c>
      <c r="N33">
        <v>1</v>
      </c>
      <c r="O33">
        <v>0</v>
      </c>
      <c r="P33">
        <v>2791.5666769999998</v>
      </c>
      <c r="Q33">
        <v>160.88030209999999</v>
      </c>
      <c r="R33">
        <v>41.801728480000001</v>
      </c>
      <c r="S33">
        <v>0</v>
      </c>
      <c r="T33">
        <v>0</v>
      </c>
      <c r="U33">
        <v>0.1699</v>
      </c>
      <c r="V33">
        <v>120</v>
      </c>
      <c r="W33">
        <v>13</v>
      </c>
      <c r="X33">
        <v>107</v>
      </c>
      <c r="Y33">
        <v>797</v>
      </c>
      <c r="Z33">
        <v>14500</v>
      </c>
      <c r="AA33">
        <v>0.105</v>
      </c>
      <c r="AB33">
        <v>225.46367620000001</v>
      </c>
      <c r="AC33">
        <v>0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2791.5666769999998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F33" t="s">
        <v>253</v>
      </c>
      <c r="BG33">
        <v>0</v>
      </c>
      <c r="BH33">
        <v>202202</v>
      </c>
      <c r="BI33">
        <v>266</v>
      </c>
      <c r="BJ33">
        <v>107</v>
      </c>
      <c r="BK33" s="9">
        <v>2791.57</v>
      </c>
      <c r="BL33">
        <v>-225.46</v>
      </c>
      <c r="BM33">
        <v>0.1699</v>
      </c>
      <c r="BN33">
        <v>120</v>
      </c>
      <c r="BO33">
        <v>13</v>
      </c>
      <c r="BP33">
        <v>797</v>
      </c>
      <c r="BQ33">
        <v>12</v>
      </c>
      <c r="BR33" s="23">
        <v>0.11</v>
      </c>
      <c r="BS33">
        <v>2</v>
      </c>
      <c r="BU33">
        <v>0</v>
      </c>
      <c r="BV33">
        <v>0</v>
      </c>
      <c r="BY33">
        <v>0</v>
      </c>
      <c r="BZ33" s="9">
        <v>2660.38</v>
      </c>
      <c r="CA33">
        <v>-185.21</v>
      </c>
      <c r="CB33">
        <v>-40.29</v>
      </c>
      <c r="CC33">
        <v>-225.5</v>
      </c>
      <c r="CE33">
        <v>2660.3804418961008</v>
      </c>
      <c r="CF33">
        <v>-185.20782381328326</v>
      </c>
      <c r="CG33">
        <v>-40.28878719533536</v>
      </c>
      <c r="CH33">
        <v>-225.49661100861863</v>
      </c>
      <c r="CI33">
        <v>-2062.6880472709258</v>
      </c>
      <c r="CJ33">
        <v>-643.27128483249749</v>
      </c>
      <c r="CK33">
        <v>-2705.9593321034235</v>
      </c>
      <c r="CM33">
        <v>1</v>
      </c>
      <c r="CN33">
        <v>1</v>
      </c>
      <c r="CO33">
        <v>0.82</v>
      </c>
      <c r="CP33" s="9">
        <v>2791.57</v>
      </c>
      <c r="CQ33" s="9">
        <v>2177.36</v>
      </c>
      <c r="CR33" s="9">
        <v>2791.57</v>
      </c>
      <c r="CS33" s="9">
        <v>2666.95</v>
      </c>
      <c r="CT33">
        <v>202.68</v>
      </c>
      <c r="CU33">
        <v>181.39</v>
      </c>
      <c r="CV33">
        <v>160.88</v>
      </c>
      <c r="CW33">
        <v>148.97</v>
      </c>
      <c r="CX33">
        <v>41.8</v>
      </c>
      <c r="CY33">
        <v>32.43</v>
      </c>
      <c r="DA33">
        <v>-0.38872905000000002</v>
      </c>
      <c r="DB33">
        <v>0.59467745100000002</v>
      </c>
      <c r="DC33">
        <v>-0.38872905000000002</v>
      </c>
      <c r="DL33" s="27">
        <v>0</v>
      </c>
      <c r="DM33" s="27">
        <v>0.80823121320977898</v>
      </c>
      <c r="DN33" s="27">
        <v>5.4244896309376071E-3</v>
      </c>
      <c r="DO33" s="27">
        <v>4.4987646678918049E-3</v>
      </c>
      <c r="DP33" s="27">
        <v>4.8350245311363548E-3</v>
      </c>
      <c r="DQ33" s="27">
        <v>9.2899935628938847E-5</v>
      </c>
      <c r="DR33" s="27">
        <v>9.2465836506911919E-5</v>
      </c>
      <c r="DS33" s="27">
        <v>4.4781322349748661E-3</v>
      </c>
      <c r="DT33" s="27">
        <v>1.1434509777211497E-2</v>
      </c>
      <c r="DU33" s="27">
        <v>9.7173569835774581E-4</v>
      </c>
      <c r="DV33" s="27">
        <v>3.2822794954620975E-2</v>
      </c>
      <c r="DW33" s="27">
        <v>0.12711796952295423</v>
      </c>
      <c r="DX33" s="27">
        <v>0</v>
      </c>
      <c r="DY33">
        <v>2149.7176288030264</v>
      </c>
      <c r="DZ33">
        <v>15.39886993001074</v>
      </c>
      <c r="EA33">
        <v>13.589651945572202</v>
      </c>
      <c r="EB33">
        <v>15.48785828192843</v>
      </c>
      <c r="EC33">
        <v>0.29017483752597167</v>
      </c>
      <c r="ED33">
        <v>0.27176549219270441</v>
      </c>
      <c r="EE33">
        <v>14.985320566657039</v>
      </c>
      <c r="EF33">
        <v>30.406725417320555</v>
      </c>
      <c r="EG33">
        <v>3.7490260565357372</v>
      </c>
      <c r="EH33">
        <v>131.50640644193305</v>
      </c>
      <c r="EI33">
        <v>465.84028288452583</v>
      </c>
      <c r="EJ33">
        <v>0</v>
      </c>
      <c r="EK33">
        <v>-150.1850274997924</v>
      </c>
      <c r="EL33">
        <v>-0.17444924199743608</v>
      </c>
      <c r="EM33">
        <v>-0.10555219225971676</v>
      </c>
      <c r="EN33">
        <v>-3.6705859218248052E-2</v>
      </c>
      <c r="EO33">
        <v>0</v>
      </c>
      <c r="EP33">
        <v>0</v>
      </c>
      <c r="EQ33">
        <v>0</v>
      </c>
      <c r="ER33">
        <v>-2.140505291828267</v>
      </c>
      <c r="ES33">
        <v>0</v>
      </c>
      <c r="ET33">
        <v>0</v>
      </c>
      <c r="EU33">
        <v>0</v>
      </c>
      <c r="EV33">
        <v>0</v>
      </c>
      <c r="EW33">
        <v>-32.692362673123895</v>
      </c>
      <c r="EX33">
        <v>-4.5117191750710058E-2</v>
      </c>
      <c r="EY33">
        <v>-2.7477354699121145E-2</v>
      </c>
      <c r="EZ33">
        <v>-9.9099659004717976E-3</v>
      </c>
      <c r="FA33">
        <v>0</v>
      </c>
      <c r="FB33">
        <v>0</v>
      </c>
      <c r="FC33">
        <v>0</v>
      </c>
      <c r="FD33">
        <v>-0.4669898520561736</v>
      </c>
      <c r="FE33">
        <v>0</v>
      </c>
      <c r="FF33">
        <v>0</v>
      </c>
      <c r="FG33">
        <v>0</v>
      </c>
      <c r="FH33">
        <v>0.82308239197537358</v>
      </c>
      <c r="FI33">
        <v>0</v>
      </c>
      <c r="FJ33">
        <v>0</v>
      </c>
      <c r="FK33" s="9">
        <v>2194.4841837980639</v>
      </c>
      <c r="FL33">
        <v>0</v>
      </c>
      <c r="FM33">
        <v>0</v>
      </c>
      <c r="GK33">
        <v>0</v>
      </c>
      <c r="GL33">
        <v>0</v>
      </c>
      <c r="GM33">
        <v>0</v>
      </c>
      <c r="GN33">
        <v>1</v>
      </c>
      <c r="GO33">
        <v>0</v>
      </c>
      <c r="GP33">
        <v>0.50166666699999996</v>
      </c>
      <c r="GQ33">
        <v>0.49833333299999999</v>
      </c>
      <c r="GR33">
        <v>0</v>
      </c>
      <c r="GS33">
        <v>1</v>
      </c>
      <c r="GT33">
        <v>0</v>
      </c>
      <c r="GU33">
        <v>0</v>
      </c>
      <c r="GV33">
        <v>0</v>
      </c>
      <c r="GW33">
        <v>0</v>
      </c>
      <c r="GY33">
        <v>-0.11834704</v>
      </c>
      <c r="GZ33">
        <v>8.7856219999999999E-3</v>
      </c>
      <c r="HA33">
        <v>0</v>
      </c>
      <c r="HB33">
        <v>0</v>
      </c>
      <c r="HC33">
        <v>0</v>
      </c>
      <c r="HD33">
        <v>1</v>
      </c>
    </row>
    <row r="34" spans="9:212">
      <c r="I34" t="s">
        <v>252</v>
      </c>
      <c r="J34">
        <v>24</v>
      </c>
      <c r="K34">
        <v>267</v>
      </c>
      <c r="L34">
        <v>202203</v>
      </c>
      <c r="M34">
        <v>12</v>
      </c>
      <c r="N34">
        <v>1</v>
      </c>
      <c r="O34">
        <v>0</v>
      </c>
      <c r="P34">
        <v>2630.6863750000002</v>
      </c>
      <c r="Q34">
        <v>160.88030209999999</v>
      </c>
      <c r="R34">
        <v>39.52393154</v>
      </c>
      <c r="S34">
        <v>0</v>
      </c>
      <c r="T34">
        <v>0</v>
      </c>
      <c r="U34">
        <v>0.1699</v>
      </c>
      <c r="V34">
        <v>120</v>
      </c>
      <c r="W34">
        <v>12</v>
      </c>
      <c r="X34">
        <v>108</v>
      </c>
      <c r="Y34">
        <v>797</v>
      </c>
      <c r="Z34">
        <v>14500</v>
      </c>
      <c r="AA34">
        <v>0.105</v>
      </c>
      <c r="AB34">
        <v>225.46367620000001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2630.6863750000002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F34" t="s">
        <v>253</v>
      </c>
      <c r="BG34">
        <v>0</v>
      </c>
      <c r="BH34">
        <v>202203</v>
      </c>
      <c r="BI34">
        <v>267</v>
      </c>
      <c r="BJ34">
        <v>108</v>
      </c>
      <c r="BK34" s="9">
        <v>2630.69</v>
      </c>
      <c r="BL34">
        <v>-225.46</v>
      </c>
      <c r="BM34">
        <v>0.1699</v>
      </c>
      <c r="BN34">
        <v>120</v>
      </c>
      <c r="BO34">
        <v>12</v>
      </c>
      <c r="BP34">
        <v>797</v>
      </c>
      <c r="BQ34">
        <v>12</v>
      </c>
      <c r="BR34" s="23">
        <v>0.11</v>
      </c>
      <c r="BS34">
        <v>3</v>
      </c>
      <c r="BU34">
        <v>0</v>
      </c>
      <c r="BV34">
        <v>0</v>
      </c>
      <c r="BY34">
        <v>0</v>
      </c>
      <c r="BZ34" s="9">
        <v>2472.5500000000002</v>
      </c>
      <c r="CA34">
        <v>-187.83</v>
      </c>
      <c r="CB34">
        <v>-37.67</v>
      </c>
      <c r="CC34">
        <v>-225.5</v>
      </c>
      <c r="CE34">
        <v>2472.5503839773278</v>
      </c>
      <c r="CF34">
        <v>-187.83005791877301</v>
      </c>
      <c r="CG34">
        <v>-37.666553089845621</v>
      </c>
      <c r="CH34">
        <v>-225.49661100861863</v>
      </c>
      <c r="CI34">
        <v>-2250.5181051896989</v>
      </c>
      <c r="CJ34">
        <v>-680.93783792234308</v>
      </c>
      <c r="CK34">
        <v>-2931.4559431120424</v>
      </c>
      <c r="CM34">
        <v>1</v>
      </c>
      <c r="CN34">
        <v>1</v>
      </c>
      <c r="CO34">
        <v>0.8</v>
      </c>
      <c r="CP34" s="9">
        <v>2630.69</v>
      </c>
      <c r="CQ34" s="9">
        <v>1982.16</v>
      </c>
      <c r="CR34" s="9">
        <v>2630.69</v>
      </c>
      <c r="CS34" s="9">
        <v>2478.62</v>
      </c>
      <c r="CT34">
        <v>200.4</v>
      </c>
      <c r="CU34">
        <v>177.72</v>
      </c>
      <c r="CV34">
        <v>160.88</v>
      </c>
      <c r="CW34">
        <v>148.02000000000001</v>
      </c>
      <c r="CX34">
        <v>39.520000000000003</v>
      </c>
      <c r="CY34">
        <v>29.7</v>
      </c>
      <c r="DA34">
        <v>-0.28150627099999997</v>
      </c>
      <c r="DB34">
        <v>0.59701814799999997</v>
      </c>
      <c r="DC34">
        <v>-0.28150627099999997</v>
      </c>
      <c r="DL34" s="27">
        <v>0</v>
      </c>
      <c r="DM34" s="27">
        <v>0.79283687662073199</v>
      </c>
      <c r="DN34" s="27">
        <v>5.8420337138484768E-3</v>
      </c>
      <c r="DO34" s="27">
        <v>4.3890171087133494E-3</v>
      </c>
      <c r="DP34" s="27">
        <v>3.7497861260560807E-3</v>
      </c>
      <c r="DQ34" s="27">
        <v>8.7812569316579156E-5</v>
      </c>
      <c r="DR34" s="27">
        <v>9.0772825242405991E-5</v>
      </c>
      <c r="DS34" s="27">
        <v>4.8471807281534711E-3</v>
      </c>
      <c r="DT34" s="27">
        <v>1.1238912283311217E-2</v>
      </c>
      <c r="DU34" s="27">
        <v>1.0642015348646576E-3</v>
      </c>
      <c r="DV34" s="27">
        <v>3.7300927189595844E-2</v>
      </c>
      <c r="DW34" s="27">
        <v>0.13855247930016573</v>
      </c>
      <c r="DX34" s="27">
        <v>0</v>
      </c>
      <c r="DY34">
        <v>1959.7436000992202</v>
      </c>
      <c r="DZ34">
        <v>15.503847764100287</v>
      </c>
      <c r="EA34">
        <v>12.451466760343955</v>
      </c>
      <c r="EB34">
        <v>11.327728549659492</v>
      </c>
      <c r="EC34">
        <v>0.25830416989653038</v>
      </c>
      <c r="ED34">
        <v>0.25025419372738417</v>
      </c>
      <c r="EE34">
        <v>15.367403812034688</v>
      </c>
      <c r="EF34">
        <v>27.773955243319936</v>
      </c>
      <c r="EG34">
        <v>4.0207915487284414</v>
      </c>
      <c r="EH34">
        <v>146.49172700859009</v>
      </c>
      <c r="EI34">
        <v>496.24700830184639</v>
      </c>
      <c r="EJ34">
        <v>0</v>
      </c>
      <c r="EK34">
        <v>-149.38042947352426</v>
      </c>
      <c r="EL34">
        <v>-0.16652566814508105</v>
      </c>
      <c r="EM34">
        <v>-8.804123717464743E-2</v>
      </c>
      <c r="EN34">
        <v>-4.0972036327263442E-2</v>
      </c>
      <c r="EO34">
        <v>0</v>
      </c>
      <c r="EP34">
        <v>0</v>
      </c>
      <c r="EQ34">
        <v>0</v>
      </c>
      <c r="ER34">
        <v>-2.1316547905898879</v>
      </c>
      <c r="ES34">
        <v>0</v>
      </c>
      <c r="ET34">
        <v>0</v>
      </c>
      <c r="EU34">
        <v>0</v>
      </c>
      <c r="EV34">
        <v>0</v>
      </c>
      <c r="EW34">
        <v>-29.978012955530989</v>
      </c>
      <c r="EX34">
        <v>-4.0541694248159926E-2</v>
      </c>
      <c r="EY34">
        <v>-2.1592864926586887E-2</v>
      </c>
      <c r="EZ34">
        <v>-1.0335335245196923E-2</v>
      </c>
      <c r="FA34">
        <v>0</v>
      </c>
      <c r="FB34">
        <v>0</v>
      </c>
      <c r="FC34">
        <v>0</v>
      </c>
      <c r="FD34">
        <v>-0.42882801087788164</v>
      </c>
      <c r="FE34">
        <v>0</v>
      </c>
      <c r="FF34">
        <v>0</v>
      </c>
      <c r="FG34">
        <v>0</v>
      </c>
      <c r="FH34">
        <v>0.8069055261386664</v>
      </c>
      <c r="FI34">
        <v>0</v>
      </c>
      <c r="FJ34">
        <v>0</v>
      </c>
      <c r="FK34" s="9">
        <v>1999.2849473432204</v>
      </c>
      <c r="FL34">
        <v>0</v>
      </c>
      <c r="FM34">
        <v>0</v>
      </c>
      <c r="GK34">
        <v>0</v>
      </c>
      <c r="GL34">
        <v>0</v>
      </c>
      <c r="GM34">
        <v>0</v>
      </c>
      <c r="GN34">
        <v>1</v>
      </c>
      <c r="GO34">
        <v>0</v>
      </c>
      <c r="GP34">
        <v>0.50166666699999996</v>
      </c>
      <c r="GQ34">
        <v>0.49833333299999999</v>
      </c>
      <c r="GR34">
        <v>0</v>
      </c>
      <c r="GS34">
        <v>1</v>
      </c>
      <c r="GT34">
        <v>0</v>
      </c>
      <c r="GU34">
        <v>0</v>
      </c>
      <c r="GV34">
        <v>0</v>
      </c>
      <c r="GW34">
        <v>0</v>
      </c>
      <c r="GY34">
        <v>-1.1124261E-2</v>
      </c>
      <c r="GZ34">
        <v>1.1126319000000001E-2</v>
      </c>
      <c r="HA34">
        <v>0</v>
      </c>
      <c r="HB34">
        <v>0</v>
      </c>
      <c r="HC34">
        <v>0</v>
      </c>
      <c r="HD34">
        <v>1</v>
      </c>
    </row>
    <row r="35" spans="9:212">
      <c r="I35" t="s">
        <v>252</v>
      </c>
      <c r="J35">
        <v>24</v>
      </c>
      <c r="K35">
        <v>268</v>
      </c>
      <c r="L35">
        <v>202204</v>
      </c>
      <c r="M35">
        <v>11</v>
      </c>
      <c r="N35">
        <v>1</v>
      </c>
      <c r="O35">
        <v>0</v>
      </c>
      <c r="P35">
        <v>2469.8060730000002</v>
      </c>
      <c r="Q35">
        <v>160.88030209999999</v>
      </c>
      <c r="R35">
        <v>37.246134589999997</v>
      </c>
      <c r="S35">
        <v>0</v>
      </c>
      <c r="T35">
        <v>0</v>
      </c>
      <c r="U35">
        <v>0.1699</v>
      </c>
      <c r="V35">
        <v>120</v>
      </c>
      <c r="W35">
        <v>11</v>
      </c>
      <c r="X35">
        <v>109</v>
      </c>
      <c r="Y35">
        <v>797</v>
      </c>
      <c r="Z35">
        <v>14500</v>
      </c>
      <c r="AA35">
        <v>0.105</v>
      </c>
      <c r="AB35">
        <v>225.46367620000001</v>
      </c>
      <c r="AC35">
        <v>0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2469.8060730000002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F35" t="s">
        <v>253</v>
      </c>
      <c r="BG35">
        <v>0</v>
      </c>
      <c r="BH35">
        <v>202204</v>
      </c>
      <c r="BI35">
        <v>268</v>
      </c>
      <c r="BJ35">
        <v>109</v>
      </c>
      <c r="BK35" s="9">
        <v>2469.81</v>
      </c>
      <c r="BL35">
        <v>-225.46</v>
      </c>
      <c r="BM35">
        <v>0.1699</v>
      </c>
      <c r="BN35">
        <v>120</v>
      </c>
      <c r="BO35">
        <v>11</v>
      </c>
      <c r="BP35">
        <v>797</v>
      </c>
      <c r="BQ35">
        <v>12</v>
      </c>
      <c r="BR35" s="23">
        <v>0.11</v>
      </c>
      <c r="BS35">
        <v>4</v>
      </c>
      <c r="BU35">
        <v>0</v>
      </c>
      <c r="BV35">
        <v>0</v>
      </c>
      <c r="BY35">
        <v>0</v>
      </c>
      <c r="BZ35" s="9">
        <v>2282.06</v>
      </c>
      <c r="CA35">
        <v>-190.49</v>
      </c>
      <c r="CB35">
        <v>-35.01</v>
      </c>
      <c r="CC35">
        <v>-225.5</v>
      </c>
      <c r="CE35">
        <v>2282.0609654885216</v>
      </c>
      <c r="CF35">
        <v>-190.48941848880631</v>
      </c>
      <c r="CG35">
        <v>-35.007192519812328</v>
      </c>
      <c r="CH35">
        <v>-225.49661100861863</v>
      </c>
      <c r="CI35">
        <v>-2441.0075236785051</v>
      </c>
      <c r="CJ35">
        <v>-715.94503044215537</v>
      </c>
      <c r="CK35">
        <v>-3156.9525541206608</v>
      </c>
      <c r="CM35">
        <v>1</v>
      </c>
      <c r="CN35">
        <v>1</v>
      </c>
      <c r="CO35">
        <v>0.78</v>
      </c>
      <c r="CP35" s="9">
        <v>2469.81</v>
      </c>
      <c r="CQ35" s="9">
        <v>1794.43</v>
      </c>
      <c r="CR35" s="9">
        <v>2469.81</v>
      </c>
      <c r="CS35" s="9">
        <v>2288.13</v>
      </c>
      <c r="CT35">
        <v>198.13</v>
      </c>
      <c r="CU35">
        <v>174.38</v>
      </c>
      <c r="CV35">
        <v>160.88</v>
      </c>
      <c r="CW35">
        <v>147.29</v>
      </c>
      <c r="CX35">
        <v>37.25</v>
      </c>
      <c r="CY35">
        <v>27.09</v>
      </c>
      <c r="DA35">
        <v>-0.44871725299999998</v>
      </c>
      <c r="DB35">
        <v>0.59480158999999999</v>
      </c>
      <c r="DC35">
        <v>-0.44871725299999998</v>
      </c>
      <c r="DL35" s="27">
        <v>0</v>
      </c>
      <c r="DM35" s="27">
        <v>0.7786413796783026</v>
      </c>
      <c r="DN35" s="27">
        <v>4.9739292662242165E-3</v>
      </c>
      <c r="DO35" s="27">
        <v>4.67829753943955E-3</v>
      </c>
      <c r="DP35" s="27">
        <v>3.6127905063252958E-3</v>
      </c>
      <c r="DQ35" s="27">
        <v>8.4905013081632228E-5</v>
      </c>
      <c r="DR35" s="27">
        <v>8.7857133885139313E-5</v>
      </c>
      <c r="DS35" s="27">
        <v>3.8120508076390177E-3</v>
      </c>
      <c r="DT35" s="27">
        <v>1.101431619376906E-2</v>
      </c>
      <c r="DU35" s="27">
        <v>1.1549743601070635E-3</v>
      </c>
      <c r="DV35" s="27">
        <v>4.2148107917749311E-2</v>
      </c>
      <c r="DW35" s="27">
        <v>0.14979139158347696</v>
      </c>
      <c r="DX35" s="27">
        <v>0</v>
      </c>
      <c r="DY35">
        <v>1776.2164768591836</v>
      </c>
      <c r="DZ35">
        <v>12.258189085516976</v>
      </c>
      <c r="EA35">
        <v>12.406531185424829</v>
      </c>
      <c r="EB35">
        <v>10.249575291524451</v>
      </c>
      <c r="EC35">
        <v>0.23263010130658554</v>
      </c>
      <c r="ED35">
        <v>0.22490588946266793</v>
      </c>
      <c r="EE35">
        <v>11.375786757571053</v>
      </c>
      <c r="EF35">
        <v>25.11870057398303</v>
      </c>
      <c r="EG35">
        <v>4.2710457424558257</v>
      </c>
      <c r="EH35">
        <v>161.85913082062478</v>
      </c>
      <c r="EI35">
        <v>524.0209635451663</v>
      </c>
      <c r="EJ35">
        <v>0</v>
      </c>
      <c r="EK35">
        <v>-148.79413511172461</v>
      </c>
      <c r="EL35">
        <v>-0.171870198358929</v>
      </c>
      <c r="EM35">
        <v>-8.4515732465095819E-2</v>
      </c>
      <c r="EN35">
        <v>-3.2225608651876639E-2</v>
      </c>
      <c r="EO35">
        <v>0</v>
      </c>
      <c r="EP35">
        <v>0</v>
      </c>
      <c r="EQ35">
        <v>0</v>
      </c>
      <c r="ER35">
        <v>-2.119404948046705</v>
      </c>
      <c r="ES35">
        <v>0</v>
      </c>
      <c r="ET35">
        <v>0</v>
      </c>
      <c r="EU35">
        <v>0</v>
      </c>
      <c r="EV35">
        <v>0</v>
      </c>
      <c r="EW35">
        <v>-27.367896708662041</v>
      </c>
      <c r="EX35">
        <v>-3.916159861288579E-2</v>
      </c>
      <c r="EY35">
        <v>-1.9385192763945409E-2</v>
      </c>
      <c r="EZ35">
        <v>-7.5656413920190246E-3</v>
      </c>
      <c r="FA35">
        <v>0</v>
      </c>
      <c r="FB35">
        <v>0</v>
      </c>
      <c r="FC35">
        <v>0</v>
      </c>
      <c r="FD35">
        <v>-0.39096420700921219</v>
      </c>
      <c r="FE35">
        <v>0</v>
      </c>
      <c r="FF35">
        <v>0</v>
      </c>
      <c r="FG35">
        <v>0</v>
      </c>
      <c r="FH35">
        <v>0.79199130200337342</v>
      </c>
      <c r="FI35">
        <v>0</v>
      </c>
      <c r="FJ35">
        <v>0</v>
      </c>
      <c r="FK35" s="9">
        <v>1811.3634025229564</v>
      </c>
      <c r="FL35">
        <v>0</v>
      </c>
      <c r="FM35">
        <v>0</v>
      </c>
      <c r="GK35">
        <v>0</v>
      </c>
      <c r="GL35">
        <v>0</v>
      </c>
      <c r="GM35">
        <v>0</v>
      </c>
      <c r="GN35">
        <v>1</v>
      </c>
      <c r="GO35">
        <v>0</v>
      </c>
      <c r="GP35">
        <v>0.50166666699999996</v>
      </c>
      <c r="GQ35">
        <v>0.49833333299999999</v>
      </c>
      <c r="GR35">
        <v>0</v>
      </c>
      <c r="GS35">
        <v>1</v>
      </c>
      <c r="GT35">
        <v>0</v>
      </c>
      <c r="GU35">
        <v>0</v>
      </c>
      <c r="GV35">
        <v>0</v>
      </c>
      <c r="GW35">
        <v>0</v>
      </c>
      <c r="GY35">
        <v>-0.178335243</v>
      </c>
      <c r="GZ35">
        <v>8.9097610000000004E-3</v>
      </c>
      <c r="HA35">
        <v>0</v>
      </c>
      <c r="HB35">
        <v>0</v>
      </c>
      <c r="HC35">
        <v>0</v>
      </c>
      <c r="HD35">
        <v>1</v>
      </c>
    </row>
    <row r="36" spans="9:212">
      <c r="I36" t="s">
        <v>252</v>
      </c>
      <c r="J36">
        <v>24</v>
      </c>
      <c r="K36">
        <v>269</v>
      </c>
      <c r="L36">
        <v>202205</v>
      </c>
      <c r="M36">
        <v>10</v>
      </c>
      <c r="N36">
        <v>1</v>
      </c>
      <c r="O36">
        <v>0</v>
      </c>
      <c r="P36">
        <v>2308.9257710000002</v>
      </c>
      <c r="Q36">
        <v>160.88030209999999</v>
      </c>
      <c r="R36">
        <v>34.968337650000002</v>
      </c>
      <c r="S36">
        <v>0</v>
      </c>
      <c r="T36">
        <v>0</v>
      </c>
      <c r="U36">
        <v>0.1699</v>
      </c>
      <c r="V36">
        <v>120</v>
      </c>
      <c r="W36">
        <v>10</v>
      </c>
      <c r="X36">
        <v>110</v>
      </c>
      <c r="Y36">
        <v>797</v>
      </c>
      <c r="Z36">
        <v>14500</v>
      </c>
      <c r="AA36">
        <v>0.105</v>
      </c>
      <c r="AB36">
        <v>225.46367620000001</v>
      </c>
      <c r="AC36">
        <v>0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2308.9257710000002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F36" t="s">
        <v>253</v>
      </c>
      <c r="BG36">
        <v>0</v>
      </c>
      <c r="BH36">
        <v>202205</v>
      </c>
      <c r="BI36">
        <v>269</v>
      </c>
      <c r="BJ36">
        <v>110</v>
      </c>
      <c r="BK36" s="9">
        <v>2308.9299999999998</v>
      </c>
      <c r="BL36">
        <v>-225.46</v>
      </c>
      <c r="BM36">
        <v>0.1699</v>
      </c>
      <c r="BN36">
        <v>120</v>
      </c>
      <c r="BO36">
        <v>10</v>
      </c>
      <c r="BP36">
        <v>797</v>
      </c>
      <c r="BQ36">
        <v>12</v>
      </c>
      <c r="BR36" s="23">
        <v>0.11</v>
      </c>
      <c r="BS36">
        <v>5</v>
      </c>
      <c r="BU36">
        <v>0</v>
      </c>
      <c r="BV36">
        <v>0</v>
      </c>
      <c r="BY36">
        <v>0</v>
      </c>
      <c r="BZ36" s="9">
        <v>2088.87</v>
      </c>
      <c r="CA36">
        <v>-193.19</v>
      </c>
      <c r="CB36">
        <v>-32.31</v>
      </c>
      <c r="CC36">
        <v>-225.5</v>
      </c>
      <c r="CE36">
        <v>2088.8745343162777</v>
      </c>
      <c r="CF36">
        <v>-193.18643117224366</v>
      </c>
      <c r="CG36">
        <v>-32.310179836374978</v>
      </c>
      <c r="CH36">
        <v>-225.49661100861863</v>
      </c>
      <c r="CI36">
        <v>-2634.1939548507489</v>
      </c>
      <c r="CJ36">
        <v>-748.2552102785304</v>
      </c>
      <c r="CK36">
        <v>-3382.4491651292797</v>
      </c>
      <c r="CM36">
        <v>1</v>
      </c>
      <c r="CN36">
        <v>1</v>
      </c>
      <c r="CO36">
        <v>0.77</v>
      </c>
      <c r="CP36" s="9">
        <v>2308.9299999999998</v>
      </c>
      <c r="CQ36" s="9">
        <v>1611.31</v>
      </c>
      <c r="CR36" s="9">
        <v>2308.9299999999998</v>
      </c>
      <c r="CS36" s="9">
        <v>2095.08</v>
      </c>
      <c r="CT36">
        <v>195.85</v>
      </c>
      <c r="CU36">
        <v>170.91</v>
      </c>
      <c r="CV36">
        <v>160.88</v>
      </c>
      <c r="CW36">
        <v>146.41</v>
      </c>
      <c r="CX36">
        <v>34.97</v>
      </c>
      <c r="CY36">
        <v>24.5</v>
      </c>
      <c r="DA36">
        <v>-0.30868445999999999</v>
      </c>
      <c r="DB36">
        <v>0.59401282799999999</v>
      </c>
      <c r="DC36">
        <v>-0.30868445999999999</v>
      </c>
      <c r="DL36" s="27">
        <v>0</v>
      </c>
      <c r="DM36" s="27">
        <v>0.7639439345494502</v>
      </c>
      <c r="DN36" s="27">
        <v>5.472725050163778E-3</v>
      </c>
      <c r="DO36" s="27">
        <v>4.0604250850475969E-3</v>
      </c>
      <c r="DP36" s="27">
        <v>3.8328324079257713E-3</v>
      </c>
      <c r="DQ36" s="27">
        <v>8.0254295072704587E-5</v>
      </c>
      <c r="DR36" s="27">
        <v>8.5124193383810369E-5</v>
      </c>
      <c r="DS36" s="27">
        <v>3.7185223057031079E-3</v>
      </c>
      <c r="DT36" s="27">
        <v>1.0797484116626243E-2</v>
      </c>
      <c r="DU36" s="27">
        <v>1.2428314939922028E-3</v>
      </c>
      <c r="DV36" s="27">
        <v>4.5960158725388327E-2</v>
      </c>
      <c r="DW36" s="27">
        <v>0.16080570777724601</v>
      </c>
      <c r="DX36" s="27">
        <v>0</v>
      </c>
      <c r="DY36">
        <v>1594.9812902717879</v>
      </c>
      <c r="DZ36">
        <v>12.445121333040285</v>
      </c>
      <c r="EA36">
        <v>9.9978872334424533</v>
      </c>
      <c r="EB36">
        <v>10.164394627641659</v>
      </c>
      <c r="EC36">
        <v>0.20533609677862272</v>
      </c>
      <c r="ED36">
        <v>0.20168003254589384</v>
      </c>
      <c r="EE36">
        <v>10.393763793454667</v>
      </c>
      <c r="EF36">
        <v>22.535867946859412</v>
      </c>
      <c r="EG36">
        <v>4.4959516319184933</v>
      </c>
      <c r="EH36">
        <v>173.23491757819585</v>
      </c>
      <c r="EI36">
        <v>549.1396641191493</v>
      </c>
      <c r="EJ36">
        <v>0</v>
      </c>
      <c r="EK36">
        <v>-148.04496527452466</v>
      </c>
      <c r="EL36">
        <v>-0.16412939983796329</v>
      </c>
      <c r="EM36">
        <v>-8.9887042094815101E-2</v>
      </c>
      <c r="EN36">
        <v>-3.1487862003284572E-2</v>
      </c>
      <c r="EO36">
        <v>0</v>
      </c>
      <c r="EP36">
        <v>0</v>
      </c>
      <c r="EQ36">
        <v>0</v>
      </c>
      <c r="ER36">
        <v>-2.1075916089446887</v>
      </c>
      <c r="ES36">
        <v>0</v>
      </c>
      <c r="ET36">
        <v>0</v>
      </c>
      <c r="EU36">
        <v>0</v>
      </c>
      <c r="EV36">
        <v>0</v>
      </c>
      <c r="EW36">
        <v>-24.785089742057224</v>
      </c>
      <c r="EX36">
        <v>-3.5402480752045086E-2</v>
      </c>
      <c r="EY36">
        <v>-1.9148977485480979E-2</v>
      </c>
      <c r="EZ36">
        <v>-6.8496446066196506E-3</v>
      </c>
      <c r="FA36">
        <v>0</v>
      </c>
      <c r="FB36">
        <v>0</v>
      </c>
      <c r="FC36">
        <v>0</v>
      </c>
      <c r="FD36">
        <v>-0.35410052690122429</v>
      </c>
      <c r="FE36">
        <v>0</v>
      </c>
      <c r="FF36">
        <v>0</v>
      </c>
      <c r="FG36">
        <v>0</v>
      </c>
      <c r="FH36">
        <v>0.77739017138766009</v>
      </c>
      <c r="FI36">
        <v>0</v>
      </c>
      <c r="FJ36">
        <v>0</v>
      </c>
      <c r="FK36" s="9">
        <v>1627.7940295626911</v>
      </c>
      <c r="FL36">
        <v>0</v>
      </c>
      <c r="FM36">
        <v>0</v>
      </c>
      <c r="GK36">
        <v>0</v>
      </c>
      <c r="GL36">
        <v>0</v>
      </c>
      <c r="GM36">
        <v>0</v>
      </c>
      <c r="GN36">
        <v>1</v>
      </c>
      <c r="GO36">
        <v>0</v>
      </c>
      <c r="GP36">
        <v>0.50166666699999996</v>
      </c>
      <c r="GQ36">
        <v>0.49833333299999999</v>
      </c>
      <c r="GR36">
        <v>0</v>
      </c>
      <c r="GS36">
        <v>1</v>
      </c>
      <c r="GT36">
        <v>0</v>
      </c>
      <c r="GU36">
        <v>0</v>
      </c>
      <c r="GV36">
        <v>0</v>
      </c>
      <c r="GW36">
        <v>0</v>
      </c>
      <c r="GY36">
        <v>-3.8302450000000002E-2</v>
      </c>
      <c r="GZ36">
        <v>8.1209990000000003E-3</v>
      </c>
      <c r="HA36">
        <v>0</v>
      </c>
      <c r="HB36">
        <v>0</v>
      </c>
      <c r="HC36">
        <v>0</v>
      </c>
      <c r="HD36">
        <v>1</v>
      </c>
    </row>
    <row r="37" spans="9:212">
      <c r="I37" t="s">
        <v>252</v>
      </c>
      <c r="J37">
        <v>24</v>
      </c>
      <c r="K37">
        <v>270</v>
      </c>
      <c r="L37">
        <v>202206</v>
      </c>
      <c r="M37">
        <v>9</v>
      </c>
      <c r="N37">
        <v>1</v>
      </c>
      <c r="O37">
        <v>0</v>
      </c>
      <c r="P37">
        <v>2148.0454690000001</v>
      </c>
      <c r="Q37">
        <v>160.88030209999999</v>
      </c>
      <c r="R37">
        <v>32.690540710000001</v>
      </c>
      <c r="S37">
        <v>0</v>
      </c>
      <c r="T37">
        <v>0</v>
      </c>
      <c r="U37">
        <v>0.1699</v>
      </c>
      <c r="V37">
        <v>120</v>
      </c>
      <c r="W37">
        <v>9</v>
      </c>
      <c r="X37">
        <v>111</v>
      </c>
      <c r="Y37">
        <v>797</v>
      </c>
      <c r="Z37">
        <v>14500</v>
      </c>
      <c r="AA37">
        <v>0.105</v>
      </c>
      <c r="AB37">
        <v>225.46367620000001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2148.0454690000001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F37" t="s">
        <v>253</v>
      </c>
      <c r="BG37">
        <v>0</v>
      </c>
      <c r="BH37">
        <v>202206</v>
      </c>
      <c r="BI37">
        <v>270</v>
      </c>
      <c r="BJ37">
        <v>111</v>
      </c>
      <c r="BK37" s="9">
        <v>2148.0500000000002</v>
      </c>
      <c r="BL37">
        <v>-225.46</v>
      </c>
      <c r="BM37">
        <v>0.1699</v>
      </c>
      <c r="BN37">
        <v>120</v>
      </c>
      <c r="BO37">
        <v>9</v>
      </c>
      <c r="BP37">
        <v>797</v>
      </c>
      <c r="BQ37">
        <v>12</v>
      </c>
      <c r="BR37" s="23">
        <v>0.11</v>
      </c>
      <c r="BS37">
        <v>6</v>
      </c>
      <c r="BU37">
        <v>0</v>
      </c>
      <c r="BV37">
        <v>0</v>
      </c>
      <c r="BY37">
        <v>0</v>
      </c>
      <c r="BZ37" s="9">
        <v>1892.95</v>
      </c>
      <c r="CA37">
        <v>-195.92</v>
      </c>
      <c r="CB37">
        <v>-29.57</v>
      </c>
      <c r="CC37">
        <v>-225.5</v>
      </c>
      <c r="CE37">
        <v>1892.9529052560204</v>
      </c>
      <c r="CF37">
        <v>-195.92162906025735</v>
      </c>
      <c r="CG37">
        <v>-29.574981948361295</v>
      </c>
      <c r="CH37">
        <v>-225.49661100861863</v>
      </c>
      <c r="CI37">
        <v>-2830.1155839110061</v>
      </c>
      <c r="CJ37">
        <v>-777.83019222689165</v>
      </c>
      <c r="CK37">
        <v>-3607.9457761378981</v>
      </c>
      <c r="CM37">
        <v>1</v>
      </c>
      <c r="CN37">
        <v>1</v>
      </c>
      <c r="CO37">
        <v>0.75</v>
      </c>
      <c r="CP37" s="9">
        <v>2148.0500000000002</v>
      </c>
      <c r="CQ37" s="9">
        <v>1432</v>
      </c>
      <c r="CR37" s="9">
        <v>2148.0500000000002</v>
      </c>
      <c r="CS37" s="9">
        <v>1899.15</v>
      </c>
      <c r="CT37">
        <v>193.57</v>
      </c>
      <c r="CU37">
        <v>167.54</v>
      </c>
      <c r="CV37">
        <v>160.88</v>
      </c>
      <c r="CW37">
        <v>145.56</v>
      </c>
      <c r="CX37">
        <v>32.69</v>
      </c>
      <c r="CY37">
        <v>21.99</v>
      </c>
      <c r="DA37">
        <v>-0.29248030000000003</v>
      </c>
      <c r="DB37">
        <v>0.59367894700000001</v>
      </c>
      <c r="DC37">
        <v>-0.29248030000000003</v>
      </c>
      <c r="DL37" s="27">
        <v>0</v>
      </c>
      <c r="DM37" s="27">
        <v>0.74951052999427481</v>
      </c>
      <c r="DN37" s="27">
        <v>5.4866480756959749E-3</v>
      </c>
      <c r="DO37" s="27">
        <v>4.3812138469521986E-3</v>
      </c>
      <c r="DP37" s="27">
        <v>3.3594312571244888E-3</v>
      </c>
      <c r="DQ37" s="27">
        <v>8.1004363641053561E-5</v>
      </c>
      <c r="DR37" s="27">
        <v>8.4637716848030489E-5</v>
      </c>
      <c r="DS37" s="27">
        <v>3.8972847018730844E-3</v>
      </c>
      <c r="DT37" s="27">
        <v>1.0589421431250461E-2</v>
      </c>
      <c r="DU37" s="27">
        <v>1.3279556873760131E-3</v>
      </c>
      <c r="DV37" s="27">
        <v>4.9678681031091437E-2</v>
      </c>
      <c r="DW37" s="27">
        <v>0.17160319189387224</v>
      </c>
      <c r="DX37" s="27">
        <v>0</v>
      </c>
      <c r="DY37">
        <v>1417.8731610113305</v>
      </c>
      <c r="DZ37">
        <v>11.414677992886293</v>
      </c>
      <c r="EA37">
        <v>9.953166707918081</v>
      </c>
      <c r="EB37">
        <v>8.2721755317161936</v>
      </c>
      <c r="EC37">
        <v>0.19166998995259243</v>
      </c>
      <c r="ED37">
        <v>0.18451519064787783</v>
      </c>
      <c r="EE37">
        <v>10.181159801987263</v>
      </c>
      <c r="EF37">
        <v>20.024719263256355</v>
      </c>
      <c r="EG37">
        <v>4.697631664464387</v>
      </c>
      <c r="EH37">
        <v>183.62868137165052</v>
      </c>
      <c r="EI37">
        <v>571.67553206600871</v>
      </c>
      <c r="EJ37">
        <v>0</v>
      </c>
      <c r="EK37">
        <v>-147.31520287110891</v>
      </c>
      <c r="EL37">
        <v>-0.17062304492967423</v>
      </c>
      <c r="EM37">
        <v>-8.2835207574048025E-2</v>
      </c>
      <c r="EN37">
        <v>-3.3878641561112845E-2</v>
      </c>
      <c r="EO37">
        <v>0</v>
      </c>
      <c r="EP37">
        <v>0</v>
      </c>
      <c r="EQ37">
        <v>0</v>
      </c>
      <c r="ER37">
        <v>-2.0962443078221225</v>
      </c>
      <c r="ES37">
        <v>0</v>
      </c>
      <c r="ET37">
        <v>0</v>
      </c>
      <c r="EU37">
        <v>0</v>
      </c>
      <c r="EV37">
        <v>0</v>
      </c>
      <c r="EW37">
        <v>-22.263741364672512</v>
      </c>
      <c r="EX37">
        <v>-3.4170093472325948E-2</v>
      </c>
      <c r="EY37">
        <v>-1.6455536973770252E-2</v>
      </c>
      <c r="EZ37">
        <v>-6.7938628412996128E-3</v>
      </c>
      <c r="FA37">
        <v>0</v>
      </c>
      <c r="FB37">
        <v>0</v>
      </c>
      <c r="FC37">
        <v>0</v>
      </c>
      <c r="FD37">
        <v>-0.31813387584074876</v>
      </c>
      <c r="FE37">
        <v>0</v>
      </c>
      <c r="FF37">
        <v>0</v>
      </c>
      <c r="FG37">
        <v>0</v>
      </c>
      <c r="FH37">
        <v>0.76281882753768848</v>
      </c>
      <c r="FI37">
        <v>0</v>
      </c>
      <c r="FJ37">
        <v>0</v>
      </c>
      <c r="FK37" s="9">
        <v>1447.7048512338035</v>
      </c>
      <c r="FL37">
        <v>0</v>
      </c>
      <c r="FM37">
        <v>0</v>
      </c>
      <c r="GK37">
        <v>0</v>
      </c>
      <c r="GL37">
        <v>0</v>
      </c>
      <c r="GM37">
        <v>0</v>
      </c>
      <c r="GN37">
        <v>1</v>
      </c>
      <c r="GO37">
        <v>0</v>
      </c>
      <c r="GP37">
        <v>0.50166666699999996</v>
      </c>
      <c r="GQ37">
        <v>0.49833333299999999</v>
      </c>
      <c r="GR37">
        <v>0</v>
      </c>
      <c r="GS37">
        <v>1</v>
      </c>
      <c r="GT37">
        <v>0</v>
      </c>
      <c r="GU37">
        <v>0</v>
      </c>
      <c r="GV37">
        <v>0</v>
      </c>
      <c r="GW37">
        <v>0</v>
      </c>
      <c r="GY37">
        <v>-2.209829E-2</v>
      </c>
      <c r="GZ37">
        <v>7.787118E-3</v>
      </c>
      <c r="HA37">
        <v>0</v>
      </c>
      <c r="HB37">
        <v>0</v>
      </c>
      <c r="HC37">
        <v>0</v>
      </c>
      <c r="HD37">
        <v>1</v>
      </c>
    </row>
    <row r="38" spans="9:212">
      <c r="I38" t="s">
        <v>252</v>
      </c>
      <c r="J38">
        <v>24</v>
      </c>
      <c r="K38">
        <v>271</v>
      </c>
      <c r="L38">
        <v>202207</v>
      </c>
      <c r="M38">
        <v>8</v>
      </c>
      <c r="N38">
        <v>1</v>
      </c>
      <c r="O38">
        <v>0</v>
      </c>
      <c r="P38">
        <v>1987.1651670000001</v>
      </c>
      <c r="Q38">
        <v>160.88030209999999</v>
      </c>
      <c r="R38">
        <v>30.412743760000001</v>
      </c>
      <c r="S38">
        <v>0</v>
      </c>
      <c r="T38">
        <v>0</v>
      </c>
      <c r="U38">
        <v>0.1699</v>
      </c>
      <c r="V38">
        <v>120</v>
      </c>
      <c r="W38">
        <v>8</v>
      </c>
      <c r="X38">
        <v>112</v>
      </c>
      <c r="Y38">
        <v>797</v>
      </c>
      <c r="Z38">
        <v>14500</v>
      </c>
      <c r="AA38">
        <v>0.105</v>
      </c>
      <c r="AB38">
        <v>225.46367620000001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1987.1651670000001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F38" t="s">
        <v>253</v>
      </c>
      <c r="BG38">
        <v>0</v>
      </c>
      <c r="BH38">
        <v>202207</v>
      </c>
      <c r="BI38">
        <v>271</v>
      </c>
      <c r="BJ38">
        <v>112</v>
      </c>
      <c r="BK38" s="9">
        <v>1987.17</v>
      </c>
      <c r="BL38">
        <v>-225.46</v>
      </c>
      <c r="BM38">
        <v>0.1699</v>
      </c>
      <c r="BN38">
        <v>120</v>
      </c>
      <c r="BO38">
        <v>8</v>
      </c>
      <c r="BP38">
        <v>797</v>
      </c>
      <c r="BQ38">
        <v>12</v>
      </c>
      <c r="BR38" s="23">
        <v>0.11</v>
      </c>
      <c r="BS38">
        <v>7</v>
      </c>
      <c r="BU38">
        <v>0</v>
      </c>
      <c r="BV38">
        <v>0</v>
      </c>
      <c r="BY38">
        <v>0</v>
      </c>
      <c r="BZ38" s="9">
        <v>1694.26</v>
      </c>
      <c r="CA38">
        <v>-198.7</v>
      </c>
      <c r="CB38">
        <v>-26.8</v>
      </c>
      <c r="CC38">
        <v>-225.5</v>
      </c>
      <c r="CE38">
        <v>1694.2573524643183</v>
      </c>
      <c r="CF38">
        <v>-198.69555279170214</v>
      </c>
      <c r="CG38">
        <v>-26.801058216916484</v>
      </c>
      <c r="CH38">
        <v>-225.49661100861863</v>
      </c>
      <c r="CI38">
        <v>-3028.8111367027082</v>
      </c>
      <c r="CJ38">
        <v>-804.63125044380809</v>
      </c>
      <c r="CK38">
        <v>-3833.4423871465165</v>
      </c>
      <c r="CM38">
        <v>1</v>
      </c>
      <c r="CN38">
        <v>1</v>
      </c>
      <c r="CO38">
        <v>0.74</v>
      </c>
      <c r="CP38" s="9">
        <v>1987.17</v>
      </c>
      <c r="CQ38" s="9">
        <v>1257.8800000000001</v>
      </c>
      <c r="CR38" s="9">
        <v>1987.17</v>
      </c>
      <c r="CS38" s="9">
        <v>1700.83</v>
      </c>
      <c r="CT38">
        <v>191.29</v>
      </c>
      <c r="CU38">
        <v>164.23</v>
      </c>
      <c r="CV38">
        <v>160.88</v>
      </c>
      <c r="CW38">
        <v>144.69999999999999</v>
      </c>
      <c r="CX38">
        <v>30.41</v>
      </c>
      <c r="CY38">
        <v>19.53</v>
      </c>
      <c r="DA38">
        <v>-0.26422275499999998</v>
      </c>
      <c r="DB38">
        <v>0.59427651400000003</v>
      </c>
      <c r="DC38">
        <v>-0.26422275499999998</v>
      </c>
      <c r="DL38" s="27">
        <v>0</v>
      </c>
      <c r="DM38" s="27">
        <v>0.73524571389491455</v>
      </c>
      <c r="DN38" s="27">
        <v>5.5359829532384171E-3</v>
      </c>
      <c r="DO38" s="27">
        <v>4.4123852365740733E-3</v>
      </c>
      <c r="DP38" s="27">
        <v>3.5883113922450982E-3</v>
      </c>
      <c r="DQ38" s="27">
        <v>8.0341203081580044E-5</v>
      </c>
      <c r="DR38" s="27">
        <v>8.2745589475842387E-5</v>
      </c>
      <c r="DS38" s="27">
        <v>3.4777641586574417E-3</v>
      </c>
      <c r="DT38" s="27">
        <v>1.0395583109501441E-2</v>
      </c>
      <c r="DU38" s="27">
        <v>1.4125934042240435E-3</v>
      </c>
      <c r="DV38" s="27">
        <v>5.3575965732964519E-2</v>
      </c>
      <c r="DW38" s="27">
        <v>0.18219261332512271</v>
      </c>
      <c r="DX38" s="27">
        <v>0</v>
      </c>
      <c r="DY38">
        <v>1244.6573412998007</v>
      </c>
      <c r="DZ38">
        <v>10.428336758758119</v>
      </c>
      <c r="EA38">
        <v>9.1690388784033896</v>
      </c>
      <c r="EB38">
        <v>8.1518805122589661</v>
      </c>
      <c r="EC38">
        <v>0.17426609937064486</v>
      </c>
      <c r="ED38">
        <v>0.16397979089599921</v>
      </c>
      <c r="EE38">
        <v>8.4043524570653929</v>
      </c>
      <c r="EF38">
        <v>17.589740108730723</v>
      </c>
      <c r="EG38">
        <v>4.8821468551122651</v>
      </c>
      <c r="EH38">
        <v>193.80984117363778</v>
      </c>
      <c r="EI38">
        <v>591.70025132926503</v>
      </c>
      <c r="EJ38">
        <v>0</v>
      </c>
      <c r="EK38">
        <v>-146.58179673937872</v>
      </c>
      <c r="EL38">
        <v>-0.17728374059930432</v>
      </c>
      <c r="EM38">
        <v>-8.8044736406528351E-2</v>
      </c>
      <c r="EN38">
        <v>-3.0114640311659443E-2</v>
      </c>
      <c r="EO38">
        <v>0</v>
      </c>
      <c r="EP38">
        <v>0</v>
      </c>
      <c r="EQ38">
        <v>0</v>
      </c>
      <c r="ER38">
        <v>-2.0886754718234481</v>
      </c>
      <c r="ES38">
        <v>0</v>
      </c>
      <c r="ET38">
        <v>0</v>
      </c>
      <c r="EU38">
        <v>0</v>
      </c>
      <c r="EV38">
        <v>0</v>
      </c>
      <c r="EW38">
        <v>-19.800526076307705</v>
      </c>
      <c r="EX38">
        <v>-3.3171115037113293E-2</v>
      </c>
      <c r="EY38">
        <v>-1.6127656175275461E-2</v>
      </c>
      <c r="EZ38">
        <v>-5.5343179658932712E-3</v>
      </c>
      <c r="FA38">
        <v>0</v>
      </c>
      <c r="FB38">
        <v>0</v>
      </c>
      <c r="FC38">
        <v>0</v>
      </c>
      <c r="FD38">
        <v>-0.28364966753559234</v>
      </c>
      <c r="FE38">
        <v>0</v>
      </c>
      <c r="FF38">
        <v>0</v>
      </c>
      <c r="FG38">
        <v>0</v>
      </c>
      <c r="FH38">
        <v>0.74886273468005371</v>
      </c>
      <c r="FI38">
        <v>0</v>
      </c>
      <c r="FJ38">
        <v>0</v>
      </c>
      <c r="FK38" s="9">
        <v>1272.5808635485919</v>
      </c>
      <c r="FL38">
        <v>0</v>
      </c>
      <c r="FM38">
        <v>0</v>
      </c>
      <c r="GK38">
        <v>0</v>
      </c>
      <c r="GL38">
        <v>0</v>
      </c>
      <c r="GM38">
        <v>0</v>
      </c>
      <c r="GN38">
        <v>1</v>
      </c>
      <c r="GO38">
        <v>0</v>
      </c>
      <c r="GP38">
        <v>0.50166666699999996</v>
      </c>
      <c r="GQ38">
        <v>0.49833333299999999</v>
      </c>
      <c r="GR38">
        <v>0</v>
      </c>
      <c r="GS38">
        <v>1</v>
      </c>
      <c r="GT38">
        <v>0</v>
      </c>
      <c r="GU38">
        <v>0</v>
      </c>
      <c r="GV38">
        <v>0</v>
      </c>
      <c r="GW38">
        <v>0</v>
      </c>
      <c r="GY38">
        <v>6.1592549999999998E-3</v>
      </c>
      <c r="GZ38">
        <v>8.3846849999999994E-3</v>
      </c>
      <c r="HA38">
        <v>0</v>
      </c>
      <c r="HB38">
        <v>0</v>
      </c>
      <c r="HC38">
        <v>0</v>
      </c>
      <c r="HD38">
        <v>1</v>
      </c>
    </row>
    <row r="39" spans="9:212">
      <c r="I39" t="s">
        <v>252</v>
      </c>
      <c r="J39">
        <v>24</v>
      </c>
      <c r="K39">
        <v>272</v>
      </c>
      <c r="L39">
        <v>202208</v>
      </c>
      <c r="M39">
        <v>7</v>
      </c>
      <c r="N39">
        <v>1</v>
      </c>
      <c r="O39">
        <v>0</v>
      </c>
      <c r="P39">
        <v>1826.2848650000001</v>
      </c>
      <c r="Q39">
        <v>160.88030209999999</v>
      </c>
      <c r="R39">
        <v>28.13494682</v>
      </c>
      <c r="S39">
        <v>0</v>
      </c>
      <c r="T39">
        <v>0</v>
      </c>
      <c r="U39">
        <v>0.1699</v>
      </c>
      <c r="V39">
        <v>120</v>
      </c>
      <c r="W39">
        <v>7</v>
      </c>
      <c r="X39">
        <v>113</v>
      </c>
      <c r="Y39">
        <v>797</v>
      </c>
      <c r="Z39">
        <v>14500</v>
      </c>
      <c r="AA39">
        <v>0.105</v>
      </c>
      <c r="AB39">
        <v>225.46367620000001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1826.2848650000001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F39" t="s">
        <v>253</v>
      </c>
      <c r="BG39">
        <v>0</v>
      </c>
      <c r="BH39">
        <v>202208</v>
      </c>
      <c r="BI39">
        <v>272</v>
      </c>
      <c r="BJ39">
        <v>113</v>
      </c>
      <c r="BK39" s="9">
        <v>1826.28</v>
      </c>
      <c r="BL39">
        <v>-225.46</v>
      </c>
      <c r="BM39">
        <v>0.1699</v>
      </c>
      <c r="BN39">
        <v>120</v>
      </c>
      <c r="BO39">
        <v>7</v>
      </c>
      <c r="BP39">
        <v>797</v>
      </c>
      <c r="BQ39">
        <v>12</v>
      </c>
      <c r="BR39" s="23">
        <v>0.11</v>
      </c>
      <c r="BS39">
        <v>8</v>
      </c>
      <c r="BU39">
        <v>0</v>
      </c>
      <c r="BV39">
        <v>0</v>
      </c>
      <c r="BY39">
        <v>0</v>
      </c>
      <c r="BZ39" s="9">
        <v>1492.75</v>
      </c>
      <c r="CA39">
        <v>-201.51</v>
      </c>
      <c r="CB39">
        <v>-23.99</v>
      </c>
      <c r="CC39">
        <v>-225.5</v>
      </c>
      <c r="CE39">
        <v>1492.7486018043403</v>
      </c>
      <c r="CF39">
        <v>-201.50875065997798</v>
      </c>
      <c r="CG39">
        <v>-23.987860348640638</v>
      </c>
      <c r="CH39">
        <v>-225.49661100861863</v>
      </c>
      <c r="CI39">
        <v>-3230.3198873626861</v>
      </c>
      <c r="CJ39">
        <v>-828.61911079244874</v>
      </c>
      <c r="CK39">
        <v>-4058.9389981551349</v>
      </c>
      <c r="CM39">
        <v>1</v>
      </c>
      <c r="CN39">
        <v>1</v>
      </c>
      <c r="CO39">
        <v>0.73</v>
      </c>
      <c r="CP39" s="9">
        <v>1826.28</v>
      </c>
      <c r="CQ39" s="9">
        <v>1087.33</v>
      </c>
      <c r="CR39" s="9">
        <v>1826.28</v>
      </c>
      <c r="CS39" s="9">
        <v>1499.52</v>
      </c>
      <c r="CT39">
        <v>189.02</v>
      </c>
      <c r="CU39">
        <v>161</v>
      </c>
      <c r="CV39">
        <v>160.88</v>
      </c>
      <c r="CW39">
        <v>143.86000000000001</v>
      </c>
      <c r="CX39">
        <v>28.13</v>
      </c>
      <c r="CY39">
        <v>17.14</v>
      </c>
      <c r="DA39">
        <v>-0.272299018</v>
      </c>
      <c r="DB39">
        <v>0.59569104100000003</v>
      </c>
      <c r="DC39">
        <v>-0.272299018</v>
      </c>
      <c r="DL39" s="27">
        <v>0</v>
      </c>
      <c r="DM39" s="27">
        <v>0.72131780966991932</v>
      </c>
      <c r="DN39" s="27">
        <v>5.4077857008266571E-3</v>
      </c>
      <c r="DO39" s="27">
        <v>4.4530480027161661E-3</v>
      </c>
      <c r="DP39" s="27">
        <v>3.6234874996948982E-3</v>
      </c>
      <c r="DQ39" s="27">
        <v>8.152731878201624E-5</v>
      </c>
      <c r="DR39" s="27">
        <v>8.2170498958073989E-5</v>
      </c>
      <c r="DS39" s="27">
        <v>3.6832954069617283E-3</v>
      </c>
      <c r="DT39" s="27">
        <v>1.0213610582194924E-2</v>
      </c>
      <c r="DU39" s="27">
        <v>1.495338993699886E-3</v>
      </c>
      <c r="DV39" s="27">
        <v>5.7053729891621961E-2</v>
      </c>
      <c r="DW39" s="27">
        <v>0.19258819643462416</v>
      </c>
      <c r="DX39" s="27">
        <v>0</v>
      </c>
      <c r="DY39">
        <v>1075.5766070876916</v>
      </c>
      <c r="DZ39">
        <v>9.1069434895410897</v>
      </c>
      <c r="EA39">
        <v>8.3770180009852879</v>
      </c>
      <c r="EB39">
        <v>7.5297886395475677</v>
      </c>
      <c r="EC39">
        <v>0.16127245241398108</v>
      </c>
      <c r="ED39">
        <v>0.14696149871149849</v>
      </c>
      <c r="EE39">
        <v>8.209028730357991</v>
      </c>
      <c r="EF39">
        <v>15.220796082381518</v>
      </c>
      <c r="EG39">
        <v>5.0461266460082639</v>
      </c>
      <c r="EH39">
        <v>202.21419363070316</v>
      </c>
      <c r="EI39">
        <v>609.2899914379957</v>
      </c>
      <c r="EJ39">
        <v>0</v>
      </c>
      <c r="EK39">
        <v>-145.86266706511987</v>
      </c>
      <c r="EL39">
        <v>-0.18381558106148999</v>
      </c>
      <c r="EM39">
        <v>-9.1105488435730853E-2</v>
      </c>
      <c r="EN39">
        <v>-3.2621791614236992E-2</v>
      </c>
      <c r="EO39">
        <v>0</v>
      </c>
      <c r="EP39">
        <v>0</v>
      </c>
      <c r="EQ39">
        <v>0</v>
      </c>
      <c r="ER39">
        <v>-2.0822376407298764</v>
      </c>
      <c r="ES39">
        <v>0</v>
      </c>
      <c r="ET39">
        <v>0</v>
      </c>
      <c r="EU39">
        <v>0</v>
      </c>
      <c r="EV39">
        <v>0</v>
      </c>
      <c r="EW39">
        <v>-17.395087349490403</v>
      </c>
      <c r="EX39">
        <v>-3.1937121931894033E-2</v>
      </c>
      <c r="EY39">
        <v>-1.5331882740464516E-2</v>
      </c>
      <c r="EZ39">
        <v>-5.4559523008165817E-3</v>
      </c>
      <c r="FA39">
        <v>0</v>
      </c>
      <c r="FB39">
        <v>0</v>
      </c>
      <c r="FC39">
        <v>0</v>
      </c>
      <c r="FD39">
        <v>-0.24998169279574875</v>
      </c>
      <c r="FE39">
        <v>0</v>
      </c>
      <c r="FF39">
        <v>0</v>
      </c>
      <c r="FG39">
        <v>0</v>
      </c>
      <c r="FH39">
        <v>0.73488365819193902</v>
      </c>
      <c r="FI39">
        <v>0</v>
      </c>
      <c r="FJ39">
        <v>0</v>
      </c>
      <c r="FK39" s="9">
        <v>1100.7516296701795</v>
      </c>
      <c r="FL39">
        <v>0</v>
      </c>
      <c r="FM39">
        <v>0</v>
      </c>
      <c r="GK39">
        <v>0</v>
      </c>
      <c r="GL39">
        <v>0</v>
      </c>
      <c r="GM39">
        <v>0</v>
      </c>
      <c r="GN39">
        <v>1</v>
      </c>
      <c r="GO39">
        <v>0</v>
      </c>
      <c r="GP39">
        <v>0.50166666699999996</v>
      </c>
      <c r="GQ39">
        <v>0.49833333299999999</v>
      </c>
      <c r="GR39">
        <v>0</v>
      </c>
      <c r="GS39">
        <v>1</v>
      </c>
      <c r="GT39">
        <v>0</v>
      </c>
      <c r="GU39">
        <v>0</v>
      </c>
      <c r="GV39">
        <v>0</v>
      </c>
      <c r="GW39">
        <v>0</v>
      </c>
      <c r="GY39">
        <v>-1.917008E-3</v>
      </c>
      <c r="GZ39">
        <v>9.7992119999999999E-3</v>
      </c>
      <c r="HA39">
        <v>0</v>
      </c>
      <c r="HB39">
        <v>0</v>
      </c>
      <c r="HC39">
        <v>0</v>
      </c>
      <c r="HD39">
        <v>1</v>
      </c>
    </row>
    <row r="40" spans="9:212">
      <c r="I40" t="s">
        <v>252</v>
      </c>
      <c r="J40">
        <v>24</v>
      </c>
      <c r="K40">
        <v>273</v>
      </c>
      <c r="L40">
        <v>202209</v>
      </c>
      <c r="M40">
        <v>6</v>
      </c>
      <c r="N40">
        <v>1</v>
      </c>
      <c r="O40">
        <v>0</v>
      </c>
      <c r="P40">
        <v>1665.4045630000001</v>
      </c>
      <c r="Q40">
        <v>160.88030209999999</v>
      </c>
      <c r="R40">
        <v>25.857149870000001</v>
      </c>
      <c r="S40">
        <v>0</v>
      </c>
      <c r="T40">
        <v>0</v>
      </c>
      <c r="U40">
        <v>0.1699</v>
      </c>
      <c r="V40">
        <v>120</v>
      </c>
      <c r="W40">
        <v>6</v>
      </c>
      <c r="X40">
        <v>114</v>
      </c>
      <c r="Y40">
        <v>797</v>
      </c>
      <c r="Z40">
        <v>14500</v>
      </c>
      <c r="AA40">
        <v>0.105</v>
      </c>
      <c r="AB40">
        <v>225.46367620000001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1665.4045630000001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F40" t="s">
        <v>253</v>
      </c>
      <c r="BG40">
        <v>0</v>
      </c>
      <c r="BH40">
        <v>202209</v>
      </c>
      <c r="BI40">
        <v>273</v>
      </c>
      <c r="BJ40">
        <v>114</v>
      </c>
      <c r="BK40">
        <v>1665.4045630000001</v>
      </c>
      <c r="BL40">
        <v>-225.46367620000001</v>
      </c>
      <c r="BM40">
        <v>0.1699</v>
      </c>
      <c r="BN40">
        <v>120</v>
      </c>
      <c r="BO40">
        <v>6</v>
      </c>
      <c r="BP40">
        <v>797</v>
      </c>
      <c r="BQ40">
        <v>12</v>
      </c>
      <c r="BR40" s="23">
        <v>0.11</v>
      </c>
      <c r="BS40">
        <v>9</v>
      </c>
      <c r="BU40">
        <v>0</v>
      </c>
      <c r="BV40">
        <v>0</v>
      </c>
      <c r="BY40">
        <v>0</v>
      </c>
      <c r="BZ40" s="9">
        <v>1288.3900000000001</v>
      </c>
      <c r="CA40">
        <v>-204.36</v>
      </c>
      <c r="CB40">
        <v>-21.13</v>
      </c>
      <c r="CC40">
        <v>-225.5</v>
      </c>
      <c r="CE40">
        <v>1288.3868230829348</v>
      </c>
      <c r="CF40">
        <v>-204.36177872140553</v>
      </c>
      <c r="CG40">
        <v>-21.134832287213115</v>
      </c>
      <c r="CH40">
        <v>-225.49661100861863</v>
      </c>
      <c r="CI40">
        <v>-3434.6816660840918</v>
      </c>
      <c r="CJ40">
        <v>-849.75394307966189</v>
      </c>
      <c r="CK40">
        <v>-4284.4356091637537</v>
      </c>
      <c r="CM40">
        <v>1</v>
      </c>
      <c r="CN40">
        <v>1</v>
      </c>
      <c r="CO40">
        <v>0.71</v>
      </c>
      <c r="CP40" s="9">
        <v>1665.4</v>
      </c>
      <c r="CQ40">
        <v>921.2</v>
      </c>
      <c r="CR40" s="9">
        <v>1665.4</v>
      </c>
      <c r="CS40" s="9">
        <v>1295.93</v>
      </c>
      <c r="CT40">
        <v>186.74</v>
      </c>
      <c r="CU40">
        <v>157.32</v>
      </c>
      <c r="CV40">
        <v>160.88</v>
      </c>
      <c r="CW40">
        <v>142.56</v>
      </c>
      <c r="CX40">
        <v>25.86</v>
      </c>
      <c r="CY40">
        <v>14.76</v>
      </c>
      <c r="DA40">
        <v>-0.155320439</v>
      </c>
      <c r="DB40">
        <v>0.59481218999999996</v>
      </c>
      <c r="DC40">
        <v>-0.155320439</v>
      </c>
      <c r="DL40" s="27">
        <v>0</v>
      </c>
      <c r="DM40" s="27">
        <v>0.70706962011597807</v>
      </c>
      <c r="DN40" s="27">
        <v>5.8921549213024312E-3</v>
      </c>
      <c r="DO40" s="27">
        <v>4.3622029777925335E-3</v>
      </c>
      <c r="DP40" s="27">
        <v>3.6569792865281795E-3</v>
      </c>
      <c r="DQ40" s="27">
        <v>8.0863595787696632E-5</v>
      </c>
      <c r="DR40" s="27">
        <v>8.086239927466155E-5</v>
      </c>
      <c r="DS40" s="27">
        <v>3.7374562885577234E-3</v>
      </c>
      <c r="DT40" s="27">
        <v>1.0003518606717714E-2</v>
      </c>
      <c r="DU40" s="27">
        <v>1.5775094926579599E-3</v>
      </c>
      <c r="DV40" s="27">
        <v>6.0737025298583693E-2</v>
      </c>
      <c r="DW40" s="27">
        <v>0.20280180701681907</v>
      </c>
      <c r="DX40" s="27">
        <v>0</v>
      </c>
      <c r="DY40">
        <v>909.66810541789346</v>
      </c>
      <c r="DZ40">
        <v>8.7341024419223228</v>
      </c>
      <c r="EA40">
        <v>7.3338470783769605</v>
      </c>
      <c r="EB40">
        <v>6.8796239900367846</v>
      </c>
      <c r="EC40">
        <v>0.14414446574178663</v>
      </c>
      <c r="ED40">
        <v>0.12855344113469511</v>
      </c>
      <c r="EE40">
        <v>7.5933816044048825</v>
      </c>
      <c r="EF40">
        <v>12.860040879528363</v>
      </c>
      <c r="EG40">
        <v>5.1930881447197628</v>
      </c>
      <c r="EH40">
        <v>210.42322236106116</v>
      </c>
      <c r="EI40">
        <v>624.51078752037722</v>
      </c>
      <c r="EJ40">
        <v>0</v>
      </c>
      <c r="EK40">
        <v>-145.024558037763</v>
      </c>
      <c r="EL40">
        <v>-0.18825467700249127</v>
      </c>
      <c r="EM40">
        <v>-9.400196686181328E-2</v>
      </c>
      <c r="EN40">
        <v>-3.3407979944456587E-2</v>
      </c>
      <c r="EO40">
        <v>0</v>
      </c>
      <c r="EP40">
        <v>0</v>
      </c>
      <c r="EQ40">
        <v>0</v>
      </c>
      <c r="ER40">
        <v>-2.0696076895685973</v>
      </c>
      <c r="ES40">
        <v>0</v>
      </c>
      <c r="ET40">
        <v>0</v>
      </c>
      <c r="EU40">
        <v>0</v>
      </c>
      <c r="EV40">
        <v>0</v>
      </c>
      <c r="EW40">
        <v>-15.032807147376674</v>
      </c>
      <c r="EX40">
        <v>-3.047997464093434E-2</v>
      </c>
      <c r="EY40">
        <v>-1.4476646583338741E-2</v>
      </c>
      <c r="EZ40">
        <v>-5.0430389361689068E-3</v>
      </c>
      <c r="FA40">
        <v>0</v>
      </c>
      <c r="FB40">
        <v>0</v>
      </c>
      <c r="FC40">
        <v>0</v>
      </c>
      <c r="FD40">
        <v>-0.21638960954275582</v>
      </c>
      <c r="FE40">
        <v>0</v>
      </c>
      <c r="FF40">
        <v>0</v>
      </c>
      <c r="FG40">
        <v>0</v>
      </c>
      <c r="FH40">
        <v>0.72106182089738902</v>
      </c>
      <c r="FI40">
        <v>0</v>
      </c>
      <c r="FJ40">
        <v>0</v>
      </c>
      <c r="FK40" s="9">
        <v>932.75982339397126</v>
      </c>
      <c r="FL40">
        <v>0</v>
      </c>
      <c r="FM40">
        <v>0</v>
      </c>
      <c r="GK40">
        <v>0</v>
      </c>
      <c r="GL40">
        <v>0</v>
      </c>
      <c r="GM40">
        <v>0</v>
      </c>
      <c r="GN40">
        <v>1</v>
      </c>
      <c r="GO40">
        <v>0</v>
      </c>
      <c r="GP40">
        <v>0.50166666699999996</v>
      </c>
      <c r="GQ40">
        <v>0.49833333299999999</v>
      </c>
      <c r="GR40">
        <v>0</v>
      </c>
      <c r="GS40">
        <v>1</v>
      </c>
      <c r="GT40">
        <v>0</v>
      </c>
      <c r="GU40">
        <v>0</v>
      </c>
      <c r="GV40">
        <v>0</v>
      </c>
      <c r="GW40">
        <v>0</v>
      </c>
      <c r="GY40">
        <v>0.115061571</v>
      </c>
      <c r="GZ40">
        <v>8.9203600000000004E-3</v>
      </c>
      <c r="HA40">
        <v>0</v>
      </c>
      <c r="HB40">
        <v>0</v>
      </c>
      <c r="HC40">
        <v>0</v>
      </c>
      <c r="HD40">
        <v>1</v>
      </c>
    </row>
    <row r="41" spans="9:212">
      <c r="I41" t="s">
        <v>252</v>
      </c>
      <c r="J41">
        <v>24</v>
      </c>
      <c r="K41">
        <v>274</v>
      </c>
      <c r="L41">
        <v>202210</v>
      </c>
      <c r="M41">
        <v>5</v>
      </c>
      <c r="N41">
        <v>1</v>
      </c>
      <c r="O41">
        <v>0</v>
      </c>
      <c r="P41">
        <v>1504.5242599999999</v>
      </c>
      <c r="Q41">
        <v>160.88030209999999</v>
      </c>
      <c r="R41">
        <v>23.579352929999999</v>
      </c>
      <c r="S41">
        <v>0</v>
      </c>
      <c r="T41">
        <v>0</v>
      </c>
      <c r="U41">
        <v>0.1699</v>
      </c>
      <c r="V41">
        <v>120</v>
      </c>
      <c r="W41">
        <v>5</v>
      </c>
      <c r="X41">
        <v>115</v>
      </c>
      <c r="Y41">
        <v>797</v>
      </c>
      <c r="Z41">
        <v>14500</v>
      </c>
      <c r="AA41">
        <v>0.105</v>
      </c>
      <c r="AB41">
        <v>225.46367620000001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1504.5242599999999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F41" t="s">
        <v>253</v>
      </c>
      <c r="BG41">
        <v>0</v>
      </c>
      <c r="BH41">
        <v>202210</v>
      </c>
      <c r="BI41">
        <v>274</v>
      </c>
      <c r="BJ41">
        <v>115</v>
      </c>
      <c r="BK41">
        <v>1504.5242599999999</v>
      </c>
      <c r="BL41">
        <v>-225.46367620000001</v>
      </c>
      <c r="BM41">
        <v>0.1699</v>
      </c>
      <c r="BN41">
        <v>120</v>
      </c>
      <c r="BO41">
        <v>5</v>
      </c>
      <c r="BP41">
        <v>797</v>
      </c>
      <c r="BQ41">
        <v>12</v>
      </c>
      <c r="BR41" s="23">
        <v>0.11</v>
      </c>
      <c r="BS41">
        <v>10</v>
      </c>
      <c r="BU41">
        <v>0</v>
      </c>
      <c r="BV41">
        <v>0</v>
      </c>
      <c r="BY41">
        <v>0</v>
      </c>
      <c r="BZ41" s="9">
        <v>1081.1300000000001</v>
      </c>
      <c r="CA41">
        <v>-207.26</v>
      </c>
      <c r="CB41">
        <v>-18.239999999999998</v>
      </c>
      <c r="CC41">
        <v>-225.5</v>
      </c>
      <c r="CE41">
        <v>1081.1316221777988</v>
      </c>
      <c r="CF41">
        <v>-207.25520090513606</v>
      </c>
      <c r="CG41">
        <v>-18.241410103482551</v>
      </c>
      <c r="CH41">
        <v>-225.49661100861863</v>
      </c>
      <c r="CI41">
        <v>-3641.9368669892278</v>
      </c>
      <c r="CJ41">
        <v>-867.9953531831444</v>
      </c>
      <c r="CK41">
        <v>-4509.9322201723726</v>
      </c>
      <c r="CM41">
        <v>1</v>
      </c>
      <c r="CN41">
        <v>1</v>
      </c>
      <c r="CO41">
        <v>0.64</v>
      </c>
      <c r="CP41" s="9">
        <v>1504.52</v>
      </c>
      <c r="CQ41">
        <v>698.03</v>
      </c>
      <c r="CR41" s="9">
        <v>1504.52</v>
      </c>
      <c r="CS41" s="9">
        <v>1089</v>
      </c>
      <c r="CT41">
        <v>184.46</v>
      </c>
      <c r="CU41">
        <v>142.41</v>
      </c>
      <c r="CV41">
        <v>160.88</v>
      </c>
      <c r="CW41">
        <v>130.88</v>
      </c>
      <c r="CX41">
        <v>23.58</v>
      </c>
      <c r="CY41">
        <v>11.53</v>
      </c>
      <c r="DA41">
        <v>-2.091701735</v>
      </c>
      <c r="DB41">
        <v>2.594929193</v>
      </c>
      <c r="DC41">
        <v>-2.091701735</v>
      </c>
      <c r="DL41" s="27">
        <v>0</v>
      </c>
      <c r="DM41" s="27">
        <v>0.6409974757226945</v>
      </c>
      <c r="DN41" s="27">
        <v>1.2898530185212966E-3</v>
      </c>
      <c r="DO41" s="27">
        <v>4.7119489754547583E-3</v>
      </c>
      <c r="DP41" s="27">
        <v>3.5874293131860908E-3</v>
      </c>
      <c r="DQ41" s="27">
        <v>8.2353515329698093E-5</v>
      </c>
      <c r="DR41" s="27">
        <v>7.6083822723286277E-5</v>
      </c>
      <c r="DS41" s="27">
        <v>3.5709307767517909E-3</v>
      </c>
      <c r="DT41" s="27">
        <v>6.6745745752727473E-2</v>
      </c>
      <c r="DU41" s="27">
        <v>1.6583718919326216E-3</v>
      </c>
      <c r="DV41" s="27">
        <v>6.4474481587141419E-2</v>
      </c>
      <c r="DW41" s="27">
        <v>0.2128053256235368</v>
      </c>
      <c r="DX41" s="27">
        <v>0</v>
      </c>
      <c r="DY41">
        <v>691.63890584626256</v>
      </c>
      <c r="DZ41">
        <v>1.6042412432442876</v>
      </c>
      <c r="EA41">
        <v>6.9712546976652234</v>
      </c>
      <c r="EB41">
        <v>6.0315032831075435</v>
      </c>
      <c r="EC41">
        <v>0.13031060797205413</v>
      </c>
      <c r="ED41">
        <v>0.10613864266234657</v>
      </c>
      <c r="EE41">
        <v>6.6583441417058928</v>
      </c>
      <c r="EF41">
        <v>72.024266568665098</v>
      </c>
      <c r="EG41">
        <v>5.3216415858544579</v>
      </c>
      <c r="EH41">
        <v>218.01660396546606</v>
      </c>
      <c r="EI41">
        <v>637.37082839990558</v>
      </c>
      <c r="EJ41">
        <v>0</v>
      </c>
      <c r="EK41">
        <v>-133.40567860998902</v>
      </c>
      <c r="EL41">
        <v>-0.20051798537218196</v>
      </c>
      <c r="EM41">
        <v>-9.459252495132936E-2</v>
      </c>
      <c r="EN41">
        <v>-3.4194142159271572E-2</v>
      </c>
      <c r="EO41">
        <v>0</v>
      </c>
      <c r="EP41">
        <v>0</v>
      </c>
      <c r="EQ41">
        <v>0</v>
      </c>
      <c r="ER41">
        <v>-13.859875100214332</v>
      </c>
      <c r="ES41">
        <v>0</v>
      </c>
      <c r="ET41">
        <v>0</v>
      </c>
      <c r="EU41">
        <v>0</v>
      </c>
      <c r="EV41">
        <v>0</v>
      </c>
      <c r="EW41">
        <v>-11.779061864214404</v>
      </c>
      <c r="EX41">
        <v>-2.9600546057964361E-2</v>
      </c>
      <c r="EY41">
        <v>-1.3248903277026578E-2</v>
      </c>
      <c r="EZ41">
        <v>-4.6122783414729055E-3</v>
      </c>
      <c r="FA41">
        <v>0</v>
      </c>
      <c r="FB41">
        <v>0</v>
      </c>
      <c r="FC41">
        <v>0</v>
      </c>
      <c r="FD41">
        <v>-1.2224310707607462</v>
      </c>
      <c r="FE41">
        <v>0</v>
      </c>
      <c r="FF41">
        <v>0</v>
      </c>
      <c r="FG41">
        <v>0</v>
      </c>
      <c r="FH41">
        <v>0.65066906054518636</v>
      </c>
      <c r="FI41">
        <v>0</v>
      </c>
      <c r="FJ41">
        <v>0</v>
      </c>
      <c r="FK41" s="9">
        <v>706.3762156782517</v>
      </c>
      <c r="FL41">
        <v>0</v>
      </c>
      <c r="FM41">
        <v>0</v>
      </c>
      <c r="GK41">
        <v>0</v>
      </c>
      <c r="GL41">
        <v>0</v>
      </c>
      <c r="GM41">
        <v>0</v>
      </c>
      <c r="GN41">
        <v>1</v>
      </c>
      <c r="GO41">
        <v>0</v>
      </c>
      <c r="GP41">
        <v>0.50166666699999996</v>
      </c>
      <c r="GQ41">
        <v>0.49833333299999999</v>
      </c>
      <c r="GR41">
        <v>0</v>
      </c>
      <c r="GS41">
        <v>1</v>
      </c>
      <c r="GT41">
        <v>0</v>
      </c>
      <c r="GU41">
        <v>0</v>
      </c>
      <c r="GV41">
        <v>0</v>
      </c>
      <c r="GW41">
        <v>0</v>
      </c>
      <c r="GY41">
        <v>0.178680275</v>
      </c>
      <c r="GZ41">
        <v>9.0373629999999996E-3</v>
      </c>
      <c r="HA41">
        <v>0</v>
      </c>
      <c r="HB41">
        <v>0</v>
      </c>
      <c r="HC41">
        <v>0.2</v>
      </c>
      <c r="HD41">
        <v>0.8</v>
      </c>
    </row>
    <row r="42" spans="9:212">
      <c r="I42" t="s">
        <v>252</v>
      </c>
      <c r="J42">
        <v>24</v>
      </c>
      <c r="K42">
        <v>275</v>
      </c>
      <c r="L42">
        <v>202211</v>
      </c>
      <c r="M42">
        <v>4</v>
      </c>
      <c r="N42">
        <v>1</v>
      </c>
      <c r="O42">
        <v>0</v>
      </c>
      <c r="P42">
        <v>1343.6439580000001</v>
      </c>
      <c r="Q42">
        <v>160.88030209999999</v>
      </c>
      <c r="R42">
        <v>21.301555990000001</v>
      </c>
      <c r="S42">
        <v>0</v>
      </c>
      <c r="T42">
        <v>0</v>
      </c>
      <c r="U42">
        <v>0.1699</v>
      </c>
      <c r="V42">
        <v>120</v>
      </c>
      <c r="W42">
        <v>4</v>
      </c>
      <c r="X42">
        <v>116</v>
      </c>
      <c r="Y42">
        <v>797</v>
      </c>
      <c r="Z42">
        <v>14500</v>
      </c>
      <c r="AA42">
        <v>0.105</v>
      </c>
      <c r="AB42">
        <v>225.46367620000001</v>
      </c>
      <c r="AC42">
        <v>0</v>
      </c>
      <c r="AD42">
        <v>1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1343.6439580000001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F42" t="s">
        <v>253</v>
      </c>
      <c r="BG42">
        <v>0</v>
      </c>
      <c r="BH42">
        <v>202211</v>
      </c>
      <c r="BI42">
        <v>275</v>
      </c>
      <c r="BJ42">
        <v>116</v>
      </c>
      <c r="BK42">
        <v>1343.6439580000001</v>
      </c>
      <c r="BL42">
        <v>-225.46367620000001</v>
      </c>
      <c r="BM42">
        <v>0.1699</v>
      </c>
      <c r="BN42">
        <v>120</v>
      </c>
      <c r="BO42">
        <v>4</v>
      </c>
      <c r="BP42">
        <v>797</v>
      </c>
      <c r="BQ42">
        <v>12</v>
      </c>
      <c r="BR42" s="23">
        <v>0.11</v>
      </c>
      <c r="BS42">
        <v>11</v>
      </c>
      <c r="BU42">
        <v>0</v>
      </c>
      <c r="BV42">
        <v>0</v>
      </c>
      <c r="BY42">
        <v>0</v>
      </c>
      <c r="BZ42">
        <v>870.94</v>
      </c>
      <c r="CA42">
        <v>-210.19</v>
      </c>
      <c r="CB42">
        <v>-15.31</v>
      </c>
      <c r="CC42">
        <v>-225.5</v>
      </c>
      <c r="CE42">
        <v>870.94203305318092</v>
      </c>
      <c r="CF42">
        <v>-210.18958912461795</v>
      </c>
      <c r="CG42">
        <v>-15.307021884000667</v>
      </c>
      <c r="CH42">
        <v>-225.49661100861863</v>
      </c>
      <c r="CI42">
        <v>-3852.126456113846</v>
      </c>
      <c r="CJ42">
        <v>-883.30237506714502</v>
      </c>
      <c r="CK42">
        <v>-4735.4288311809905</v>
      </c>
      <c r="CM42">
        <v>1</v>
      </c>
      <c r="CN42">
        <v>1</v>
      </c>
      <c r="CO42">
        <v>0.36</v>
      </c>
      <c r="CP42" s="9">
        <v>1343.64</v>
      </c>
      <c r="CQ42">
        <v>319.75</v>
      </c>
      <c r="CR42" s="9">
        <v>1343.64</v>
      </c>
      <c r="CS42">
        <v>880.8</v>
      </c>
      <c r="CT42">
        <v>182.18</v>
      </c>
      <c r="CU42">
        <v>80.790000000000006</v>
      </c>
      <c r="CV42">
        <v>160.88</v>
      </c>
      <c r="CW42">
        <v>75.290000000000006</v>
      </c>
      <c r="CX42">
        <v>21.3</v>
      </c>
      <c r="CY42">
        <v>5.5</v>
      </c>
      <c r="DA42">
        <v>-4.2784589139999998</v>
      </c>
      <c r="DB42">
        <v>4.5936306660000001</v>
      </c>
      <c r="DC42">
        <v>-4.2784589139999998</v>
      </c>
      <c r="DL42" s="27">
        <v>0</v>
      </c>
      <c r="DM42" s="27">
        <v>0.36285406602757625</v>
      </c>
      <c r="DN42" s="27">
        <v>2.7374340875085284E-4</v>
      </c>
      <c r="DO42" s="27">
        <v>1.3507562075110446E-3</v>
      </c>
      <c r="DP42" s="27">
        <v>3.8579859411020227E-3</v>
      </c>
      <c r="DQ42" s="27">
        <v>5.1512318610657284E-5</v>
      </c>
      <c r="DR42" s="27">
        <v>4.4958124543994901E-5</v>
      </c>
      <c r="DS42" s="27">
        <v>3.4775490961354823E-3</v>
      </c>
      <c r="DT42" s="27">
        <v>0.27875848942095599</v>
      </c>
      <c r="DU42" s="27">
        <v>1.7344557146559078E-3</v>
      </c>
      <c r="DV42" s="27">
        <v>6.8045412363893207E-2</v>
      </c>
      <c r="DW42" s="27">
        <v>0.27955107137626428</v>
      </c>
      <c r="DX42" s="27">
        <v>0</v>
      </c>
      <c r="DY42">
        <v>315.06239631398904</v>
      </c>
      <c r="DZ42">
        <v>0.23534906291223787</v>
      </c>
      <c r="EA42">
        <v>1.6790352294722029</v>
      </c>
      <c r="EB42">
        <v>5.7078796201180806</v>
      </c>
      <c r="EC42">
        <v>7.5038954002853847E-2</v>
      </c>
      <c r="ED42">
        <v>5.5283294111285713E-2</v>
      </c>
      <c r="EE42">
        <v>5.8067562656783052</v>
      </c>
      <c r="EF42">
        <v>242.17538416046401</v>
      </c>
      <c r="EG42">
        <v>5.4277802285168049</v>
      </c>
      <c r="EH42">
        <v>224.67494810717196</v>
      </c>
      <c r="EI42">
        <v>709.39509496857067</v>
      </c>
      <c r="EJ42">
        <v>0</v>
      </c>
      <c r="EK42">
        <v>-76.693338777835734</v>
      </c>
      <c r="EL42">
        <v>-0.13313212407064126</v>
      </c>
      <c r="EM42">
        <v>-0.10219009762761641</v>
      </c>
      <c r="EN42">
        <v>-3.4018748187346452E-2</v>
      </c>
      <c r="EO42">
        <v>0</v>
      </c>
      <c r="EP42">
        <v>0</v>
      </c>
      <c r="EQ42">
        <v>0</v>
      </c>
      <c r="ER42">
        <v>-58.616413029782315</v>
      </c>
      <c r="ES42">
        <v>0</v>
      </c>
      <c r="ET42">
        <v>0</v>
      </c>
      <c r="EU42">
        <v>0</v>
      </c>
      <c r="EV42">
        <v>0</v>
      </c>
      <c r="EW42">
        <v>-5.62409506407871</v>
      </c>
      <c r="EX42">
        <v>-2.1670577753120531E-2</v>
      </c>
      <c r="EY42">
        <v>-1.2808545094348501E-2</v>
      </c>
      <c r="EZ42">
        <v>-4.0496354529566021E-3</v>
      </c>
      <c r="FA42">
        <v>0</v>
      </c>
      <c r="FB42">
        <v>0</v>
      </c>
      <c r="FC42">
        <v>0</v>
      </c>
      <c r="FD42">
        <v>-4.2715284622183978</v>
      </c>
      <c r="FE42">
        <v>0</v>
      </c>
      <c r="FF42">
        <v>0</v>
      </c>
      <c r="FG42">
        <v>0</v>
      </c>
      <c r="FH42">
        <v>0.36838806390355089</v>
      </c>
      <c r="FI42">
        <v>0</v>
      </c>
      <c r="FJ42">
        <v>0</v>
      </c>
      <c r="FK42" s="9">
        <v>322.75969918049447</v>
      </c>
      <c r="FL42">
        <v>0</v>
      </c>
      <c r="FM42">
        <v>0</v>
      </c>
      <c r="GK42">
        <v>0</v>
      </c>
      <c r="GL42">
        <v>0</v>
      </c>
      <c r="GM42">
        <v>0</v>
      </c>
      <c r="GN42">
        <v>1</v>
      </c>
      <c r="GO42">
        <v>0</v>
      </c>
      <c r="GP42">
        <v>0.50166666699999996</v>
      </c>
      <c r="GQ42">
        <v>0.49833333299999999</v>
      </c>
      <c r="GR42">
        <v>0</v>
      </c>
      <c r="GS42">
        <v>1</v>
      </c>
      <c r="GT42">
        <v>0</v>
      </c>
      <c r="GU42">
        <v>0</v>
      </c>
      <c r="GV42">
        <v>0</v>
      </c>
      <c r="GW42">
        <v>0</v>
      </c>
      <c r="GY42">
        <v>-8.0769039999999993E-3</v>
      </c>
      <c r="GZ42">
        <v>7.7388370000000001E-3</v>
      </c>
      <c r="HA42">
        <v>0</v>
      </c>
      <c r="HB42">
        <v>0</v>
      </c>
      <c r="HC42">
        <v>0.4</v>
      </c>
      <c r="HD42">
        <v>0.6</v>
      </c>
    </row>
    <row r="43" spans="9:212">
      <c r="I43" t="s">
        <v>252</v>
      </c>
      <c r="J43">
        <v>24</v>
      </c>
      <c r="K43">
        <v>276</v>
      </c>
      <c r="L43">
        <v>202212</v>
      </c>
      <c r="M43">
        <v>3</v>
      </c>
      <c r="N43">
        <v>1</v>
      </c>
      <c r="O43">
        <v>0</v>
      </c>
      <c r="P43">
        <v>1182.7636560000001</v>
      </c>
      <c r="Q43">
        <v>160.88030209999999</v>
      </c>
      <c r="R43">
        <v>19.023759040000002</v>
      </c>
      <c r="S43">
        <v>0</v>
      </c>
      <c r="T43">
        <v>0</v>
      </c>
      <c r="U43">
        <v>0.1699</v>
      </c>
      <c r="V43">
        <v>120</v>
      </c>
      <c r="W43">
        <v>3</v>
      </c>
      <c r="X43">
        <v>117</v>
      </c>
      <c r="Y43">
        <v>797</v>
      </c>
      <c r="Z43">
        <v>14500</v>
      </c>
      <c r="AA43">
        <v>0.105</v>
      </c>
      <c r="AB43">
        <v>225.46367620000001</v>
      </c>
      <c r="AC43">
        <v>0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1182.7636560000001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F43" t="s">
        <v>253</v>
      </c>
      <c r="BG43">
        <v>0</v>
      </c>
      <c r="BH43">
        <v>202212</v>
      </c>
      <c r="BI43">
        <v>276</v>
      </c>
      <c r="BJ43">
        <v>117</v>
      </c>
      <c r="BK43">
        <v>1182.7636560000001</v>
      </c>
      <c r="BL43">
        <v>-225.46367620000001</v>
      </c>
      <c r="BM43">
        <v>0.1699</v>
      </c>
      <c r="BN43">
        <v>120</v>
      </c>
      <c r="BO43">
        <v>3</v>
      </c>
      <c r="BP43">
        <v>797</v>
      </c>
      <c r="BQ43">
        <v>12</v>
      </c>
      <c r="BR43" s="23">
        <v>0.11</v>
      </c>
      <c r="BS43">
        <v>12</v>
      </c>
      <c r="BU43">
        <v>0</v>
      </c>
      <c r="BV43">
        <v>0</v>
      </c>
      <c r="BY43">
        <v>0</v>
      </c>
      <c r="BZ43">
        <v>657.78</v>
      </c>
      <c r="CA43">
        <v>-213.17</v>
      </c>
      <c r="CB43">
        <v>-12.33</v>
      </c>
      <c r="CC43">
        <v>-225.5</v>
      </c>
      <c r="CE43">
        <v>657.77650966254021</v>
      </c>
      <c r="CF43">
        <v>-213.16552339064069</v>
      </c>
      <c r="CG43">
        <v>-12.331087617977952</v>
      </c>
      <c r="CH43">
        <v>-225.49661100861863</v>
      </c>
      <c r="CI43">
        <v>-4065.2919795044868</v>
      </c>
      <c r="CJ43">
        <v>-895.63346268512294</v>
      </c>
      <c r="CK43">
        <v>-4960.9254421896085</v>
      </c>
      <c r="CM43">
        <v>1</v>
      </c>
      <c r="CN43">
        <v>1</v>
      </c>
      <c r="CO43">
        <v>0.06</v>
      </c>
      <c r="CP43" s="9">
        <v>1182.76</v>
      </c>
      <c r="CQ43">
        <v>38.04</v>
      </c>
      <c r="CR43" s="9">
        <v>1182.76</v>
      </c>
      <c r="CS43">
        <v>680.05</v>
      </c>
      <c r="CT43">
        <v>179.9</v>
      </c>
      <c r="CU43">
        <v>12.38</v>
      </c>
      <c r="CV43">
        <v>160.88</v>
      </c>
      <c r="CW43">
        <v>11.69</v>
      </c>
      <c r="CX43">
        <v>19.02</v>
      </c>
      <c r="CY43">
        <v>0.69</v>
      </c>
      <c r="DA43">
        <v>-6.0952031130000002</v>
      </c>
      <c r="DB43">
        <v>6.5932946389999998</v>
      </c>
      <c r="DC43">
        <v>-6.0952031130000002</v>
      </c>
      <c r="DL43" s="27">
        <v>0</v>
      </c>
      <c r="DM43" s="27">
        <v>5.45216895546973E-2</v>
      </c>
      <c r="DN43" s="27">
        <v>8.0137259946090568E-5</v>
      </c>
      <c r="DO43" s="27">
        <v>3.4221717787866202E-4</v>
      </c>
      <c r="DP43" s="27">
        <v>1.2391111681159853E-3</v>
      </c>
      <c r="DQ43" s="27">
        <v>2.5460494945620997E-5</v>
      </c>
      <c r="DR43" s="27">
        <v>1.4588609871161208E-5</v>
      </c>
      <c r="DS43" s="27">
        <v>3.5896176809707796E-3</v>
      </c>
      <c r="DT43" s="27">
        <v>0.30857524195712521</v>
      </c>
      <c r="DU43" s="27">
        <v>1.7794138391999026E-3</v>
      </c>
      <c r="DV43" s="27">
        <v>7.1522961460028692E-2</v>
      </c>
      <c r="DW43" s="27">
        <v>0.55830956079722027</v>
      </c>
      <c r="DX43" s="27">
        <v>0</v>
      </c>
      <c r="DY43">
        <v>35.588554938173758</v>
      </c>
      <c r="DZ43">
        <v>2.8069874524749489E-2</v>
      </c>
      <c r="EA43">
        <v>0.31131551119741058</v>
      </c>
      <c r="EB43">
        <v>1.5460848899926762</v>
      </c>
      <c r="EC43">
        <v>3.4579922817902092E-2</v>
      </c>
      <c r="ED43">
        <v>1.8186856664859818E-2</v>
      </c>
      <c r="EE43">
        <v>5.2978092984301401</v>
      </c>
      <c r="EF43">
        <v>202.14573443229784</v>
      </c>
      <c r="EG43">
        <v>5.4830635226280906</v>
      </c>
      <c r="EH43">
        <v>230.48170437285026</v>
      </c>
      <c r="EI43">
        <v>951.57047912903465</v>
      </c>
      <c r="EJ43">
        <v>0</v>
      </c>
      <c r="EK43">
        <v>-11.846698585535307</v>
      </c>
      <c r="EL43">
        <v>-6.9911775291798484E-2</v>
      </c>
      <c r="EM43">
        <v>-4.5220443874134708E-2</v>
      </c>
      <c r="EN43">
        <v>-3.7102346786154615E-2</v>
      </c>
      <c r="EO43">
        <v>0</v>
      </c>
      <c r="EP43">
        <v>0</v>
      </c>
      <c r="EQ43">
        <v>0</v>
      </c>
      <c r="ER43">
        <v>-65.790430304907716</v>
      </c>
      <c r="ES43">
        <v>0</v>
      </c>
      <c r="ET43">
        <v>0</v>
      </c>
      <c r="EU43">
        <v>0</v>
      </c>
      <c r="EV43">
        <v>0</v>
      </c>
      <c r="EW43">
        <v>-0.71079784242640065</v>
      </c>
      <c r="EX43">
        <v>-1.1902742438919305E-2</v>
      </c>
      <c r="EY43">
        <v>-5.5682007358382425E-3</v>
      </c>
      <c r="EZ43">
        <v>-3.8370769803114102E-3</v>
      </c>
      <c r="FA43">
        <v>0</v>
      </c>
      <c r="FB43">
        <v>0</v>
      </c>
      <c r="FC43">
        <v>0</v>
      </c>
      <c r="FD43">
        <v>-3.8076528371424305</v>
      </c>
      <c r="FE43">
        <v>0</v>
      </c>
      <c r="FF43">
        <v>0</v>
      </c>
      <c r="FG43">
        <v>0</v>
      </c>
      <c r="FH43">
        <v>5.6208615655583667E-2</v>
      </c>
      <c r="FI43">
        <v>0</v>
      </c>
      <c r="FJ43">
        <v>0</v>
      </c>
      <c r="FK43" s="9">
        <v>37.5086051367065</v>
      </c>
      <c r="FL43">
        <v>0</v>
      </c>
      <c r="FM43">
        <v>0</v>
      </c>
      <c r="GK43">
        <v>0</v>
      </c>
      <c r="GL43">
        <v>0</v>
      </c>
      <c r="GM43">
        <v>0</v>
      </c>
      <c r="GN43">
        <v>1</v>
      </c>
      <c r="GO43">
        <v>0</v>
      </c>
      <c r="GP43">
        <v>0.50166666699999996</v>
      </c>
      <c r="GQ43">
        <v>0.49833333299999999</v>
      </c>
      <c r="GR43">
        <v>0</v>
      </c>
      <c r="GS43">
        <v>1</v>
      </c>
      <c r="GT43">
        <v>0</v>
      </c>
      <c r="GU43">
        <v>0</v>
      </c>
      <c r="GV43">
        <v>0</v>
      </c>
      <c r="GW43">
        <v>0</v>
      </c>
      <c r="GY43">
        <v>0.175178897</v>
      </c>
      <c r="GZ43">
        <v>7.4028100000000001E-3</v>
      </c>
      <c r="HA43">
        <v>0</v>
      </c>
      <c r="HB43">
        <v>0</v>
      </c>
      <c r="HC43">
        <v>0.6</v>
      </c>
      <c r="HD43">
        <v>0.4</v>
      </c>
    </row>
    <row r="44" spans="9:212">
      <c r="I44" t="s">
        <v>252</v>
      </c>
      <c r="J44">
        <v>24</v>
      </c>
      <c r="K44">
        <v>277</v>
      </c>
      <c r="L44">
        <v>202301</v>
      </c>
      <c r="M44">
        <v>2</v>
      </c>
      <c r="N44">
        <v>1</v>
      </c>
      <c r="O44">
        <v>0</v>
      </c>
      <c r="P44">
        <v>1021.8833540000001</v>
      </c>
      <c r="Q44">
        <v>160.88030209999999</v>
      </c>
      <c r="R44">
        <v>16.7459621</v>
      </c>
      <c r="S44">
        <v>0</v>
      </c>
      <c r="T44">
        <v>0</v>
      </c>
      <c r="U44">
        <v>0.1699</v>
      </c>
      <c r="V44">
        <v>120</v>
      </c>
      <c r="W44">
        <v>2</v>
      </c>
      <c r="X44">
        <v>118</v>
      </c>
      <c r="Y44">
        <v>797</v>
      </c>
      <c r="Z44">
        <v>14500</v>
      </c>
      <c r="AA44">
        <v>0.105</v>
      </c>
      <c r="AB44">
        <v>225.46367620000001</v>
      </c>
      <c r="AC44">
        <v>0</v>
      </c>
      <c r="AD44">
        <v>1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1021.8833540000001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F44" t="s">
        <v>253</v>
      </c>
      <c r="BG44">
        <v>0</v>
      </c>
      <c r="BH44">
        <v>202301</v>
      </c>
      <c r="BI44">
        <v>277</v>
      </c>
      <c r="BJ44">
        <v>118</v>
      </c>
      <c r="BK44">
        <v>1021.8833540000001</v>
      </c>
      <c r="BL44">
        <v>-225.46367620000001</v>
      </c>
      <c r="BM44">
        <v>0.1699</v>
      </c>
      <c r="BN44">
        <v>120</v>
      </c>
      <c r="BO44">
        <v>2</v>
      </c>
      <c r="BP44">
        <v>797</v>
      </c>
      <c r="BQ44">
        <v>12</v>
      </c>
      <c r="BR44" s="23">
        <v>0.11</v>
      </c>
      <c r="BS44">
        <v>1</v>
      </c>
      <c r="BU44">
        <v>0</v>
      </c>
      <c r="BV44">
        <v>0</v>
      </c>
      <c r="BY44">
        <v>0</v>
      </c>
      <c r="BZ44">
        <v>441.59</v>
      </c>
      <c r="CA44">
        <v>-216.18</v>
      </c>
      <c r="CB44">
        <v>-9.31</v>
      </c>
      <c r="CC44">
        <v>-225.5</v>
      </c>
      <c r="CE44">
        <v>441.59291773656037</v>
      </c>
      <c r="CF44">
        <v>-216.18359192597984</v>
      </c>
      <c r="CG44">
        <v>-9.3130190826387977</v>
      </c>
      <c r="CH44">
        <v>-225.49661100861863</v>
      </c>
      <c r="CI44">
        <v>-4281.4755714304665</v>
      </c>
      <c r="CJ44">
        <v>-904.94648176776172</v>
      </c>
      <c r="CK44">
        <v>-5186.4220531982273</v>
      </c>
      <c r="CM44">
        <v>1</v>
      </c>
      <c r="CN44">
        <v>1</v>
      </c>
      <c r="CO44">
        <v>0</v>
      </c>
      <c r="CP44" s="9">
        <v>1021.88</v>
      </c>
      <c r="CQ44">
        <v>1.26</v>
      </c>
      <c r="CR44" s="9">
        <v>1021.88</v>
      </c>
      <c r="CS44">
        <v>618.15</v>
      </c>
      <c r="CT44">
        <v>177.63</v>
      </c>
      <c r="CU44">
        <v>0.41</v>
      </c>
      <c r="CV44">
        <v>160.88</v>
      </c>
      <c r="CW44">
        <v>0.39</v>
      </c>
      <c r="CX44">
        <v>16.75</v>
      </c>
      <c r="CY44">
        <v>0.02</v>
      </c>
      <c r="DA44">
        <v>-8.437535467</v>
      </c>
      <c r="DB44">
        <v>8.5943671609999992</v>
      </c>
      <c r="DC44">
        <v>-8.437535467</v>
      </c>
      <c r="DL44" s="27">
        <v>0</v>
      </c>
      <c r="DM44" s="27">
        <v>1.3419388129029619E-3</v>
      </c>
      <c r="DN44" s="27">
        <v>2.4909199545443959E-5</v>
      </c>
      <c r="DO44" s="27">
        <v>9.7531795382154506E-5</v>
      </c>
      <c r="DP44" s="27">
        <v>3.2624607960201083E-4</v>
      </c>
      <c r="DQ44" s="27">
        <v>7.423348351509151E-6</v>
      </c>
      <c r="DR44" s="27">
        <v>3.2188084035800546E-6</v>
      </c>
      <c r="DS44" s="27">
        <v>1.1493147433341675E-3</v>
      </c>
      <c r="DT44" s="27">
        <v>5.3258032868061828E-2</v>
      </c>
      <c r="DU44" s="27">
        <v>1.7940024490710638E-3</v>
      </c>
      <c r="DV44" s="27">
        <v>7.5112579140999475E-2</v>
      </c>
      <c r="DW44" s="27">
        <v>0.86688480275434543</v>
      </c>
      <c r="DX44" s="27">
        <v>0</v>
      </c>
      <c r="DY44">
        <v>0.515542202897737</v>
      </c>
      <c r="DZ44">
        <v>0</v>
      </c>
      <c r="EA44">
        <v>4.472993040113845E-2</v>
      </c>
      <c r="EB44">
        <v>0.30441251908639438</v>
      </c>
      <c r="EC44">
        <v>8.2714679770394574E-3</v>
      </c>
      <c r="ED44">
        <v>3.7200414633748492E-3</v>
      </c>
      <c r="EE44">
        <v>1.4293011527878938</v>
      </c>
      <c r="EF44">
        <v>23.245306641888181</v>
      </c>
      <c r="EG44">
        <v>5.5012503792929506</v>
      </c>
      <c r="EH44">
        <v>235.7795136712804</v>
      </c>
      <c r="EI44">
        <v>1153.7162135613326</v>
      </c>
      <c r="EJ44">
        <v>0</v>
      </c>
      <c r="EK44">
        <v>-0.38677032228818237</v>
      </c>
      <c r="EL44">
        <v>-2.3704375478025431E-2</v>
      </c>
      <c r="EM44">
        <v>-1.5178513802051694E-2</v>
      </c>
      <c r="EN44">
        <v>-1.2085281604314178E-2</v>
      </c>
      <c r="EO44">
        <v>0</v>
      </c>
      <c r="EP44">
        <v>0</v>
      </c>
      <c r="EQ44">
        <v>0</v>
      </c>
      <c r="ER44">
        <v>-11.519582687032166</v>
      </c>
      <c r="ES44">
        <v>0</v>
      </c>
      <c r="ET44">
        <v>0</v>
      </c>
      <c r="EU44">
        <v>0</v>
      </c>
      <c r="EV44">
        <v>0</v>
      </c>
      <c r="EW44">
        <v>-2.9859364565164997E-2</v>
      </c>
      <c r="EX44">
        <v>-5.363325899690575E-3</v>
      </c>
      <c r="EY44">
        <v>-1.9464788583127108E-3</v>
      </c>
      <c r="EZ44">
        <v>-1.0636769403015974E-3</v>
      </c>
      <c r="FA44">
        <v>0</v>
      </c>
      <c r="FB44">
        <v>0</v>
      </c>
      <c r="FC44">
        <v>0</v>
      </c>
      <c r="FD44">
        <v>-0.49723332856823188</v>
      </c>
      <c r="FE44">
        <v>0</v>
      </c>
      <c r="FF44">
        <v>0</v>
      </c>
      <c r="FG44">
        <v>0</v>
      </c>
      <c r="FH44">
        <v>1.7980492357840805E-3</v>
      </c>
      <c r="FI44">
        <v>0</v>
      </c>
      <c r="FJ44">
        <v>0</v>
      </c>
      <c r="FK44" s="9">
        <v>0.8729561203623093</v>
      </c>
      <c r="FL44">
        <v>0</v>
      </c>
      <c r="FM44">
        <v>0</v>
      </c>
      <c r="GK44">
        <v>0</v>
      </c>
      <c r="GL44">
        <v>0</v>
      </c>
      <c r="GM44">
        <v>0</v>
      </c>
      <c r="GN44">
        <v>1</v>
      </c>
      <c r="GO44">
        <v>0</v>
      </c>
      <c r="GP44">
        <v>0.50166666699999996</v>
      </c>
      <c r="GQ44">
        <v>0.49833333299999999</v>
      </c>
      <c r="GR44">
        <v>0</v>
      </c>
      <c r="GS44">
        <v>1</v>
      </c>
      <c r="GT44">
        <v>0</v>
      </c>
      <c r="GU44">
        <v>0</v>
      </c>
      <c r="GV44">
        <v>0</v>
      </c>
      <c r="GW44">
        <v>0</v>
      </c>
      <c r="GY44">
        <v>-0.16715345700000001</v>
      </c>
      <c r="GZ44">
        <v>8.4753320000000004E-3</v>
      </c>
      <c r="HA44">
        <v>0</v>
      </c>
      <c r="HB44">
        <v>0</v>
      </c>
      <c r="HC44">
        <v>0.8</v>
      </c>
      <c r="HD44">
        <v>0.2</v>
      </c>
    </row>
    <row r="45" spans="9:212">
      <c r="I45" t="s">
        <v>252</v>
      </c>
      <c r="J45">
        <v>24</v>
      </c>
      <c r="K45">
        <v>278</v>
      </c>
      <c r="L45">
        <v>202302</v>
      </c>
      <c r="M45">
        <v>1</v>
      </c>
      <c r="N45">
        <v>1</v>
      </c>
      <c r="O45">
        <v>0</v>
      </c>
      <c r="P45">
        <v>861.00305209999999</v>
      </c>
      <c r="Q45">
        <v>160.88030209999999</v>
      </c>
      <c r="R45">
        <v>14.46816516</v>
      </c>
      <c r="S45">
        <v>0</v>
      </c>
      <c r="T45">
        <v>0</v>
      </c>
      <c r="U45">
        <v>0.1699</v>
      </c>
      <c r="V45">
        <v>120</v>
      </c>
      <c r="W45">
        <v>1</v>
      </c>
      <c r="X45">
        <v>119</v>
      </c>
      <c r="Y45">
        <v>797</v>
      </c>
      <c r="Z45">
        <v>14500</v>
      </c>
      <c r="AA45">
        <v>0.105</v>
      </c>
      <c r="AB45">
        <v>225.46367620000001</v>
      </c>
      <c r="AC45">
        <v>0</v>
      </c>
      <c r="AD45">
        <v>1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861.00305209999999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F45" t="s">
        <v>253</v>
      </c>
      <c r="BG45">
        <v>0</v>
      </c>
      <c r="BH45">
        <v>202302</v>
      </c>
      <c r="BI45">
        <v>278</v>
      </c>
      <c r="BJ45">
        <v>119</v>
      </c>
      <c r="BK45">
        <v>861.00305209999999</v>
      </c>
      <c r="BL45">
        <v>-225.46367620000001</v>
      </c>
      <c r="BM45">
        <v>0.1699</v>
      </c>
      <c r="BN45">
        <v>120</v>
      </c>
      <c r="BO45">
        <v>1</v>
      </c>
      <c r="BP45">
        <v>797</v>
      </c>
      <c r="BQ45">
        <v>12</v>
      </c>
      <c r="BR45" s="23">
        <v>0.11</v>
      </c>
      <c r="BS45">
        <v>2</v>
      </c>
      <c r="BU45">
        <v>0</v>
      </c>
      <c r="BV45">
        <v>0</v>
      </c>
      <c r="BY45">
        <v>0</v>
      </c>
      <c r="BZ45">
        <v>222.35</v>
      </c>
      <c r="CA45">
        <v>-219.24</v>
      </c>
      <c r="CB45">
        <v>-6.25</v>
      </c>
      <c r="CC45">
        <v>-225.5</v>
      </c>
      <c r="CE45">
        <v>222.34852645489519</v>
      </c>
      <c r="CF45">
        <v>-219.24439128166517</v>
      </c>
      <c r="CG45">
        <v>-6.2522197269534665</v>
      </c>
      <c r="CH45">
        <v>-225.49661100861863</v>
      </c>
      <c r="CI45">
        <v>-4500.7199627121317</v>
      </c>
      <c r="CJ45">
        <v>-911.19870149471524</v>
      </c>
      <c r="CK45">
        <v>-5411.9186642068462</v>
      </c>
      <c r="CM45">
        <v>1</v>
      </c>
      <c r="CN45">
        <v>1</v>
      </c>
      <c r="CO45">
        <v>0</v>
      </c>
      <c r="CP45">
        <v>861</v>
      </c>
      <c r="CQ45">
        <v>0.15</v>
      </c>
      <c r="CR45">
        <v>861</v>
      </c>
      <c r="CS45">
        <v>644.82000000000005</v>
      </c>
      <c r="CT45">
        <v>175.35</v>
      </c>
      <c r="CU45">
        <v>0.05</v>
      </c>
      <c r="CV45">
        <v>160.88</v>
      </c>
      <c r="CW45">
        <v>0.04</v>
      </c>
      <c r="CX45">
        <v>14.47</v>
      </c>
      <c r="CY45">
        <v>0</v>
      </c>
      <c r="DA45">
        <v>-10.38872905</v>
      </c>
      <c r="DB45">
        <v>10.594677450000001</v>
      </c>
      <c r="DC45">
        <v>-10.38872905</v>
      </c>
      <c r="DL45" s="27">
        <v>0</v>
      </c>
      <c r="DM45" s="27">
        <v>2.5833424106925178E-5</v>
      </c>
      <c r="DN45" s="27">
        <v>7.1559296976076479E-6</v>
      </c>
      <c r="DO45" s="27">
        <v>2.909901719857298E-5</v>
      </c>
      <c r="DP45" s="27">
        <v>9.171414340341849E-5</v>
      </c>
      <c r="DQ45" s="27">
        <v>2.0069160435276711E-6</v>
      </c>
      <c r="DR45" s="27">
        <v>8.3320704678938776E-7</v>
      </c>
      <c r="DS45" s="27">
        <v>3.0290525126909501E-4</v>
      </c>
      <c r="DT45" s="27">
        <v>1.3385013470181438E-3</v>
      </c>
      <c r="DU45" s="27">
        <v>1.7972212574746439E-3</v>
      </c>
      <c r="DV45" s="27">
        <v>7.6261893884333645E-2</v>
      </c>
      <c r="DW45" s="27">
        <v>0.92014283562240728</v>
      </c>
      <c r="DX45" s="27">
        <v>0</v>
      </c>
      <c r="DY45">
        <v>0</v>
      </c>
      <c r="DZ45">
        <v>0</v>
      </c>
      <c r="EA45">
        <v>2.1305633442773378E-3</v>
      </c>
      <c r="EB45">
        <v>4.6119085027429549E-2</v>
      </c>
      <c r="EC45">
        <v>1.5143176914297969E-3</v>
      </c>
      <c r="ED45">
        <v>6.9368757704945706E-4</v>
      </c>
      <c r="EE45">
        <v>0.28075599751098668</v>
      </c>
      <c r="EF45">
        <v>0.21918005779116312</v>
      </c>
      <c r="EG45">
        <v>5.504970420756325</v>
      </c>
      <c r="EH45">
        <v>237.2088148240683</v>
      </c>
      <c r="EI45">
        <v>1176.9615202032207</v>
      </c>
      <c r="EJ45">
        <v>0</v>
      </c>
      <c r="EK45">
        <v>-1.5418751212466046E-2</v>
      </c>
      <c r="EL45">
        <v>-4.2171973284110889E-3</v>
      </c>
      <c r="EM45">
        <v>-4.3860153095374478E-3</v>
      </c>
      <c r="EN45">
        <v>-3.2269896200030172E-3</v>
      </c>
      <c r="EO45">
        <v>0</v>
      </c>
      <c r="EP45">
        <v>0</v>
      </c>
      <c r="EQ45">
        <v>0</v>
      </c>
      <c r="ER45">
        <v>-0.29531345794955577</v>
      </c>
      <c r="ES45">
        <v>0</v>
      </c>
      <c r="ET45">
        <v>0</v>
      </c>
      <c r="EU45">
        <v>0</v>
      </c>
      <c r="EV45">
        <v>0</v>
      </c>
      <c r="EW45">
        <v>-5.1423558744548396E-3</v>
      </c>
      <c r="EX45">
        <v>-1.5373661964527977E-3</v>
      </c>
      <c r="EY45">
        <v>-5.2055348712998402E-4</v>
      </c>
      <c r="EZ45">
        <v>-2.3500498258999472E-4</v>
      </c>
      <c r="FA45">
        <v>0</v>
      </c>
      <c r="FB45">
        <v>0</v>
      </c>
      <c r="FC45">
        <v>0</v>
      </c>
      <c r="FD45">
        <v>-8.7311636882078745E-3</v>
      </c>
      <c r="FE45">
        <v>0</v>
      </c>
      <c r="FF45">
        <v>0</v>
      </c>
      <c r="FG45">
        <v>0</v>
      </c>
      <c r="FH45">
        <v>1.5580943045005196E-4</v>
      </c>
      <c r="FI45">
        <v>0</v>
      </c>
      <c r="FJ45">
        <v>0</v>
      </c>
      <c r="FK45" s="9">
        <v>4.9763966063136683E-2</v>
      </c>
      <c r="FL45">
        <v>0</v>
      </c>
      <c r="FM45">
        <v>0</v>
      </c>
      <c r="GK45">
        <v>0</v>
      </c>
      <c r="GL45">
        <v>0</v>
      </c>
      <c r="GM45">
        <v>0</v>
      </c>
      <c r="GN45">
        <v>1</v>
      </c>
      <c r="GO45">
        <v>0</v>
      </c>
      <c r="GP45">
        <v>0.50166666699999996</v>
      </c>
      <c r="GQ45">
        <v>0.49833333299999999</v>
      </c>
      <c r="GR45">
        <v>0</v>
      </c>
      <c r="GS45">
        <v>1</v>
      </c>
      <c r="GT45">
        <v>0</v>
      </c>
      <c r="GU45">
        <v>0</v>
      </c>
      <c r="GV45">
        <v>0</v>
      </c>
      <c r="GW45">
        <v>0</v>
      </c>
      <c r="GY45">
        <v>-0.11834704</v>
      </c>
      <c r="GZ45">
        <v>8.7856219999999999E-3</v>
      </c>
      <c r="HA45">
        <v>0</v>
      </c>
      <c r="HB45">
        <v>0</v>
      </c>
      <c r="HC45">
        <v>1</v>
      </c>
      <c r="HD45">
        <v>0</v>
      </c>
    </row>
    <row r="46" spans="9:212">
      <c r="I46" t="s">
        <v>252</v>
      </c>
      <c r="J46">
        <v>24</v>
      </c>
      <c r="K46">
        <v>279</v>
      </c>
      <c r="L46">
        <v>202303</v>
      </c>
      <c r="M46">
        <v>0</v>
      </c>
      <c r="N46">
        <v>1</v>
      </c>
      <c r="O46">
        <v>0</v>
      </c>
      <c r="P46">
        <v>700.12275</v>
      </c>
      <c r="Q46">
        <v>160.88030209999999</v>
      </c>
      <c r="R46">
        <v>12.190368210000001</v>
      </c>
      <c r="S46">
        <v>0</v>
      </c>
      <c r="T46">
        <v>0</v>
      </c>
      <c r="U46">
        <v>0.1699</v>
      </c>
      <c r="V46">
        <v>120</v>
      </c>
      <c r="W46">
        <v>0</v>
      </c>
      <c r="X46">
        <v>120</v>
      </c>
      <c r="Y46">
        <v>797</v>
      </c>
      <c r="Z46">
        <v>14500</v>
      </c>
      <c r="AA46">
        <v>0.105</v>
      </c>
      <c r="AB46">
        <v>225.46367620000001</v>
      </c>
      <c r="AC46">
        <v>0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700.12275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F46" t="s">
        <v>253</v>
      </c>
      <c r="BG46">
        <v>0</v>
      </c>
      <c r="BH46">
        <v>202303</v>
      </c>
      <c r="BI46">
        <v>279</v>
      </c>
      <c r="BJ46">
        <v>120</v>
      </c>
      <c r="BK46">
        <v>700.12275</v>
      </c>
      <c r="BL46">
        <v>-225.46367620000001</v>
      </c>
      <c r="BM46">
        <v>0.1699</v>
      </c>
      <c r="BN46">
        <v>120</v>
      </c>
      <c r="BO46">
        <v>0</v>
      </c>
      <c r="BP46">
        <v>797</v>
      </c>
      <c r="BQ46">
        <v>12</v>
      </c>
      <c r="BR46" s="23">
        <v>0.11</v>
      </c>
      <c r="BS46">
        <v>3</v>
      </c>
      <c r="BU46">
        <v>0</v>
      </c>
      <c r="BV46">
        <v>0</v>
      </c>
      <c r="BY46">
        <v>0</v>
      </c>
      <c r="BZ46">
        <v>0</v>
      </c>
      <c r="CA46">
        <v>-222.35</v>
      </c>
      <c r="CB46">
        <v>-3.15</v>
      </c>
      <c r="CC46">
        <v>-225.5</v>
      </c>
      <c r="CE46">
        <v>4.5474735088646412E-13</v>
      </c>
      <c r="CF46">
        <v>-222.34852645489474</v>
      </c>
      <c r="CG46">
        <v>-3.1480845537238906</v>
      </c>
      <c r="CH46">
        <v>-225.49661100861863</v>
      </c>
      <c r="CI46">
        <v>-4723.0684891670262</v>
      </c>
      <c r="CJ46">
        <v>-914.34678604843907</v>
      </c>
      <c r="CK46">
        <v>-5637.4152752154641</v>
      </c>
      <c r="CM46">
        <v>1</v>
      </c>
      <c r="CN46">
        <v>1</v>
      </c>
      <c r="CO46">
        <v>0</v>
      </c>
      <c r="CP46">
        <v>700.12</v>
      </c>
      <c r="CQ46">
        <v>0.03</v>
      </c>
      <c r="CR46">
        <v>700.12</v>
      </c>
      <c r="CS46">
        <v>463.01</v>
      </c>
      <c r="CT46">
        <v>173.07</v>
      </c>
      <c r="CU46">
        <v>0.01</v>
      </c>
      <c r="CV46">
        <v>160.88</v>
      </c>
      <c r="CW46">
        <v>0.01</v>
      </c>
      <c r="CX46">
        <v>12.19</v>
      </c>
      <c r="CY46">
        <v>0</v>
      </c>
      <c r="DA46">
        <v>-0.28150627099999997</v>
      </c>
      <c r="DB46">
        <v>10.59701815</v>
      </c>
      <c r="DC46">
        <v>-0.28150627099999997</v>
      </c>
      <c r="DL46" s="27">
        <v>0</v>
      </c>
      <c r="DM46" s="27">
        <v>0</v>
      </c>
      <c r="DN46" s="27">
        <v>2.0395796265869391E-6</v>
      </c>
      <c r="DO46" s="27">
        <v>8.419715898384746E-6</v>
      </c>
      <c r="DP46" s="27">
        <v>2.7098697325611764E-5</v>
      </c>
      <c r="DQ46" s="27">
        <v>5.7304809663159556E-7</v>
      </c>
      <c r="DR46" s="27">
        <v>2.3599089214685015E-7</v>
      </c>
      <c r="DS46" s="27">
        <v>8.5218453258354131E-5</v>
      </c>
      <c r="DT46" s="27">
        <v>2.5996693225104805E-5</v>
      </c>
      <c r="DU46" s="27">
        <v>1.7980544645214334E-3</v>
      </c>
      <c r="DV46" s="27">
        <v>7.656479913560274E-2</v>
      </c>
      <c r="DW46" s="27">
        <v>0.92148133696942547</v>
      </c>
      <c r="DX46" s="27">
        <v>0</v>
      </c>
      <c r="DY46">
        <v>0</v>
      </c>
      <c r="DZ46">
        <v>0</v>
      </c>
      <c r="EA46">
        <v>0</v>
      </c>
      <c r="EB46">
        <v>2.9183959091163372E-3</v>
      </c>
      <c r="EC46">
        <v>2.0739835512101706E-4</v>
      </c>
      <c r="ED46">
        <v>1.006699405781237E-4</v>
      </c>
      <c r="EE46">
        <v>4.2354516650609922E-2</v>
      </c>
      <c r="EF46">
        <v>0</v>
      </c>
      <c r="EG46">
        <v>5.5056641083333746</v>
      </c>
      <c r="EH46">
        <v>237.48957082157929</v>
      </c>
      <c r="EI46">
        <v>1177.1807002610119</v>
      </c>
      <c r="EJ46">
        <v>0</v>
      </c>
      <c r="EK46">
        <v>-1.9294718145273278E-3</v>
      </c>
      <c r="EL46">
        <v>-6.0581967408466835E-4</v>
      </c>
      <c r="EM46">
        <v>-6.3990101652439048E-4</v>
      </c>
      <c r="EN46">
        <v>-9.2001380616065843E-4</v>
      </c>
      <c r="EO46">
        <v>0</v>
      </c>
      <c r="EP46">
        <v>0</v>
      </c>
      <c r="EQ46">
        <v>0</v>
      </c>
      <c r="ER46">
        <v>-8.7778896414243343E-5</v>
      </c>
      <c r="ES46">
        <v>0</v>
      </c>
      <c r="ET46">
        <v>0</v>
      </c>
      <c r="EU46">
        <v>0</v>
      </c>
      <c r="EV46">
        <v>0</v>
      </c>
      <c r="EW46">
        <v>-1.3520196256165469E-3</v>
      </c>
      <c r="EX46">
        <v>-4.1084894942707207E-4</v>
      </c>
      <c r="EY46">
        <v>-1.336349731600135E-4</v>
      </c>
      <c r="EZ46">
        <v>-5.3220477087780925E-5</v>
      </c>
      <c r="FA46">
        <v>0</v>
      </c>
      <c r="FB46">
        <v>0</v>
      </c>
      <c r="FC46">
        <v>0</v>
      </c>
      <c r="FD46">
        <v>-1.7999543688999761E-4</v>
      </c>
      <c r="FE46">
        <v>0</v>
      </c>
      <c r="FF46">
        <v>0</v>
      </c>
      <c r="FG46">
        <v>0</v>
      </c>
      <c r="FH46">
        <v>0</v>
      </c>
      <c r="FI46">
        <v>6.2272521272311334E-6</v>
      </c>
      <c r="FJ46">
        <v>0</v>
      </c>
      <c r="FK46" s="9">
        <v>0</v>
      </c>
      <c r="FL46">
        <v>0</v>
      </c>
      <c r="FM46">
        <v>0</v>
      </c>
      <c r="GK46">
        <v>0</v>
      </c>
      <c r="GL46">
        <v>0</v>
      </c>
      <c r="GM46">
        <v>0</v>
      </c>
      <c r="GN46">
        <v>1</v>
      </c>
      <c r="GO46">
        <v>0</v>
      </c>
      <c r="GP46">
        <v>0.50166666699999996</v>
      </c>
      <c r="GQ46">
        <v>0.49833333299999999</v>
      </c>
      <c r="GR46">
        <v>0</v>
      </c>
      <c r="GS46">
        <v>1</v>
      </c>
      <c r="GT46">
        <v>0</v>
      </c>
      <c r="GU46">
        <v>0</v>
      </c>
      <c r="GV46">
        <v>0</v>
      </c>
      <c r="GW46">
        <v>0</v>
      </c>
      <c r="GY46">
        <v>-1.1124261E-2</v>
      </c>
      <c r="GZ46">
        <v>1.1126319000000001E-2</v>
      </c>
      <c r="HA46">
        <v>0</v>
      </c>
      <c r="HB46">
        <v>0.5</v>
      </c>
      <c r="HC46">
        <v>0.5</v>
      </c>
      <c r="HD46">
        <v>0</v>
      </c>
    </row>
    <row r="47" spans="9:212">
      <c r="I47" t="s">
        <v>252</v>
      </c>
      <c r="J47">
        <v>24</v>
      </c>
      <c r="K47">
        <v>280</v>
      </c>
      <c r="L47">
        <v>202304</v>
      </c>
      <c r="M47">
        <v>-1</v>
      </c>
      <c r="N47">
        <v>1</v>
      </c>
      <c r="O47">
        <v>0</v>
      </c>
      <c r="P47">
        <v>539.2424479</v>
      </c>
      <c r="Q47">
        <v>160.88030209999999</v>
      </c>
      <c r="R47">
        <v>9.9125712690000007</v>
      </c>
      <c r="S47">
        <v>0</v>
      </c>
      <c r="T47">
        <v>0</v>
      </c>
      <c r="U47">
        <v>0.1699</v>
      </c>
      <c r="V47">
        <v>120</v>
      </c>
      <c r="W47">
        <v>0</v>
      </c>
      <c r="X47">
        <v>121</v>
      </c>
      <c r="Y47">
        <v>797</v>
      </c>
      <c r="Z47">
        <v>14500</v>
      </c>
      <c r="AA47">
        <v>0.105</v>
      </c>
      <c r="AB47">
        <v>225.46367620000001</v>
      </c>
      <c r="AC47">
        <v>0</v>
      </c>
      <c r="AD47">
        <v>1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539.2424479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F47" t="s">
        <v>253</v>
      </c>
      <c r="BG47">
        <v>0</v>
      </c>
      <c r="BH47">
        <v>202304</v>
      </c>
      <c r="BI47">
        <v>280</v>
      </c>
      <c r="BJ47">
        <v>121</v>
      </c>
      <c r="BK47">
        <v>539.2424479</v>
      </c>
      <c r="BL47">
        <v>-225.46367620000001</v>
      </c>
      <c r="BM47">
        <v>0.1699</v>
      </c>
      <c r="BN47">
        <v>120</v>
      </c>
      <c r="BO47">
        <v>0</v>
      </c>
      <c r="BP47">
        <v>797</v>
      </c>
      <c r="BQ47">
        <v>12</v>
      </c>
      <c r="BR47" s="23">
        <v>0.11</v>
      </c>
      <c r="BS47">
        <v>4</v>
      </c>
      <c r="BU47">
        <v>0</v>
      </c>
      <c r="BV47">
        <v>0</v>
      </c>
      <c r="BY47">
        <v>0</v>
      </c>
      <c r="BZ47" t="s">
        <v>113</v>
      </c>
      <c r="CA47" t="s">
        <v>113</v>
      </c>
      <c r="CB47" t="s">
        <v>113</v>
      </c>
      <c r="CC47" t="s">
        <v>113</v>
      </c>
      <c r="CE47">
        <v>0</v>
      </c>
      <c r="CF47">
        <v>-4.5474735088646412E-13</v>
      </c>
      <c r="CG47">
        <v>0</v>
      </c>
      <c r="CH47">
        <v>-4.5474735088646412E-13</v>
      </c>
      <c r="CI47">
        <v>-4723.0684891670262</v>
      </c>
      <c r="CJ47">
        <v>-914.34678604843907</v>
      </c>
      <c r="CK47">
        <v>-5637.4152752154641</v>
      </c>
      <c r="CM47">
        <v>1</v>
      </c>
      <c r="CN47">
        <v>1</v>
      </c>
      <c r="CO47">
        <v>0</v>
      </c>
      <c r="CP47">
        <v>539.24</v>
      </c>
      <c r="CQ47">
        <v>0.01</v>
      </c>
      <c r="CR47">
        <v>539.24</v>
      </c>
      <c r="CS47">
        <v>269.31</v>
      </c>
      <c r="CT47">
        <v>170.79</v>
      </c>
      <c r="CU47">
        <v>0</v>
      </c>
      <c r="CV47">
        <v>160.88</v>
      </c>
      <c r="CW47">
        <v>0</v>
      </c>
      <c r="CX47">
        <v>9.91</v>
      </c>
      <c r="CY47">
        <v>0</v>
      </c>
      <c r="DA47">
        <v>-0.44871725299999998</v>
      </c>
      <c r="DB47">
        <v>10.594801589999999</v>
      </c>
      <c r="DC47">
        <v>-0.44871725299999998</v>
      </c>
      <c r="DL47" s="27">
        <v>0</v>
      </c>
      <c r="DM47" s="27">
        <v>0</v>
      </c>
      <c r="DN47" s="27">
        <v>5.8889371924219316E-7</v>
      </c>
      <c r="DO47" s="27">
        <v>2.4178257697986002E-6</v>
      </c>
      <c r="DP47" s="27">
        <v>7.867351613489541E-6</v>
      </c>
      <c r="DQ47" s="27">
        <v>1.6802631522862801E-7</v>
      </c>
      <c r="DR47" s="27">
        <v>6.9429384896390215E-8</v>
      </c>
      <c r="DS47" s="27">
        <v>2.5172236009838919E-5</v>
      </c>
      <c r="DT47" s="27">
        <v>7.0792228501519787E-8</v>
      </c>
      <c r="DU47" s="27">
        <v>1.7982904554135802E-3</v>
      </c>
      <c r="DV47" s="27">
        <v>7.66500175888611E-2</v>
      </c>
      <c r="DW47" s="27">
        <v>0.92150733366265059</v>
      </c>
      <c r="DX47" s="27">
        <v>0</v>
      </c>
      <c r="DY47">
        <v>0</v>
      </c>
      <c r="DZ47">
        <v>0</v>
      </c>
      <c r="EA47">
        <v>0</v>
      </c>
      <c r="EB47">
        <v>0</v>
      </c>
      <c r="EC47">
        <v>1.2485116188732993E-5</v>
      </c>
      <c r="ED47">
        <v>6.2425580943664967E-6</v>
      </c>
      <c r="EE47">
        <v>2.674936143436044E-3</v>
      </c>
      <c r="EF47">
        <v>0</v>
      </c>
      <c r="EG47">
        <v>5.5057647782739529</v>
      </c>
      <c r="EH47">
        <v>237.53192533822991</v>
      </c>
      <c r="EI47">
        <v>1177.1807002610119</v>
      </c>
      <c r="EJ47">
        <v>0</v>
      </c>
      <c r="EK47">
        <v>-1.8872332342212894E-4</v>
      </c>
      <c r="EL47">
        <v>-5.9269206840340894E-5</v>
      </c>
      <c r="EM47">
        <v>-3.5885935278572132E-5</v>
      </c>
      <c r="EN47">
        <v>-1.3733627807606294E-4</v>
      </c>
      <c r="EO47">
        <v>0</v>
      </c>
      <c r="EP47">
        <v>0</v>
      </c>
      <c r="EQ47">
        <v>0</v>
      </c>
      <c r="ER47">
        <v>-1.0915702901106148E-5</v>
      </c>
      <c r="ES47">
        <v>0</v>
      </c>
      <c r="ET47">
        <v>0</v>
      </c>
      <c r="EU47">
        <v>0</v>
      </c>
      <c r="EV47">
        <v>0</v>
      </c>
      <c r="EW47">
        <v>-3.7341938422651069E-4</v>
      </c>
      <c r="EX47">
        <v>-1.15036005378917E-4</v>
      </c>
      <c r="EY47">
        <v>-3.5182704361847652E-5</v>
      </c>
      <c r="EZ47">
        <v>-1.1876267543909415E-5</v>
      </c>
      <c r="FA47">
        <v>0</v>
      </c>
      <c r="FB47">
        <v>0</v>
      </c>
      <c r="FC47">
        <v>0</v>
      </c>
      <c r="FD47">
        <v>-2.7904591249638298E-5</v>
      </c>
      <c r="FE47">
        <v>0</v>
      </c>
      <c r="FF47">
        <v>0</v>
      </c>
      <c r="FG47">
        <v>0</v>
      </c>
      <c r="FH47">
        <v>0</v>
      </c>
      <c r="FI47">
        <v>1.776485906219254E-6</v>
      </c>
      <c r="FJ47">
        <v>0</v>
      </c>
      <c r="FK47" s="9">
        <v>0</v>
      </c>
      <c r="FL47">
        <v>0</v>
      </c>
      <c r="FM47">
        <v>0</v>
      </c>
      <c r="GK47">
        <v>0</v>
      </c>
      <c r="GL47">
        <v>0</v>
      </c>
      <c r="GM47">
        <v>0</v>
      </c>
      <c r="GN47">
        <v>1</v>
      </c>
      <c r="GO47">
        <v>0</v>
      </c>
      <c r="GP47">
        <v>0.50166666699999996</v>
      </c>
      <c r="GQ47">
        <v>0.49833333299999999</v>
      </c>
      <c r="GR47">
        <v>0</v>
      </c>
      <c r="GS47">
        <v>1</v>
      </c>
      <c r="GT47">
        <v>0</v>
      </c>
      <c r="GU47">
        <v>0</v>
      </c>
      <c r="GV47">
        <v>0</v>
      </c>
      <c r="GW47">
        <v>0</v>
      </c>
      <c r="GY47">
        <v>-0.178335243</v>
      </c>
      <c r="GZ47">
        <v>8.9097610000000004E-3</v>
      </c>
      <c r="HA47">
        <v>0</v>
      </c>
      <c r="HB47">
        <v>0.5</v>
      </c>
      <c r="HC47">
        <v>0.5</v>
      </c>
      <c r="HD47">
        <v>0</v>
      </c>
    </row>
    <row r="48" spans="9:212">
      <c r="I48" t="s">
        <v>252</v>
      </c>
      <c r="J48">
        <v>24</v>
      </c>
      <c r="K48">
        <v>281</v>
      </c>
      <c r="L48">
        <v>202305</v>
      </c>
      <c r="M48">
        <v>-2</v>
      </c>
      <c r="N48">
        <v>1</v>
      </c>
      <c r="O48">
        <v>0</v>
      </c>
      <c r="P48">
        <v>378.36214580000001</v>
      </c>
      <c r="Q48">
        <v>160.88030209999999</v>
      </c>
      <c r="R48">
        <v>7.6347743250000004</v>
      </c>
      <c r="S48">
        <v>0</v>
      </c>
      <c r="T48">
        <v>0</v>
      </c>
      <c r="U48">
        <v>0.1699</v>
      </c>
      <c r="V48">
        <v>120</v>
      </c>
      <c r="W48">
        <v>0</v>
      </c>
      <c r="X48">
        <v>122</v>
      </c>
      <c r="Y48">
        <v>797</v>
      </c>
      <c r="Z48">
        <v>14500</v>
      </c>
      <c r="AA48">
        <v>0.105</v>
      </c>
      <c r="AB48">
        <v>225.46367620000001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378.36214580000001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F48" t="s">
        <v>253</v>
      </c>
      <c r="BG48">
        <v>0</v>
      </c>
      <c r="BH48">
        <v>202305</v>
      </c>
      <c r="BI48">
        <v>281</v>
      </c>
      <c r="BJ48">
        <v>122</v>
      </c>
      <c r="BK48">
        <v>378.36214580000001</v>
      </c>
      <c r="BL48">
        <v>-225.46367620000001</v>
      </c>
      <c r="BM48">
        <v>0.1699</v>
      </c>
      <c r="BN48">
        <v>120</v>
      </c>
      <c r="BO48">
        <v>0</v>
      </c>
      <c r="BP48">
        <v>797</v>
      </c>
      <c r="BQ48">
        <v>12</v>
      </c>
      <c r="BR48" s="23">
        <v>0.11</v>
      </c>
      <c r="BS48">
        <v>5</v>
      </c>
      <c r="BU48">
        <v>0</v>
      </c>
      <c r="BV48">
        <v>0</v>
      </c>
      <c r="BY48">
        <v>0</v>
      </c>
      <c r="BZ48" t="s">
        <v>113</v>
      </c>
      <c r="CA48" t="s">
        <v>113</v>
      </c>
      <c r="CB48" t="s">
        <v>113</v>
      </c>
      <c r="CC48" t="s">
        <v>113</v>
      </c>
      <c r="CE48">
        <v>0</v>
      </c>
      <c r="CF48">
        <v>0</v>
      </c>
      <c r="CG48">
        <v>0</v>
      </c>
      <c r="CH48">
        <v>0</v>
      </c>
      <c r="CI48">
        <v>-4723.0684891670262</v>
      </c>
      <c r="CJ48">
        <v>-914.34678604843907</v>
      </c>
      <c r="CK48">
        <v>-5637.4152752154641</v>
      </c>
      <c r="CM48">
        <v>1</v>
      </c>
      <c r="CN48">
        <v>1</v>
      </c>
      <c r="CO48">
        <v>0</v>
      </c>
      <c r="CP48">
        <v>378.36</v>
      </c>
      <c r="CQ48">
        <v>0</v>
      </c>
      <c r="CR48">
        <v>378.36</v>
      </c>
      <c r="CS48">
        <v>95.47</v>
      </c>
      <c r="CT48">
        <v>168.52</v>
      </c>
      <c r="CU48">
        <v>0</v>
      </c>
      <c r="CV48">
        <v>160.88</v>
      </c>
      <c r="CW48">
        <v>0</v>
      </c>
      <c r="CX48">
        <v>7.63</v>
      </c>
      <c r="CY48">
        <v>0</v>
      </c>
      <c r="DA48">
        <v>-0.30868445999999999</v>
      </c>
      <c r="DB48">
        <v>10.59401283</v>
      </c>
      <c r="DC48">
        <v>-0.30868445999999999</v>
      </c>
      <c r="DL48" s="27">
        <v>0</v>
      </c>
      <c r="DM48" s="27">
        <v>0</v>
      </c>
      <c r="DN48" s="27">
        <v>0</v>
      </c>
      <c r="DO48" s="27">
        <v>0</v>
      </c>
      <c r="DP48" s="27">
        <v>0</v>
      </c>
      <c r="DQ48" s="27">
        <v>0</v>
      </c>
      <c r="DR48" s="27">
        <v>2.0126133857291205E-8</v>
      </c>
      <c r="DS48" s="27">
        <v>7.307012278814409E-6</v>
      </c>
      <c r="DT48" s="27">
        <v>2.0525092887078719E-8</v>
      </c>
      <c r="DU48" s="27">
        <v>1.7983598847984767E-3</v>
      </c>
      <c r="DV48" s="27">
        <v>7.667518982487094E-2</v>
      </c>
      <c r="DW48" s="27">
        <v>0.92150740445487911</v>
      </c>
      <c r="DX48" s="27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5.5057710208320474</v>
      </c>
      <c r="EH48">
        <v>237.53460027437336</v>
      </c>
      <c r="EI48">
        <v>1177.1807002610119</v>
      </c>
      <c r="EJ48">
        <v>0</v>
      </c>
      <c r="EK48">
        <v>-8.5424479186067739E-6</v>
      </c>
      <c r="EL48">
        <v>-2.6284455134174605E-6</v>
      </c>
      <c r="EM48">
        <v>-6.5711137835436514E-7</v>
      </c>
      <c r="EN48">
        <v>0</v>
      </c>
      <c r="EO48">
        <v>0</v>
      </c>
      <c r="EP48">
        <v>0</v>
      </c>
      <c r="EQ48">
        <v>0</v>
      </c>
      <c r="ER48">
        <v>-6.5711137835436514E-7</v>
      </c>
      <c r="ES48">
        <v>0</v>
      </c>
      <c r="ET48">
        <v>0</v>
      </c>
      <c r="EU48">
        <v>0</v>
      </c>
      <c r="EV48">
        <v>0</v>
      </c>
      <c r="EW48">
        <v>-1.0685298971936266E-4</v>
      </c>
      <c r="EX48">
        <v>-3.2883845811665949E-5</v>
      </c>
      <c r="EY48">
        <v>-9.3103975246837696E-6</v>
      </c>
      <c r="EZ48">
        <v>-2.314748750905358E-6</v>
      </c>
      <c r="FA48">
        <v>0</v>
      </c>
      <c r="FB48">
        <v>0</v>
      </c>
      <c r="FC48">
        <v>0</v>
      </c>
      <c r="FD48">
        <v>-8.1148757540198044E-6</v>
      </c>
      <c r="FE48">
        <v>0</v>
      </c>
      <c r="FF48">
        <v>0</v>
      </c>
      <c r="FG48">
        <v>0</v>
      </c>
      <c r="FH48">
        <v>0</v>
      </c>
      <c r="FI48">
        <v>3.6944339122001835E-6</v>
      </c>
      <c r="FJ48">
        <v>0</v>
      </c>
      <c r="FK48" s="9">
        <v>0</v>
      </c>
      <c r="FL48">
        <v>0</v>
      </c>
      <c r="FM48">
        <v>0</v>
      </c>
      <c r="GK48">
        <v>0</v>
      </c>
      <c r="GL48">
        <v>0</v>
      </c>
      <c r="GM48">
        <v>0</v>
      </c>
      <c r="GN48">
        <v>1</v>
      </c>
      <c r="GO48">
        <v>0</v>
      </c>
      <c r="GP48">
        <v>0.50166666699999996</v>
      </c>
      <c r="GQ48">
        <v>0.49833333299999999</v>
      </c>
      <c r="GR48">
        <v>0</v>
      </c>
      <c r="GS48">
        <v>1</v>
      </c>
      <c r="GT48">
        <v>0</v>
      </c>
      <c r="GU48">
        <v>0</v>
      </c>
      <c r="GV48">
        <v>0</v>
      </c>
      <c r="GW48">
        <v>0</v>
      </c>
      <c r="GY48">
        <v>-3.8302450000000002E-2</v>
      </c>
      <c r="GZ48">
        <v>8.1209990000000003E-3</v>
      </c>
      <c r="HA48">
        <v>0</v>
      </c>
      <c r="HB48">
        <v>0.5</v>
      </c>
      <c r="HC48">
        <v>0.5</v>
      </c>
      <c r="HD48">
        <v>0</v>
      </c>
    </row>
    <row r="49" spans="9:212">
      <c r="I49" t="s">
        <v>252</v>
      </c>
      <c r="J49">
        <v>24</v>
      </c>
      <c r="K49">
        <v>282</v>
      </c>
      <c r="L49">
        <v>202306</v>
      </c>
      <c r="M49">
        <v>-3</v>
      </c>
      <c r="N49">
        <v>1</v>
      </c>
      <c r="O49">
        <v>0</v>
      </c>
      <c r="P49">
        <v>217.48184380000001</v>
      </c>
      <c r="Q49">
        <v>160.88030209999999</v>
      </c>
      <c r="R49">
        <v>5.3569773810000001</v>
      </c>
      <c r="S49">
        <v>0</v>
      </c>
      <c r="T49">
        <v>0</v>
      </c>
      <c r="U49">
        <v>0.1699</v>
      </c>
      <c r="V49">
        <v>120</v>
      </c>
      <c r="W49">
        <v>0</v>
      </c>
      <c r="X49">
        <v>123</v>
      </c>
      <c r="Y49">
        <v>797</v>
      </c>
      <c r="Z49">
        <v>14500</v>
      </c>
      <c r="AA49">
        <v>0.105</v>
      </c>
      <c r="AB49">
        <v>225.46367620000001</v>
      </c>
      <c r="AC49">
        <v>0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217.48184380000001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F49" t="s">
        <v>253</v>
      </c>
      <c r="BG49">
        <v>0</v>
      </c>
      <c r="BH49">
        <v>202306</v>
      </c>
      <c r="BI49">
        <v>282</v>
      </c>
      <c r="BJ49">
        <v>123</v>
      </c>
      <c r="BK49">
        <v>217.48184380000001</v>
      </c>
      <c r="BL49">
        <v>-225.46367620000001</v>
      </c>
      <c r="BM49">
        <v>0.1699</v>
      </c>
      <c r="BN49">
        <v>120</v>
      </c>
      <c r="BO49">
        <v>0</v>
      </c>
      <c r="BP49">
        <v>797</v>
      </c>
      <c r="BQ49">
        <v>12</v>
      </c>
      <c r="BR49" s="23">
        <v>0.11</v>
      </c>
      <c r="BS49">
        <v>6</v>
      </c>
      <c r="BU49">
        <v>0</v>
      </c>
      <c r="BV49">
        <v>0</v>
      </c>
      <c r="BY49">
        <v>0</v>
      </c>
      <c r="BZ49" t="s">
        <v>113</v>
      </c>
      <c r="CA49" t="s">
        <v>113</v>
      </c>
      <c r="CB49" t="s">
        <v>113</v>
      </c>
      <c r="CC49" t="s">
        <v>113</v>
      </c>
      <c r="CE49">
        <v>0</v>
      </c>
      <c r="CF49">
        <v>0</v>
      </c>
      <c r="CG49">
        <v>0</v>
      </c>
      <c r="CH49">
        <v>0</v>
      </c>
      <c r="CI49">
        <v>-4723.0684891670262</v>
      </c>
      <c r="CJ49">
        <v>-914.34678604843907</v>
      </c>
      <c r="CK49">
        <v>-5637.4152752154641</v>
      </c>
      <c r="CM49">
        <v>1</v>
      </c>
      <c r="CN49">
        <v>1</v>
      </c>
      <c r="CO49" t="s">
        <v>113</v>
      </c>
      <c r="CP49">
        <v>217.48</v>
      </c>
      <c r="CQ49" t="s">
        <v>113</v>
      </c>
      <c r="CR49">
        <v>217.48</v>
      </c>
      <c r="CS49" t="s">
        <v>113</v>
      </c>
      <c r="CT49">
        <v>166.24</v>
      </c>
      <c r="CU49" t="s">
        <v>113</v>
      </c>
      <c r="CV49">
        <v>160.88</v>
      </c>
      <c r="CW49" t="s">
        <v>113</v>
      </c>
      <c r="CX49">
        <v>5.36</v>
      </c>
      <c r="CY49" t="s">
        <v>113</v>
      </c>
      <c r="DA49">
        <v>-0.29248030000000003</v>
      </c>
      <c r="DB49">
        <v>10.593678949999999</v>
      </c>
      <c r="DC49">
        <v>-0.29248030000000003</v>
      </c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FK49" s="9"/>
      <c r="GK49">
        <v>0</v>
      </c>
      <c r="GL49">
        <v>0</v>
      </c>
      <c r="GM49">
        <v>0</v>
      </c>
      <c r="GN49">
        <v>1</v>
      </c>
      <c r="GO49">
        <v>0</v>
      </c>
      <c r="GP49">
        <v>0.50166666699999996</v>
      </c>
      <c r="GQ49">
        <v>0.49833333299999999</v>
      </c>
      <c r="GR49">
        <v>0</v>
      </c>
      <c r="GS49">
        <v>1</v>
      </c>
      <c r="GT49">
        <v>0</v>
      </c>
      <c r="GU49">
        <v>0</v>
      </c>
      <c r="GV49">
        <v>0</v>
      </c>
      <c r="GW49">
        <v>0</v>
      </c>
      <c r="GY49">
        <v>-2.209829E-2</v>
      </c>
      <c r="GZ49">
        <v>7.787118E-3</v>
      </c>
      <c r="HA49">
        <v>0</v>
      </c>
      <c r="HB49">
        <v>0.5</v>
      </c>
      <c r="HC49">
        <v>0.5</v>
      </c>
      <c r="HD49">
        <v>0</v>
      </c>
    </row>
    <row r="50" spans="9:212">
      <c r="I50" t="s">
        <v>252</v>
      </c>
      <c r="J50">
        <v>24</v>
      </c>
      <c r="K50">
        <v>283</v>
      </c>
      <c r="L50">
        <v>202307</v>
      </c>
      <c r="M50">
        <v>-4</v>
      </c>
      <c r="N50">
        <v>1</v>
      </c>
      <c r="O50">
        <v>0</v>
      </c>
      <c r="P50">
        <v>56.601541670000003</v>
      </c>
      <c r="Q50">
        <v>160.88030209999999</v>
      </c>
      <c r="R50">
        <v>3.0791804379999999</v>
      </c>
      <c r="S50">
        <v>0</v>
      </c>
      <c r="T50">
        <v>0</v>
      </c>
      <c r="U50">
        <v>0.1699</v>
      </c>
      <c r="V50">
        <v>120</v>
      </c>
      <c r="W50">
        <v>0</v>
      </c>
      <c r="X50">
        <v>124</v>
      </c>
      <c r="Y50">
        <v>797</v>
      </c>
      <c r="Z50">
        <v>14500</v>
      </c>
      <c r="AA50">
        <v>0.105</v>
      </c>
      <c r="AB50">
        <v>225.46367620000001</v>
      </c>
      <c r="AC50">
        <v>0</v>
      </c>
      <c r="AD50">
        <v>1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56.601541670000003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F50" t="s">
        <v>253</v>
      </c>
      <c r="BG50">
        <v>0</v>
      </c>
      <c r="BH50">
        <v>202307</v>
      </c>
      <c r="BI50">
        <v>283</v>
      </c>
      <c r="BJ50">
        <v>124</v>
      </c>
      <c r="BK50">
        <v>56.601541670000003</v>
      </c>
      <c r="BL50">
        <v>-225.46367620000001</v>
      </c>
      <c r="BM50">
        <v>0.1699</v>
      </c>
      <c r="BN50">
        <v>120</v>
      </c>
      <c r="BO50">
        <v>0</v>
      </c>
      <c r="BP50">
        <v>797</v>
      </c>
      <c r="BQ50">
        <v>12</v>
      </c>
      <c r="BR50" s="23">
        <v>0.11</v>
      </c>
      <c r="BS50">
        <v>7</v>
      </c>
      <c r="BU50">
        <v>0</v>
      </c>
      <c r="BV50">
        <v>0</v>
      </c>
      <c r="BY50">
        <v>0</v>
      </c>
      <c r="BZ50" t="s">
        <v>113</v>
      </c>
      <c r="CA50" t="s">
        <v>113</v>
      </c>
      <c r="CB50" t="s">
        <v>113</v>
      </c>
      <c r="CC50" t="s">
        <v>113</v>
      </c>
      <c r="CE50">
        <v>0</v>
      </c>
      <c r="CF50">
        <v>0</v>
      </c>
      <c r="CG50">
        <v>0</v>
      </c>
      <c r="CH50">
        <v>0</v>
      </c>
      <c r="CI50">
        <v>-4723.0684891670262</v>
      </c>
      <c r="CJ50">
        <v>-914.34678604843907</v>
      </c>
      <c r="CK50">
        <v>-5637.4152752154641</v>
      </c>
      <c r="CM50">
        <v>1</v>
      </c>
      <c r="CN50">
        <v>1</v>
      </c>
      <c r="CO50" t="s">
        <v>113</v>
      </c>
      <c r="CP50">
        <v>56.6</v>
      </c>
      <c r="CQ50" t="s">
        <v>113</v>
      </c>
      <c r="CR50">
        <v>56.6</v>
      </c>
      <c r="CS50" t="s">
        <v>113</v>
      </c>
      <c r="CT50">
        <v>163.96</v>
      </c>
      <c r="CU50" t="s">
        <v>113</v>
      </c>
      <c r="CV50">
        <v>160.88</v>
      </c>
      <c r="CW50" t="s">
        <v>113</v>
      </c>
      <c r="CX50">
        <v>3.08</v>
      </c>
      <c r="CY50" t="s">
        <v>113</v>
      </c>
      <c r="DA50">
        <v>-0.26422275499999998</v>
      </c>
      <c r="DB50">
        <v>10.59427651</v>
      </c>
      <c r="DC50">
        <v>-0.26422275499999998</v>
      </c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FK50" s="9"/>
      <c r="GK50">
        <v>0</v>
      </c>
      <c r="GL50">
        <v>0</v>
      </c>
      <c r="GM50">
        <v>0</v>
      </c>
      <c r="GN50">
        <v>1</v>
      </c>
      <c r="GO50">
        <v>0</v>
      </c>
      <c r="GP50">
        <v>0.50166666699999996</v>
      </c>
      <c r="GQ50">
        <v>0.49833333299999999</v>
      </c>
      <c r="GR50">
        <v>0</v>
      </c>
      <c r="GS50">
        <v>1</v>
      </c>
      <c r="GT50">
        <v>0</v>
      </c>
      <c r="GU50">
        <v>0</v>
      </c>
      <c r="GV50">
        <v>0</v>
      </c>
      <c r="GW50">
        <v>0</v>
      </c>
      <c r="GY50">
        <v>6.1592549999999998E-3</v>
      </c>
      <c r="GZ50">
        <v>8.3846849999999994E-3</v>
      </c>
      <c r="HA50">
        <v>0</v>
      </c>
      <c r="HB50">
        <v>0.5</v>
      </c>
      <c r="HC50">
        <v>0.5</v>
      </c>
      <c r="HD50">
        <v>0</v>
      </c>
    </row>
    <row r="51" spans="9:212">
      <c r="I51" t="s">
        <v>252</v>
      </c>
      <c r="J51">
        <v>24</v>
      </c>
      <c r="K51">
        <v>284</v>
      </c>
      <c r="L51">
        <v>202308</v>
      </c>
      <c r="M51">
        <v>-5</v>
      </c>
      <c r="N51">
        <v>1</v>
      </c>
      <c r="O51">
        <v>0</v>
      </c>
      <c r="P51">
        <v>-104.2787604</v>
      </c>
      <c r="Q51">
        <v>160.88030209999999</v>
      </c>
      <c r="R51">
        <v>0.80138349399999997</v>
      </c>
      <c r="S51">
        <v>0</v>
      </c>
      <c r="T51">
        <v>0</v>
      </c>
      <c r="U51">
        <v>0.1699</v>
      </c>
      <c r="V51">
        <v>120</v>
      </c>
      <c r="W51">
        <v>0</v>
      </c>
      <c r="X51">
        <v>125</v>
      </c>
      <c r="Y51">
        <v>797</v>
      </c>
      <c r="Z51">
        <v>14500</v>
      </c>
      <c r="AA51">
        <v>0.105</v>
      </c>
      <c r="AB51">
        <v>225.46367620000001</v>
      </c>
      <c r="AC51">
        <v>0</v>
      </c>
      <c r="AD51">
        <v>1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-104.2787604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F51" t="s">
        <v>253</v>
      </c>
      <c r="BG51">
        <v>0</v>
      </c>
      <c r="BH51">
        <v>202308</v>
      </c>
      <c r="BI51">
        <v>284</v>
      </c>
      <c r="BJ51">
        <v>125</v>
      </c>
      <c r="BK51">
        <v>-104.2787604</v>
      </c>
      <c r="BL51">
        <v>-225.46367620000001</v>
      </c>
      <c r="BM51">
        <v>0.1699</v>
      </c>
      <c r="BN51">
        <v>120</v>
      </c>
      <c r="BO51">
        <v>0</v>
      </c>
      <c r="BP51">
        <v>797</v>
      </c>
      <c r="BQ51">
        <v>12</v>
      </c>
      <c r="BR51" s="23">
        <v>0.11</v>
      </c>
      <c r="BS51">
        <v>8</v>
      </c>
      <c r="BU51">
        <v>0</v>
      </c>
      <c r="BV51">
        <v>0</v>
      </c>
      <c r="BY51">
        <v>0</v>
      </c>
      <c r="BZ51" t="s">
        <v>113</v>
      </c>
      <c r="CA51" t="s">
        <v>113</v>
      </c>
      <c r="CB51" t="s">
        <v>113</v>
      </c>
      <c r="CC51" t="s">
        <v>113</v>
      </c>
      <c r="CE51">
        <v>0</v>
      </c>
      <c r="CF51">
        <v>0</v>
      </c>
      <c r="CG51">
        <v>0</v>
      </c>
      <c r="CH51">
        <v>0</v>
      </c>
      <c r="CI51">
        <v>-4723.0684891670262</v>
      </c>
      <c r="CJ51">
        <v>-914.34678604843907</v>
      </c>
      <c r="CK51">
        <v>-5637.4152752154641</v>
      </c>
      <c r="CM51">
        <v>1</v>
      </c>
      <c r="CN51">
        <v>1</v>
      </c>
      <c r="CO51" t="s">
        <v>113</v>
      </c>
      <c r="CP51">
        <v>-104.28</v>
      </c>
      <c r="CQ51" t="s">
        <v>113</v>
      </c>
      <c r="CR51">
        <v>-104.28</v>
      </c>
      <c r="CS51" t="s">
        <v>113</v>
      </c>
      <c r="CT51">
        <v>161.68</v>
      </c>
      <c r="CU51" t="s">
        <v>113</v>
      </c>
      <c r="CV51">
        <v>160.88</v>
      </c>
      <c r="CW51" t="s">
        <v>113</v>
      </c>
      <c r="CX51">
        <v>0.8</v>
      </c>
      <c r="CY51" t="s">
        <v>113</v>
      </c>
      <c r="DA51">
        <v>-0.272299018</v>
      </c>
      <c r="DB51">
        <v>10.59569104</v>
      </c>
      <c r="DC51">
        <v>-0.272299018</v>
      </c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5">
        <f>SUM($DY39:$EI39)-SUM($EJ$22:EU39)</f>
        <v>4561.25</v>
      </c>
      <c r="FK51" s="9"/>
      <c r="GK51">
        <v>0</v>
      </c>
      <c r="GL51">
        <v>0</v>
      </c>
      <c r="GM51">
        <v>0</v>
      </c>
      <c r="GN51">
        <v>1</v>
      </c>
      <c r="GO51">
        <v>0</v>
      </c>
      <c r="GP51">
        <v>0.50166666699999996</v>
      </c>
      <c r="GQ51">
        <v>0.49833333299999999</v>
      </c>
      <c r="GR51">
        <v>0</v>
      </c>
      <c r="GS51">
        <v>1</v>
      </c>
      <c r="GT51">
        <v>0</v>
      </c>
      <c r="GU51">
        <v>0</v>
      </c>
      <c r="GV51">
        <v>0</v>
      </c>
      <c r="GW51">
        <v>0</v>
      </c>
      <c r="GY51">
        <v>-1.917008E-3</v>
      </c>
      <c r="GZ51">
        <v>9.7992119999999999E-3</v>
      </c>
      <c r="HA51">
        <v>0</v>
      </c>
      <c r="HB51">
        <v>0.5</v>
      </c>
      <c r="HC51">
        <v>0.5</v>
      </c>
      <c r="HD51">
        <v>0</v>
      </c>
    </row>
    <row r="52" spans="9:212">
      <c r="I52" t="s">
        <v>254</v>
      </c>
      <c r="J52">
        <v>27</v>
      </c>
      <c r="K52">
        <v>255</v>
      </c>
      <c r="L52">
        <v>202103</v>
      </c>
      <c r="M52">
        <v>27</v>
      </c>
      <c r="N52">
        <v>1</v>
      </c>
      <c r="O52">
        <v>2253.31</v>
      </c>
      <c r="P52">
        <v>2253.31</v>
      </c>
      <c r="Q52">
        <v>84.3</v>
      </c>
      <c r="R52">
        <v>33.1</v>
      </c>
      <c r="S52">
        <v>0</v>
      </c>
      <c r="T52">
        <v>0</v>
      </c>
      <c r="U52">
        <v>0.1699</v>
      </c>
      <c r="V52">
        <v>120</v>
      </c>
      <c r="W52">
        <v>27</v>
      </c>
      <c r="X52">
        <v>95</v>
      </c>
      <c r="Y52">
        <v>769.5</v>
      </c>
      <c r="Z52">
        <v>8500</v>
      </c>
      <c r="AA52">
        <v>0.20499999999999999</v>
      </c>
      <c r="AB52">
        <v>117.4009472</v>
      </c>
      <c r="AC52">
        <v>0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2253.31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F52" t="s">
        <v>255</v>
      </c>
      <c r="BG52">
        <v>1</v>
      </c>
      <c r="BH52">
        <v>202103</v>
      </c>
      <c r="BI52">
        <v>255</v>
      </c>
      <c r="BJ52">
        <v>95</v>
      </c>
      <c r="BK52">
        <v>2253.31</v>
      </c>
      <c r="BL52">
        <v>-117.4009472</v>
      </c>
      <c r="BM52">
        <v>0.1699</v>
      </c>
      <c r="BN52">
        <v>120</v>
      </c>
      <c r="BO52">
        <v>27</v>
      </c>
      <c r="BP52">
        <v>769.5</v>
      </c>
      <c r="BQ52">
        <v>12</v>
      </c>
      <c r="BR52" s="23">
        <v>0.21</v>
      </c>
      <c r="BS52">
        <v>3</v>
      </c>
      <c r="BT52" s="30"/>
      <c r="BU52">
        <v>0</v>
      </c>
      <c r="BV52">
        <v>0</v>
      </c>
      <c r="BY52">
        <v>1</v>
      </c>
      <c r="BZ52" s="9">
        <v>2253.31</v>
      </c>
      <c r="CA52" t="s">
        <v>113</v>
      </c>
      <c r="CB52" t="s">
        <v>113</v>
      </c>
      <c r="CC52" t="s">
        <v>113</v>
      </c>
      <c r="CE52">
        <v>2253.31</v>
      </c>
      <c r="CF52">
        <v>0</v>
      </c>
      <c r="CG52">
        <v>0</v>
      </c>
      <c r="CH52">
        <v>-101.00366785562646</v>
      </c>
      <c r="CI52">
        <v>-69.545942730522725</v>
      </c>
      <c r="CJ52">
        <v>-31.457725125103739</v>
      </c>
      <c r="CK52">
        <v>-101.00366785562646</v>
      </c>
      <c r="CM52">
        <v>1</v>
      </c>
      <c r="CN52">
        <v>1</v>
      </c>
      <c r="CO52">
        <v>1</v>
      </c>
      <c r="CP52" s="9">
        <v>2253.31</v>
      </c>
      <c r="CQ52" s="9">
        <v>2253.31</v>
      </c>
      <c r="CR52" s="9">
        <v>2253.31</v>
      </c>
      <c r="CS52" s="9">
        <v>2253.31</v>
      </c>
      <c r="CT52" t="s">
        <v>113</v>
      </c>
      <c r="CU52" t="s">
        <v>113</v>
      </c>
      <c r="CV52" t="s">
        <v>113</v>
      </c>
      <c r="CW52" t="s">
        <v>113</v>
      </c>
      <c r="CX52" t="s">
        <v>113</v>
      </c>
      <c r="CY52" t="s">
        <v>113</v>
      </c>
      <c r="DA52">
        <v>-0.70462933100000003</v>
      </c>
      <c r="DB52">
        <v>0.54647117199999995</v>
      </c>
      <c r="DC52">
        <v>-0.70462933100000003</v>
      </c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5">
        <f>SUM($DY40:$EI40)-SUM($EJ$22:EU40)</f>
        <v>4561.25</v>
      </c>
      <c r="FK52" s="9"/>
      <c r="GK52">
        <v>0</v>
      </c>
      <c r="GL52">
        <v>0</v>
      </c>
      <c r="GM52">
        <v>0</v>
      </c>
      <c r="GN52">
        <v>1</v>
      </c>
      <c r="GO52">
        <v>0</v>
      </c>
      <c r="GP52">
        <v>0.50166666699999996</v>
      </c>
      <c r="GQ52">
        <v>0.49833333299999999</v>
      </c>
      <c r="GR52">
        <v>0</v>
      </c>
      <c r="GS52">
        <v>0</v>
      </c>
      <c r="GT52">
        <v>0</v>
      </c>
      <c r="GU52">
        <v>1</v>
      </c>
      <c r="GV52">
        <v>0</v>
      </c>
      <c r="GW52">
        <v>0</v>
      </c>
      <c r="GY52">
        <v>-1.1124261E-2</v>
      </c>
      <c r="GZ52">
        <v>1.1126319000000001E-2</v>
      </c>
      <c r="HA52">
        <v>0</v>
      </c>
      <c r="HB52">
        <v>0</v>
      </c>
      <c r="HC52">
        <v>0</v>
      </c>
      <c r="HD52">
        <v>1</v>
      </c>
    </row>
    <row r="53" spans="9:212">
      <c r="I53" t="s">
        <v>254</v>
      </c>
      <c r="J53">
        <v>27</v>
      </c>
      <c r="K53">
        <v>256</v>
      </c>
      <c r="L53">
        <v>202104</v>
      </c>
      <c r="M53">
        <v>26</v>
      </c>
      <c r="N53">
        <v>1</v>
      </c>
      <c r="O53">
        <v>0</v>
      </c>
      <c r="P53">
        <v>2167.813114</v>
      </c>
      <c r="Q53">
        <v>85.496885919999997</v>
      </c>
      <c r="R53">
        <v>31.903114080000002</v>
      </c>
      <c r="S53">
        <v>0</v>
      </c>
      <c r="T53">
        <v>0</v>
      </c>
      <c r="U53">
        <v>0.1699</v>
      </c>
      <c r="V53">
        <v>120</v>
      </c>
      <c r="W53">
        <v>26</v>
      </c>
      <c r="X53">
        <v>96</v>
      </c>
      <c r="Y53">
        <v>769.5</v>
      </c>
      <c r="Z53">
        <v>8500</v>
      </c>
      <c r="AA53">
        <v>0.20499999999999999</v>
      </c>
      <c r="AB53">
        <v>117.4009472</v>
      </c>
      <c r="AC53">
        <v>0</v>
      </c>
      <c r="AD53">
        <v>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2167.813114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F53" t="s">
        <v>255</v>
      </c>
      <c r="BG53">
        <v>0</v>
      </c>
      <c r="BH53">
        <v>202104</v>
      </c>
      <c r="BI53">
        <v>256</v>
      </c>
      <c r="BJ53">
        <v>96</v>
      </c>
      <c r="BK53">
        <v>2167.813114</v>
      </c>
      <c r="BL53">
        <v>-117.4009472</v>
      </c>
      <c r="BM53">
        <v>0.1699</v>
      </c>
      <c r="BN53">
        <v>120</v>
      </c>
      <c r="BO53">
        <v>26</v>
      </c>
      <c r="BP53">
        <v>769.5</v>
      </c>
      <c r="BQ53">
        <v>12</v>
      </c>
      <c r="BR53" s="23">
        <v>0.21</v>
      </c>
      <c r="BS53">
        <v>4</v>
      </c>
      <c r="BT53" s="30"/>
      <c r="BU53">
        <v>0</v>
      </c>
      <c r="BV53">
        <v>0</v>
      </c>
      <c r="BY53">
        <v>0</v>
      </c>
      <c r="BZ53" s="9">
        <v>2177.56</v>
      </c>
      <c r="CA53">
        <v>-75.75</v>
      </c>
      <c r="CB53">
        <v>-31.9</v>
      </c>
      <c r="CC53">
        <v>-107.65</v>
      </c>
      <c r="CE53">
        <v>2184.2094462277068</v>
      </c>
      <c r="CF53">
        <v>-69.100553772293125</v>
      </c>
      <c r="CG53">
        <v>-31.903114083333328</v>
      </c>
      <c r="CH53">
        <v>-101.00366785562645</v>
      </c>
      <c r="CI53">
        <v>-138.64649650281586</v>
      </c>
      <c r="CJ53">
        <v>-63.360839208437071</v>
      </c>
      <c r="CK53">
        <v>-202.00733571125292</v>
      </c>
      <c r="CM53">
        <v>1</v>
      </c>
      <c r="CN53">
        <v>1</v>
      </c>
      <c r="CO53">
        <v>0.99</v>
      </c>
      <c r="CP53" s="9">
        <v>2167.81</v>
      </c>
      <c r="CQ53" s="9">
        <v>2148.6999999999998</v>
      </c>
      <c r="CR53" s="9">
        <v>2167.81</v>
      </c>
      <c r="CS53" s="9">
        <v>2177.91</v>
      </c>
      <c r="CT53">
        <v>117.4</v>
      </c>
      <c r="CU53">
        <v>105.72</v>
      </c>
      <c r="CV53">
        <v>85.5</v>
      </c>
      <c r="CW53">
        <v>74.39</v>
      </c>
      <c r="CX53">
        <v>31.9</v>
      </c>
      <c r="CY53">
        <v>31.33</v>
      </c>
      <c r="DA53">
        <v>-0.87184031299999998</v>
      </c>
      <c r="DB53">
        <v>0.54425461399999997</v>
      </c>
      <c r="DC53">
        <v>-0.87184031299999998</v>
      </c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5">
        <f>SUM($DY41:$EI41)-SUM($EJ$22:EU41)</f>
        <v>4561.25</v>
      </c>
      <c r="FK53" s="9"/>
      <c r="GK53">
        <v>0</v>
      </c>
      <c r="GL53">
        <v>0</v>
      </c>
      <c r="GM53">
        <v>0</v>
      </c>
      <c r="GN53">
        <v>1</v>
      </c>
      <c r="GO53">
        <v>0</v>
      </c>
      <c r="GP53">
        <v>0.50166666699999996</v>
      </c>
      <c r="GQ53">
        <v>0.49833333299999999</v>
      </c>
      <c r="GR53">
        <v>0</v>
      </c>
      <c r="GS53">
        <v>0</v>
      </c>
      <c r="GT53">
        <v>0</v>
      </c>
      <c r="GU53">
        <v>1</v>
      </c>
      <c r="GV53">
        <v>0</v>
      </c>
      <c r="GW53">
        <v>0</v>
      </c>
      <c r="GY53">
        <v>-0.178335243</v>
      </c>
      <c r="GZ53">
        <v>8.9097610000000004E-3</v>
      </c>
      <c r="HA53">
        <v>0</v>
      </c>
      <c r="HB53">
        <v>0</v>
      </c>
      <c r="HC53">
        <v>0</v>
      </c>
      <c r="HD53">
        <v>1</v>
      </c>
    </row>
    <row r="54" spans="9:212">
      <c r="I54" t="s">
        <v>254</v>
      </c>
      <c r="J54">
        <v>27</v>
      </c>
      <c r="K54">
        <v>257</v>
      </c>
      <c r="L54">
        <v>202105</v>
      </c>
      <c r="M54">
        <v>25</v>
      </c>
      <c r="N54">
        <v>1</v>
      </c>
      <c r="O54">
        <v>0</v>
      </c>
      <c r="P54">
        <v>2082.3162280000001</v>
      </c>
      <c r="Q54">
        <v>85.496885919999997</v>
      </c>
      <c r="R54">
        <v>30.69262067</v>
      </c>
      <c r="S54">
        <v>0</v>
      </c>
      <c r="T54">
        <v>0</v>
      </c>
      <c r="U54">
        <v>0.1699</v>
      </c>
      <c r="V54">
        <v>120</v>
      </c>
      <c r="W54">
        <v>25</v>
      </c>
      <c r="X54">
        <v>97</v>
      </c>
      <c r="Y54">
        <v>769.5</v>
      </c>
      <c r="Z54">
        <v>8500</v>
      </c>
      <c r="AA54">
        <v>0.20499999999999999</v>
      </c>
      <c r="AB54">
        <v>117.4009472</v>
      </c>
      <c r="AC54">
        <v>0</v>
      </c>
      <c r="AD54">
        <v>1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2082.3162280000001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F54" t="s">
        <v>255</v>
      </c>
      <c r="BG54">
        <v>0</v>
      </c>
      <c r="BH54">
        <v>202105</v>
      </c>
      <c r="BI54">
        <v>257</v>
      </c>
      <c r="BJ54">
        <v>97</v>
      </c>
      <c r="BK54">
        <v>2082.3162280000001</v>
      </c>
      <c r="BL54">
        <v>-117.4009472</v>
      </c>
      <c r="BM54">
        <v>0.1699</v>
      </c>
      <c r="BN54">
        <v>120</v>
      </c>
      <c r="BO54">
        <v>25</v>
      </c>
      <c r="BP54">
        <v>769.5</v>
      </c>
      <c r="BQ54">
        <v>12</v>
      </c>
      <c r="BR54" s="23">
        <v>0.21</v>
      </c>
      <c r="BS54">
        <v>5</v>
      </c>
      <c r="BU54">
        <v>0</v>
      </c>
      <c r="BV54">
        <v>0</v>
      </c>
      <c r="BY54">
        <v>0</v>
      </c>
      <c r="BZ54" s="9">
        <v>2100.7399999999998</v>
      </c>
      <c r="CA54">
        <v>-76.819999999999993</v>
      </c>
      <c r="CB54">
        <v>-30.83</v>
      </c>
      <c r="CC54">
        <v>-107.65</v>
      </c>
      <c r="CE54">
        <v>2114.1305437815877</v>
      </c>
      <c r="CF54">
        <v>-70.078902446119173</v>
      </c>
      <c r="CG54">
        <v>-30.92476540950728</v>
      </c>
      <c r="CH54">
        <v>-101.00366785562645</v>
      </c>
      <c r="CI54">
        <v>-208.72539894893504</v>
      </c>
      <c r="CJ54">
        <v>-94.285604617944358</v>
      </c>
      <c r="CK54">
        <v>-303.01100356687937</v>
      </c>
      <c r="CM54">
        <v>1</v>
      </c>
      <c r="CN54">
        <v>1</v>
      </c>
      <c r="CO54">
        <v>0.97</v>
      </c>
      <c r="CP54" s="9">
        <v>2082.3200000000002</v>
      </c>
      <c r="CQ54" s="9">
        <v>2045.39</v>
      </c>
      <c r="CR54" s="9">
        <v>2082.3200000000002</v>
      </c>
      <c r="CS54" s="9">
        <v>2101.69</v>
      </c>
      <c r="CT54">
        <v>116.19</v>
      </c>
      <c r="CU54">
        <v>103.93</v>
      </c>
      <c r="CV54">
        <v>85.5</v>
      </c>
      <c r="CW54">
        <v>74.16</v>
      </c>
      <c r="CX54">
        <v>30.69</v>
      </c>
      <c r="CY54">
        <v>29.77</v>
      </c>
      <c r="DA54">
        <v>-0.73180752000000004</v>
      </c>
      <c r="DB54">
        <v>0.543465851</v>
      </c>
      <c r="DC54">
        <v>-0.73180752000000004</v>
      </c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5">
        <f>SUM($DY42:$EI42)-SUM($EJ$22:EU42)</f>
        <v>4561.25</v>
      </c>
      <c r="EH54" t="s">
        <v>122</v>
      </c>
      <c r="FK54" s="9"/>
      <c r="GK54">
        <v>0</v>
      </c>
      <c r="GL54">
        <v>0</v>
      </c>
      <c r="GM54">
        <v>0</v>
      </c>
      <c r="GN54">
        <v>1</v>
      </c>
      <c r="GO54">
        <v>0</v>
      </c>
      <c r="GP54">
        <v>0.50166666699999996</v>
      </c>
      <c r="GQ54">
        <v>0.49833333299999999</v>
      </c>
      <c r="GR54">
        <v>0</v>
      </c>
      <c r="GS54">
        <v>0</v>
      </c>
      <c r="GT54">
        <v>0</v>
      </c>
      <c r="GU54">
        <v>1</v>
      </c>
      <c r="GV54">
        <v>0</v>
      </c>
      <c r="GW54">
        <v>0</v>
      </c>
      <c r="GY54">
        <v>-3.8302450000000002E-2</v>
      </c>
      <c r="GZ54">
        <v>8.1209990000000003E-3</v>
      </c>
      <c r="HA54">
        <v>0</v>
      </c>
      <c r="HB54">
        <v>0</v>
      </c>
      <c r="HC54">
        <v>0</v>
      </c>
      <c r="HD54">
        <v>1</v>
      </c>
    </row>
    <row r="55" spans="9:212">
      <c r="I55" t="s">
        <v>254</v>
      </c>
      <c r="J55">
        <v>27</v>
      </c>
      <c r="K55">
        <v>258</v>
      </c>
      <c r="L55">
        <v>202106</v>
      </c>
      <c r="M55">
        <v>24</v>
      </c>
      <c r="N55">
        <v>1</v>
      </c>
      <c r="O55">
        <v>0</v>
      </c>
      <c r="P55">
        <v>1996.819342</v>
      </c>
      <c r="Q55">
        <v>85.496885919999997</v>
      </c>
      <c r="R55">
        <v>29.482127259999999</v>
      </c>
      <c r="S55">
        <v>0</v>
      </c>
      <c r="T55">
        <v>0</v>
      </c>
      <c r="U55">
        <v>0.1699</v>
      </c>
      <c r="V55">
        <v>120</v>
      </c>
      <c r="W55">
        <v>24</v>
      </c>
      <c r="X55">
        <v>98</v>
      </c>
      <c r="Y55">
        <v>769.5</v>
      </c>
      <c r="Z55">
        <v>8500</v>
      </c>
      <c r="AA55">
        <v>0.20499999999999999</v>
      </c>
      <c r="AB55">
        <v>117.4009472</v>
      </c>
      <c r="AC55">
        <v>0</v>
      </c>
      <c r="AD55">
        <v>1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1996.819342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F55" t="s">
        <v>255</v>
      </c>
      <c r="BG55">
        <v>0</v>
      </c>
      <c r="BH55">
        <v>202106</v>
      </c>
      <c r="BI55">
        <v>258</v>
      </c>
      <c r="BJ55">
        <v>98</v>
      </c>
      <c r="BK55">
        <v>1996.819342</v>
      </c>
      <c r="BL55">
        <v>-117.4009472</v>
      </c>
      <c r="BM55">
        <v>0.1699</v>
      </c>
      <c r="BN55">
        <v>120</v>
      </c>
      <c r="BO55">
        <v>24</v>
      </c>
      <c r="BP55">
        <v>769.5</v>
      </c>
      <c r="BQ55">
        <v>12</v>
      </c>
      <c r="BR55" s="23">
        <v>0.21</v>
      </c>
      <c r="BS55">
        <v>6</v>
      </c>
      <c r="BT55" s="30"/>
      <c r="BU55">
        <v>0</v>
      </c>
      <c r="BV55">
        <v>0</v>
      </c>
      <c r="BY55">
        <v>0</v>
      </c>
      <c r="BZ55" s="9">
        <v>2022.83</v>
      </c>
      <c r="CA55">
        <v>-77.91</v>
      </c>
      <c r="CB55">
        <v>-29.74</v>
      </c>
      <c r="CC55">
        <v>-107.65</v>
      </c>
      <c r="CE55">
        <v>2043.0594408750021</v>
      </c>
      <c r="CF55">
        <v>-71.07110290658548</v>
      </c>
      <c r="CG55">
        <v>-29.932564949040977</v>
      </c>
      <c r="CH55">
        <v>-101.00366785562646</v>
      </c>
      <c r="CI55">
        <v>-279.79650185552055</v>
      </c>
      <c r="CJ55">
        <v>-124.21816956698534</v>
      </c>
      <c r="CK55">
        <v>-404.01467142250578</v>
      </c>
      <c r="CM55">
        <v>1</v>
      </c>
      <c r="CN55">
        <v>1</v>
      </c>
      <c r="CO55">
        <v>0.96</v>
      </c>
      <c r="CP55" s="9">
        <v>1996.82</v>
      </c>
      <c r="CQ55" s="9">
        <v>1942.04</v>
      </c>
      <c r="CR55" s="9">
        <v>1996.82</v>
      </c>
      <c r="CS55" s="9">
        <v>2024.45</v>
      </c>
      <c r="CT55">
        <v>114.98</v>
      </c>
      <c r="CU55">
        <v>102.22</v>
      </c>
      <c r="CV55">
        <v>85.5</v>
      </c>
      <c r="CW55">
        <v>73.97</v>
      </c>
      <c r="CX55">
        <v>29.48</v>
      </c>
      <c r="CY55">
        <v>28.24</v>
      </c>
      <c r="DA55">
        <v>-0.71560336000000002</v>
      </c>
      <c r="DB55">
        <v>0.54313197000000002</v>
      </c>
      <c r="DC55">
        <v>-0.71560336000000002</v>
      </c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5">
        <f>SUM($DY43:$EI43)-SUM($EJ$22:EU43)</f>
        <v>4561.25</v>
      </c>
      <c r="FK55" s="9"/>
      <c r="GK55">
        <v>0</v>
      </c>
      <c r="GL55">
        <v>0</v>
      </c>
      <c r="GM55">
        <v>0</v>
      </c>
      <c r="GN55">
        <v>1</v>
      </c>
      <c r="GO55">
        <v>0</v>
      </c>
      <c r="GP55">
        <v>0.50166666699999996</v>
      </c>
      <c r="GQ55">
        <v>0.49833333299999999</v>
      </c>
      <c r="GR55">
        <v>0</v>
      </c>
      <c r="GS55">
        <v>0</v>
      </c>
      <c r="GT55">
        <v>0</v>
      </c>
      <c r="GU55">
        <v>1</v>
      </c>
      <c r="GV55">
        <v>0</v>
      </c>
      <c r="GW55">
        <v>0</v>
      </c>
      <c r="GY55">
        <v>-2.209829E-2</v>
      </c>
      <c r="GZ55">
        <v>7.787118E-3</v>
      </c>
      <c r="HA55">
        <v>0</v>
      </c>
      <c r="HB55">
        <v>0</v>
      </c>
      <c r="HC55">
        <v>0</v>
      </c>
      <c r="HD55">
        <v>1</v>
      </c>
    </row>
    <row r="56" spans="9:212">
      <c r="I56" t="s">
        <v>254</v>
      </c>
      <c r="J56">
        <v>27</v>
      </c>
      <c r="K56">
        <v>259</v>
      </c>
      <c r="L56">
        <v>202107</v>
      </c>
      <c r="M56">
        <v>23</v>
      </c>
      <c r="N56">
        <v>1</v>
      </c>
      <c r="O56">
        <v>0</v>
      </c>
      <c r="P56">
        <v>1911.3224560000001</v>
      </c>
      <c r="Q56">
        <v>85.496885919999997</v>
      </c>
      <c r="R56">
        <v>28.271633850000001</v>
      </c>
      <c r="S56">
        <v>0</v>
      </c>
      <c r="T56">
        <v>0</v>
      </c>
      <c r="U56">
        <v>0.1699</v>
      </c>
      <c r="V56">
        <v>120</v>
      </c>
      <c r="W56">
        <v>23</v>
      </c>
      <c r="X56">
        <v>99</v>
      </c>
      <c r="Y56">
        <v>769.5</v>
      </c>
      <c r="Z56">
        <v>8500</v>
      </c>
      <c r="AA56">
        <v>0.20499999999999999</v>
      </c>
      <c r="AB56">
        <v>117.4009472</v>
      </c>
      <c r="AC56">
        <v>0</v>
      </c>
      <c r="AD56">
        <v>1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1911.3224560000001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F56" t="s">
        <v>255</v>
      </c>
      <c r="BG56">
        <v>0</v>
      </c>
      <c r="BH56">
        <v>202107</v>
      </c>
      <c r="BI56">
        <v>259</v>
      </c>
      <c r="BJ56">
        <v>99</v>
      </c>
      <c r="BK56">
        <v>1911.3224560000001</v>
      </c>
      <c r="BL56">
        <v>-117.4009472</v>
      </c>
      <c r="BM56">
        <v>0.1699</v>
      </c>
      <c r="BN56">
        <v>120</v>
      </c>
      <c r="BO56">
        <v>23</v>
      </c>
      <c r="BP56">
        <v>769.5</v>
      </c>
      <c r="BQ56">
        <v>12</v>
      </c>
      <c r="BR56" s="23">
        <v>0.21</v>
      </c>
      <c r="BS56">
        <v>7</v>
      </c>
      <c r="BU56">
        <v>0</v>
      </c>
      <c r="BV56">
        <v>0</v>
      </c>
      <c r="BY56">
        <v>0</v>
      </c>
      <c r="BZ56" s="9">
        <v>1943.81</v>
      </c>
      <c r="CA56">
        <v>-79.010000000000005</v>
      </c>
      <c r="CB56">
        <v>-28.64</v>
      </c>
      <c r="CC56">
        <v>-107.65</v>
      </c>
      <c r="CE56">
        <v>1970.9820896030976</v>
      </c>
      <c r="CF56">
        <v>-72.077351271904561</v>
      </c>
      <c r="CG56">
        <v>-28.926316583721903</v>
      </c>
      <c r="CH56">
        <v>-101.00366785562646</v>
      </c>
      <c r="CI56">
        <v>-351.87385312742509</v>
      </c>
      <c r="CJ56">
        <v>-153.14448615070725</v>
      </c>
      <c r="CK56">
        <v>-505.01833927813226</v>
      </c>
      <c r="CM56">
        <v>1</v>
      </c>
      <c r="CN56">
        <v>1</v>
      </c>
      <c r="CO56">
        <v>0.94</v>
      </c>
      <c r="CP56" s="9">
        <v>1911.32</v>
      </c>
      <c r="CQ56" s="9">
        <v>1835.95</v>
      </c>
      <c r="CR56" s="9">
        <v>1911.32</v>
      </c>
      <c r="CS56" s="9">
        <v>1945.68</v>
      </c>
      <c r="CT56">
        <v>113.77</v>
      </c>
      <c r="CU56">
        <v>100.51</v>
      </c>
      <c r="CV56">
        <v>85.5</v>
      </c>
      <c r="CW56">
        <v>73.77</v>
      </c>
      <c r="CX56">
        <v>28.27</v>
      </c>
      <c r="CY56">
        <v>26.74</v>
      </c>
      <c r="DA56">
        <v>-0.68734581500000003</v>
      </c>
      <c r="DB56">
        <v>0.54372953800000001</v>
      </c>
      <c r="DC56">
        <v>-0.68734581500000003</v>
      </c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5">
        <f>SUM($DY44:$EI44)-SUM($EJ$22:EU44)</f>
        <v>4561.25</v>
      </c>
      <c r="FO56">
        <v>4</v>
      </c>
      <c r="FR56">
        <v>1</v>
      </c>
      <c r="FS56">
        <v>0</v>
      </c>
      <c r="FT56">
        <v>1</v>
      </c>
      <c r="FU56">
        <v>0</v>
      </c>
      <c r="FV56">
        <v>0</v>
      </c>
      <c r="FW56">
        <v>0.50166666699999996</v>
      </c>
      <c r="FX56">
        <v>1</v>
      </c>
      <c r="FY56">
        <v>0.115061571</v>
      </c>
      <c r="FZ56">
        <v>8.9203600000000004E-3</v>
      </c>
      <c r="GA56">
        <v>0</v>
      </c>
      <c r="GB56">
        <v>0</v>
      </c>
      <c r="GC56">
        <v>1</v>
      </c>
      <c r="GD56">
        <v>1</v>
      </c>
      <c r="GK56">
        <v>0</v>
      </c>
      <c r="GL56">
        <v>0</v>
      </c>
      <c r="GM56">
        <v>0</v>
      </c>
      <c r="GN56">
        <v>1</v>
      </c>
      <c r="GO56">
        <v>0</v>
      </c>
      <c r="GP56">
        <v>0.50166666699999996</v>
      </c>
      <c r="GQ56">
        <v>0.49833333299999999</v>
      </c>
      <c r="GR56">
        <v>0</v>
      </c>
      <c r="GS56">
        <v>0</v>
      </c>
      <c r="GT56">
        <v>0</v>
      </c>
      <c r="GU56">
        <v>1</v>
      </c>
      <c r="GV56">
        <v>0</v>
      </c>
      <c r="GW56">
        <v>0</v>
      </c>
      <c r="GY56">
        <v>6.1592549999999998E-3</v>
      </c>
      <c r="GZ56">
        <v>8.3846849999999994E-3</v>
      </c>
      <c r="HA56">
        <v>0</v>
      </c>
      <c r="HB56">
        <v>0</v>
      </c>
      <c r="HC56">
        <v>0</v>
      </c>
      <c r="HD56">
        <v>1</v>
      </c>
    </row>
    <row r="57" spans="9:212">
      <c r="I57" t="s">
        <v>254</v>
      </c>
      <c r="J57">
        <v>27</v>
      </c>
      <c r="K57">
        <v>260</v>
      </c>
      <c r="L57">
        <v>202108</v>
      </c>
      <c r="M57">
        <v>22</v>
      </c>
      <c r="N57">
        <v>1</v>
      </c>
      <c r="O57">
        <v>0</v>
      </c>
      <c r="P57">
        <v>1825.82557</v>
      </c>
      <c r="Q57">
        <v>85.496885919999997</v>
      </c>
      <c r="R57">
        <v>27.061140439999999</v>
      </c>
      <c r="S57">
        <v>0</v>
      </c>
      <c r="T57">
        <v>0</v>
      </c>
      <c r="U57">
        <v>0.1699</v>
      </c>
      <c r="V57">
        <v>120</v>
      </c>
      <c r="W57">
        <v>22</v>
      </c>
      <c r="X57">
        <v>100</v>
      </c>
      <c r="Y57">
        <v>769.5</v>
      </c>
      <c r="Z57">
        <v>8500</v>
      </c>
      <c r="AA57">
        <v>0.20499999999999999</v>
      </c>
      <c r="AB57">
        <v>117.4009472</v>
      </c>
      <c r="AC57">
        <v>0</v>
      </c>
      <c r="AD57">
        <v>1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1825.82557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F57" t="s">
        <v>255</v>
      </c>
      <c r="BG57">
        <v>0</v>
      </c>
      <c r="BH57">
        <v>202108</v>
      </c>
      <c r="BI57">
        <v>260</v>
      </c>
      <c r="BJ57">
        <v>100</v>
      </c>
      <c r="BK57">
        <v>1825.82557</v>
      </c>
      <c r="BL57">
        <v>-117.4009472</v>
      </c>
      <c r="BM57">
        <v>0.1699</v>
      </c>
      <c r="BN57">
        <v>120</v>
      </c>
      <c r="BO57">
        <v>22</v>
      </c>
      <c r="BP57">
        <v>769.5</v>
      </c>
      <c r="BQ57">
        <v>12</v>
      </c>
      <c r="BR57" s="23">
        <v>0.21</v>
      </c>
      <c r="BS57">
        <v>8</v>
      </c>
      <c r="BU57">
        <v>0</v>
      </c>
      <c r="BV57">
        <v>0</v>
      </c>
      <c r="BY57">
        <v>0</v>
      </c>
      <c r="BZ57" s="9">
        <v>1863.68</v>
      </c>
      <c r="CA57">
        <v>-80.13</v>
      </c>
      <c r="CB57">
        <v>-27.52</v>
      </c>
      <c r="CC57">
        <v>-107.65</v>
      </c>
      <c r="CE57">
        <v>1897.8842431661017</v>
      </c>
      <c r="CF57">
        <v>-73.097846436995937</v>
      </c>
      <c r="CG57">
        <v>-27.90582141863052</v>
      </c>
      <c r="CH57">
        <v>-101.00366785562646</v>
      </c>
      <c r="CI57">
        <v>-424.97169956442104</v>
      </c>
      <c r="CJ57">
        <v>-181.05030756933778</v>
      </c>
      <c r="CK57">
        <v>-606.02200713375873</v>
      </c>
      <c r="CM57">
        <v>1</v>
      </c>
      <c r="CN57">
        <v>1</v>
      </c>
      <c r="CO57">
        <v>0.93</v>
      </c>
      <c r="CP57" s="9">
        <v>1825.83</v>
      </c>
      <c r="CQ57" s="9">
        <v>1730.34</v>
      </c>
      <c r="CR57" s="9">
        <v>1825.83</v>
      </c>
      <c r="CS57" s="9">
        <v>1865.63</v>
      </c>
      <c r="CT57">
        <v>112.56</v>
      </c>
      <c r="CU57">
        <v>98.79</v>
      </c>
      <c r="CV57">
        <v>85.5</v>
      </c>
      <c r="CW57">
        <v>73.53</v>
      </c>
      <c r="CX57">
        <v>27.06</v>
      </c>
      <c r="CY57">
        <v>25.26</v>
      </c>
      <c r="DA57">
        <v>-0.695422078</v>
      </c>
      <c r="DB57">
        <v>0.54514406500000001</v>
      </c>
      <c r="DC57">
        <v>-0.695422078</v>
      </c>
      <c r="DY57" s="25">
        <f>SUM($DY45:$EI45)-SUM($EJ$22:EU45)</f>
        <v>4561.2500000000009</v>
      </c>
      <c r="FO57">
        <v>4</v>
      </c>
      <c r="FR57">
        <v>1</v>
      </c>
      <c r="FS57">
        <v>0</v>
      </c>
      <c r="FT57">
        <v>1</v>
      </c>
      <c r="FU57">
        <v>0</v>
      </c>
      <c r="FV57">
        <v>0</v>
      </c>
      <c r="FW57">
        <v>0.50166666699999996</v>
      </c>
      <c r="FX57">
        <v>1</v>
      </c>
      <c r="FY57">
        <v>0.178680275</v>
      </c>
      <c r="FZ57">
        <v>9.0373629999999996E-3</v>
      </c>
      <c r="GA57">
        <v>0</v>
      </c>
      <c r="GB57">
        <v>0.2</v>
      </c>
      <c r="GC57">
        <v>1</v>
      </c>
      <c r="GD57">
        <v>1</v>
      </c>
      <c r="GK57">
        <v>0</v>
      </c>
      <c r="GL57">
        <v>0</v>
      </c>
      <c r="GM57">
        <v>0</v>
      </c>
      <c r="GN57">
        <v>1</v>
      </c>
      <c r="GO57">
        <v>0</v>
      </c>
      <c r="GP57">
        <v>0.50166666699999996</v>
      </c>
      <c r="GQ57">
        <v>0.49833333299999999</v>
      </c>
      <c r="GR57">
        <v>0</v>
      </c>
      <c r="GS57">
        <v>0</v>
      </c>
      <c r="GT57">
        <v>0</v>
      </c>
      <c r="GU57">
        <v>1</v>
      </c>
      <c r="GV57">
        <v>0</v>
      </c>
      <c r="GW57">
        <v>0</v>
      </c>
      <c r="GY57">
        <v>-1.917008E-3</v>
      </c>
      <c r="GZ57">
        <v>9.7992119999999999E-3</v>
      </c>
      <c r="HA57">
        <v>0</v>
      </c>
      <c r="HB57">
        <v>0</v>
      </c>
      <c r="HC57">
        <v>0</v>
      </c>
      <c r="HD57">
        <v>1</v>
      </c>
    </row>
    <row r="58" spans="9:212">
      <c r="I58" t="s">
        <v>254</v>
      </c>
      <c r="J58">
        <v>27</v>
      </c>
      <c r="K58">
        <v>261</v>
      </c>
      <c r="L58">
        <v>202109</v>
      </c>
      <c r="M58">
        <v>21</v>
      </c>
      <c r="N58">
        <v>1</v>
      </c>
      <c r="O58">
        <v>0</v>
      </c>
      <c r="P58">
        <v>1740.328685</v>
      </c>
      <c r="Q58">
        <v>85.496885919999997</v>
      </c>
      <c r="R58">
        <v>25.850647030000001</v>
      </c>
      <c r="S58">
        <v>0</v>
      </c>
      <c r="T58">
        <v>0</v>
      </c>
      <c r="U58">
        <v>0.1699</v>
      </c>
      <c r="V58">
        <v>120</v>
      </c>
      <c r="W58">
        <v>21</v>
      </c>
      <c r="X58">
        <v>101</v>
      </c>
      <c r="Y58">
        <v>769.5</v>
      </c>
      <c r="Z58">
        <v>8500</v>
      </c>
      <c r="AA58">
        <v>0.20499999999999999</v>
      </c>
      <c r="AB58">
        <v>117.4009472</v>
      </c>
      <c r="AC58">
        <v>0</v>
      </c>
      <c r="AD58">
        <v>1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1740.328685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F58" t="s">
        <v>255</v>
      </c>
      <c r="BG58">
        <v>0</v>
      </c>
      <c r="BH58">
        <v>202109</v>
      </c>
      <c r="BI58">
        <v>261</v>
      </c>
      <c r="BJ58">
        <v>101</v>
      </c>
      <c r="BK58">
        <v>1740.328685</v>
      </c>
      <c r="BL58">
        <v>-117.4009472</v>
      </c>
      <c r="BM58">
        <v>0.1699</v>
      </c>
      <c r="BN58">
        <v>120</v>
      </c>
      <c r="BO58">
        <v>21</v>
      </c>
      <c r="BP58">
        <v>769.5</v>
      </c>
      <c r="BQ58">
        <v>12</v>
      </c>
      <c r="BR58" s="23">
        <v>0.21</v>
      </c>
      <c r="BS58">
        <v>9</v>
      </c>
      <c r="BU58">
        <v>0</v>
      </c>
      <c r="BV58">
        <v>0</v>
      </c>
      <c r="BY58">
        <v>0</v>
      </c>
      <c r="BZ58" s="9">
        <v>1782.42</v>
      </c>
      <c r="CA58">
        <v>-81.27</v>
      </c>
      <c r="CB58">
        <v>-26.39</v>
      </c>
      <c r="CC58">
        <v>-107.65</v>
      </c>
      <c r="CE58">
        <v>1823.7514530533019</v>
      </c>
      <c r="CF58">
        <v>-74.132790112799739</v>
      </c>
      <c r="CG58">
        <v>-26.870877742826721</v>
      </c>
      <c r="CH58">
        <v>-101.00366785562646</v>
      </c>
      <c r="CI58">
        <v>-499.10448967722078</v>
      </c>
      <c r="CJ58">
        <v>-207.92118531216448</v>
      </c>
      <c r="CK58">
        <v>-707.02567498938515</v>
      </c>
      <c r="CM58">
        <v>1</v>
      </c>
      <c r="CN58">
        <v>1</v>
      </c>
      <c r="CO58">
        <v>0.91</v>
      </c>
      <c r="CP58" s="9">
        <v>1740.33</v>
      </c>
      <c r="CQ58" s="9">
        <v>1626.42</v>
      </c>
      <c r="CR58" s="9">
        <v>1740.33</v>
      </c>
      <c r="CS58" s="9">
        <v>1784.45</v>
      </c>
      <c r="CT58">
        <v>111.35</v>
      </c>
      <c r="CU58">
        <v>97.02</v>
      </c>
      <c r="CV58">
        <v>85.5</v>
      </c>
      <c r="CW58">
        <v>73.239999999999995</v>
      </c>
      <c r="CX58">
        <v>25.85</v>
      </c>
      <c r="CY58">
        <v>23.79</v>
      </c>
      <c r="DA58">
        <v>-0.57844349900000003</v>
      </c>
      <c r="DB58">
        <v>0.54426521299999997</v>
      </c>
      <c r="DC58">
        <v>-0.57844349900000003</v>
      </c>
      <c r="DY58" s="25">
        <f>SUM($DY46:$EI46)-SUM($EJ$22:EU46)</f>
        <v>4561.2500000000009</v>
      </c>
      <c r="FO58">
        <v>4</v>
      </c>
      <c r="FR58">
        <v>1</v>
      </c>
      <c r="FS58">
        <v>0</v>
      </c>
      <c r="FT58">
        <v>1</v>
      </c>
      <c r="FU58">
        <v>0</v>
      </c>
      <c r="FV58">
        <v>0</v>
      </c>
      <c r="FW58">
        <v>0.50166666699999996</v>
      </c>
      <c r="FX58">
        <v>1</v>
      </c>
      <c r="FY58">
        <v>-8.0769039999999993E-3</v>
      </c>
      <c r="FZ58">
        <v>7.7388370000000001E-3</v>
      </c>
      <c r="GA58">
        <v>0</v>
      </c>
      <c r="GB58">
        <v>0.4</v>
      </c>
      <c r="GC58">
        <v>1</v>
      </c>
      <c r="GD58">
        <v>1</v>
      </c>
      <c r="GK58">
        <v>0</v>
      </c>
      <c r="GL58">
        <v>0</v>
      </c>
      <c r="GM58">
        <v>0</v>
      </c>
      <c r="GN58">
        <v>1</v>
      </c>
      <c r="GO58">
        <v>0</v>
      </c>
      <c r="GP58">
        <v>0.50166666699999996</v>
      </c>
      <c r="GQ58">
        <v>0.49833333299999999</v>
      </c>
      <c r="GR58">
        <v>0</v>
      </c>
      <c r="GS58">
        <v>0</v>
      </c>
      <c r="GT58">
        <v>0</v>
      </c>
      <c r="GU58">
        <v>1</v>
      </c>
      <c r="GV58">
        <v>0</v>
      </c>
      <c r="GW58">
        <v>0</v>
      </c>
      <c r="GY58">
        <v>0.115061571</v>
      </c>
      <c r="GZ58">
        <v>8.9203600000000004E-3</v>
      </c>
      <c r="HA58">
        <v>0</v>
      </c>
      <c r="HB58">
        <v>0</v>
      </c>
      <c r="HC58">
        <v>0</v>
      </c>
      <c r="HD58">
        <v>1</v>
      </c>
    </row>
    <row r="59" spans="9:212">
      <c r="I59" t="s">
        <v>254</v>
      </c>
      <c r="J59">
        <v>27</v>
      </c>
      <c r="K59">
        <v>262</v>
      </c>
      <c r="L59">
        <v>202110</v>
      </c>
      <c r="M59">
        <v>20</v>
      </c>
      <c r="N59">
        <v>1</v>
      </c>
      <c r="O59">
        <v>0</v>
      </c>
      <c r="P59">
        <v>1654.831799</v>
      </c>
      <c r="Q59">
        <v>85.496885919999997</v>
      </c>
      <c r="R59">
        <v>24.64015362</v>
      </c>
      <c r="S59">
        <v>0</v>
      </c>
      <c r="T59">
        <v>0</v>
      </c>
      <c r="U59">
        <v>0.1699</v>
      </c>
      <c r="V59">
        <v>120</v>
      </c>
      <c r="W59">
        <v>20</v>
      </c>
      <c r="X59">
        <v>102</v>
      </c>
      <c r="Y59">
        <v>769.5</v>
      </c>
      <c r="Z59">
        <v>8500</v>
      </c>
      <c r="AA59">
        <v>0.20499999999999999</v>
      </c>
      <c r="AB59">
        <v>117.4009472</v>
      </c>
      <c r="AC59">
        <v>0</v>
      </c>
      <c r="AD59">
        <v>1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1654.831799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F59" t="s">
        <v>255</v>
      </c>
      <c r="BG59">
        <v>0</v>
      </c>
      <c r="BH59">
        <v>202110</v>
      </c>
      <c r="BI59">
        <v>262</v>
      </c>
      <c r="BJ59">
        <v>102</v>
      </c>
      <c r="BK59">
        <v>1654.831799</v>
      </c>
      <c r="BL59">
        <v>-117.4009472</v>
      </c>
      <c r="BM59">
        <v>0.1699</v>
      </c>
      <c r="BN59">
        <v>120</v>
      </c>
      <c r="BO59">
        <v>20</v>
      </c>
      <c r="BP59">
        <v>769.5</v>
      </c>
      <c r="BQ59">
        <v>12</v>
      </c>
      <c r="BR59" s="23">
        <v>0.21</v>
      </c>
      <c r="BS59">
        <v>10</v>
      </c>
      <c r="BU59">
        <v>0</v>
      </c>
      <c r="BV59">
        <v>0</v>
      </c>
      <c r="BY59">
        <v>0</v>
      </c>
      <c r="BZ59" s="9">
        <v>1700</v>
      </c>
      <c r="CA59">
        <v>-82.42</v>
      </c>
      <c r="CB59">
        <v>-25.24</v>
      </c>
      <c r="CC59">
        <v>-107.65</v>
      </c>
      <c r="CE59">
        <v>1748.5690661871552</v>
      </c>
      <c r="CF59">
        <v>-75.1823868661468</v>
      </c>
      <c r="CG59">
        <v>-25.821280989479664</v>
      </c>
      <c r="CH59">
        <v>-101.00366785562646</v>
      </c>
      <c r="CI59">
        <v>-574.28687654336761</v>
      </c>
      <c r="CJ59">
        <v>-233.74246630164416</v>
      </c>
      <c r="CK59">
        <v>-808.02934284501157</v>
      </c>
      <c r="CM59">
        <v>1</v>
      </c>
      <c r="CN59">
        <v>1</v>
      </c>
      <c r="CO59">
        <v>0.9</v>
      </c>
      <c r="CP59" s="9">
        <v>1654.83</v>
      </c>
      <c r="CQ59" s="9">
        <v>1524.37</v>
      </c>
      <c r="CR59" s="9">
        <v>1654.83</v>
      </c>
      <c r="CS59" s="9">
        <v>1702.15</v>
      </c>
      <c r="CT59">
        <v>110.14</v>
      </c>
      <c r="CU59">
        <v>95.27</v>
      </c>
      <c r="CV59">
        <v>85.5</v>
      </c>
      <c r="CW59">
        <v>72.930000000000007</v>
      </c>
      <c r="CX59">
        <v>24.64</v>
      </c>
      <c r="CY59">
        <v>22.34</v>
      </c>
      <c r="DA59">
        <v>-0.514824795</v>
      </c>
      <c r="DB59">
        <v>0.54438221600000003</v>
      </c>
      <c r="DC59">
        <v>-0.514824795</v>
      </c>
      <c r="DY59" s="25">
        <f>SUM($DY47:$EI47)-SUM($EJ$22:EU47)</f>
        <v>4561.2500000000009</v>
      </c>
      <c r="FO59">
        <v>4</v>
      </c>
      <c r="FR59">
        <v>1</v>
      </c>
      <c r="FS59">
        <v>0</v>
      </c>
      <c r="FT59">
        <v>1</v>
      </c>
      <c r="FU59">
        <v>0</v>
      </c>
      <c r="FV59">
        <v>0</v>
      </c>
      <c r="FW59">
        <v>0.50166666699999996</v>
      </c>
      <c r="FX59">
        <v>1</v>
      </c>
      <c r="FY59">
        <v>0.175178897</v>
      </c>
      <c r="FZ59">
        <v>7.4028100000000001E-3</v>
      </c>
      <c r="GA59">
        <v>0</v>
      </c>
      <c r="GB59">
        <v>0.6</v>
      </c>
      <c r="GC59">
        <v>1</v>
      </c>
      <c r="GD59">
        <v>1</v>
      </c>
      <c r="GK59">
        <v>0</v>
      </c>
      <c r="GL59">
        <v>0</v>
      </c>
      <c r="GM59">
        <v>0</v>
      </c>
      <c r="GN59">
        <v>1</v>
      </c>
      <c r="GO59">
        <v>0</v>
      </c>
      <c r="GP59">
        <v>0.50166666699999996</v>
      </c>
      <c r="GQ59">
        <v>0.49833333299999999</v>
      </c>
      <c r="GR59">
        <v>0</v>
      </c>
      <c r="GS59">
        <v>0</v>
      </c>
      <c r="GT59">
        <v>0</v>
      </c>
      <c r="GU59">
        <v>1</v>
      </c>
      <c r="GV59">
        <v>0</v>
      </c>
      <c r="GW59">
        <v>0</v>
      </c>
      <c r="GY59">
        <v>0.178680275</v>
      </c>
      <c r="GZ59">
        <v>9.0373629999999996E-3</v>
      </c>
      <c r="HA59">
        <v>0</v>
      </c>
      <c r="HB59">
        <v>0</v>
      </c>
      <c r="HC59">
        <v>0</v>
      </c>
      <c r="HD59">
        <v>1</v>
      </c>
    </row>
    <row r="60" spans="9:212">
      <c r="I60" t="s">
        <v>254</v>
      </c>
      <c r="J60">
        <v>27</v>
      </c>
      <c r="K60">
        <v>263</v>
      </c>
      <c r="L60">
        <v>202111</v>
      </c>
      <c r="M60">
        <v>19</v>
      </c>
      <c r="N60">
        <v>1</v>
      </c>
      <c r="O60">
        <v>0</v>
      </c>
      <c r="P60">
        <v>1569.3349129999999</v>
      </c>
      <c r="Q60">
        <v>85.496885919999997</v>
      </c>
      <c r="R60">
        <v>23.429660210000002</v>
      </c>
      <c r="S60">
        <v>0</v>
      </c>
      <c r="T60">
        <v>0</v>
      </c>
      <c r="U60">
        <v>0.1699</v>
      </c>
      <c r="V60">
        <v>120</v>
      </c>
      <c r="W60">
        <v>19</v>
      </c>
      <c r="X60">
        <v>103</v>
      </c>
      <c r="Y60">
        <v>769.5</v>
      </c>
      <c r="Z60">
        <v>8500</v>
      </c>
      <c r="AA60">
        <v>0.20499999999999999</v>
      </c>
      <c r="AB60">
        <v>117.4009472</v>
      </c>
      <c r="AC60">
        <v>0</v>
      </c>
      <c r="AD60">
        <v>1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1569.3349129999999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F60" t="s">
        <v>255</v>
      </c>
      <c r="BG60">
        <v>0</v>
      </c>
      <c r="BH60">
        <v>202111</v>
      </c>
      <c r="BI60">
        <v>263</v>
      </c>
      <c r="BJ60">
        <v>103</v>
      </c>
      <c r="BK60">
        <v>1569.3349129999999</v>
      </c>
      <c r="BL60">
        <v>-117.4009472</v>
      </c>
      <c r="BM60">
        <v>0.1699</v>
      </c>
      <c r="BN60">
        <v>120</v>
      </c>
      <c r="BO60">
        <v>19</v>
      </c>
      <c r="BP60">
        <v>769.5</v>
      </c>
      <c r="BQ60">
        <v>12</v>
      </c>
      <c r="BR60" s="23">
        <v>0.21</v>
      </c>
      <c r="BS60">
        <v>11</v>
      </c>
      <c r="BU60">
        <v>0</v>
      </c>
      <c r="BV60">
        <v>0</v>
      </c>
      <c r="BY60">
        <v>0</v>
      </c>
      <c r="BZ60" s="9">
        <v>1616.42</v>
      </c>
      <c r="CA60">
        <v>-83.58</v>
      </c>
      <c r="CB60">
        <v>-24.07</v>
      </c>
      <c r="CC60">
        <v>-107.65</v>
      </c>
      <c r="CE60">
        <v>1672.3222220269618</v>
      </c>
      <c r="CF60">
        <v>-76.246844160193319</v>
      </c>
      <c r="CG60">
        <v>-24.756823695433134</v>
      </c>
      <c r="CH60">
        <v>-101.00366785562645</v>
      </c>
      <c r="CI60">
        <v>-650.5337207035609</v>
      </c>
      <c r="CJ60">
        <v>-258.49928999707731</v>
      </c>
      <c r="CK60">
        <v>-909.03301070063799</v>
      </c>
      <c r="CM60">
        <v>1</v>
      </c>
      <c r="CN60">
        <v>1</v>
      </c>
      <c r="CO60">
        <v>0.88</v>
      </c>
      <c r="CP60" s="9">
        <v>1569.33</v>
      </c>
      <c r="CQ60" s="9">
        <v>1424.34</v>
      </c>
      <c r="CR60" s="9">
        <v>1569.33</v>
      </c>
      <c r="CS60" s="9">
        <v>1618.63</v>
      </c>
      <c r="CT60">
        <v>108.93</v>
      </c>
      <c r="CU60">
        <v>93.66</v>
      </c>
      <c r="CV60">
        <v>85.5</v>
      </c>
      <c r="CW60">
        <v>72.709999999999994</v>
      </c>
      <c r="CX60">
        <v>23.43</v>
      </c>
      <c r="CY60">
        <v>20.95</v>
      </c>
      <c r="DA60">
        <v>-0.701581974</v>
      </c>
      <c r="DB60">
        <v>0.54308368900000004</v>
      </c>
      <c r="DC60">
        <v>-0.701581974</v>
      </c>
      <c r="DY60" s="25">
        <f>SUM($DY48:$EI48)-SUM($EJ$22:EU48)</f>
        <v>4561.2500000000009</v>
      </c>
      <c r="EB60" s="25">
        <f>EK64/CA23</f>
        <v>-0.97937749254287854</v>
      </c>
      <c r="FO60">
        <v>4</v>
      </c>
      <c r="FR60">
        <v>1</v>
      </c>
      <c r="FS60">
        <v>0</v>
      </c>
      <c r="FT60">
        <v>1</v>
      </c>
      <c r="FU60">
        <v>0</v>
      </c>
      <c r="FV60">
        <v>0</v>
      </c>
      <c r="FW60">
        <v>0.50166666699999996</v>
      </c>
      <c r="FX60">
        <v>1</v>
      </c>
      <c r="FY60">
        <v>-0.16715345700000001</v>
      </c>
      <c r="FZ60">
        <v>8.4753320000000004E-3</v>
      </c>
      <c r="GA60">
        <v>0</v>
      </c>
      <c r="GB60">
        <v>0.8</v>
      </c>
      <c r="GC60">
        <v>1</v>
      </c>
      <c r="GD60">
        <v>1</v>
      </c>
      <c r="GK60">
        <v>0</v>
      </c>
      <c r="GL60">
        <v>0</v>
      </c>
      <c r="GM60">
        <v>0</v>
      </c>
      <c r="GN60">
        <v>1</v>
      </c>
      <c r="GO60">
        <v>0</v>
      </c>
      <c r="GP60">
        <v>0.50166666699999996</v>
      </c>
      <c r="GQ60">
        <v>0.49833333299999999</v>
      </c>
      <c r="GR60">
        <v>0</v>
      </c>
      <c r="GS60">
        <v>0</v>
      </c>
      <c r="GT60">
        <v>0</v>
      </c>
      <c r="GU60">
        <v>1</v>
      </c>
      <c r="GV60">
        <v>0</v>
      </c>
      <c r="GW60">
        <v>0</v>
      </c>
      <c r="GY60">
        <v>-8.0769039999999993E-3</v>
      </c>
      <c r="GZ60">
        <v>7.7388370000000001E-3</v>
      </c>
      <c r="HA60">
        <v>0</v>
      </c>
      <c r="HB60">
        <v>0</v>
      </c>
      <c r="HC60">
        <v>0</v>
      </c>
      <c r="HD60">
        <v>1</v>
      </c>
    </row>
    <row r="61" spans="9:212">
      <c r="I61" t="s">
        <v>254</v>
      </c>
      <c r="J61">
        <v>27</v>
      </c>
      <c r="K61">
        <v>264</v>
      </c>
      <c r="L61">
        <v>202112</v>
      </c>
      <c r="M61">
        <v>18</v>
      </c>
      <c r="N61">
        <v>1</v>
      </c>
      <c r="O61">
        <v>0</v>
      </c>
      <c r="P61">
        <v>1483.838027</v>
      </c>
      <c r="Q61">
        <v>85.496885919999997</v>
      </c>
      <c r="R61">
        <v>22.219166810000001</v>
      </c>
      <c r="S61">
        <v>0</v>
      </c>
      <c r="T61">
        <v>0</v>
      </c>
      <c r="U61">
        <v>0.1699</v>
      </c>
      <c r="V61">
        <v>120</v>
      </c>
      <c r="W61">
        <v>18</v>
      </c>
      <c r="X61">
        <v>104</v>
      </c>
      <c r="Y61">
        <v>769.5</v>
      </c>
      <c r="Z61">
        <v>8500</v>
      </c>
      <c r="AA61">
        <v>0.20499999999999999</v>
      </c>
      <c r="AB61">
        <v>117.4009472</v>
      </c>
      <c r="AC61">
        <v>0</v>
      </c>
      <c r="AD61">
        <v>1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1483.838027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F61" t="s">
        <v>255</v>
      </c>
      <c r="BG61">
        <v>0</v>
      </c>
      <c r="BH61">
        <v>202112</v>
      </c>
      <c r="BI61">
        <v>264</v>
      </c>
      <c r="BJ61">
        <v>104</v>
      </c>
      <c r="BK61">
        <v>1483.838027</v>
      </c>
      <c r="BL61">
        <v>-117.4009472</v>
      </c>
      <c r="BM61">
        <v>0.1699</v>
      </c>
      <c r="BN61">
        <v>120</v>
      </c>
      <c r="BO61">
        <v>18</v>
      </c>
      <c r="BP61">
        <v>769.5</v>
      </c>
      <c r="BQ61">
        <v>12</v>
      </c>
      <c r="BR61" s="23">
        <v>0.21</v>
      </c>
      <c r="BS61">
        <v>12</v>
      </c>
      <c r="BU61">
        <v>0</v>
      </c>
      <c r="BV61">
        <v>0</v>
      </c>
      <c r="BY61">
        <v>0</v>
      </c>
      <c r="BZ61" s="9">
        <v>1531.65</v>
      </c>
      <c r="CA61">
        <v>-84.77</v>
      </c>
      <c r="CB61">
        <v>-22.89</v>
      </c>
      <c r="CC61">
        <v>-107.65</v>
      </c>
      <c r="CE61">
        <v>1594.9958496315337</v>
      </c>
      <c r="CF61">
        <v>-77.326372395428066</v>
      </c>
      <c r="CG61">
        <v>-23.677295460198398</v>
      </c>
      <c r="CH61">
        <v>-101.00366785562646</v>
      </c>
      <c r="CI61">
        <v>-727.86009309898895</v>
      </c>
      <c r="CJ61">
        <v>-282.17658545727573</v>
      </c>
      <c r="CK61">
        <v>-1010.0366785562644</v>
      </c>
      <c r="CM61">
        <v>1</v>
      </c>
      <c r="CN61">
        <v>1</v>
      </c>
      <c r="CO61">
        <v>0.86</v>
      </c>
      <c r="CP61" s="9">
        <v>1483.84</v>
      </c>
      <c r="CQ61" s="9">
        <v>1325.84</v>
      </c>
      <c r="CR61" s="9">
        <v>1483.84</v>
      </c>
      <c r="CS61" s="9">
        <v>1533.91</v>
      </c>
      <c r="CT61">
        <v>107.72</v>
      </c>
      <c r="CU61">
        <v>91.95</v>
      </c>
      <c r="CV61">
        <v>85.5</v>
      </c>
      <c r="CW61">
        <v>72.39</v>
      </c>
      <c r="CX61">
        <v>22.22</v>
      </c>
      <c r="CY61">
        <v>19.55</v>
      </c>
      <c r="DA61">
        <v>-0.51832617299999995</v>
      </c>
      <c r="DB61">
        <v>0.54274766299999999</v>
      </c>
      <c r="DC61">
        <v>-0.51832617299999995</v>
      </c>
      <c r="FO61">
        <v>4</v>
      </c>
      <c r="FR61">
        <v>1</v>
      </c>
      <c r="FS61">
        <v>0</v>
      </c>
      <c r="FT61">
        <v>1</v>
      </c>
      <c r="FU61">
        <v>0</v>
      </c>
      <c r="FV61">
        <v>0</v>
      </c>
      <c r="FW61">
        <v>0.50166666699999996</v>
      </c>
      <c r="FX61">
        <v>1</v>
      </c>
      <c r="FY61">
        <v>-0.11834704</v>
      </c>
      <c r="FZ61">
        <v>8.7856219999999999E-3</v>
      </c>
      <c r="GA61">
        <v>0</v>
      </c>
      <c r="GB61">
        <v>1</v>
      </c>
      <c r="GC61">
        <v>1</v>
      </c>
      <c r="GD61">
        <v>1</v>
      </c>
      <c r="GK61">
        <v>0</v>
      </c>
      <c r="GL61">
        <v>0</v>
      </c>
      <c r="GM61">
        <v>0</v>
      </c>
      <c r="GN61">
        <v>1</v>
      </c>
      <c r="GO61">
        <v>0</v>
      </c>
      <c r="GP61">
        <v>0.50166666699999996</v>
      </c>
      <c r="GQ61">
        <v>0.49833333299999999</v>
      </c>
      <c r="GR61">
        <v>0</v>
      </c>
      <c r="GS61">
        <v>0</v>
      </c>
      <c r="GT61">
        <v>0</v>
      </c>
      <c r="GU61">
        <v>1</v>
      </c>
      <c r="GV61">
        <v>0</v>
      </c>
      <c r="GW61">
        <v>0</v>
      </c>
      <c r="GY61">
        <v>0.175178897</v>
      </c>
      <c r="GZ61">
        <v>7.4028100000000001E-3</v>
      </c>
      <c r="HA61">
        <v>0</v>
      </c>
      <c r="HB61">
        <v>0</v>
      </c>
      <c r="HC61">
        <v>0</v>
      </c>
      <c r="HD61">
        <v>1</v>
      </c>
    </row>
    <row r="62" spans="9:212">
      <c r="I62" t="s">
        <v>254</v>
      </c>
      <c r="J62">
        <v>27</v>
      </c>
      <c r="K62">
        <v>265</v>
      </c>
      <c r="L62">
        <v>202201</v>
      </c>
      <c r="M62">
        <v>17</v>
      </c>
      <c r="N62">
        <v>1</v>
      </c>
      <c r="O62">
        <v>0</v>
      </c>
      <c r="P62">
        <v>1398.3411410000001</v>
      </c>
      <c r="Q62">
        <v>85.496885919999997</v>
      </c>
      <c r="R62">
        <v>21.008673399999999</v>
      </c>
      <c r="S62">
        <v>0</v>
      </c>
      <c r="T62">
        <v>0</v>
      </c>
      <c r="U62">
        <v>0.1699</v>
      </c>
      <c r="V62">
        <v>120</v>
      </c>
      <c r="W62">
        <v>17</v>
      </c>
      <c r="X62">
        <v>105</v>
      </c>
      <c r="Y62">
        <v>769.5</v>
      </c>
      <c r="Z62">
        <v>8500</v>
      </c>
      <c r="AA62">
        <v>0.20499999999999999</v>
      </c>
      <c r="AB62">
        <v>117.4009472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1398.3411410000001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F62" t="s">
        <v>255</v>
      </c>
      <c r="BG62">
        <v>0</v>
      </c>
      <c r="BH62">
        <v>202201</v>
      </c>
      <c r="BI62">
        <v>265</v>
      </c>
      <c r="BJ62">
        <v>105</v>
      </c>
      <c r="BK62">
        <v>1398.3411410000001</v>
      </c>
      <c r="BL62">
        <v>-117.4009472</v>
      </c>
      <c r="BM62">
        <v>0.1699</v>
      </c>
      <c r="BN62">
        <v>120</v>
      </c>
      <c r="BO62">
        <v>17</v>
      </c>
      <c r="BP62">
        <v>769.5</v>
      </c>
      <c r="BQ62">
        <v>12</v>
      </c>
      <c r="BR62" s="23">
        <v>0.21</v>
      </c>
      <c r="BS62">
        <v>1</v>
      </c>
      <c r="BU62">
        <v>0</v>
      </c>
      <c r="BV62">
        <v>0</v>
      </c>
      <c r="BY62">
        <v>0</v>
      </c>
      <c r="BZ62" s="9">
        <v>1445.68</v>
      </c>
      <c r="CA62">
        <v>-85.97</v>
      </c>
      <c r="CB62">
        <v>-21.69</v>
      </c>
      <c r="CC62">
        <v>-107.65</v>
      </c>
      <c r="CE62">
        <v>1516.5746646802736</v>
      </c>
      <c r="CF62">
        <v>-78.421184951260003</v>
      </c>
      <c r="CG62">
        <v>-22.582482904366461</v>
      </c>
      <c r="CH62">
        <v>-101.00366785562646</v>
      </c>
      <c r="CI62">
        <v>-806.28127805024894</v>
      </c>
      <c r="CJ62">
        <v>-304.75906836164222</v>
      </c>
      <c r="CK62">
        <v>-1111.0403464118911</v>
      </c>
      <c r="CM62">
        <v>1</v>
      </c>
      <c r="CN62">
        <v>1</v>
      </c>
      <c r="CO62">
        <v>0.85</v>
      </c>
      <c r="CP62" s="9">
        <v>1398.34</v>
      </c>
      <c r="CQ62" s="9">
        <v>1229.02</v>
      </c>
      <c r="CR62" s="9">
        <v>1398.34</v>
      </c>
      <c r="CS62" s="9">
        <v>1447.82</v>
      </c>
      <c r="CT62">
        <v>106.51</v>
      </c>
      <c r="CU62">
        <v>90.43</v>
      </c>
      <c r="CV62">
        <v>85.5</v>
      </c>
      <c r="CW62">
        <v>72.209999999999994</v>
      </c>
      <c r="CX62">
        <v>21.01</v>
      </c>
      <c r="CY62">
        <v>18.22</v>
      </c>
      <c r="DA62">
        <v>-0.86065852700000001</v>
      </c>
      <c r="DB62">
        <v>0.54382018499999996</v>
      </c>
      <c r="DC62">
        <v>-0.86065852700000001</v>
      </c>
      <c r="DL62" t="s">
        <v>175</v>
      </c>
      <c r="DM62" t="s">
        <v>176</v>
      </c>
      <c r="DN62" t="s">
        <v>177</v>
      </c>
      <c r="DO62" t="s">
        <v>178</v>
      </c>
      <c r="DP62" t="s">
        <v>179</v>
      </c>
      <c r="DQ62" t="s">
        <v>180</v>
      </c>
      <c r="DR62" t="s">
        <v>181</v>
      </c>
      <c r="DS62" t="s">
        <v>182</v>
      </c>
      <c r="DT62" t="s">
        <v>183</v>
      </c>
      <c r="DU62" t="s">
        <v>184</v>
      </c>
      <c r="DV62" t="s">
        <v>185</v>
      </c>
      <c r="DW62" t="s">
        <v>186</v>
      </c>
      <c r="DX62" t="s">
        <v>187</v>
      </c>
      <c r="DY62" t="s">
        <v>188</v>
      </c>
      <c r="DZ62" t="s">
        <v>189</v>
      </c>
      <c r="EA62" t="s">
        <v>190</v>
      </c>
      <c r="EB62" t="s">
        <v>191</v>
      </c>
      <c r="EC62" t="s">
        <v>192</v>
      </c>
      <c r="ED62" t="s">
        <v>193</v>
      </c>
      <c r="EE62" t="s">
        <v>194</v>
      </c>
      <c r="EF62" t="s">
        <v>195</v>
      </c>
      <c r="EG62" t="s">
        <v>196</v>
      </c>
      <c r="EH62" t="s">
        <v>197</v>
      </c>
      <c r="EI62" t="s">
        <v>198</v>
      </c>
      <c r="EJ62" t="s">
        <v>199</v>
      </c>
      <c r="EK62" t="s">
        <v>200</v>
      </c>
      <c r="EL62" t="s">
        <v>201</v>
      </c>
      <c r="EM62" t="s">
        <v>202</v>
      </c>
      <c r="EN62" t="s">
        <v>203</v>
      </c>
      <c r="EO62" t="s">
        <v>204</v>
      </c>
      <c r="EP62" t="s">
        <v>205</v>
      </c>
      <c r="EQ62" t="s">
        <v>206</v>
      </c>
      <c r="ER62" t="s">
        <v>207</v>
      </c>
      <c r="ES62" t="s">
        <v>208</v>
      </c>
      <c r="ET62" t="s">
        <v>209</v>
      </c>
      <c r="EU62" t="s">
        <v>210</v>
      </c>
      <c r="EV62" t="s">
        <v>211</v>
      </c>
      <c r="EW62" t="s">
        <v>212</v>
      </c>
      <c r="EX62" s="10" t="s">
        <v>213</v>
      </c>
      <c r="EY62" s="10" t="s">
        <v>214</v>
      </c>
      <c r="EZ62" s="10" t="s">
        <v>215</v>
      </c>
      <c r="FA62" t="s">
        <v>216</v>
      </c>
      <c r="FB62" t="s">
        <v>217</v>
      </c>
      <c r="FC62" t="s">
        <v>218</v>
      </c>
      <c r="FD62" t="s">
        <v>219</v>
      </c>
      <c r="FE62" t="s">
        <v>220</v>
      </c>
      <c r="FF62" t="s">
        <v>221</v>
      </c>
      <c r="FG62" t="s">
        <v>222</v>
      </c>
      <c r="FH62" t="s">
        <v>223</v>
      </c>
      <c r="FI62" t="s">
        <v>224</v>
      </c>
      <c r="FJ62" t="s">
        <v>225</v>
      </c>
      <c r="FK62" t="s">
        <v>226</v>
      </c>
      <c r="FL62" t="s">
        <v>227</v>
      </c>
      <c r="FM62" t="s">
        <v>228</v>
      </c>
      <c r="FO62">
        <v>4</v>
      </c>
      <c r="FR62">
        <v>1</v>
      </c>
      <c r="FS62">
        <v>0</v>
      </c>
      <c r="FT62">
        <v>1</v>
      </c>
      <c r="FU62">
        <v>0</v>
      </c>
      <c r="FV62">
        <v>0</v>
      </c>
      <c r="FW62">
        <v>0.50166666699999996</v>
      </c>
      <c r="FX62">
        <v>1</v>
      </c>
      <c r="FY62">
        <v>-1.1124261E-2</v>
      </c>
      <c r="FZ62">
        <v>1.1126319000000001E-2</v>
      </c>
      <c r="GA62">
        <v>0.5</v>
      </c>
      <c r="GB62">
        <v>0.5</v>
      </c>
      <c r="GC62">
        <v>1</v>
      </c>
      <c r="GD62">
        <v>1</v>
      </c>
      <c r="GK62">
        <v>0</v>
      </c>
      <c r="GL62">
        <v>0</v>
      </c>
      <c r="GM62">
        <v>0</v>
      </c>
      <c r="GN62">
        <v>1</v>
      </c>
      <c r="GO62">
        <v>0</v>
      </c>
      <c r="GP62">
        <v>0.50166666699999996</v>
      </c>
      <c r="GQ62">
        <v>0.49833333299999999</v>
      </c>
      <c r="GR62">
        <v>0</v>
      </c>
      <c r="GS62">
        <v>0</v>
      </c>
      <c r="GT62">
        <v>0</v>
      </c>
      <c r="GU62">
        <v>1</v>
      </c>
      <c r="GV62">
        <v>0</v>
      </c>
      <c r="GW62">
        <v>0</v>
      </c>
      <c r="GY62">
        <v>-0.16715345700000001</v>
      </c>
      <c r="GZ62">
        <v>8.4753320000000004E-3</v>
      </c>
      <c r="HA62">
        <v>0</v>
      </c>
      <c r="HB62">
        <v>0</v>
      </c>
      <c r="HC62">
        <v>0</v>
      </c>
      <c r="HD62">
        <v>1</v>
      </c>
    </row>
    <row r="63" spans="9:212">
      <c r="I63" t="s">
        <v>254</v>
      </c>
      <c r="J63">
        <v>27</v>
      </c>
      <c r="K63">
        <v>266</v>
      </c>
      <c r="L63">
        <v>202202</v>
      </c>
      <c r="M63">
        <v>16</v>
      </c>
      <c r="N63">
        <v>1</v>
      </c>
      <c r="O63">
        <v>0</v>
      </c>
      <c r="P63">
        <v>1312.844255</v>
      </c>
      <c r="Q63">
        <v>85.496885919999997</v>
      </c>
      <c r="R63">
        <v>19.798179990000001</v>
      </c>
      <c r="S63">
        <v>0</v>
      </c>
      <c r="T63">
        <v>0</v>
      </c>
      <c r="U63">
        <v>0.1699</v>
      </c>
      <c r="V63">
        <v>120</v>
      </c>
      <c r="W63">
        <v>16</v>
      </c>
      <c r="X63">
        <v>106</v>
      </c>
      <c r="Y63">
        <v>769.5</v>
      </c>
      <c r="Z63">
        <v>8500</v>
      </c>
      <c r="AA63">
        <v>0.20499999999999999</v>
      </c>
      <c r="AB63">
        <v>117.4009472</v>
      </c>
      <c r="AC63">
        <v>0</v>
      </c>
      <c r="AD63">
        <v>1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1312.844255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F63" t="s">
        <v>255</v>
      </c>
      <c r="BG63">
        <v>0</v>
      </c>
      <c r="BH63">
        <v>202202</v>
      </c>
      <c r="BI63">
        <v>266</v>
      </c>
      <c r="BJ63">
        <v>106</v>
      </c>
      <c r="BK63">
        <v>1312.844255</v>
      </c>
      <c r="BL63">
        <v>-117.4009472</v>
      </c>
      <c r="BM63">
        <v>0.1699</v>
      </c>
      <c r="BN63">
        <v>120</v>
      </c>
      <c r="BO63">
        <v>16</v>
      </c>
      <c r="BP63">
        <v>769.5</v>
      </c>
      <c r="BQ63">
        <v>12</v>
      </c>
      <c r="BR63" s="23">
        <v>0.21</v>
      </c>
      <c r="BS63">
        <v>2</v>
      </c>
      <c r="BU63">
        <v>0</v>
      </c>
      <c r="BV63">
        <v>0</v>
      </c>
      <c r="BY63">
        <v>0</v>
      </c>
      <c r="BZ63" s="9">
        <v>1358.5</v>
      </c>
      <c r="CA63">
        <v>-87.18</v>
      </c>
      <c r="CB63">
        <v>-20.47</v>
      </c>
      <c r="CC63">
        <v>-107.65</v>
      </c>
      <c r="CE63">
        <v>1437.0431664520786</v>
      </c>
      <c r="CF63">
        <v>-79.53149822819492</v>
      </c>
      <c r="CG63">
        <v>-21.472169627431537</v>
      </c>
      <c r="CH63">
        <v>-101.00366785562646</v>
      </c>
      <c r="CI63">
        <v>-885.81277627844383</v>
      </c>
      <c r="CJ63">
        <v>-326.23123798907375</v>
      </c>
      <c r="CK63">
        <v>-1212.0440142675177</v>
      </c>
      <c r="CM63">
        <v>1</v>
      </c>
      <c r="CN63">
        <v>1</v>
      </c>
      <c r="CO63">
        <v>0.83</v>
      </c>
      <c r="CP63" s="9">
        <v>1312.84</v>
      </c>
      <c r="CQ63" s="9">
        <v>1134.71</v>
      </c>
      <c r="CR63" s="9">
        <v>1312.84</v>
      </c>
      <c r="CS63" s="9">
        <v>1360.58</v>
      </c>
      <c r="CT63">
        <v>105.3</v>
      </c>
      <c r="CU63">
        <v>88.87</v>
      </c>
      <c r="CV63">
        <v>85.5</v>
      </c>
      <c r="CW63">
        <v>71.97</v>
      </c>
      <c r="CX63">
        <v>19.8</v>
      </c>
      <c r="CY63">
        <v>16.899999999999999</v>
      </c>
      <c r="DA63">
        <v>-0.81185211000000002</v>
      </c>
      <c r="DB63">
        <v>0.544130475</v>
      </c>
      <c r="DC63">
        <v>-0.81185211000000002</v>
      </c>
      <c r="DL63" s="26">
        <v>0</v>
      </c>
      <c r="DM63" s="26">
        <v>1</v>
      </c>
      <c r="DN63" s="26">
        <v>0</v>
      </c>
      <c r="DO63" s="26">
        <v>0</v>
      </c>
      <c r="DP63" s="26">
        <v>0</v>
      </c>
      <c r="DQ63" s="26">
        <v>0</v>
      </c>
      <c r="DR63" s="26">
        <v>0</v>
      </c>
      <c r="DS63" s="26">
        <v>0</v>
      </c>
      <c r="DT63" s="26">
        <v>0</v>
      </c>
      <c r="DU63" s="26">
        <v>0</v>
      </c>
      <c r="DV63" s="26">
        <v>0</v>
      </c>
      <c r="DW63" s="26">
        <v>0</v>
      </c>
      <c r="DX63" s="26">
        <v>0</v>
      </c>
      <c r="DY63" s="26">
        <v>4561.25</v>
      </c>
      <c r="DZ63" s="26">
        <v>0</v>
      </c>
      <c r="EA63" s="26">
        <v>0</v>
      </c>
      <c r="EB63" s="26">
        <v>0</v>
      </c>
      <c r="EC63" s="26">
        <v>0</v>
      </c>
      <c r="ED63" s="26">
        <v>0</v>
      </c>
      <c r="EE63" s="26">
        <v>0</v>
      </c>
      <c r="EF63" s="26">
        <v>0</v>
      </c>
      <c r="EG63" s="26">
        <v>0</v>
      </c>
      <c r="EH63" s="26">
        <v>0</v>
      </c>
      <c r="EI63" s="26">
        <v>0</v>
      </c>
      <c r="EJ63" s="26">
        <v>0</v>
      </c>
      <c r="EK63" s="26">
        <v>0</v>
      </c>
      <c r="EL63" s="26">
        <v>0</v>
      </c>
      <c r="EM63" s="26">
        <v>0</v>
      </c>
      <c r="EN63" s="26">
        <v>0</v>
      </c>
      <c r="EO63" s="26">
        <v>0</v>
      </c>
      <c r="EP63" s="26">
        <v>0</v>
      </c>
      <c r="EQ63" s="26">
        <v>0</v>
      </c>
      <c r="ER63" s="26">
        <v>0</v>
      </c>
      <c r="ES63" s="26">
        <v>0</v>
      </c>
      <c r="ET63" s="26">
        <v>0</v>
      </c>
      <c r="EU63" s="26">
        <v>0</v>
      </c>
      <c r="EV63" s="26">
        <v>0</v>
      </c>
      <c r="EW63" s="26">
        <v>0</v>
      </c>
      <c r="EX63" s="26">
        <v>0</v>
      </c>
      <c r="EY63" s="26">
        <v>0</v>
      </c>
      <c r="EZ63" s="26">
        <v>0</v>
      </c>
      <c r="FA63" s="26">
        <v>0</v>
      </c>
      <c r="FB63" s="26">
        <v>0</v>
      </c>
      <c r="FC63" s="26">
        <v>0</v>
      </c>
      <c r="FD63" s="26">
        <v>0</v>
      </c>
      <c r="FE63" s="26">
        <v>0</v>
      </c>
      <c r="FF63" s="26">
        <v>0</v>
      </c>
      <c r="FG63" s="26">
        <v>0</v>
      </c>
      <c r="FH63" s="26">
        <v>1</v>
      </c>
      <c r="FI63" s="26" t="s">
        <v>113</v>
      </c>
      <c r="FJ63" s="26" t="s">
        <v>113</v>
      </c>
      <c r="FK63" s="26">
        <v>4561.25</v>
      </c>
      <c r="FL63" s="26" t="s">
        <v>113</v>
      </c>
      <c r="FM63" s="26" t="s">
        <v>113</v>
      </c>
      <c r="FO63">
        <v>4</v>
      </c>
      <c r="FR63">
        <v>1</v>
      </c>
      <c r="FS63">
        <v>0</v>
      </c>
      <c r="FT63">
        <v>1</v>
      </c>
      <c r="FU63">
        <v>0</v>
      </c>
      <c r="FV63">
        <v>0</v>
      </c>
      <c r="FW63">
        <v>0.50166666699999996</v>
      </c>
      <c r="FX63">
        <v>1</v>
      </c>
      <c r="FY63">
        <v>-0.178335243</v>
      </c>
      <c r="FZ63">
        <v>8.9097610000000004E-3</v>
      </c>
      <c r="GA63">
        <v>0.5</v>
      </c>
      <c r="GB63">
        <v>0.5</v>
      </c>
      <c r="GC63">
        <v>1</v>
      </c>
      <c r="GD63">
        <v>1</v>
      </c>
      <c r="GK63">
        <v>0</v>
      </c>
      <c r="GL63">
        <v>0</v>
      </c>
      <c r="GM63">
        <v>0</v>
      </c>
      <c r="GN63">
        <v>1</v>
      </c>
      <c r="GO63">
        <v>0</v>
      </c>
      <c r="GP63">
        <v>0.50166666699999996</v>
      </c>
      <c r="GQ63">
        <v>0.49833333299999999</v>
      </c>
      <c r="GR63">
        <v>0</v>
      </c>
      <c r="GS63">
        <v>0</v>
      </c>
      <c r="GT63">
        <v>0</v>
      </c>
      <c r="GU63">
        <v>1</v>
      </c>
      <c r="GV63">
        <v>0</v>
      </c>
      <c r="GW63">
        <v>0</v>
      </c>
      <c r="GY63">
        <v>-0.11834704</v>
      </c>
      <c r="GZ63">
        <v>8.7856219999999999E-3</v>
      </c>
      <c r="HA63">
        <v>0</v>
      </c>
      <c r="HB63">
        <v>0</v>
      </c>
      <c r="HC63">
        <v>0</v>
      </c>
      <c r="HD63">
        <v>1</v>
      </c>
    </row>
    <row r="64" spans="9:212">
      <c r="I64" t="s">
        <v>254</v>
      </c>
      <c r="J64">
        <v>27</v>
      </c>
      <c r="K64">
        <v>267</v>
      </c>
      <c r="L64">
        <v>202203</v>
      </c>
      <c r="M64">
        <v>15</v>
      </c>
      <c r="N64">
        <v>1</v>
      </c>
      <c r="O64">
        <v>0</v>
      </c>
      <c r="P64">
        <v>1227.3473690000001</v>
      </c>
      <c r="Q64">
        <v>85.496885919999997</v>
      </c>
      <c r="R64">
        <v>18.58768658</v>
      </c>
      <c r="S64">
        <v>0</v>
      </c>
      <c r="T64">
        <v>0</v>
      </c>
      <c r="U64">
        <v>0.1699</v>
      </c>
      <c r="V64">
        <v>120</v>
      </c>
      <c r="W64">
        <v>15</v>
      </c>
      <c r="X64">
        <v>107</v>
      </c>
      <c r="Y64">
        <v>769.5</v>
      </c>
      <c r="Z64">
        <v>8500</v>
      </c>
      <c r="AA64">
        <v>0.20499999999999999</v>
      </c>
      <c r="AB64">
        <v>117.4009472</v>
      </c>
      <c r="AC64">
        <v>0</v>
      </c>
      <c r="AD64">
        <v>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1227.3473690000001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F64" t="s">
        <v>255</v>
      </c>
      <c r="BG64">
        <v>0</v>
      </c>
      <c r="BH64">
        <v>202203</v>
      </c>
      <c r="BI64">
        <v>267</v>
      </c>
      <c r="BJ64">
        <v>107</v>
      </c>
      <c r="BK64">
        <v>1227.3473690000001</v>
      </c>
      <c r="BL64">
        <v>-117.4009472</v>
      </c>
      <c r="BM64">
        <v>0.1699</v>
      </c>
      <c r="BN64">
        <v>120</v>
      </c>
      <c r="BO64">
        <v>15</v>
      </c>
      <c r="BP64">
        <v>769.5</v>
      </c>
      <c r="BQ64">
        <v>12</v>
      </c>
      <c r="BR64" s="23">
        <v>0.21</v>
      </c>
      <c r="BS64">
        <v>3</v>
      </c>
      <c r="BU64">
        <v>0</v>
      </c>
      <c r="BV64">
        <v>0</v>
      </c>
      <c r="BY64">
        <v>0</v>
      </c>
      <c r="BZ64" s="9">
        <v>1270.08</v>
      </c>
      <c r="CA64">
        <v>-88.42</v>
      </c>
      <c r="CB64">
        <v>-19.23</v>
      </c>
      <c r="CC64">
        <v>-107.65</v>
      </c>
      <c r="CE64">
        <v>1356.3856347614694</v>
      </c>
      <c r="CF64">
        <v>-80.657531690609119</v>
      </c>
      <c r="CG64">
        <v>-20.346136165017345</v>
      </c>
      <c r="CH64">
        <v>-101.00366785562646</v>
      </c>
      <c r="CI64">
        <v>-966.47030796905301</v>
      </c>
      <c r="CJ64">
        <v>-346.5773741540911</v>
      </c>
      <c r="CK64">
        <v>-1313.0476821231441</v>
      </c>
      <c r="CM64">
        <v>1</v>
      </c>
      <c r="CN64">
        <v>1</v>
      </c>
      <c r="CO64">
        <v>0.82</v>
      </c>
      <c r="CP64" s="9">
        <v>1227.3499999999999</v>
      </c>
      <c r="CQ64" s="9">
        <v>1041.8599999999999</v>
      </c>
      <c r="CR64" s="9">
        <v>1227.3499999999999</v>
      </c>
      <c r="CS64" s="9">
        <v>1272</v>
      </c>
      <c r="CT64">
        <v>104.08</v>
      </c>
      <c r="CU64">
        <v>87.29</v>
      </c>
      <c r="CV64">
        <v>85.5</v>
      </c>
      <c r="CW64">
        <v>71.69</v>
      </c>
      <c r="CX64">
        <v>18.59</v>
      </c>
      <c r="CY64">
        <v>15.6</v>
      </c>
      <c r="DA64">
        <v>-0.70462933100000003</v>
      </c>
      <c r="DB64">
        <v>0.54647117199999995</v>
      </c>
      <c r="DC64">
        <v>-0.70462933100000003</v>
      </c>
      <c r="DL64" s="26">
        <v>0</v>
      </c>
      <c r="DM64" s="26">
        <v>0.97940000000000005</v>
      </c>
      <c r="DN64" s="26">
        <v>5.5199999999999997E-3</v>
      </c>
      <c r="DO64" s="26">
        <v>7.7999999999999999E-4</v>
      </c>
      <c r="DP64" s="26">
        <v>1.4999999999999999E-4</v>
      </c>
      <c r="DQ64" s="26">
        <v>2.0000000000000002E-5</v>
      </c>
      <c r="DR64" s="26">
        <v>8.0000000000000007E-5</v>
      </c>
      <c r="DS64" s="26">
        <v>2.3000000000000001E-4</v>
      </c>
      <c r="DT64" s="26">
        <v>1.3820000000000001E-2</v>
      </c>
      <c r="DU64" s="26">
        <v>0</v>
      </c>
      <c r="DV64" s="26">
        <v>0</v>
      </c>
      <c r="DW64" s="26">
        <v>0</v>
      </c>
      <c r="DX64" s="26">
        <v>0</v>
      </c>
      <c r="DY64" s="26">
        <v>4309.66986</v>
      </c>
      <c r="DZ64" s="26">
        <v>25.193650000000002</v>
      </c>
      <c r="EA64" s="26">
        <v>3.5495899999999998</v>
      </c>
      <c r="EB64" s="26">
        <v>0.67971000000000004</v>
      </c>
      <c r="EC64" s="26">
        <v>7.5520000000000004E-2</v>
      </c>
      <c r="ED64" s="26">
        <v>0.37762000000000001</v>
      </c>
      <c r="EE64" s="26">
        <v>1.0607899999999999</v>
      </c>
      <c r="EF64" s="26">
        <v>63.041849999999997</v>
      </c>
      <c r="EG64" s="26">
        <v>0</v>
      </c>
      <c r="EH64" s="26">
        <v>0</v>
      </c>
      <c r="EI64" s="26">
        <v>0</v>
      </c>
      <c r="EJ64" s="26">
        <v>0</v>
      </c>
      <c r="EK64" s="26">
        <v>157.6014261</v>
      </c>
      <c r="EL64" s="26">
        <v>0</v>
      </c>
      <c r="EM64" s="26">
        <v>0</v>
      </c>
      <c r="EN64" s="26">
        <v>0</v>
      </c>
      <c r="EO64" s="26">
        <v>0</v>
      </c>
      <c r="EP64" s="26">
        <v>0</v>
      </c>
      <c r="EQ64" s="26">
        <v>0</v>
      </c>
      <c r="ER64" s="26">
        <v>0</v>
      </c>
      <c r="ES64" s="26">
        <v>0</v>
      </c>
      <c r="ET64" s="26">
        <v>0</v>
      </c>
      <c r="EU64" s="26">
        <v>0</v>
      </c>
      <c r="EV64" s="26">
        <v>0</v>
      </c>
      <c r="EW64" s="26">
        <v>63.2491159</v>
      </c>
      <c r="EX64" s="26">
        <v>0</v>
      </c>
      <c r="EY64" s="26">
        <v>0</v>
      </c>
      <c r="EZ64" s="26">
        <v>0</v>
      </c>
      <c r="FA64" s="26">
        <v>0</v>
      </c>
      <c r="FB64" s="26">
        <v>0</v>
      </c>
      <c r="FC64" s="26">
        <v>0</v>
      </c>
      <c r="FD64" s="26">
        <v>0</v>
      </c>
      <c r="FE64" s="26">
        <v>0</v>
      </c>
      <c r="FF64" s="26">
        <v>0</v>
      </c>
      <c r="FG64" s="26">
        <v>0</v>
      </c>
      <c r="FH64" s="26">
        <v>0.98586300000000004</v>
      </c>
      <c r="FI64" s="26" t="s">
        <v>113</v>
      </c>
      <c r="FJ64" s="26" t="s">
        <v>113</v>
      </c>
      <c r="FK64" s="26">
        <v>4339.1683270000003</v>
      </c>
      <c r="FL64" s="26" t="s">
        <v>113</v>
      </c>
      <c r="FM64" s="26" t="s">
        <v>113</v>
      </c>
      <c r="FO64">
        <v>4</v>
      </c>
      <c r="FR64">
        <v>1</v>
      </c>
      <c r="FS64">
        <v>0</v>
      </c>
      <c r="FT64">
        <v>1</v>
      </c>
      <c r="FU64">
        <v>0</v>
      </c>
      <c r="FV64">
        <v>0</v>
      </c>
      <c r="FW64">
        <v>0.50166666699999996</v>
      </c>
      <c r="FX64">
        <v>1</v>
      </c>
      <c r="FY64">
        <v>-3.8302450000000002E-2</v>
      </c>
      <c r="FZ64">
        <v>8.1209990000000003E-3</v>
      </c>
      <c r="GA64">
        <v>0.5</v>
      </c>
      <c r="GB64">
        <v>0.5</v>
      </c>
      <c r="GC64">
        <v>1</v>
      </c>
      <c r="GD64">
        <v>1</v>
      </c>
      <c r="GK64">
        <v>0</v>
      </c>
      <c r="GL64">
        <v>0</v>
      </c>
      <c r="GM64">
        <v>0</v>
      </c>
      <c r="GN64">
        <v>1</v>
      </c>
      <c r="GO64">
        <v>0</v>
      </c>
      <c r="GP64">
        <v>0.50166666699999996</v>
      </c>
      <c r="GQ64">
        <v>0.49833333299999999</v>
      </c>
      <c r="GR64">
        <v>0</v>
      </c>
      <c r="GS64">
        <v>0</v>
      </c>
      <c r="GT64">
        <v>0</v>
      </c>
      <c r="GU64">
        <v>1</v>
      </c>
      <c r="GV64">
        <v>0</v>
      </c>
      <c r="GW64">
        <v>0</v>
      </c>
      <c r="GY64">
        <v>-1.1124261E-2</v>
      </c>
      <c r="GZ64">
        <v>1.1126319000000001E-2</v>
      </c>
      <c r="HA64">
        <v>0</v>
      </c>
      <c r="HB64">
        <v>0</v>
      </c>
      <c r="HC64">
        <v>0</v>
      </c>
      <c r="HD64">
        <v>1</v>
      </c>
    </row>
    <row r="65" spans="9:212">
      <c r="I65" t="s">
        <v>254</v>
      </c>
      <c r="J65">
        <v>27</v>
      </c>
      <c r="K65">
        <v>268</v>
      </c>
      <c r="L65">
        <v>202204</v>
      </c>
      <c r="M65">
        <v>14</v>
      </c>
      <c r="N65">
        <v>1</v>
      </c>
      <c r="O65">
        <v>0</v>
      </c>
      <c r="P65">
        <v>1141.8504829999999</v>
      </c>
      <c r="Q65">
        <v>85.496885919999997</v>
      </c>
      <c r="R65">
        <v>17.377193170000002</v>
      </c>
      <c r="S65">
        <v>0</v>
      </c>
      <c r="T65">
        <v>0</v>
      </c>
      <c r="U65">
        <v>0.1699</v>
      </c>
      <c r="V65">
        <v>120</v>
      </c>
      <c r="W65">
        <v>14</v>
      </c>
      <c r="X65">
        <v>108</v>
      </c>
      <c r="Y65">
        <v>769.5</v>
      </c>
      <c r="Z65">
        <v>8500</v>
      </c>
      <c r="AA65">
        <v>0.20499999999999999</v>
      </c>
      <c r="AB65">
        <v>117.4009472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1141.8504829999999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F65" t="s">
        <v>255</v>
      </c>
      <c r="BG65">
        <v>0</v>
      </c>
      <c r="BH65">
        <v>202204</v>
      </c>
      <c r="BI65">
        <v>268</v>
      </c>
      <c r="BJ65">
        <v>108</v>
      </c>
      <c r="BK65">
        <v>1141.8504829999999</v>
      </c>
      <c r="BL65">
        <v>-117.4009472</v>
      </c>
      <c r="BM65">
        <v>0.1699</v>
      </c>
      <c r="BN65">
        <v>120</v>
      </c>
      <c r="BO65">
        <v>14</v>
      </c>
      <c r="BP65">
        <v>769.5</v>
      </c>
      <c r="BQ65">
        <v>12</v>
      </c>
      <c r="BR65" s="23">
        <v>0.21</v>
      </c>
      <c r="BS65">
        <v>4</v>
      </c>
      <c r="BU65">
        <v>0</v>
      </c>
      <c r="BV65">
        <v>0</v>
      </c>
      <c r="BY65">
        <v>0</v>
      </c>
      <c r="BZ65" s="9">
        <v>1180.4100000000001</v>
      </c>
      <c r="CA65">
        <v>-89.67</v>
      </c>
      <c r="CB65">
        <v>-17.98</v>
      </c>
      <c r="CC65">
        <v>-107.65</v>
      </c>
      <c r="CE65">
        <v>1274.5861268513409</v>
      </c>
      <c r="CF65">
        <v>-81.799507910128654</v>
      </c>
      <c r="CG65">
        <v>-19.204159945497803</v>
      </c>
      <c r="CH65">
        <v>-101.00366785562646</v>
      </c>
      <c r="CI65">
        <v>-1048.2698158791816</v>
      </c>
      <c r="CJ65">
        <v>-365.7815340995889</v>
      </c>
      <c r="CK65">
        <v>-1414.0513499787705</v>
      </c>
      <c r="CM65">
        <v>1</v>
      </c>
      <c r="CN65">
        <v>1</v>
      </c>
      <c r="CO65">
        <v>0.81</v>
      </c>
      <c r="CP65" s="9">
        <v>1141.8499999999999</v>
      </c>
      <c r="CQ65">
        <v>951.83</v>
      </c>
      <c r="CR65" s="9">
        <v>1141.8499999999999</v>
      </c>
      <c r="CS65" s="9">
        <v>1182.33</v>
      </c>
      <c r="CT65">
        <v>102.87</v>
      </c>
      <c r="CU65">
        <v>85.83</v>
      </c>
      <c r="CV65">
        <v>85.5</v>
      </c>
      <c r="CW65">
        <v>71.489999999999995</v>
      </c>
      <c r="CX65">
        <v>17.38</v>
      </c>
      <c r="CY65">
        <v>14.34</v>
      </c>
      <c r="DA65">
        <v>-0.87184031299999998</v>
      </c>
      <c r="DB65">
        <v>0.54425461399999997</v>
      </c>
      <c r="DC65">
        <v>-0.87184031299999998</v>
      </c>
      <c r="DL65" s="26">
        <v>0</v>
      </c>
      <c r="DM65" s="26">
        <v>0.95936999999999995</v>
      </c>
      <c r="DN65" s="26">
        <v>6.6699999999999997E-3</v>
      </c>
      <c r="DO65" s="26">
        <v>4.79E-3</v>
      </c>
      <c r="DP65" s="26">
        <v>8.9999999999999998E-4</v>
      </c>
      <c r="DQ65" s="26">
        <v>5.0000000000000002E-5</v>
      </c>
      <c r="DR65" s="26">
        <v>9.0000000000000006E-5</v>
      </c>
      <c r="DS65" s="26">
        <v>4.4999999999999999E-4</v>
      </c>
      <c r="DT65" s="26">
        <v>1.354E-2</v>
      </c>
      <c r="DU65" s="26">
        <v>8.0000000000000007E-5</v>
      </c>
      <c r="DV65" s="26">
        <v>2.3000000000000001E-4</v>
      </c>
      <c r="DW65" s="26">
        <v>1.3820000000000001E-2</v>
      </c>
      <c r="DX65" s="26">
        <v>0</v>
      </c>
      <c r="DY65" s="26">
        <v>4065.0016000000001</v>
      </c>
      <c r="DZ65" s="26">
        <v>29.343889999999998</v>
      </c>
      <c r="EA65" s="26">
        <v>21.703959999999999</v>
      </c>
      <c r="EB65" s="26">
        <v>4.1025200000000002</v>
      </c>
      <c r="EC65" s="26">
        <v>0.23774999999999999</v>
      </c>
      <c r="ED65" s="26">
        <v>0.40322000000000002</v>
      </c>
      <c r="EE65" s="26">
        <v>1.99674</v>
      </c>
      <c r="EF65" s="26">
        <v>59.589179999999999</v>
      </c>
      <c r="EG65" s="26">
        <v>0.37762000000000001</v>
      </c>
      <c r="EH65" s="26">
        <v>1.0607899999999999</v>
      </c>
      <c r="EI65" s="26">
        <v>63.041849999999997</v>
      </c>
      <c r="EJ65" s="26">
        <v>0</v>
      </c>
      <c r="EK65" s="26">
        <v>156.71760560000001</v>
      </c>
      <c r="EL65" s="26">
        <v>7.1881561999999996E-2</v>
      </c>
      <c r="EM65" s="26">
        <v>0</v>
      </c>
      <c r="EN65" s="26">
        <v>0</v>
      </c>
      <c r="EO65" s="26">
        <v>0</v>
      </c>
      <c r="EP65" s="26">
        <v>0</v>
      </c>
      <c r="EQ65" s="26">
        <v>0</v>
      </c>
      <c r="ER65" s="26">
        <v>0</v>
      </c>
      <c r="ES65" s="26">
        <v>0</v>
      </c>
      <c r="ET65" s="26">
        <v>0</v>
      </c>
      <c r="EU65" s="26">
        <v>0</v>
      </c>
      <c r="EV65" s="26">
        <v>0</v>
      </c>
      <c r="EW65" s="26">
        <v>59.831512719999999</v>
      </c>
      <c r="EX65" s="26">
        <v>2.8847741999999999E-2</v>
      </c>
      <c r="EY65" s="26">
        <v>0</v>
      </c>
      <c r="EZ65" s="26">
        <v>0</v>
      </c>
      <c r="FA65" s="26">
        <v>0</v>
      </c>
      <c r="FB65" s="26">
        <v>0</v>
      </c>
      <c r="FC65" s="26">
        <v>0</v>
      </c>
      <c r="FD65" s="26">
        <v>0</v>
      </c>
      <c r="FE65" s="26">
        <v>0</v>
      </c>
      <c r="FF65" s="26">
        <v>0</v>
      </c>
      <c r="FG65" s="26">
        <v>0</v>
      </c>
      <c r="FH65" s="26">
        <v>0.97178399999999998</v>
      </c>
      <c r="FI65" s="26" t="s">
        <v>113</v>
      </c>
      <c r="FJ65" s="26" t="s">
        <v>113</v>
      </c>
      <c r="FK65" s="26">
        <v>4120.3897040000002</v>
      </c>
      <c r="FL65" s="26" t="s">
        <v>113</v>
      </c>
      <c r="FM65" s="26" t="s">
        <v>113</v>
      </c>
      <c r="FO65">
        <v>4</v>
      </c>
      <c r="FR65">
        <v>1</v>
      </c>
      <c r="FS65">
        <v>0</v>
      </c>
      <c r="FT65">
        <v>1</v>
      </c>
      <c r="FU65">
        <v>0</v>
      </c>
      <c r="FV65">
        <v>0</v>
      </c>
      <c r="FW65">
        <v>0.50166666699999996</v>
      </c>
      <c r="FX65">
        <v>1</v>
      </c>
      <c r="FY65">
        <v>-2.209829E-2</v>
      </c>
      <c r="FZ65">
        <v>7.787118E-3</v>
      </c>
      <c r="GA65">
        <v>0.5</v>
      </c>
      <c r="GB65">
        <v>0.5</v>
      </c>
      <c r="GC65">
        <v>1</v>
      </c>
      <c r="GD65">
        <v>1</v>
      </c>
      <c r="GK65">
        <v>0</v>
      </c>
      <c r="GL65">
        <v>0</v>
      </c>
      <c r="GM65">
        <v>0</v>
      </c>
      <c r="GN65">
        <v>1</v>
      </c>
      <c r="GO65">
        <v>0</v>
      </c>
      <c r="GP65">
        <v>0.50166666699999996</v>
      </c>
      <c r="GQ65">
        <v>0.49833333299999999</v>
      </c>
      <c r="GR65">
        <v>0</v>
      </c>
      <c r="GS65">
        <v>0</v>
      </c>
      <c r="GT65">
        <v>0</v>
      </c>
      <c r="GU65">
        <v>1</v>
      </c>
      <c r="GV65">
        <v>0</v>
      </c>
      <c r="GW65">
        <v>0</v>
      </c>
      <c r="GY65">
        <v>-0.178335243</v>
      </c>
      <c r="GZ65">
        <v>8.9097610000000004E-3</v>
      </c>
      <c r="HA65">
        <v>0</v>
      </c>
      <c r="HB65">
        <v>0</v>
      </c>
      <c r="HC65">
        <v>0</v>
      </c>
      <c r="HD65">
        <v>1</v>
      </c>
    </row>
    <row r="66" spans="9:212">
      <c r="I66" t="s">
        <v>254</v>
      </c>
      <c r="J66">
        <v>27</v>
      </c>
      <c r="K66">
        <v>269</v>
      </c>
      <c r="L66">
        <v>202205</v>
      </c>
      <c r="M66">
        <v>13</v>
      </c>
      <c r="N66">
        <v>1</v>
      </c>
      <c r="O66">
        <v>0</v>
      </c>
      <c r="P66">
        <v>1056.353597</v>
      </c>
      <c r="Q66">
        <v>85.496885919999997</v>
      </c>
      <c r="R66">
        <v>16.16669976</v>
      </c>
      <c r="S66">
        <v>0</v>
      </c>
      <c r="T66">
        <v>0</v>
      </c>
      <c r="U66">
        <v>0.1699</v>
      </c>
      <c r="V66">
        <v>120</v>
      </c>
      <c r="W66">
        <v>13</v>
      </c>
      <c r="X66">
        <v>109</v>
      </c>
      <c r="Y66">
        <v>769.5</v>
      </c>
      <c r="Z66">
        <v>8500</v>
      </c>
      <c r="AA66">
        <v>0.20499999999999999</v>
      </c>
      <c r="AB66">
        <v>117.4009472</v>
      </c>
      <c r="AC66">
        <v>0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1056.353597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F66" t="s">
        <v>255</v>
      </c>
      <c r="BG66">
        <v>0</v>
      </c>
      <c r="BH66">
        <v>202205</v>
      </c>
      <c r="BI66">
        <v>269</v>
      </c>
      <c r="BJ66">
        <v>109</v>
      </c>
      <c r="BK66">
        <v>1056.353597</v>
      </c>
      <c r="BL66">
        <v>-117.4009472</v>
      </c>
      <c r="BM66">
        <v>0.1699</v>
      </c>
      <c r="BN66">
        <v>120</v>
      </c>
      <c r="BO66">
        <v>13</v>
      </c>
      <c r="BP66">
        <v>769.5</v>
      </c>
      <c r="BQ66">
        <v>12</v>
      </c>
      <c r="BR66" s="23">
        <v>0.21</v>
      </c>
      <c r="BS66">
        <v>5</v>
      </c>
      <c r="BU66">
        <v>0</v>
      </c>
      <c r="BV66">
        <v>0</v>
      </c>
      <c r="BY66">
        <v>0</v>
      </c>
      <c r="BZ66" s="9">
        <v>1089.47</v>
      </c>
      <c r="CA66">
        <v>-90.94</v>
      </c>
      <c r="CB66">
        <v>-16.71</v>
      </c>
      <c r="CC66">
        <v>-107.65</v>
      </c>
      <c r="CE66">
        <v>1191.6284742417179</v>
      </c>
      <c r="CF66">
        <v>-82.957652609622897</v>
      </c>
      <c r="CG66">
        <v>-18.046015246003567</v>
      </c>
      <c r="CH66">
        <v>-101.00366785562646</v>
      </c>
      <c r="CI66">
        <v>-1131.2274684888046</v>
      </c>
      <c r="CJ66">
        <v>-383.82754934559244</v>
      </c>
      <c r="CK66">
        <v>-1515.0550178343972</v>
      </c>
      <c r="CM66">
        <v>1</v>
      </c>
      <c r="CN66">
        <v>1</v>
      </c>
      <c r="CO66">
        <v>0.79</v>
      </c>
      <c r="CP66" s="9">
        <v>1056.3499999999999</v>
      </c>
      <c r="CQ66">
        <v>863.62</v>
      </c>
      <c r="CR66" s="9">
        <v>1056.3499999999999</v>
      </c>
      <c r="CS66" s="9">
        <v>1091.42</v>
      </c>
      <c r="CT66">
        <v>101.66</v>
      </c>
      <c r="CU66">
        <v>84.33</v>
      </c>
      <c r="CV66">
        <v>85.5</v>
      </c>
      <c r="CW66">
        <v>71.23</v>
      </c>
      <c r="CX66">
        <v>16.170000000000002</v>
      </c>
      <c r="CY66">
        <v>13.1</v>
      </c>
      <c r="DA66">
        <v>-0.73180752000000004</v>
      </c>
      <c r="DB66">
        <v>0.543465851</v>
      </c>
      <c r="DC66">
        <v>-0.73180752000000004</v>
      </c>
      <c r="DL66" s="26">
        <v>0</v>
      </c>
      <c r="DM66" s="26">
        <v>0.94020000000000004</v>
      </c>
      <c r="DN66" s="26">
        <v>6.8199999999999997E-3</v>
      </c>
      <c r="DO66" s="26">
        <v>5.9100000000000003E-3</v>
      </c>
      <c r="DP66" s="26">
        <v>4.1000000000000003E-3</v>
      </c>
      <c r="DQ66" s="26">
        <v>8.0000000000000007E-5</v>
      </c>
      <c r="DR66" s="26">
        <v>1E-4</v>
      </c>
      <c r="DS66" s="26">
        <v>1.2999999999999999E-3</v>
      </c>
      <c r="DT66" s="26">
        <v>1.328E-2</v>
      </c>
      <c r="DU66" s="26">
        <v>1.7000000000000001E-4</v>
      </c>
      <c r="DV66" s="26">
        <v>6.8000000000000005E-4</v>
      </c>
      <c r="DW66" s="26">
        <v>2.7359999999999999E-2</v>
      </c>
      <c r="DX66" s="26">
        <v>0</v>
      </c>
      <c r="DY66" s="26">
        <v>3828.1422600000001</v>
      </c>
      <c r="DZ66" s="26">
        <v>28.886510000000001</v>
      </c>
      <c r="EA66" s="26">
        <v>25.877459999999999</v>
      </c>
      <c r="EB66" s="26">
        <v>18.547889999999999</v>
      </c>
      <c r="EC66" s="26">
        <v>0.35854000000000003</v>
      </c>
      <c r="ED66" s="26">
        <v>0.41438000000000003</v>
      </c>
      <c r="EE66" s="26">
        <v>5.80558</v>
      </c>
      <c r="EF66" s="26">
        <v>56.283230000000003</v>
      </c>
      <c r="EG66" s="26">
        <v>0.78083999999999998</v>
      </c>
      <c r="EH66" s="26">
        <v>3.0575199999999998</v>
      </c>
      <c r="EI66" s="26">
        <v>122.63102000000001</v>
      </c>
      <c r="EJ66" s="26">
        <v>0</v>
      </c>
      <c r="EK66" s="26">
        <v>155.89667</v>
      </c>
      <c r="EL66" s="26">
        <v>0.116074102</v>
      </c>
      <c r="EM66" s="26">
        <v>6.1095317000000003E-2</v>
      </c>
      <c r="EN66" s="26">
        <v>0</v>
      </c>
      <c r="EO66" s="26">
        <v>0</v>
      </c>
      <c r="EP66" s="26">
        <v>0</v>
      </c>
      <c r="EQ66" s="26">
        <v>0</v>
      </c>
      <c r="ER66" s="26">
        <v>0</v>
      </c>
      <c r="ES66" s="26">
        <v>0</v>
      </c>
      <c r="ET66" s="26">
        <v>0</v>
      </c>
      <c r="EU66" s="26">
        <v>0</v>
      </c>
      <c r="EV66" s="26">
        <v>0</v>
      </c>
      <c r="EW66" s="26">
        <v>56.514610419999997</v>
      </c>
      <c r="EX66" s="26">
        <v>4.4613235000000001E-2</v>
      </c>
      <c r="EY66" s="26">
        <v>2.4518971000000001E-2</v>
      </c>
      <c r="EZ66" s="26">
        <v>0</v>
      </c>
      <c r="FA66" s="26">
        <v>0</v>
      </c>
      <c r="FB66" s="26">
        <v>0</v>
      </c>
      <c r="FC66" s="26">
        <v>0</v>
      </c>
      <c r="FD66" s="26">
        <v>0</v>
      </c>
      <c r="FE66" s="26">
        <v>0</v>
      </c>
      <c r="FF66" s="26">
        <v>0</v>
      </c>
      <c r="FG66" s="26">
        <v>0</v>
      </c>
      <c r="FH66" s="26">
        <v>0.95710899999999999</v>
      </c>
      <c r="FI66" s="26" t="s">
        <v>113</v>
      </c>
      <c r="FJ66" s="26" t="s">
        <v>113</v>
      </c>
      <c r="FK66" s="26">
        <v>3901.8126659999998</v>
      </c>
      <c r="FL66" s="26" t="s">
        <v>113</v>
      </c>
      <c r="FM66" s="26" t="s">
        <v>113</v>
      </c>
      <c r="FO66">
        <v>4</v>
      </c>
      <c r="FR66">
        <v>1</v>
      </c>
      <c r="FS66">
        <v>0</v>
      </c>
      <c r="FT66">
        <v>1</v>
      </c>
      <c r="FU66">
        <v>0</v>
      </c>
      <c r="FV66">
        <v>0</v>
      </c>
      <c r="FW66">
        <v>0.50166666699999996</v>
      </c>
      <c r="FX66">
        <v>1</v>
      </c>
      <c r="FY66">
        <v>6.1592549999999998E-3</v>
      </c>
      <c r="FZ66">
        <v>8.3846849999999994E-3</v>
      </c>
      <c r="GA66">
        <v>0.5</v>
      </c>
      <c r="GB66">
        <v>0.5</v>
      </c>
      <c r="GC66">
        <v>1</v>
      </c>
      <c r="GD66">
        <v>1</v>
      </c>
      <c r="GK66">
        <v>0</v>
      </c>
      <c r="GL66">
        <v>0</v>
      </c>
      <c r="GM66">
        <v>0</v>
      </c>
      <c r="GN66">
        <v>1</v>
      </c>
      <c r="GO66">
        <v>0</v>
      </c>
      <c r="GP66">
        <v>0.50166666699999996</v>
      </c>
      <c r="GQ66">
        <v>0.49833333299999999</v>
      </c>
      <c r="GR66">
        <v>0</v>
      </c>
      <c r="GS66">
        <v>0</v>
      </c>
      <c r="GT66">
        <v>0</v>
      </c>
      <c r="GU66">
        <v>1</v>
      </c>
      <c r="GV66">
        <v>0</v>
      </c>
      <c r="GW66">
        <v>0</v>
      </c>
      <c r="GY66">
        <v>-3.8302450000000002E-2</v>
      </c>
      <c r="GZ66">
        <v>8.1209990000000003E-3</v>
      </c>
      <c r="HA66">
        <v>0</v>
      </c>
      <c r="HB66">
        <v>0</v>
      </c>
      <c r="HC66">
        <v>0</v>
      </c>
      <c r="HD66">
        <v>1</v>
      </c>
    </row>
    <row r="67" spans="9:212">
      <c r="I67" t="s">
        <v>254</v>
      </c>
      <c r="J67">
        <v>27</v>
      </c>
      <c r="K67">
        <v>270</v>
      </c>
      <c r="L67">
        <v>202206</v>
      </c>
      <c r="M67">
        <v>12</v>
      </c>
      <c r="N67">
        <v>1</v>
      </c>
      <c r="O67">
        <v>0</v>
      </c>
      <c r="P67">
        <v>970.85671130000003</v>
      </c>
      <c r="Q67">
        <v>85.496885919999997</v>
      </c>
      <c r="R67">
        <v>14.95620635</v>
      </c>
      <c r="S67">
        <v>0</v>
      </c>
      <c r="T67">
        <v>0</v>
      </c>
      <c r="U67">
        <v>0.1699</v>
      </c>
      <c r="V67">
        <v>120</v>
      </c>
      <c r="W67">
        <v>12</v>
      </c>
      <c r="X67">
        <v>110</v>
      </c>
      <c r="Y67">
        <v>769.5</v>
      </c>
      <c r="Z67">
        <v>8500</v>
      </c>
      <c r="AA67">
        <v>0.20499999999999999</v>
      </c>
      <c r="AB67">
        <v>117.4009472</v>
      </c>
      <c r="AC67">
        <v>0</v>
      </c>
      <c r="AD67">
        <v>1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970.85671130000003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F67" t="s">
        <v>255</v>
      </c>
      <c r="BG67">
        <v>0</v>
      </c>
      <c r="BH67">
        <v>202206</v>
      </c>
      <c r="BI67">
        <v>270</v>
      </c>
      <c r="BJ67">
        <v>110</v>
      </c>
      <c r="BK67">
        <v>970.85671130000003</v>
      </c>
      <c r="BL67">
        <v>-117.4009472</v>
      </c>
      <c r="BM67">
        <v>0.1699</v>
      </c>
      <c r="BN67">
        <v>120</v>
      </c>
      <c r="BO67">
        <v>12</v>
      </c>
      <c r="BP67">
        <v>769.5</v>
      </c>
      <c r="BQ67">
        <v>12</v>
      </c>
      <c r="BR67" s="23">
        <v>0.21</v>
      </c>
      <c r="BS67">
        <v>6</v>
      </c>
      <c r="BU67">
        <v>0</v>
      </c>
      <c r="BV67">
        <v>0</v>
      </c>
      <c r="BY67">
        <v>0</v>
      </c>
      <c r="BZ67">
        <v>997.24</v>
      </c>
      <c r="CA67">
        <v>-92.23</v>
      </c>
      <c r="CB67">
        <v>-15.43</v>
      </c>
      <c r="CC67">
        <v>-107.65</v>
      </c>
      <c r="CE67">
        <v>1107.496279533897</v>
      </c>
      <c r="CF67">
        <v>-84.132194707820815</v>
      </c>
      <c r="CG67">
        <v>-16.871473147805652</v>
      </c>
      <c r="CH67">
        <v>-101.00366785562647</v>
      </c>
      <c r="CI67">
        <v>-1215.3596631966254</v>
      </c>
      <c r="CJ67">
        <v>-400.6990224933981</v>
      </c>
      <c r="CK67">
        <v>-1616.0586856900236</v>
      </c>
      <c r="CM67">
        <v>1</v>
      </c>
      <c r="CN67">
        <v>1</v>
      </c>
      <c r="CO67">
        <v>0.78</v>
      </c>
      <c r="CP67">
        <v>970.86</v>
      </c>
      <c r="CQ67">
        <v>776.97</v>
      </c>
      <c r="CR67">
        <v>970.86</v>
      </c>
      <c r="CS67">
        <v>999.19</v>
      </c>
      <c r="CT67">
        <v>100.45</v>
      </c>
      <c r="CU67">
        <v>82.87</v>
      </c>
      <c r="CV67">
        <v>85.5</v>
      </c>
      <c r="CW67">
        <v>70.989999999999995</v>
      </c>
      <c r="CX67">
        <v>14.96</v>
      </c>
      <c r="CY67">
        <v>11.88</v>
      </c>
      <c r="DA67">
        <v>-0.71560336000000002</v>
      </c>
      <c r="DB67">
        <v>0.54313197000000002</v>
      </c>
      <c r="DC67">
        <v>-0.71560336000000002</v>
      </c>
      <c r="DL67" s="26">
        <v>0</v>
      </c>
      <c r="DM67" s="26">
        <v>0.92142000000000002</v>
      </c>
      <c r="DN67" s="26">
        <v>6.9199999999999999E-3</v>
      </c>
      <c r="DO67" s="26">
        <v>6.1199999999999996E-3</v>
      </c>
      <c r="DP67" s="26">
        <v>5.1399999999999996E-3</v>
      </c>
      <c r="DQ67" s="26">
        <v>1E-4</v>
      </c>
      <c r="DR67" s="26">
        <v>1E-4</v>
      </c>
      <c r="DS67" s="26">
        <v>4.28E-3</v>
      </c>
      <c r="DT67" s="26">
        <v>1.303E-2</v>
      </c>
      <c r="DU67" s="26">
        <v>2.7E-4</v>
      </c>
      <c r="DV67" s="26">
        <v>1.98E-3</v>
      </c>
      <c r="DW67" s="26">
        <v>4.0640000000000003E-2</v>
      </c>
      <c r="DX67" s="26">
        <v>0</v>
      </c>
      <c r="DY67" s="26">
        <v>3597.0250999999998</v>
      </c>
      <c r="DZ67" s="26">
        <v>28.179099999999998</v>
      </c>
      <c r="EA67" s="26">
        <v>25.79241</v>
      </c>
      <c r="EB67" s="26">
        <v>22.417020000000001</v>
      </c>
      <c r="EC67" s="26">
        <v>0.43353000000000003</v>
      </c>
      <c r="ED67" s="26">
        <v>0.42881999999999998</v>
      </c>
      <c r="EE67" s="26">
        <v>19.171800000000001</v>
      </c>
      <c r="EF67" s="26">
        <v>53.057589999999998</v>
      </c>
      <c r="EG67" s="26">
        <v>1.1952199999999999</v>
      </c>
      <c r="EH67" s="26">
        <v>8.8630999999999993</v>
      </c>
      <c r="EI67" s="26">
        <v>178.91426000000001</v>
      </c>
      <c r="EJ67" s="26">
        <v>0</v>
      </c>
      <c r="EK67" s="26">
        <v>155.04430120000001</v>
      </c>
      <c r="EL67" s="26">
        <v>0.14418705500000001</v>
      </c>
      <c r="EM67" s="26">
        <v>8.7737535000000005E-2</v>
      </c>
      <c r="EN67" s="26">
        <v>3.1076979000000001E-2</v>
      </c>
      <c r="EO67" s="26">
        <v>0</v>
      </c>
      <c r="EP67" s="26">
        <v>0</v>
      </c>
      <c r="EQ67" s="26">
        <v>0</v>
      </c>
      <c r="ER67" s="26">
        <v>0</v>
      </c>
      <c r="ES67" s="26">
        <v>0</v>
      </c>
      <c r="ET67" s="26">
        <v>0</v>
      </c>
      <c r="EU67" s="26">
        <v>0</v>
      </c>
      <c r="EV67" s="26">
        <v>0</v>
      </c>
      <c r="EW67" s="26">
        <v>53.259531080000002</v>
      </c>
      <c r="EX67" s="26">
        <v>5.2983245999999998E-2</v>
      </c>
      <c r="EY67" s="26">
        <v>3.3618668999999997E-2</v>
      </c>
      <c r="EZ67" s="26">
        <v>1.2471914000000001E-2</v>
      </c>
      <c r="FA67" s="26">
        <v>0</v>
      </c>
      <c r="FB67" s="26">
        <v>0</v>
      </c>
      <c r="FC67" s="26">
        <v>0</v>
      </c>
      <c r="FD67" s="26">
        <v>0</v>
      </c>
      <c r="FE67" s="26">
        <v>0</v>
      </c>
      <c r="FF67" s="26">
        <v>0</v>
      </c>
      <c r="FG67" s="26">
        <v>0</v>
      </c>
      <c r="FH67" s="26">
        <v>0.93970100000000001</v>
      </c>
      <c r="FI67" s="26" t="s">
        <v>113</v>
      </c>
      <c r="FJ67" s="26" t="s">
        <v>113</v>
      </c>
      <c r="FK67" s="26">
        <v>3673.8471500000001</v>
      </c>
      <c r="FL67" s="26" t="s">
        <v>113</v>
      </c>
      <c r="FM67" s="26" t="s">
        <v>113</v>
      </c>
      <c r="FO67">
        <v>4</v>
      </c>
      <c r="FR67">
        <v>1</v>
      </c>
      <c r="FS67">
        <v>0</v>
      </c>
      <c r="FT67">
        <v>1</v>
      </c>
      <c r="FU67">
        <v>0</v>
      </c>
      <c r="FV67">
        <v>0</v>
      </c>
      <c r="FW67">
        <v>0.50166666699999996</v>
      </c>
      <c r="FX67">
        <v>1</v>
      </c>
      <c r="FY67">
        <v>-1.917008E-3</v>
      </c>
      <c r="FZ67">
        <v>9.7992119999999999E-3</v>
      </c>
      <c r="GA67">
        <v>0.5</v>
      </c>
      <c r="GB67">
        <v>0.5</v>
      </c>
      <c r="GC67">
        <v>1</v>
      </c>
      <c r="GD67">
        <v>1</v>
      </c>
      <c r="GK67">
        <v>0</v>
      </c>
      <c r="GL67">
        <v>0</v>
      </c>
      <c r="GM67">
        <v>0</v>
      </c>
      <c r="GN67">
        <v>1</v>
      </c>
      <c r="GO67">
        <v>0</v>
      </c>
      <c r="GP67">
        <v>0.50166666699999996</v>
      </c>
      <c r="GQ67">
        <v>0.49833333299999999</v>
      </c>
      <c r="GR67">
        <v>0</v>
      </c>
      <c r="GS67">
        <v>0</v>
      </c>
      <c r="GT67">
        <v>0</v>
      </c>
      <c r="GU67">
        <v>1</v>
      </c>
      <c r="GV67">
        <v>0</v>
      </c>
      <c r="GW67">
        <v>0</v>
      </c>
      <c r="GY67">
        <v>-2.209829E-2</v>
      </c>
      <c r="GZ67">
        <v>7.787118E-3</v>
      </c>
      <c r="HA67">
        <v>0</v>
      </c>
      <c r="HB67">
        <v>0</v>
      </c>
      <c r="HC67">
        <v>0</v>
      </c>
      <c r="HD67">
        <v>1</v>
      </c>
    </row>
    <row r="68" spans="9:212">
      <c r="I68" t="s">
        <v>254</v>
      </c>
      <c r="J68">
        <v>27</v>
      </c>
      <c r="K68">
        <v>271</v>
      </c>
      <c r="L68">
        <v>202207</v>
      </c>
      <c r="M68">
        <v>11</v>
      </c>
      <c r="N68">
        <v>1</v>
      </c>
      <c r="O68">
        <v>0</v>
      </c>
      <c r="P68">
        <v>885.35982530000001</v>
      </c>
      <c r="Q68">
        <v>85.496885919999997</v>
      </c>
      <c r="R68">
        <v>13.745712940000001</v>
      </c>
      <c r="S68">
        <v>0</v>
      </c>
      <c r="T68">
        <v>0</v>
      </c>
      <c r="U68">
        <v>0.1699</v>
      </c>
      <c r="V68">
        <v>120</v>
      </c>
      <c r="W68">
        <v>11</v>
      </c>
      <c r="X68">
        <v>111</v>
      </c>
      <c r="Y68">
        <v>769.5</v>
      </c>
      <c r="Z68">
        <v>8500</v>
      </c>
      <c r="AA68">
        <v>0.20499999999999999</v>
      </c>
      <c r="AB68">
        <v>117.4009472</v>
      </c>
      <c r="AC68">
        <v>0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885.35982530000001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F68" t="s">
        <v>255</v>
      </c>
      <c r="BG68">
        <v>0</v>
      </c>
      <c r="BH68">
        <v>202207</v>
      </c>
      <c r="BI68">
        <v>271</v>
      </c>
      <c r="BJ68">
        <v>111</v>
      </c>
      <c r="BK68">
        <v>885.35982530000001</v>
      </c>
      <c r="BL68">
        <v>-117.4009472</v>
      </c>
      <c r="BM68">
        <v>0.1699</v>
      </c>
      <c r="BN68">
        <v>120</v>
      </c>
      <c r="BO68">
        <v>11</v>
      </c>
      <c r="BP68">
        <v>769.5</v>
      </c>
      <c r="BQ68">
        <v>12</v>
      </c>
      <c r="BR68" s="23">
        <v>0.21</v>
      </c>
      <c r="BS68">
        <v>7</v>
      </c>
      <c r="BU68">
        <v>0</v>
      </c>
      <c r="BV68">
        <v>0</v>
      </c>
      <c r="BY68">
        <v>0</v>
      </c>
      <c r="BZ68">
        <v>903.7</v>
      </c>
      <c r="CA68">
        <v>-93.53</v>
      </c>
      <c r="CB68">
        <v>-14.12</v>
      </c>
      <c r="CC68">
        <v>-107.65</v>
      </c>
      <c r="CE68">
        <v>1022.172913169338</v>
      </c>
      <c r="CF68">
        <v>-85.323366364559035</v>
      </c>
      <c r="CG68">
        <v>-15.680301491067423</v>
      </c>
      <c r="CH68">
        <v>-101.00366785562646</v>
      </c>
      <c r="CI68">
        <v>-1300.6830295611844</v>
      </c>
      <c r="CJ68">
        <v>-416.37932398446554</v>
      </c>
      <c r="CK68">
        <v>-1717.06235354565</v>
      </c>
      <c r="CM68">
        <v>1</v>
      </c>
      <c r="CN68">
        <v>1</v>
      </c>
      <c r="CO68">
        <v>0.76</v>
      </c>
      <c r="CP68">
        <v>885.36</v>
      </c>
      <c r="CQ68">
        <v>692.35</v>
      </c>
      <c r="CR68">
        <v>885.36</v>
      </c>
      <c r="CS68">
        <v>905.77</v>
      </c>
      <c r="CT68">
        <v>99.24</v>
      </c>
      <c r="CU68">
        <v>81.42</v>
      </c>
      <c r="CV68">
        <v>85.5</v>
      </c>
      <c r="CW68">
        <v>70.739999999999995</v>
      </c>
      <c r="CX68">
        <v>13.75</v>
      </c>
      <c r="CY68">
        <v>10.68</v>
      </c>
      <c r="DA68">
        <v>-0.68734581500000003</v>
      </c>
      <c r="DB68">
        <v>0.54372953800000001</v>
      </c>
      <c r="DC68">
        <v>-0.68734581500000003</v>
      </c>
      <c r="DL68" s="26">
        <v>0</v>
      </c>
      <c r="DM68" s="26">
        <v>0.90315000000000001</v>
      </c>
      <c r="DN68" s="26">
        <v>6.77E-3</v>
      </c>
      <c r="DO68" s="26">
        <v>6.2100000000000002E-3</v>
      </c>
      <c r="DP68" s="26">
        <v>5.3499999999999997E-3</v>
      </c>
      <c r="DQ68" s="26">
        <v>1.1E-4</v>
      </c>
      <c r="DR68" s="26">
        <v>1E-4</v>
      </c>
      <c r="DS68" s="26">
        <v>5.2199999999999998E-3</v>
      </c>
      <c r="DT68" s="26">
        <v>1.2789999999999999E-2</v>
      </c>
      <c r="DU68" s="26">
        <v>3.6999999999999999E-4</v>
      </c>
      <c r="DV68" s="26">
        <v>6.2500000000000003E-3</v>
      </c>
      <c r="DW68" s="26">
        <v>5.3670000000000002E-2</v>
      </c>
      <c r="DX68" s="26">
        <v>0</v>
      </c>
      <c r="DY68" s="26">
        <v>3371.9311699999998</v>
      </c>
      <c r="DZ68" s="26">
        <v>26.42117</v>
      </c>
      <c r="EA68" s="26">
        <v>25.127970000000001</v>
      </c>
      <c r="EB68" s="26">
        <v>22.471509999999999</v>
      </c>
      <c r="EC68" s="26">
        <v>0.44174000000000002</v>
      </c>
      <c r="ED68" s="26">
        <v>0.41674</v>
      </c>
      <c r="EE68" s="26">
        <v>22.639890000000001</v>
      </c>
      <c r="EF68" s="26">
        <v>49.941380000000002</v>
      </c>
      <c r="EG68" s="26">
        <v>1.6240399999999999</v>
      </c>
      <c r="EH68" s="26">
        <v>28.03491</v>
      </c>
      <c r="EI68" s="26">
        <v>231.97183999999999</v>
      </c>
      <c r="EJ68" s="26">
        <v>0</v>
      </c>
      <c r="EK68" s="26">
        <v>154.1632678</v>
      </c>
      <c r="EL68" s="26">
        <v>0.157123814</v>
      </c>
      <c r="EM68" s="26">
        <v>9.5752548000000007E-2</v>
      </c>
      <c r="EN68" s="26">
        <v>3.9446662E-2</v>
      </c>
      <c r="EO68" s="26">
        <v>0</v>
      </c>
      <c r="EP68" s="26">
        <v>0</v>
      </c>
      <c r="EQ68" s="26">
        <v>0</v>
      </c>
      <c r="ER68" s="26">
        <v>0</v>
      </c>
      <c r="ES68" s="26">
        <v>0</v>
      </c>
      <c r="ET68" s="26">
        <v>0</v>
      </c>
      <c r="EU68" s="26">
        <v>0</v>
      </c>
      <c r="EV68" s="26">
        <v>0</v>
      </c>
      <c r="EW68" s="26">
        <v>50.067146719999997</v>
      </c>
      <c r="EX68" s="26">
        <v>5.4984491000000003E-2</v>
      </c>
      <c r="EY68" s="26">
        <v>3.4895613999999998E-2</v>
      </c>
      <c r="EZ68" s="26">
        <v>1.5059151E-2</v>
      </c>
      <c r="FA68" s="26">
        <v>0</v>
      </c>
      <c r="FB68" s="26">
        <v>0</v>
      </c>
      <c r="FC68" s="26">
        <v>0</v>
      </c>
      <c r="FD68" s="26">
        <v>0</v>
      </c>
      <c r="FE68" s="26">
        <v>0</v>
      </c>
      <c r="FF68" s="26">
        <v>0</v>
      </c>
      <c r="FG68" s="26">
        <v>0</v>
      </c>
      <c r="FH68" s="26">
        <v>0.92158300000000004</v>
      </c>
      <c r="FI68" s="26" t="s">
        <v>113</v>
      </c>
      <c r="FJ68" s="26" t="s">
        <v>113</v>
      </c>
      <c r="FK68" s="26">
        <v>3446.393552</v>
      </c>
      <c r="FL68" s="26" t="s">
        <v>113</v>
      </c>
      <c r="FM68" s="26" t="s">
        <v>113</v>
      </c>
      <c r="FO68">
        <v>7</v>
      </c>
      <c r="FR68">
        <v>1</v>
      </c>
      <c r="FS68">
        <v>0</v>
      </c>
      <c r="FT68">
        <v>1</v>
      </c>
      <c r="FU68">
        <v>0</v>
      </c>
      <c r="FV68">
        <v>0</v>
      </c>
      <c r="FW68">
        <v>0.50166666699999996</v>
      </c>
      <c r="FX68">
        <v>0</v>
      </c>
      <c r="FY68">
        <v>-1.1124261E-2</v>
      </c>
      <c r="FZ68">
        <v>1.1126319000000001E-2</v>
      </c>
      <c r="GA68">
        <v>0</v>
      </c>
      <c r="GB68">
        <v>0</v>
      </c>
      <c r="GC68">
        <v>0</v>
      </c>
      <c r="GD68">
        <v>1</v>
      </c>
      <c r="GK68">
        <v>0</v>
      </c>
      <c r="GL68">
        <v>0</v>
      </c>
      <c r="GM68">
        <v>0</v>
      </c>
      <c r="GN68">
        <v>1</v>
      </c>
      <c r="GO68">
        <v>0</v>
      </c>
      <c r="GP68">
        <v>0.50166666699999996</v>
      </c>
      <c r="GQ68">
        <v>0.49833333299999999</v>
      </c>
      <c r="GR68">
        <v>0</v>
      </c>
      <c r="GS68">
        <v>0</v>
      </c>
      <c r="GT68">
        <v>0</v>
      </c>
      <c r="GU68">
        <v>1</v>
      </c>
      <c r="GV68">
        <v>0</v>
      </c>
      <c r="GW68">
        <v>0</v>
      </c>
      <c r="GY68">
        <v>6.1592549999999998E-3</v>
      </c>
      <c r="GZ68">
        <v>8.3846849999999994E-3</v>
      </c>
      <c r="HA68">
        <v>0</v>
      </c>
      <c r="HB68">
        <v>0</v>
      </c>
      <c r="HC68">
        <v>0</v>
      </c>
      <c r="HD68">
        <v>1</v>
      </c>
    </row>
    <row r="69" spans="9:212">
      <c r="I69" t="s">
        <v>254</v>
      </c>
      <c r="J69">
        <v>27</v>
      </c>
      <c r="K69">
        <v>272</v>
      </c>
      <c r="L69">
        <v>202208</v>
      </c>
      <c r="M69">
        <v>10</v>
      </c>
      <c r="N69">
        <v>1</v>
      </c>
      <c r="O69">
        <v>0</v>
      </c>
      <c r="P69">
        <v>799.86293939999996</v>
      </c>
      <c r="Q69">
        <v>85.496885919999997</v>
      </c>
      <c r="R69">
        <v>12.535219530000001</v>
      </c>
      <c r="S69">
        <v>0</v>
      </c>
      <c r="T69">
        <v>0</v>
      </c>
      <c r="U69">
        <v>0.1699</v>
      </c>
      <c r="V69">
        <v>120</v>
      </c>
      <c r="W69">
        <v>10</v>
      </c>
      <c r="X69">
        <v>112</v>
      </c>
      <c r="Y69">
        <v>769.5</v>
      </c>
      <c r="Z69">
        <v>8500</v>
      </c>
      <c r="AA69">
        <v>0.20499999999999999</v>
      </c>
      <c r="AB69">
        <v>117.4009472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799.86293939999996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F69" t="s">
        <v>255</v>
      </c>
      <c r="BG69">
        <v>0</v>
      </c>
      <c r="BH69">
        <v>202208</v>
      </c>
      <c r="BI69">
        <v>272</v>
      </c>
      <c r="BJ69">
        <v>112</v>
      </c>
      <c r="BK69">
        <v>799.86293939999996</v>
      </c>
      <c r="BL69">
        <v>-117.4009472</v>
      </c>
      <c r="BM69">
        <v>0.1699</v>
      </c>
      <c r="BN69">
        <v>120</v>
      </c>
      <c r="BO69">
        <v>10</v>
      </c>
      <c r="BP69">
        <v>769.5</v>
      </c>
      <c r="BQ69">
        <v>12</v>
      </c>
      <c r="BR69" s="23">
        <v>0.21</v>
      </c>
      <c r="BS69">
        <v>8</v>
      </c>
      <c r="BU69">
        <v>0</v>
      </c>
      <c r="BV69">
        <v>0</v>
      </c>
      <c r="BY69">
        <v>0</v>
      </c>
      <c r="BZ69">
        <v>808.85</v>
      </c>
      <c r="CA69">
        <v>-94.86</v>
      </c>
      <c r="CB69">
        <v>-12.79</v>
      </c>
      <c r="CC69">
        <v>-107.65</v>
      </c>
      <c r="CE69">
        <v>935.64151014266747</v>
      </c>
      <c r="CF69">
        <v>-86.531403026670588</v>
      </c>
      <c r="CG69">
        <v>-14.472264828955876</v>
      </c>
      <c r="CH69">
        <v>-101.00366785562646</v>
      </c>
      <c r="CI69">
        <v>-1387.2144325878551</v>
      </c>
      <c r="CJ69">
        <v>-430.85158881342142</v>
      </c>
      <c r="CK69">
        <v>-1818.0660214012767</v>
      </c>
      <c r="CM69">
        <v>1</v>
      </c>
      <c r="CN69">
        <v>1</v>
      </c>
      <c r="CO69">
        <v>0.75</v>
      </c>
      <c r="CP69">
        <v>799.86</v>
      </c>
      <c r="CQ69">
        <v>609.19000000000005</v>
      </c>
      <c r="CR69">
        <v>799.86</v>
      </c>
      <c r="CS69">
        <v>810.97</v>
      </c>
      <c r="CT69">
        <v>98.03</v>
      </c>
      <c r="CU69">
        <v>80.010000000000005</v>
      </c>
      <c r="CV69">
        <v>85.5</v>
      </c>
      <c r="CW69">
        <v>70.5</v>
      </c>
      <c r="CX69">
        <v>12.54</v>
      </c>
      <c r="CY69">
        <v>9.51</v>
      </c>
      <c r="DA69">
        <v>-0.695422078</v>
      </c>
      <c r="DB69">
        <v>0.54514406500000001</v>
      </c>
      <c r="DC69">
        <v>-0.695422078</v>
      </c>
      <c r="DL69" s="26">
        <v>0</v>
      </c>
      <c r="DM69" s="26">
        <v>0.88453000000000004</v>
      </c>
      <c r="DN69" s="26">
        <v>7.3699999999999998E-3</v>
      </c>
      <c r="DO69" s="26">
        <v>6.0899999999999999E-3</v>
      </c>
      <c r="DP69" s="26">
        <v>5.4200000000000003E-3</v>
      </c>
      <c r="DQ69" s="26">
        <v>1.1E-4</v>
      </c>
      <c r="DR69" s="26">
        <v>1E-4</v>
      </c>
      <c r="DS69" s="26">
        <v>5.45E-3</v>
      </c>
      <c r="DT69" s="26">
        <v>1.252E-2</v>
      </c>
      <c r="DU69" s="26">
        <v>4.8000000000000001E-4</v>
      </c>
      <c r="DV69" s="26">
        <v>1.1480000000000001E-2</v>
      </c>
      <c r="DW69" s="26">
        <v>6.6460000000000005E-2</v>
      </c>
      <c r="DX69" s="26">
        <v>0</v>
      </c>
      <c r="DY69" s="26">
        <v>3149.6579999999999</v>
      </c>
      <c r="DZ69" s="26">
        <v>27.52262</v>
      </c>
      <c r="EA69" s="26">
        <v>23.636140000000001</v>
      </c>
      <c r="EB69" s="26">
        <v>21.872389999999999</v>
      </c>
      <c r="EC69" s="26">
        <v>0.42481000000000002</v>
      </c>
      <c r="ED69" s="26">
        <v>0.39445999999999998</v>
      </c>
      <c r="EE69" s="26">
        <v>22.71086</v>
      </c>
      <c r="EF69" s="26">
        <v>46.741680000000002</v>
      </c>
      <c r="EG69" s="26">
        <v>2.0407899999999999</v>
      </c>
      <c r="EH69" s="26">
        <v>50.674799999999998</v>
      </c>
      <c r="EI69" s="26">
        <v>281.91322000000002</v>
      </c>
      <c r="EJ69" s="26">
        <v>0</v>
      </c>
      <c r="EK69" s="26">
        <v>153.1326876</v>
      </c>
      <c r="EL69" s="26">
        <v>0.15925476299999999</v>
      </c>
      <c r="EM69" s="26">
        <v>9.8991966000000001E-2</v>
      </c>
      <c r="EN69" s="26">
        <v>4.1651702999999998E-2</v>
      </c>
      <c r="EO69" s="26">
        <v>0</v>
      </c>
      <c r="EP69" s="26">
        <v>0</v>
      </c>
      <c r="EQ69" s="26">
        <v>0</v>
      </c>
      <c r="ER69" s="26">
        <v>0</v>
      </c>
      <c r="ES69" s="26">
        <v>0</v>
      </c>
      <c r="ET69" s="26">
        <v>0</v>
      </c>
      <c r="EU69" s="26">
        <v>0</v>
      </c>
      <c r="EV69" s="26">
        <v>0</v>
      </c>
      <c r="EW69" s="26">
        <v>46.900713699999997</v>
      </c>
      <c r="EX69" s="26">
        <v>5.2767746999999997E-2</v>
      </c>
      <c r="EY69" s="26">
        <v>3.4195396000000003E-2</v>
      </c>
      <c r="EZ69" s="26">
        <v>1.5097473E-2</v>
      </c>
      <c r="FA69" s="26">
        <v>0</v>
      </c>
      <c r="FB69" s="26">
        <v>0</v>
      </c>
      <c r="FC69" s="26">
        <v>0</v>
      </c>
      <c r="FD69" s="26">
        <v>0</v>
      </c>
      <c r="FE69" s="26">
        <v>0</v>
      </c>
      <c r="FF69" s="26">
        <v>0</v>
      </c>
      <c r="FG69" s="26">
        <v>0</v>
      </c>
      <c r="FH69" s="26">
        <v>0.90351700000000001</v>
      </c>
      <c r="FI69" s="26" t="s">
        <v>113</v>
      </c>
      <c r="FJ69" s="26" t="s">
        <v>113</v>
      </c>
      <c r="FK69" s="26">
        <v>3223.1139629999998</v>
      </c>
      <c r="FL69" s="26" t="s">
        <v>113</v>
      </c>
      <c r="FM69" s="26" t="s">
        <v>113</v>
      </c>
      <c r="FO69">
        <v>7</v>
      </c>
      <c r="FR69">
        <v>1</v>
      </c>
      <c r="FS69">
        <v>0</v>
      </c>
      <c r="FT69">
        <v>1</v>
      </c>
      <c r="FU69">
        <v>0</v>
      </c>
      <c r="FV69">
        <v>0</v>
      </c>
      <c r="FW69">
        <v>0.50166666699999996</v>
      </c>
      <c r="FX69">
        <v>0</v>
      </c>
      <c r="FY69">
        <v>-0.178335243</v>
      </c>
      <c r="FZ69">
        <v>8.9097610000000004E-3</v>
      </c>
      <c r="GA69">
        <v>0</v>
      </c>
      <c r="GB69">
        <v>0</v>
      </c>
      <c r="GC69">
        <v>0</v>
      </c>
      <c r="GD69">
        <v>1</v>
      </c>
      <c r="GK69">
        <v>0</v>
      </c>
      <c r="GL69">
        <v>0</v>
      </c>
      <c r="GM69">
        <v>0</v>
      </c>
      <c r="GN69">
        <v>1</v>
      </c>
      <c r="GO69">
        <v>0</v>
      </c>
      <c r="GP69">
        <v>0.50166666699999996</v>
      </c>
      <c r="GQ69">
        <v>0.49833333299999999</v>
      </c>
      <c r="GR69">
        <v>0</v>
      </c>
      <c r="GS69">
        <v>0</v>
      </c>
      <c r="GT69">
        <v>0</v>
      </c>
      <c r="GU69">
        <v>1</v>
      </c>
      <c r="GV69">
        <v>0</v>
      </c>
      <c r="GW69">
        <v>0</v>
      </c>
      <c r="GY69">
        <v>-1.917008E-3</v>
      </c>
      <c r="GZ69">
        <v>9.7992119999999999E-3</v>
      </c>
      <c r="HA69">
        <v>0</v>
      </c>
      <c r="HB69">
        <v>0</v>
      </c>
      <c r="HC69">
        <v>0</v>
      </c>
      <c r="HD69">
        <v>1</v>
      </c>
    </row>
    <row r="70" spans="9:212">
      <c r="I70" t="s">
        <v>254</v>
      </c>
      <c r="J70">
        <v>27</v>
      </c>
      <c r="K70">
        <v>273</v>
      </c>
      <c r="L70">
        <v>202209</v>
      </c>
      <c r="M70">
        <v>9</v>
      </c>
      <c r="N70">
        <v>1</v>
      </c>
      <c r="O70">
        <v>0</v>
      </c>
      <c r="P70">
        <v>714.36605350000002</v>
      </c>
      <c r="Q70">
        <v>85.496885919999997</v>
      </c>
      <c r="R70">
        <v>11.324726119999999</v>
      </c>
      <c r="S70">
        <v>0</v>
      </c>
      <c r="T70">
        <v>0</v>
      </c>
      <c r="U70">
        <v>0.1699</v>
      </c>
      <c r="V70">
        <v>120</v>
      </c>
      <c r="W70">
        <v>9</v>
      </c>
      <c r="X70">
        <v>113</v>
      </c>
      <c r="Y70">
        <v>769.5</v>
      </c>
      <c r="Z70">
        <v>8500</v>
      </c>
      <c r="AA70">
        <v>0.20499999999999999</v>
      </c>
      <c r="AB70">
        <v>117.4009472</v>
      </c>
      <c r="AC70">
        <v>0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714.36605350000002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F70" t="s">
        <v>255</v>
      </c>
      <c r="BG70">
        <v>0</v>
      </c>
      <c r="BH70">
        <v>202209</v>
      </c>
      <c r="BI70">
        <v>273</v>
      </c>
      <c r="BJ70">
        <v>113</v>
      </c>
      <c r="BK70">
        <v>714.36605350000002</v>
      </c>
      <c r="BL70">
        <v>-117.4009472</v>
      </c>
      <c r="BM70">
        <v>0.1699</v>
      </c>
      <c r="BN70">
        <v>120</v>
      </c>
      <c r="BO70">
        <v>9</v>
      </c>
      <c r="BP70">
        <v>769.5</v>
      </c>
      <c r="BQ70">
        <v>12</v>
      </c>
      <c r="BR70" s="23">
        <v>0.21</v>
      </c>
      <c r="BS70">
        <v>9</v>
      </c>
      <c r="BU70">
        <v>0</v>
      </c>
      <c r="BV70">
        <v>0</v>
      </c>
      <c r="BY70">
        <v>0</v>
      </c>
      <c r="BZ70">
        <v>712.64</v>
      </c>
      <c r="CA70">
        <v>-96.2</v>
      </c>
      <c r="CB70">
        <v>-11.45</v>
      </c>
      <c r="CC70">
        <v>-107.65</v>
      </c>
      <c r="CE70">
        <v>847.88496666814422</v>
      </c>
      <c r="CF70">
        <v>-87.756543474523198</v>
      </c>
      <c r="CG70">
        <v>-13.247124381103266</v>
      </c>
      <c r="CH70">
        <v>-101.00366785562646</v>
      </c>
      <c r="CI70">
        <v>-1474.9709760623782</v>
      </c>
      <c r="CJ70">
        <v>-444.09871319452469</v>
      </c>
      <c r="CK70">
        <v>-1919.0696892569031</v>
      </c>
      <c r="CM70">
        <v>1</v>
      </c>
      <c r="CN70">
        <v>1</v>
      </c>
      <c r="CO70">
        <v>0.74</v>
      </c>
      <c r="CP70">
        <v>714.37</v>
      </c>
      <c r="CQ70">
        <v>527.67999999999995</v>
      </c>
      <c r="CR70">
        <v>714.37</v>
      </c>
      <c r="CS70">
        <v>714.86</v>
      </c>
      <c r="CT70">
        <v>96.82</v>
      </c>
      <c r="CU70">
        <v>78.58</v>
      </c>
      <c r="CV70">
        <v>85.5</v>
      </c>
      <c r="CW70">
        <v>70.209999999999994</v>
      </c>
      <c r="CX70">
        <v>11.32</v>
      </c>
      <c r="CY70">
        <v>8.36</v>
      </c>
      <c r="DA70">
        <v>-0.57844349900000003</v>
      </c>
      <c r="DB70">
        <v>0.54426521299999997</v>
      </c>
      <c r="DC70">
        <v>-0.57844349900000003</v>
      </c>
      <c r="DL70" s="26">
        <v>0</v>
      </c>
      <c r="DM70" s="26">
        <v>0.86597000000000002</v>
      </c>
      <c r="DN70" s="26">
        <v>7.7099999999999998E-3</v>
      </c>
      <c r="DO70" s="26">
        <v>6.4999999999999997E-3</v>
      </c>
      <c r="DP70" s="26">
        <v>5.3499999999999997E-3</v>
      </c>
      <c r="DQ70" s="26">
        <v>1.1E-4</v>
      </c>
      <c r="DR70" s="26">
        <v>1E-4</v>
      </c>
      <c r="DS70" s="26">
        <v>5.5199999999999997E-3</v>
      </c>
      <c r="DT70" s="26">
        <v>1.226E-2</v>
      </c>
      <c r="DU70" s="26">
        <v>5.8E-4</v>
      </c>
      <c r="DV70" s="26">
        <v>1.6920000000000001E-2</v>
      </c>
      <c r="DW70" s="26">
        <v>7.8979999999999995E-2</v>
      </c>
      <c r="DX70" s="26">
        <v>0</v>
      </c>
      <c r="DY70" s="26">
        <v>2931.9460100000001</v>
      </c>
      <c r="DZ70" s="26">
        <v>27.437519999999999</v>
      </c>
      <c r="EA70" s="26">
        <v>24.130099999999999</v>
      </c>
      <c r="EB70" s="26">
        <v>20.67014</v>
      </c>
      <c r="EC70" s="26">
        <v>0.41788999999999998</v>
      </c>
      <c r="ED70" s="26">
        <v>0.37508999999999998</v>
      </c>
      <c r="EE70" s="26">
        <v>22.1021</v>
      </c>
      <c r="EF70" s="26">
        <v>43.656660000000002</v>
      </c>
      <c r="EG70" s="26">
        <v>2.4352399999999998</v>
      </c>
      <c r="EH70" s="26">
        <v>73.385660000000001</v>
      </c>
      <c r="EI70" s="26">
        <v>328.6549</v>
      </c>
      <c r="EJ70" s="26">
        <v>0</v>
      </c>
      <c r="EK70" s="26">
        <v>152.0674281</v>
      </c>
      <c r="EL70" s="26">
        <v>0.16912792800000001</v>
      </c>
      <c r="EM70" s="26">
        <v>9.9084221E-2</v>
      </c>
      <c r="EN70" s="26">
        <v>4.2803164999999997E-2</v>
      </c>
      <c r="EO70" s="26">
        <v>0</v>
      </c>
      <c r="EP70" s="26">
        <v>0</v>
      </c>
      <c r="EQ70" s="26">
        <v>0</v>
      </c>
      <c r="ER70" s="26">
        <v>0</v>
      </c>
      <c r="ES70" s="26">
        <v>0</v>
      </c>
      <c r="ET70" s="26">
        <v>0</v>
      </c>
      <c r="EU70" s="26">
        <v>0</v>
      </c>
      <c r="EV70" s="26">
        <v>0</v>
      </c>
      <c r="EW70" s="26">
        <v>43.801775419999998</v>
      </c>
      <c r="EX70" s="26">
        <v>5.2842898999999999E-2</v>
      </c>
      <c r="EY70" s="26">
        <v>3.2370686000000003E-2</v>
      </c>
      <c r="EZ70" s="26">
        <v>1.4700684E-2</v>
      </c>
      <c r="FA70" s="26">
        <v>0</v>
      </c>
      <c r="FB70" s="26">
        <v>0</v>
      </c>
      <c r="FC70" s="26">
        <v>0</v>
      </c>
      <c r="FD70" s="26">
        <v>0</v>
      </c>
      <c r="FE70" s="26">
        <v>0</v>
      </c>
      <c r="FF70" s="26">
        <v>0</v>
      </c>
      <c r="FG70" s="26">
        <v>0</v>
      </c>
      <c r="FH70" s="26">
        <v>0.88563700000000001</v>
      </c>
      <c r="FI70" s="26" t="s">
        <v>113</v>
      </c>
      <c r="FJ70" s="26" t="s">
        <v>113</v>
      </c>
      <c r="FK70" s="26">
        <v>3004.6016639999998</v>
      </c>
      <c r="FL70" s="26" t="s">
        <v>113</v>
      </c>
      <c r="FM70" s="26" t="s">
        <v>113</v>
      </c>
      <c r="FO70">
        <v>7</v>
      </c>
      <c r="FR70">
        <v>1</v>
      </c>
      <c r="FS70">
        <v>0</v>
      </c>
      <c r="FT70">
        <v>1</v>
      </c>
      <c r="FU70">
        <v>0</v>
      </c>
      <c r="FV70">
        <v>0</v>
      </c>
      <c r="FW70">
        <v>0.50166666699999996</v>
      </c>
      <c r="FX70">
        <v>0</v>
      </c>
      <c r="FY70">
        <v>-3.8302450000000002E-2</v>
      </c>
      <c r="FZ70">
        <v>8.1209990000000003E-3</v>
      </c>
      <c r="GA70">
        <v>0</v>
      </c>
      <c r="GB70">
        <v>0</v>
      </c>
      <c r="GC70">
        <v>0</v>
      </c>
      <c r="GD70">
        <v>1</v>
      </c>
      <c r="GK70">
        <v>0</v>
      </c>
      <c r="GL70">
        <v>0</v>
      </c>
      <c r="GM70">
        <v>0</v>
      </c>
      <c r="GN70">
        <v>1</v>
      </c>
      <c r="GO70">
        <v>0</v>
      </c>
      <c r="GP70">
        <v>0.50166666699999996</v>
      </c>
      <c r="GQ70">
        <v>0.49833333299999999</v>
      </c>
      <c r="GR70">
        <v>0</v>
      </c>
      <c r="GS70">
        <v>0</v>
      </c>
      <c r="GT70">
        <v>0</v>
      </c>
      <c r="GU70">
        <v>1</v>
      </c>
      <c r="GV70">
        <v>0</v>
      </c>
      <c r="GW70">
        <v>0</v>
      </c>
      <c r="GY70">
        <v>0.115061571</v>
      </c>
      <c r="GZ70">
        <v>8.9203600000000004E-3</v>
      </c>
      <c r="HA70">
        <v>0</v>
      </c>
      <c r="HB70">
        <v>0</v>
      </c>
      <c r="HC70">
        <v>0</v>
      </c>
      <c r="HD70">
        <v>1</v>
      </c>
    </row>
    <row r="71" spans="9:212">
      <c r="I71" t="s">
        <v>254</v>
      </c>
      <c r="J71">
        <v>27</v>
      </c>
      <c r="K71">
        <v>274</v>
      </c>
      <c r="L71">
        <v>202210</v>
      </c>
      <c r="M71">
        <v>8</v>
      </c>
      <c r="N71">
        <v>1</v>
      </c>
      <c r="O71">
        <v>0</v>
      </c>
      <c r="P71">
        <v>628.86916759999997</v>
      </c>
      <c r="Q71">
        <v>85.496885919999997</v>
      </c>
      <c r="R71">
        <v>10.11423271</v>
      </c>
      <c r="S71">
        <v>0</v>
      </c>
      <c r="T71">
        <v>0</v>
      </c>
      <c r="U71">
        <v>0.1699</v>
      </c>
      <c r="V71">
        <v>120</v>
      </c>
      <c r="W71">
        <v>8</v>
      </c>
      <c r="X71">
        <v>114</v>
      </c>
      <c r="Y71">
        <v>769.5</v>
      </c>
      <c r="Z71">
        <v>8500</v>
      </c>
      <c r="AA71">
        <v>0.20499999999999999</v>
      </c>
      <c r="AB71">
        <v>117.4009472</v>
      </c>
      <c r="AC71">
        <v>0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628.86916759999997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F71" t="s">
        <v>255</v>
      </c>
      <c r="BG71">
        <v>0</v>
      </c>
      <c r="BH71">
        <v>202210</v>
      </c>
      <c r="BI71">
        <v>274</v>
      </c>
      <c r="BJ71">
        <v>114</v>
      </c>
      <c r="BK71">
        <v>628.86916759999997</v>
      </c>
      <c r="BL71">
        <v>-117.4009472</v>
      </c>
      <c r="BM71">
        <v>0.1699</v>
      </c>
      <c r="BN71">
        <v>120</v>
      </c>
      <c r="BO71">
        <v>8</v>
      </c>
      <c r="BP71">
        <v>769.5</v>
      </c>
      <c r="BQ71">
        <v>12</v>
      </c>
      <c r="BR71" s="23">
        <v>0.21</v>
      </c>
      <c r="BS71">
        <v>10</v>
      </c>
      <c r="BU71">
        <v>0</v>
      </c>
      <c r="BV71">
        <v>0</v>
      </c>
      <c r="BY71">
        <v>0</v>
      </c>
      <c r="BZ71">
        <v>615.08000000000004</v>
      </c>
      <c r="CA71">
        <v>-97.56</v>
      </c>
      <c r="CB71">
        <v>-10.09</v>
      </c>
      <c r="CC71">
        <v>-107.65</v>
      </c>
      <c r="CE71">
        <v>758.88593679892756</v>
      </c>
      <c r="CF71">
        <v>-88.999029869216656</v>
      </c>
      <c r="CG71">
        <v>-12.004637986409808</v>
      </c>
      <c r="CH71">
        <v>-101.00366785562646</v>
      </c>
      <c r="CI71">
        <v>-1563.9700059315949</v>
      </c>
      <c r="CJ71">
        <v>-456.10335118093451</v>
      </c>
      <c r="CK71">
        <v>-2020.0733571125295</v>
      </c>
      <c r="CM71">
        <v>1</v>
      </c>
      <c r="CN71">
        <v>1</v>
      </c>
      <c r="CO71">
        <v>0.73</v>
      </c>
      <c r="CP71">
        <v>628.87</v>
      </c>
      <c r="CQ71">
        <v>447.81</v>
      </c>
      <c r="CR71">
        <v>628.87</v>
      </c>
      <c r="CS71">
        <v>617.42999999999995</v>
      </c>
      <c r="CT71">
        <v>95.61</v>
      </c>
      <c r="CU71">
        <v>77.16</v>
      </c>
      <c r="CV71">
        <v>85.5</v>
      </c>
      <c r="CW71">
        <v>69.92</v>
      </c>
      <c r="CX71">
        <v>10.11</v>
      </c>
      <c r="CY71">
        <v>7.24</v>
      </c>
      <c r="DA71">
        <v>-0.514824795</v>
      </c>
      <c r="DB71">
        <v>0.54438221600000003</v>
      </c>
      <c r="DC71">
        <v>-0.514824795</v>
      </c>
      <c r="DL71" s="26">
        <v>0</v>
      </c>
      <c r="DM71" s="26">
        <v>0.84913000000000005</v>
      </c>
      <c r="DN71" s="26">
        <v>6.4400000000000004E-3</v>
      </c>
      <c r="DO71" s="26">
        <v>6.7600000000000004E-3</v>
      </c>
      <c r="DP71" s="26">
        <v>5.6699999999999997E-3</v>
      </c>
      <c r="DQ71" s="26">
        <v>1.1E-4</v>
      </c>
      <c r="DR71" s="26">
        <v>1E-4</v>
      </c>
      <c r="DS71" s="26">
        <v>5.4200000000000003E-3</v>
      </c>
      <c r="DT71" s="26">
        <v>1.2E-2</v>
      </c>
      <c r="DU71" s="26">
        <v>6.8000000000000005E-4</v>
      </c>
      <c r="DV71" s="26">
        <v>2.2450000000000001E-2</v>
      </c>
      <c r="DW71" s="26">
        <v>9.1230000000000006E-2</v>
      </c>
      <c r="DX71" s="26">
        <v>0</v>
      </c>
      <c r="DY71" s="26">
        <v>2724.1206699999998</v>
      </c>
      <c r="DZ71" s="26">
        <v>21.80264</v>
      </c>
      <c r="EA71" s="26">
        <v>23.92426</v>
      </c>
      <c r="EB71" s="26">
        <v>20.966349999999998</v>
      </c>
      <c r="EC71" s="26">
        <v>0.41106999999999999</v>
      </c>
      <c r="ED71" s="26">
        <v>0.35521000000000003</v>
      </c>
      <c r="EE71" s="26">
        <v>20.782430000000002</v>
      </c>
      <c r="EF71" s="26">
        <v>40.660600000000002</v>
      </c>
      <c r="EG71" s="26">
        <v>2.8103400000000001</v>
      </c>
      <c r="EH71" s="26">
        <v>95.487759999999994</v>
      </c>
      <c r="EI71" s="26">
        <v>372.31157000000002</v>
      </c>
      <c r="EJ71" s="26">
        <v>0</v>
      </c>
      <c r="EK71" s="26">
        <v>151.25073510000001</v>
      </c>
      <c r="EL71" s="26">
        <v>0.179017751</v>
      </c>
      <c r="EM71" s="26">
        <v>0.105851431</v>
      </c>
      <c r="EN71" s="26">
        <v>4.2818395000000002E-2</v>
      </c>
      <c r="EO71" s="26">
        <v>0</v>
      </c>
      <c r="EP71" s="26">
        <v>0</v>
      </c>
      <c r="EQ71" s="26">
        <v>0</v>
      </c>
      <c r="ER71" s="26">
        <v>0</v>
      </c>
      <c r="ES71" s="26">
        <v>0</v>
      </c>
      <c r="ET71" s="26">
        <v>0</v>
      </c>
      <c r="EU71" s="26">
        <v>0</v>
      </c>
      <c r="EV71" s="26">
        <v>0</v>
      </c>
      <c r="EW71" s="26">
        <v>40.847471650000003</v>
      </c>
      <c r="EX71" s="26">
        <v>5.2639122000000003E-2</v>
      </c>
      <c r="EY71" s="26">
        <v>3.2609856E-2</v>
      </c>
      <c r="EZ71" s="26">
        <v>1.3902836999999999E-2</v>
      </c>
      <c r="FA71" s="26">
        <v>0</v>
      </c>
      <c r="FB71" s="26">
        <v>0</v>
      </c>
      <c r="FC71" s="26">
        <v>0</v>
      </c>
      <c r="FD71" s="26">
        <v>0</v>
      </c>
      <c r="FE71" s="26">
        <v>0</v>
      </c>
      <c r="FF71" s="26">
        <v>0</v>
      </c>
      <c r="FG71" s="26">
        <v>0</v>
      </c>
      <c r="FH71" s="26">
        <v>0.86811499999999997</v>
      </c>
      <c r="FI71" s="26" t="s">
        <v>113</v>
      </c>
      <c r="FJ71" s="26" t="s">
        <v>113</v>
      </c>
      <c r="FK71" s="26">
        <v>2791.2249980000001</v>
      </c>
      <c r="FL71" s="26" t="s">
        <v>113</v>
      </c>
      <c r="FM71" s="26" t="s">
        <v>113</v>
      </c>
      <c r="FO71">
        <v>7</v>
      </c>
      <c r="FR71">
        <v>1</v>
      </c>
      <c r="FS71">
        <v>0</v>
      </c>
      <c r="FT71">
        <v>1</v>
      </c>
      <c r="FU71">
        <v>0</v>
      </c>
      <c r="FV71">
        <v>0</v>
      </c>
      <c r="FW71">
        <v>0.50166666699999996</v>
      </c>
      <c r="FX71">
        <v>0</v>
      </c>
      <c r="FY71">
        <v>-2.209829E-2</v>
      </c>
      <c r="FZ71">
        <v>7.787118E-3</v>
      </c>
      <c r="GA71">
        <v>0</v>
      </c>
      <c r="GB71">
        <v>0</v>
      </c>
      <c r="GC71">
        <v>0</v>
      </c>
      <c r="GD71">
        <v>1</v>
      </c>
      <c r="GK71">
        <v>0</v>
      </c>
      <c r="GL71">
        <v>0</v>
      </c>
      <c r="GM71">
        <v>0</v>
      </c>
      <c r="GN71">
        <v>1</v>
      </c>
      <c r="GO71">
        <v>0</v>
      </c>
      <c r="GP71">
        <v>0.50166666699999996</v>
      </c>
      <c r="GQ71">
        <v>0.49833333299999999</v>
      </c>
      <c r="GR71">
        <v>0</v>
      </c>
      <c r="GS71">
        <v>0</v>
      </c>
      <c r="GT71">
        <v>0</v>
      </c>
      <c r="GU71">
        <v>1</v>
      </c>
      <c r="GV71">
        <v>0</v>
      </c>
      <c r="GW71">
        <v>0</v>
      </c>
      <c r="GY71">
        <v>0.178680275</v>
      </c>
      <c r="GZ71">
        <v>9.0373629999999996E-3</v>
      </c>
      <c r="HA71">
        <v>0</v>
      </c>
      <c r="HB71">
        <v>0</v>
      </c>
      <c r="HC71">
        <v>0</v>
      </c>
      <c r="HD71">
        <v>1</v>
      </c>
    </row>
    <row r="72" spans="9:212">
      <c r="I72" t="s">
        <v>254</v>
      </c>
      <c r="J72">
        <v>27</v>
      </c>
      <c r="K72">
        <v>275</v>
      </c>
      <c r="L72">
        <v>202211</v>
      </c>
      <c r="M72">
        <v>7</v>
      </c>
      <c r="N72">
        <v>1</v>
      </c>
      <c r="O72">
        <v>0</v>
      </c>
      <c r="P72">
        <v>543.37228170000003</v>
      </c>
      <c r="Q72">
        <v>85.496885919999997</v>
      </c>
      <c r="R72">
        <v>8.9037392979999996</v>
      </c>
      <c r="S72">
        <v>0</v>
      </c>
      <c r="T72">
        <v>0</v>
      </c>
      <c r="U72">
        <v>0.1699</v>
      </c>
      <c r="V72">
        <v>120</v>
      </c>
      <c r="W72">
        <v>7</v>
      </c>
      <c r="X72">
        <v>115</v>
      </c>
      <c r="Y72">
        <v>769.5</v>
      </c>
      <c r="Z72">
        <v>8500</v>
      </c>
      <c r="AA72">
        <v>0.20499999999999999</v>
      </c>
      <c r="AB72">
        <v>117.4009472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543.37228170000003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F72" t="s">
        <v>255</v>
      </c>
      <c r="BG72">
        <v>0</v>
      </c>
      <c r="BH72">
        <v>202211</v>
      </c>
      <c r="BI72">
        <v>275</v>
      </c>
      <c r="BJ72">
        <v>115</v>
      </c>
      <c r="BK72">
        <v>543.37228170000003</v>
      </c>
      <c r="BL72">
        <v>-117.4009472</v>
      </c>
      <c r="BM72">
        <v>0.1699</v>
      </c>
      <c r="BN72">
        <v>120</v>
      </c>
      <c r="BO72">
        <v>7</v>
      </c>
      <c r="BP72">
        <v>769.5</v>
      </c>
      <c r="BQ72">
        <v>12</v>
      </c>
      <c r="BR72" s="23">
        <v>0.21</v>
      </c>
      <c r="BS72">
        <v>11</v>
      </c>
      <c r="BU72">
        <v>0</v>
      </c>
      <c r="BV72">
        <v>0</v>
      </c>
      <c r="BY72">
        <v>0</v>
      </c>
      <c r="BZ72">
        <v>516.14</v>
      </c>
      <c r="CA72">
        <v>-98.94</v>
      </c>
      <c r="CB72">
        <v>-8.7100000000000009</v>
      </c>
      <c r="CC72">
        <v>-107.65</v>
      </c>
      <c r="CE72">
        <v>668.62682899847925</v>
      </c>
      <c r="CF72">
        <v>-90.259107800448305</v>
      </c>
      <c r="CG72">
        <v>-10.744560055178148</v>
      </c>
      <c r="CH72">
        <v>-101.00366785562645</v>
      </c>
      <c r="CI72">
        <v>-1654.2291137320431</v>
      </c>
      <c r="CJ72">
        <v>-466.84791123611268</v>
      </c>
      <c r="CK72">
        <v>-2121.0770249681559</v>
      </c>
      <c r="CM72">
        <v>1</v>
      </c>
      <c r="CN72">
        <v>1</v>
      </c>
      <c r="CO72">
        <v>0.71</v>
      </c>
      <c r="CP72">
        <v>543.37</v>
      </c>
      <c r="CQ72">
        <v>369.56</v>
      </c>
      <c r="CR72">
        <v>543.37</v>
      </c>
      <c r="CS72">
        <v>518.57000000000005</v>
      </c>
      <c r="CT72">
        <v>94.4</v>
      </c>
      <c r="CU72">
        <v>75.849999999999994</v>
      </c>
      <c r="CV72">
        <v>85.5</v>
      </c>
      <c r="CW72">
        <v>69.709999999999994</v>
      </c>
      <c r="CX72">
        <v>8.9</v>
      </c>
      <c r="CY72">
        <v>6.14</v>
      </c>
      <c r="DA72">
        <v>-0.701581974</v>
      </c>
      <c r="DB72">
        <v>0.54308368900000004</v>
      </c>
      <c r="DC72">
        <v>-0.701581974</v>
      </c>
      <c r="DL72" s="26">
        <v>0</v>
      </c>
      <c r="DM72" s="26">
        <v>0.83133999999999997</v>
      </c>
      <c r="DN72" s="26">
        <v>7.3499999999999998E-3</v>
      </c>
      <c r="DO72" s="26">
        <v>5.8599999999999998E-3</v>
      </c>
      <c r="DP72" s="26">
        <v>5.8500000000000002E-3</v>
      </c>
      <c r="DQ72" s="26">
        <v>1.1E-4</v>
      </c>
      <c r="DR72" s="26">
        <v>1E-4</v>
      </c>
      <c r="DS72" s="26">
        <v>5.7600000000000004E-3</v>
      </c>
      <c r="DT72" s="26">
        <v>1.175E-2</v>
      </c>
      <c r="DU72" s="26">
        <v>7.9000000000000001E-4</v>
      </c>
      <c r="DV72" s="26">
        <v>2.7859999999999999E-2</v>
      </c>
      <c r="DW72" s="26">
        <v>0.10324</v>
      </c>
      <c r="DX72" s="26">
        <v>0</v>
      </c>
      <c r="DY72" s="26">
        <v>2517.3045400000001</v>
      </c>
      <c r="DZ72" s="26">
        <v>23.565480000000001</v>
      </c>
      <c r="EA72" s="26">
        <v>19.69895</v>
      </c>
      <c r="EB72" s="26">
        <v>20.63908</v>
      </c>
      <c r="EC72" s="26">
        <v>0.37504999999999999</v>
      </c>
      <c r="ED72" s="26">
        <v>0.32878000000000002</v>
      </c>
      <c r="EE72" s="26">
        <v>21.119610000000002</v>
      </c>
      <c r="EF72" s="26">
        <v>37.706139999999998</v>
      </c>
      <c r="EG72" s="26">
        <v>3.1655500000000001</v>
      </c>
      <c r="EH72" s="26">
        <v>116.27019</v>
      </c>
      <c r="EI72" s="26">
        <v>412.97215999999997</v>
      </c>
      <c r="EJ72" s="26">
        <v>0</v>
      </c>
      <c r="EK72" s="26">
        <v>150.16231089999999</v>
      </c>
      <c r="EL72" s="26">
        <v>0.16708936799999999</v>
      </c>
      <c r="EM72" s="26">
        <v>0.111903243</v>
      </c>
      <c r="EN72" s="26">
        <v>4.6053121000000002E-2</v>
      </c>
      <c r="EO72" s="26">
        <v>0</v>
      </c>
      <c r="EP72" s="26">
        <v>0</v>
      </c>
      <c r="EQ72" s="26">
        <v>0</v>
      </c>
      <c r="ER72" s="26">
        <v>0</v>
      </c>
      <c r="ES72" s="26">
        <v>0</v>
      </c>
      <c r="ET72" s="26">
        <v>0</v>
      </c>
      <c r="EU72" s="26">
        <v>0</v>
      </c>
      <c r="EV72" s="26">
        <v>0</v>
      </c>
      <c r="EW72" s="26">
        <v>37.890952679999998</v>
      </c>
      <c r="EX72" s="26">
        <v>4.6244328000000001E-2</v>
      </c>
      <c r="EY72" s="26">
        <v>3.2432654999999998E-2</v>
      </c>
      <c r="EZ72" s="26">
        <v>1.4101442E-2</v>
      </c>
      <c r="FA72" s="26">
        <v>0</v>
      </c>
      <c r="FB72" s="26">
        <v>0</v>
      </c>
      <c r="FC72" s="26">
        <v>0</v>
      </c>
      <c r="FD72" s="26">
        <v>0</v>
      </c>
      <c r="FE72" s="26">
        <v>0</v>
      </c>
      <c r="FF72" s="26">
        <v>0</v>
      </c>
      <c r="FG72" s="26">
        <v>0</v>
      </c>
      <c r="FH72" s="26">
        <v>0.85050599999999998</v>
      </c>
      <c r="FI72" s="26" t="s">
        <v>113</v>
      </c>
      <c r="FJ72" s="26" t="s">
        <v>113</v>
      </c>
      <c r="FK72" s="26">
        <v>2581.58311</v>
      </c>
      <c r="FL72" s="26" t="s">
        <v>113</v>
      </c>
      <c r="FM72" s="26" t="s">
        <v>113</v>
      </c>
      <c r="FO72">
        <v>7</v>
      </c>
      <c r="FR72">
        <v>1</v>
      </c>
      <c r="FS72">
        <v>0</v>
      </c>
      <c r="FT72">
        <v>1</v>
      </c>
      <c r="FU72">
        <v>0</v>
      </c>
      <c r="FV72">
        <v>0</v>
      </c>
      <c r="FW72">
        <v>0.50166666699999996</v>
      </c>
      <c r="FX72">
        <v>0</v>
      </c>
      <c r="FY72">
        <v>6.1592549999999998E-3</v>
      </c>
      <c r="FZ72">
        <v>8.3846849999999994E-3</v>
      </c>
      <c r="GA72">
        <v>0</v>
      </c>
      <c r="GB72">
        <v>0</v>
      </c>
      <c r="GC72">
        <v>0</v>
      </c>
      <c r="GD72">
        <v>1</v>
      </c>
      <c r="GK72">
        <v>0</v>
      </c>
      <c r="GL72">
        <v>0</v>
      </c>
      <c r="GM72">
        <v>0</v>
      </c>
      <c r="GN72">
        <v>1</v>
      </c>
      <c r="GO72">
        <v>0</v>
      </c>
      <c r="GP72">
        <v>0.50166666699999996</v>
      </c>
      <c r="GQ72">
        <v>0.49833333299999999</v>
      </c>
      <c r="GR72">
        <v>0</v>
      </c>
      <c r="GS72">
        <v>0</v>
      </c>
      <c r="GT72">
        <v>0</v>
      </c>
      <c r="GU72">
        <v>1</v>
      </c>
      <c r="GV72">
        <v>0</v>
      </c>
      <c r="GW72">
        <v>0</v>
      </c>
      <c r="GY72">
        <v>-8.0769039999999993E-3</v>
      </c>
      <c r="GZ72">
        <v>7.7388370000000001E-3</v>
      </c>
      <c r="HA72">
        <v>0</v>
      </c>
      <c r="HB72">
        <v>0</v>
      </c>
      <c r="HC72">
        <v>0</v>
      </c>
      <c r="HD72">
        <v>1</v>
      </c>
    </row>
    <row r="73" spans="9:212">
      <c r="I73" t="s">
        <v>254</v>
      </c>
      <c r="J73">
        <v>27</v>
      </c>
      <c r="K73">
        <v>276</v>
      </c>
      <c r="L73">
        <v>202212</v>
      </c>
      <c r="M73">
        <v>6</v>
      </c>
      <c r="N73">
        <v>1</v>
      </c>
      <c r="O73">
        <v>0</v>
      </c>
      <c r="P73">
        <v>457.87539570000001</v>
      </c>
      <c r="Q73">
        <v>85.496885919999997</v>
      </c>
      <c r="R73">
        <v>7.6932458879999999</v>
      </c>
      <c r="S73">
        <v>0</v>
      </c>
      <c r="T73">
        <v>0</v>
      </c>
      <c r="U73">
        <v>0.1699</v>
      </c>
      <c r="V73">
        <v>120</v>
      </c>
      <c r="W73">
        <v>6</v>
      </c>
      <c r="X73">
        <v>116</v>
      </c>
      <c r="Y73">
        <v>769.5</v>
      </c>
      <c r="Z73">
        <v>8500</v>
      </c>
      <c r="AA73">
        <v>0.20499999999999999</v>
      </c>
      <c r="AB73">
        <v>117.4009472</v>
      </c>
      <c r="AC73">
        <v>0</v>
      </c>
      <c r="AD73">
        <v>1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457.87539570000001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F73" t="s">
        <v>255</v>
      </c>
      <c r="BG73">
        <v>0</v>
      </c>
      <c r="BH73">
        <v>202212</v>
      </c>
      <c r="BI73">
        <v>276</v>
      </c>
      <c r="BJ73">
        <v>116</v>
      </c>
      <c r="BK73">
        <v>457.87539570000001</v>
      </c>
      <c r="BL73">
        <v>-117.4009472</v>
      </c>
      <c r="BM73">
        <v>0.1699</v>
      </c>
      <c r="BN73">
        <v>120</v>
      </c>
      <c r="BO73">
        <v>6</v>
      </c>
      <c r="BP73">
        <v>769.5</v>
      </c>
      <c r="BQ73">
        <v>12</v>
      </c>
      <c r="BR73" s="23">
        <v>0.21</v>
      </c>
      <c r="BS73">
        <v>12</v>
      </c>
      <c r="BU73">
        <v>0</v>
      </c>
      <c r="BV73">
        <v>0</v>
      </c>
      <c r="BY73">
        <v>0</v>
      </c>
      <c r="BZ73">
        <v>415.79</v>
      </c>
      <c r="CA73">
        <v>-100.35</v>
      </c>
      <c r="CB73">
        <v>-7.31</v>
      </c>
      <c r="CC73">
        <v>-107.65</v>
      </c>
      <c r="CE73">
        <v>577.08980266342292</v>
      </c>
      <c r="CF73">
        <v>-91.537026335056325</v>
      </c>
      <c r="CG73">
        <v>-9.4666415205701337</v>
      </c>
      <c r="CH73">
        <v>-101.00366785562646</v>
      </c>
      <c r="CI73">
        <v>-1745.7661400670993</v>
      </c>
      <c r="CJ73">
        <v>-476.31455275668282</v>
      </c>
      <c r="CK73">
        <v>-2222.0806928237826</v>
      </c>
      <c r="CM73">
        <v>1</v>
      </c>
      <c r="CN73">
        <v>1</v>
      </c>
      <c r="CO73">
        <v>0.7</v>
      </c>
      <c r="CP73">
        <v>457.88</v>
      </c>
      <c r="CQ73">
        <v>292.89999999999998</v>
      </c>
      <c r="CR73">
        <v>457.88</v>
      </c>
      <c r="CS73">
        <v>418.43</v>
      </c>
      <c r="CT73">
        <v>93.19</v>
      </c>
      <c r="CU73">
        <v>74.349999999999994</v>
      </c>
      <c r="CV73">
        <v>85.5</v>
      </c>
      <c r="CW73">
        <v>69.290000000000006</v>
      </c>
      <c r="CX73">
        <v>7.69</v>
      </c>
      <c r="CY73">
        <v>5.05</v>
      </c>
      <c r="DA73">
        <v>-0.51832617299999995</v>
      </c>
      <c r="DB73">
        <v>0.54274766299999999</v>
      </c>
      <c r="DC73">
        <v>-0.51832617299999995</v>
      </c>
      <c r="FK73" s="9"/>
      <c r="FO73">
        <v>7</v>
      </c>
      <c r="FR73">
        <v>1</v>
      </c>
      <c r="FS73">
        <v>0</v>
      </c>
      <c r="FT73">
        <v>1</v>
      </c>
      <c r="FU73">
        <v>0</v>
      </c>
      <c r="FV73">
        <v>0</v>
      </c>
      <c r="FW73">
        <v>0.50166666699999996</v>
      </c>
      <c r="FX73">
        <v>0</v>
      </c>
      <c r="FY73">
        <v>-1.917008E-3</v>
      </c>
      <c r="FZ73">
        <v>9.7992119999999999E-3</v>
      </c>
      <c r="GA73">
        <v>0</v>
      </c>
      <c r="GB73">
        <v>0</v>
      </c>
      <c r="GC73">
        <v>0</v>
      </c>
      <c r="GD73">
        <v>1</v>
      </c>
      <c r="GK73">
        <v>0</v>
      </c>
      <c r="GL73">
        <v>0</v>
      </c>
      <c r="GM73">
        <v>0</v>
      </c>
      <c r="GN73">
        <v>1</v>
      </c>
      <c r="GO73">
        <v>0</v>
      </c>
      <c r="GP73">
        <v>0.50166666699999996</v>
      </c>
      <c r="GQ73">
        <v>0.49833333299999999</v>
      </c>
      <c r="GR73">
        <v>0</v>
      </c>
      <c r="GS73">
        <v>0</v>
      </c>
      <c r="GT73">
        <v>0</v>
      </c>
      <c r="GU73">
        <v>1</v>
      </c>
      <c r="GV73">
        <v>0</v>
      </c>
      <c r="GW73">
        <v>0</v>
      </c>
      <c r="GY73">
        <v>0.175178897</v>
      </c>
      <c r="GZ73">
        <v>7.4028100000000001E-3</v>
      </c>
      <c r="HA73">
        <v>0</v>
      </c>
      <c r="HB73">
        <v>0</v>
      </c>
      <c r="HC73">
        <v>0</v>
      </c>
      <c r="HD73">
        <v>1</v>
      </c>
    </row>
    <row r="74" spans="9:212">
      <c r="I74" t="s">
        <v>254</v>
      </c>
      <c r="J74">
        <v>27</v>
      </c>
      <c r="K74">
        <v>277</v>
      </c>
      <c r="L74">
        <v>202301</v>
      </c>
      <c r="M74">
        <v>5</v>
      </c>
      <c r="N74">
        <v>1</v>
      </c>
      <c r="O74">
        <v>0</v>
      </c>
      <c r="P74">
        <v>372.37850980000002</v>
      </c>
      <c r="Q74">
        <v>85.496885919999997</v>
      </c>
      <c r="R74">
        <v>6.4827524780000001</v>
      </c>
      <c r="S74">
        <v>0</v>
      </c>
      <c r="T74">
        <v>0</v>
      </c>
      <c r="U74">
        <v>0.1699</v>
      </c>
      <c r="V74">
        <v>120</v>
      </c>
      <c r="W74">
        <v>5</v>
      </c>
      <c r="X74">
        <v>117</v>
      </c>
      <c r="Y74">
        <v>769.5</v>
      </c>
      <c r="Z74">
        <v>8500</v>
      </c>
      <c r="AA74">
        <v>0.20499999999999999</v>
      </c>
      <c r="AB74">
        <v>117.4009472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372.37850980000002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F74" t="s">
        <v>255</v>
      </c>
      <c r="BG74">
        <v>0</v>
      </c>
      <c r="BH74">
        <v>202301</v>
      </c>
      <c r="BI74">
        <v>277</v>
      </c>
      <c r="BJ74">
        <v>117</v>
      </c>
      <c r="BK74">
        <v>372.37850980000002</v>
      </c>
      <c r="BL74">
        <v>-117.4009472</v>
      </c>
      <c r="BM74">
        <v>0.1699</v>
      </c>
      <c r="BN74">
        <v>120</v>
      </c>
      <c r="BO74">
        <v>5</v>
      </c>
      <c r="BP74">
        <v>769.5</v>
      </c>
      <c r="BQ74">
        <v>12</v>
      </c>
      <c r="BR74" s="23">
        <v>0.21</v>
      </c>
      <c r="BS74">
        <v>1</v>
      </c>
      <c r="BU74">
        <v>0</v>
      </c>
      <c r="BV74">
        <v>0</v>
      </c>
      <c r="BY74">
        <v>0</v>
      </c>
      <c r="BZ74">
        <v>314.02999999999997</v>
      </c>
      <c r="CA74">
        <v>-101.77</v>
      </c>
      <c r="CB74">
        <v>-5.89</v>
      </c>
      <c r="CC74">
        <v>-107.65</v>
      </c>
      <c r="CE74">
        <v>484.25676459717272</v>
      </c>
      <c r="CF74">
        <v>-92.833038066250168</v>
      </c>
      <c r="CG74">
        <v>-8.1706297893762958</v>
      </c>
      <c r="CH74">
        <v>-101.00366785562646</v>
      </c>
      <c r="CI74">
        <v>-1838.5991781333494</v>
      </c>
      <c r="CJ74">
        <v>-484.48518254605909</v>
      </c>
      <c r="CK74">
        <v>-2323.0843606794087</v>
      </c>
      <c r="CM74">
        <v>1</v>
      </c>
      <c r="CN74">
        <v>1</v>
      </c>
      <c r="CO74">
        <v>0.63</v>
      </c>
      <c r="CP74">
        <v>372.38</v>
      </c>
      <c r="CQ74">
        <v>200.93</v>
      </c>
      <c r="CR74">
        <v>372.38</v>
      </c>
      <c r="CS74">
        <v>316.62</v>
      </c>
      <c r="CT74">
        <v>91.98</v>
      </c>
      <c r="CU74">
        <v>67.61</v>
      </c>
      <c r="CV74">
        <v>85.5</v>
      </c>
      <c r="CW74">
        <v>63.91</v>
      </c>
      <c r="CX74">
        <v>6.48</v>
      </c>
      <c r="CY74">
        <v>3.7</v>
      </c>
      <c r="DA74">
        <v>-2.860658527</v>
      </c>
      <c r="DB74">
        <v>2.543820185</v>
      </c>
      <c r="DC74">
        <v>-2.860658527</v>
      </c>
      <c r="FK74" s="9"/>
      <c r="FO74">
        <v>7</v>
      </c>
      <c r="FR74">
        <v>1</v>
      </c>
      <c r="FS74">
        <v>0</v>
      </c>
      <c r="FT74">
        <v>1</v>
      </c>
      <c r="FU74">
        <v>0</v>
      </c>
      <c r="FV74">
        <v>0</v>
      </c>
      <c r="FW74">
        <v>0.50166666699999996</v>
      </c>
      <c r="FX74">
        <v>0</v>
      </c>
      <c r="FY74">
        <v>0.115061571</v>
      </c>
      <c r="FZ74">
        <v>8.9203600000000004E-3</v>
      </c>
      <c r="GA74">
        <v>0</v>
      </c>
      <c r="GB74">
        <v>0</v>
      </c>
      <c r="GC74">
        <v>0</v>
      </c>
      <c r="GD74">
        <v>1</v>
      </c>
      <c r="GK74">
        <v>0</v>
      </c>
      <c r="GL74">
        <v>0</v>
      </c>
      <c r="GM74">
        <v>0</v>
      </c>
      <c r="GN74">
        <v>1</v>
      </c>
      <c r="GO74">
        <v>0</v>
      </c>
      <c r="GP74">
        <v>0.50166666699999996</v>
      </c>
      <c r="GQ74">
        <v>0.49833333299999999</v>
      </c>
      <c r="GR74">
        <v>0</v>
      </c>
      <c r="GS74">
        <v>0</v>
      </c>
      <c r="GT74">
        <v>0</v>
      </c>
      <c r="GU74">
        <v>1</v>
      </c>
      <c r="GV74">
        <v>0</v>
      </c>
      <c r="GW74">
        <v>0</v>
      </c>
      <c r="GY74">
        <v>-0.16715345700000001</v>
      </c>
      <c r="GZ74">
        <v>8.4753320000000004E-3</v>
      </c>
      <c r="HA74">
        <v>0</v>
      </c>
      <c r="HB74">
        <v>0</v>
      </c>
      <c r="HC74">
        <v>0.2</v>
      </c>
      <c r="HD74">
        <v>0.8</v>
      </c>
    </row>
    <row r="75" spans="9:212">
      <c r="I75" t="s">
        <v>254</v>
      </c>
      <c r="J75">
        <v>27</v>
      </c>
      <c r="K75">
        <v>278</v>
      </c>
      <c r="L75">
        <v>202302</v>
      </c>
      <c r="M75">
        <v>4</v>
      </c>
      <c r="N75">
        <v>1</v>
      </c>
      <c r="O75">
        <v>0</v>
      </c>
      <c r="P75">
        <v>286.88162390000002</v>
      </c>
      <c r="Q75">
        <v>85.496885919999997</v>
      </c>
      <c r="R75">
        <v>5.2722590680000003</v>
      </c>
      <c r="S75">
        <v>0</v>
      </c>
      <c r="T75">
        <v>0</v>
      </c>
      <c r="U75">
        <v>0.1699</v>
      </c>
      <c r="V75">
        <v>120</v>
      </c>
      <c r="W75">
        <v>4</v>
      </c>
      <c r="X75">
        <v>118</v>
      </c>
      <c r="Y75">
        <v>769.5</v>
      </c>
      <c r="Z75">
        <v>8500</v>
      </c>
      <c r="AA75">
        <v>0.20499999999999999</v>
      </c>
      <c r="AB75">
        <v>117.4009472</v>
      </c>
      <c r="AC75">
        <v>0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286.88162390000002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F75" t="s">
        <v>255</v>
      </c>
      <c r="BG75">
        <v>0</v>
      </c>
      <c r="BH75">
        <v>202302</v>
      </c>
      <c r="BI75">
        <v>278</v>
      </c>
      <c r="BJ75">
        <v>118</v>
      </c>
      <c r="BK75">
        <v>286.88162390000002</v>
      </c>
      <c r="BL75">
        <v>-117.4009472</v>
      </c>
      <c r="BM75">
        <v>0.1699</v>
      </c>
      <c r="BN75">
        <v>120</v>
      </c>
      <c r="BO75">
        <v>4</v>
      </c>
      <c r="BP75">
        <v>769.5</v>
      </c>
      <c r="BQ75">
        <v>12</v>
      </c>
      <c r="BR75" s="23">
        <v>0.21</v>
      </c>
      <c r="BS75">
        <v>2</v>
      </c>
      <c r="BU75">
        <v>0</v>
      </c>
      <c r="BV75">
        <v>0</v>
      </c>
      <c r="BY75">
        <v>0</v>
      </c>
      <c r="BZ75">
        <v>210.82</v>
      </c>
      <c r="CA75">
        <v>-103.21</v>
      </c>
      <c r="CB75">
        <v>-4.45</v>
      </c>
      <c r="CC75">
        <v>-107.65</v>
      </c>
      <c r="CE75">
        <v>390.10936543363459</v>
      </c>
      <c r="CF75">
        <v>-94.147399163538154</v>
      </c>
      <c r="CG75">
        <v>-6.8562686920883031</v>
      </c>
      <c r="CH75">
        <v>-101.00366785562646</v>
      </c>
      <c r="CI75">
        <v>-1932.7465772968876</v>
      </c>
      <c r="CJ75">
        <v>-491.34145123814739</v>
      </c>
      <c r="CK75">
        <v>-2424.0880285350349</v>
      </c>
      <c r="CM75">
        <v>1</v>
      </c>
      <c r="CN75">
        <v>1</v>
      </c>
      <c r="CO75">
        <v>0.37</v>
      </c>
      <c r="CP75">
        <v>286.88</v>
      </c>
      <c r="CQ75">
        <v>78.489999999999995</v>
      </c>
      <c r="CR75">
        <v>286.88</v>
      </c>
      <c r="CS75">
        <v>214.03</v>
      </c>
      <c r="CT75">
        <v>90.77</v>
      </c>
      <c r="CU75">
        <v>39.119999999999997</v>
      </c>
      <c r="CV75">
        <v>85.5</v>
      </c>
      <c r="CW75">
        <v>37.5</v>
      </c>
      <c r="CX75">
        <v>5.27</v>
      </c>
      <c r="CY75">
        <v>1.62</v>
      </c>
      <c r="DA75">
        <v>-4.8118521100000002</v>
      </c>
      <c r="DB75">
        <v>4.5441304750000002</v>
      </c>
      <c r="DC75">
        <v>-4.8118521100000002</v>
      </c>
      <c r="DL75">
        <f t="shared" ref="DL75:DL84" si="1">SUM(DL22:DW22)</f>
        <v>1</v>
      </c>
      <c r="DM75">
        <f>SUM(DM63:DW63)</f>
        <v>1</v>
      </c>
      <c r="DX75">
        <f t="shared" ref="DX75:DX84" si="2">SUM(DX22:EI22)</f>
        <v>4561.25</v>
      </c>
      <c r="DY75">
        <f>SUM(DY63:EI63)</f>
        <v>4561.25</v>
      </c>
      <c r="FK75" s="9"/>
      <c r="FO75">
        <v>7</v>
      </c>
      <c r="FR75">
        <v>1</v>
      </c>
      <c r="FS75">
        <v>0</v>
      </c>
      <c r="FT75">
        <v>1</v>
      </c>
      <c r="FU75">
        <v>0</v>
      </c>
      <c r="FV75">
        <v>0</v>
      </c>
      <c r="FW75">
        <v>0.50166666699999996</v>
      </c>
      <c r="FX75">
        <v>0</v>
      </c>
      <c r="FY75">
        <v>0.178680275</v>
      </c>
      <c r="FZ75">
        <v>9.0373629999999996E-3</v>
      </c>
      <c r="GA75">
        <v>0</v>
      </c>
      <c r="GB75">
        <v>0</v>
      </c>
      <c r="GC75">
        <v>0</v>
      </c>
      <c r="GD75">
        <v>1</v>
      </c>
      <c r="GK75">
        <v>0</v>
      </c>
      <c r="GL75">
        <v>0</v>
      </c>
      <c r="GM75">
        <v>0</v>
      </c>
      <c r="GN75">
        <v>1</v>
      </c>
      <c r="GO75">
        <v>0</v>
      </c>
      <c r="GP75">
        <v>0.50166666699999996</v>
      </c>
      <c r="GQ75">
        <v>0.49833333299999999</v>
      </c>
      <c r="GR75">
        <v>0</v>
      </c>
      <c r="GS75">
        <v>0</v>
      </c>
      <c r="GT75">
        <v>0</v>
      </c>
      <c r="GU75">
        <v>1</v>
      </c>
      <c r="GV75">
        <v>0</v>
      </c>
      <c r="GW75">
        <v>0</v>
      </c>
      <c r="GY75">
        <v>-0.11834704</v>
      </c>
      <c r="GZ75">
        <v>8.7856219999999999E-3</v>
      </c>
      <c r="HA75">
        <v>0</v>
      </c>
      <c r="HB75">
        <v>0</v>
      </c>
      <c r="HC75">
        <v>0.4</v>
      </c>
      <c r="HD75">
        <v>0.6</v>
      </c>
    </row>
    <row r="76" spans="9:212">
      <c r="I76" t="s">
        <v>254</v>
      </c>
      <c r="J76">
        <v>27</v>
      </c>
      <c r="K76">
        <v>279</v>
      </c>
      <c r="L76">
        <v>202303</v>
      </c>
      <c r="M76">
        <v>3</v>
      </c>
      <c r="N76">
        <v>1</v>
      </c>
      <c r="O76">
        <v>0</v>
      </c>
      <c r="P76">
        <v>201.384738</v>
      </c>
      <c r="Q76">
        <v>85.496885919999997</v>
      </c>
      <c r="R76">
        <v>4.0617656589999998</v>
      </c>
      <c r="S76">
        <v>0</v>
      </c>
      <c r="T76">
        <v>0</v>
      </c>
      <c r="U76">
        <v>0.1699</v>
      </c>
      <c r="V76">
        <v>120</v>
      </c>
      <c r="W76">
        <v>3</v>
      </c>
      <c r="X76">
        <v>119</v>
      </c>
      <c r="Y76">
        <v>769.5</v>
      </c>
      <c r="Z76">
        <v>8500</v>
      </c>
      <c r="AA76">
        <v>0.20499999999999999</v>
      </c>
      <c r="AB76">
        <v>117.4009472</v>
      </c>
      <c r="AC76">
        <v>0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201.384738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F76" t="s">
        <v>255</v>
      </c>
      <c r="BG76">
        <v>0</v>
      </c>
      <c r="BH76">
        <v>202303</v>
      </c>
      <c r="BI76">
        <v>279</v>
      </c>
      <c r="BJ76">
        <v>119</v>
      </c>
      <c r="BK76">
        <v>201.384738</v>
      </c>
      <c r="BL76">
        <v>-117.4009472</v>
      </c>
      <c r="BM76">
        <v>0.1699</v>
      </c>
      <c r="BN76">
        <v>120</v>
      </c>
      <c r="BO76">
        <v>3</v>
      </c>
      <c r="BP76">
        <v>769.5</v>
      </c>
      <c r="BQ76">
        <v>12</v>
      </c>
      <c r="BR76" s="23">
        <v>0.21</v>
      </c>
      <c r="BS76">
        <v>3</v>
      </c>
      <c r="BU76">
        <v>0</v>
      </c>
      <c r="BV76">
        <v>0</v>
      </c>
      <c r="BY76">
        <v>0</v>
      </c>
      <c r="BZ76">
        <v>106.15</v>
      </c>
      <c r="CA76">
        <v>-104.67</v>
      </c>
      <c r="CB76">
        <v>-2.98</v>
      </c>
      <c r="CC76">
        <v>-107.65</v>
      </c>
      <c r="CE76">
        <v>294.62899601027266</v>
      </c>
      <c r="CF76">
        <v>-95.480369423361921</v>
      </c>
      <c r="CG76">
        <v>-5.5232984322645429</v>
      </c>
      <c r="CH76">
        <v>-101.00366785562646</v>
      </c>
      <c r="CI76">
        <v>-2028.2269467202495</v>
      </c>
      <c r="CJ76">
        <v>-496.86474967041192</v>
      </c>
      <c r="CK76">
        <v>-2525.0916963906616</v>
      </c>
      <c r="CM76">
        <v>1</v>
      </c>
      <c r="CN76">
        <v>1</v>
      </c>
      <c r="CO76">
        <v>0.06</v>
      </c>
      <c r="CP76">
        <v>201.38</v>
      </c>
      <c r="CQ76">
        <v>6.57</v>
      </c>
      <c r="CR76">
        <v>201.38</v>
      </c>
      <c r="CS76">
        <v>112.97</v>
      </c>
      <c r="CT76">
        <v>89.56</v>
      </c>
      <c r="CU76">
        <v>6.19</v>
      </c>
      <c r="CV76">
        <v>85.5</v>
      </c>
      <c r="CW76">
        <v>6.01</v>
      </c>
      <c r="CX76">
        <v>4.0599999999999996</v>
      </c>
      <c r="CY76">
        <v>0.17</v>
      </c>
      <c r="DA76">
        <v>-6.7046293309999996</v>
      </c>
      <c r="DB76">
        <v>6.5464711720000004</v>
      </c>
      <c r="DC76">
        <v>-6.7046293309999996</v>
      </c>
      <c r="DL76">
        <f t="shared" si="1"/>
        <v>1</v>
      </c>
      <c r="DM76">
        <f t="shared" ref="DM76:DM84" si="3">SUM(DM64:DW64)</f>
        <v>1</v>
      </c>
      <c r="DX76">
        <f t="shared" si="2"/>
        <v>4401.2761812687204</v>
      </c>
      <c r="DY76">
        <f t="shared" ref="DY76:DY84" si="4">SUM(DY64:EI64)</f>
        <v>4403.6485900000007</v>
      </c>
      <c r="FK76" s="9"/>
      <c r="FO76">
        <v>7</v>
      </c>
      <c r="FR76">
        <v>1</v>
      </c>
      <c r="FS76">
        <v>0</v>
      </c>
      <c r="FT76">
        <v>1</v>
      </c>
      <c r="FU76">
        <v>0</v>
      </c>
      <c r="FV76">
        <v>0</v>
      </c>
      <c r="FW76">
        <v>0.50166666699999996</v>
      </c>
      <c r="FX76">
        <v>0</v>
      </c>
      <c r="FY76">
        <v>-8.0769039999999993E-3</v>
      </c>
      <c r="FZ76">
        <v>7.7388370000000001E-3</v>
      </c>
      <c r="GA76">
        <v>0</v>
      </c>
      <c r="GB76">
        <v>0</v>
      </c>
      <c r="GC76">
        <v>0</v>
      </c>
      <c r="GD76">
        <v>1</v>
      </c>
      <c r="GK76">
        <v>0</v>
      </c>
      <c r="GL76">
        <v>0</v>
      </c>
      <c r="GM76">
        <v>0</v>
      </c>
      <c r="GN76">
        <v>1</v>
      </c>
      <c r="GO76">
        <v>0</v>
      </c>
      <c r="GP76">
        <v>0.50166666699999996</v>
      </c>
      <c r="GQ76">
        <v>0.49833333299999999</v>
      </c>
      <c r="GR76">
        <v>0</v>
      </c>
      <c r="GS76">
        <v>0</v>
      </c>
      <c r="GT76">
        <v>0</v>
      </c>
      <c r="GU76">
        <v>1</v>
      </c>
      <c r="GV76">
        <v>0</v>
      </c>
      <c r="GW76">
        <v>0</v>
      </c>
      <c r="GY76">
        <v>-1.1124261E-2</v>
      </c>
      <c r="GZ76">
        <v>1.1126319000000001E-2</v>
      </c>
      <c r="HA76">
        <v>0</v>
      </c>
      <c r="HB76">
        <v>0</v>
      </c>
      <c r="HC76">
        <v>0.6</v>
      </c>
      <c r="HD76">
        <v>0.4</v>
      </c>
    </row>
    <row r="77" spans="9:212">
      <c r="I77" t="s">
        <v>254</v>
      </c>
      <c r="J77">
        <v>27</v>
      </c>
      <c r="K77">
        <v>280</v>
      </c>
      <c r="L77">
        <v>202304</v>
      </c>
      <c r="M77">
        <v>2</v>
      </c>
      <c r="N77">
        <v>1</v>
      </c>
      <c r="O77">
        <v>0</v>
      </c>
      <c r="P77">
        <v>115.8878521</v>
      </c>
      <c r="Q77">
        <v>85.496885919999997</v>
      </c>
      <c r="R77">
        <v>2.851272249</v>
      </c>
      <c r="S77">
        <v>0</v>
      </c>
      <c r="T77">
        <v>0</v>
      </c>
      <c r="U77">
        <v>0.1699</v>
      </c>
      <c r="V77">
        <v>120</v>
      </c>
      <c r="W77">
        <v>2</v>
      </c>
      <c r="X77">
        <v>120</v>
      </c>
      <c r="Y77">
        <v>769.5</v>
      </c>
      <c r="Z77">
        <v>8500</v>
      </c>
      <c r="AA77">
        <v>0.20499999999999999</v>
      </c>
      <c r="AB77">
        <v>117.4009472</v>
      </c>
      <c r="AC77">
        <v>0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115.8878521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F77" t="s">
        <v>255</v>
      </c>
      <c r="BG77">
        <v>0</v>
      </c>
      <c r="BH77">
        <v>202304</v>
      </c>
      <c r="BI77">
        <v>280</v>
      </c>
      <c r="BJ77">
        <v>120</v>
      </c>
      <c r="BK77">
        <v>115.8878521</v>
      </c>
      <c r="BL77">
        <v>-117.4009472</v>
      </c>
      <c r="BM77">
        <v>0.1699</v>
      </c>
      <c r="BN77">
        <v>120</v>
      </c>
      <c r="BO77">
        <v>2</v>
      </c>
      <c r="BP77">
        <v>769.5</v>
      </c>
      <c r="BQ77">
        <v>12</v>
      </c>
      <c r="BR77" s="23">
        <v>0.21</v>
      </c>
      <c r="BS77">
        <v>4</v>
      </c>
      <c r="BU77">
        <v>0</v>
      </c>
      <c r="BV77">
        <v>0</v>
      </c>
      <c r="BY77">
        <v>0</v>
      </c>
      <c r="BZ77" t="s">
        <v>113</v>
      </c>
      <c r="CA77">
        <v>-106.15</v>
      </c>
      <c r="CB77">
        <v>-1.5</v>
      </c>
      <c r="CC77">
        <v>-107.65</v>
      </c>
      <c r="CE77">
        <v>197.79678368982496</v>
      </c>
      <c r="CF77">
        <v>-96.832212320447681</v>
      </c>
      <c r="CG77">
        <v>-4.1714555351787768</v>
      </c>
      <c r="CH77">
        <v>-101.00366785562646</v>
      </c>
      <c r="CI77">
        <v>-2125.0591590406971</v>
      </c>
      <c r="CJ77">
        <v>-501.0362052055907</v>
      </c>
      <c r="CK77">
        <v>-2626.0953642462878</v>
      </c>
      <c r="CM77">
        <v>1</v>
      </c>
      <c r="CN77">
        <v>1</v>
      </c>
      <c r="CO77">
        <v>0</v>
      </c>
      <c r="CP77">
        <v>115.89</v>
      </c>
      <c r="CQ77">
        <v>0.12</v>
      </c>
      <c r="CR77">
        <v>115.89</v>
      </c>
      <c r="CS77">
        <v>62.57</v>
      </c>
      <c r="CT77">
        <v>88.35</v>
      </c>
      <c r="CU77">
        <v>0.19</v>
      </c>
      <c r="CV77">
        <v>85.5</v>
      </c>
      <c r="CW77">
        <v>0.19</v>
      </c>
      <c r="CX77">
        <v>2.85</v>
      </c>
      <c r="CY77">
        <v>0</v>
      </c>
      <c r="DA77">
        <v>-8.8718403129999999</v>
      </c>
      <c r="DB77">
        <v>8.5442546139999997</v>
      </c>
      <c r="DC77">
        <v>-8.8718403129999999</v>
      </c>
      <c r="DL77">
        <f t="shared" si="1"/>
        <v>1.0000000000000002</v>
      </c>
      <c r="DM77">
        <f t="shared" si="3"/>
        <v>0.99998999999999982</v>
      </c>
      <c r="DX77">
        <f t="shared" si="2"/>
        <v>4241.9825607304165</v>
      </c>
      <c r="DY77">
        <f t="shared" si="4"/>
        <v>4246.859120000001</v>
      </c>
      <c r="FK77" s="9"/>
      <c r="FO77">
        <v>7</v>
      </c>
      <c r="FR77">
        <v>1</v>
      </c>
      <c r="FS77">
        <v>0</v>
      </c>
      <c r="FT77">
        <v>1</v>
      </c>
      <c r="FU77">
        <v>0</v>
      </c>
      <c r="FV77">
        <v>0</v>
      </c>
      <c r="FW77">
        <v>0.50166666699999996</v>
      </c>
      <c r="FX77">
        <v>0</v>
      </c>
      <c r="FY77">
        <v>0.175178897</v>
      </c>
      <c r="FZ77">
        <v>7.4028100000000001E-3</v>
      </c>
      <c r="GA77">
        <v>0</v>
      </c>
      <c r="GB77">
        <v>0</v>
      </c>
      <c r="GC77">
        <v>0</v>
      </c>
      <c r="GD77">
        <v>1</v>
      </c>
      <c r="GK77">
        <v>0</v>
      </c>
      <c r="GL77">
        <v>0</v>
      </c>
      <c r="GM77">
        <v>0</v>
      </c>
      <c r="GN77">
        <v>1</v>
      </c>
      <c r="GO77">
        <v>0</v>
      </c>
      <c r="GP77">
        <v>0.50166666699999996</v>
      </c>
      <c r="GQ77">
        <v>0.49833333299999999</v>
      </c>
      <c r="GR77">
        <v>0</v>
      </c>
      <c r="GS77">
        <v>0</v>
      </c>
      <c r="GT77">
        <v>0</v>
      </c>
      <c r="GU77">
        <v>1</v>
      </c>
      <c r="GV77">
        <v>0</v>
      </c>
      <c r="GW77">
        <v>0</v>
      </c>
      <c r="GY77">
        <v>-0.178335243</v>
      </c>
      <c r="GZ77">
        <v>8.9097610000000004E-3</v>
      </c>
      <c r="HA77">
        <v>0</v>
      </c>
      <c r="HB77">
        <v>0</v>
      </c>
      <c r="HC77">
        <v>0.8</v>
      </c>
      <c r="HD77">
        <v>0.2</v>
      </c>
    </row>
    <row r="78" spans="9:212">
      <c r="I78" t="s">
        <v>254</v>
      </c>
      <c r="J78">
        <v>27</v>
      </c>
      <c r="K78">
        <v>281</v>
      </c>
      <c r="L78">
        <v>202305</v>
      </c>
      <c r="M78">
        <v>1</v>
      </c>
      <c r="N78">
        <v>1</v>
      </c>
      <c r="O78">
        <v>0</v>
      </c>
      <c r="P78">
        <v>30.390966169999999</v>
      </c>
      <c r="Q78">
        <v>85.496885919999997</v>
      </c>
      <c r="R78">
        <v>1.640778839</v>
      </c>
      <c r="S78">
        <v>0</v>
      </c>
      <c r="T78">
        <v>0</v>
      </c>
      <c r="U78">
        <v>0.1699</v>
      </c>
      <c r="V78">
        <v>120</v>
      </c>
      <c r="W78">
        <v>1</v>
      </c>
      <c r="X78">
        <v>121</v>
      </c>
      <c r="Y78">
        <v>769.5</v>
      </c>
      <c r="Z78">
        <v>8500</v>
      </c>
      <c r="AA78">
        <v>0.20499999999999999</v>
      </c>
      <c r="AB78">
        <v>117.4009472</v>
      </c>
      <c r="AC78">
        <v>0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30.390966169999999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F78" t="s">
        <v>255</v>
      </c>
      <c r="BG78">
        <v>0</v>
      </c>
      <c r="BH78">
        <v>202305</v>
      </c>
      <c r="BI78">
        <v>281</v>
      </c>
      <c r="BJ78">
        <v>121</v>
      </c>
      <c r="BK78">
        <v>30.390966169999999</v>
      </c>
      <c r="BL78">
        <v>-117.4009472</v>
      </c>
      <c r="BM78">
        <v>0.1699</v>
      </c>
      <c r="BN78">
        <v>120</v>
      </c>
      <c r="BO78">
        <v>1</v>
      </c>
      <c r="BP78">
        <v>769.5</v>
      </c>
      <c r="BQ78">
        <v>12</v>
      </c>
      <c r="BR78" s="23">
        <v>0.21</v>
      </c>
      <c r="BS78">
        <v>5</v>
      </c>
      <c r="BU78">
        <v>0</v>
      </c>
      <c r="BV78">
        <v>0</v>
      </c>
      <c r="BY78">
        <v>0</v>
      </c>
      <c r="BZ78" t="s">
        <v>113</v>
      </c>
      <c r="CA78" t="s">
        <v>113</v>
      </c>
      <c r="CB78" t="s">
        <v>113</v>
      </c>
      <c r="CC78" t="s">
        <v>113</v>
      </c>
      <c r="CE78">
        <v>99.593588629940271</v>
      </c>
      <c r="CF78">
        <v>-98.203195059884692</v>
      </c>
      <c r="CG78">
        <v>-2.8004727957417717</v>
      </c>
      <c r="CH78">
        <v>-101.00366785562646</v>
      </c>
      <c r="CI78">
        <v>-2223.2623541005819</v>
      </c>
      <c r="CJ78">
        <v>-503.83667800133247</v>
      </c>
      <c r="CK78">
        <v>-2727.0990321019144</v>
      </c>
      <c r="CM78">
        <v>1</v>
      </c>
      <c r="CN78">
        <v>1</v>
      </c>
      <c r="CO78">
        <v>0</v>
      </c>
      <c r="CP78">
        <v>30.39</v>
      </c>
      <c r="CQ78">
        <v>0.02</v>
      </c>
      <c r="CR78">
        <v>30.39</v>
      </c>
      <c r="CS78">
        <v>121.26</v>
      </c>
      <c r="CT78">
        <v>87.14</v>
      </c>
      <c r="CU78">
        <v>0.01</v>
      </c>
      <c r="CV78">
        <v>85.5</v>
      </c>
      <c r="CW78">
        <v>0.01</v>
      </c>
      <c r="CX78">
        <v>1.64</v>
      </c>
      <c r="CY78">
        <v>0</v>
      </c>
      <c r="DA78">
        <v>-10.73180752</v>
      </c>
      <c r="DB78">
        <v>10.54346585</v>
      </c>
      <c r="DC78">
        <v>-10.73180752</v>
      </c>
      <c r="DL78">
        <f t="shared" si="1"/>
        <v>1</v>
      </c>
      <c r="DM78">
        <f t="shared" si="3"/>
        <v>1</v>
      </c>
      <c r="DX78">
        <f t="shared" si="2"/>
        <v>4083.2754411742167</v>
      </c>
      <c r="DY78">
        <f t="shared" si="4"/>
        <v>4090.78523</v>
      </c>
      <c r="FK78" s="9"/>
      <c r="FO78">
        <v>7</v>
      </c>
      <c r="FR78">
        <v>1</v>
      </c>
      <c r="FS78">
        <v>0</v>
      </c>
      <c r="FT78">
        <v>1</v>
      </c>
      <c r="FU78">
        <v>0</v>
      </c>
      <c r="FV78">
        <v>0</v>
      </c>
      <c r="FW78">
        <v>0.50166666699999996</v>
      </c>
      <c r="FX78">
        <v>0</v>
      </c>
      <c r="FY78">
        <v>-0.16715345700000001</v>
      </c>
      <c r="FZ78">
        <v>8.4753320000000004E-3</v>
      </c>
      <c r="GA78">
        <v>0</v>
      </c>
      <c r="GB78">
        <v>0</v>
      </c>
      <c r="GC78">
        <v>0</v>
      </c>
      <c r="GD78">
        <v>1</v>
      </c>
      <c r="GK78">
        <v>0</v>
      </c>
      <c r="GL78">
        <v>0</v>
      </c>
      <c r="GM78">
        <v>0</v>
      </c>
      <c r="GN78">
        <v>1</v>
      </c>
      <c r="GO78">
        <v>0</v>
      </c>
      <c r="GP78">
        <v>0.50166666699999996</v>
      </c>
      <c r="GQ78">
        <v>0.49833333299999999</v>
      </c>
      <c r="GR78">
        <v>0</v>
      </c>
      <c r="GS78">
        <v>0</v>
      </c>
      <c r="GT78">
        <v>0</v>
      </c>
      <c r="GU78">
        <v>1</v>
      </c>
      <c r="GV78">
        <v>0</v>
      </c>
      <c r="GW78">
        <v>0</v>
      </c>
      <c r="GY78">
        <v>-3.8302450000000002E-2</v>
      </c>
      <c r="GZ78">
        <v>8.1209990000000003E-3</v>
      </c>
      <c r="HA78">
        <v>0</v>
      </c>
      <c r="HB78">
        <v>0</v>
      </c>
      <c r="HC78">
        <v>1</v>
      </c>
      <c r="HD78">
        <v>0</v>
      </c>
    </row>
    <row r="79" spans="9:212">
      <c r="I79" t="s">
        <v>254</v>
      </c>
      <c r="J79">
        <v>27</v>
      </c>
      <c r="K79">
        <v>282</v>
      </c>
      <c r="L79">
        <v>202306</v>
      </c>
      <c r="M79">
        <v>0</v>
      </c>
      <c r="N79">
        <v>1</v>
      </c>
      <c r="O79">
        <v>0</v>
      </c>
      <c r="P79">
        <v>-55.105919749999998</v>
      </c>
      <c r="Q79">
        <v>85.496885919999997</v>
      </c>
      <c r="R79">
        <v>0.430285429</v>
      </c>
      <c r="S79">
        <v>0</v>
      </c>
      <c r="T79">
        <v>0</v>
      </c>
      <c r="U79">
        <v>0.1699</v>
      </c>
      <c r="V79">
        <v>120</v>
      </c>
      <c r="W79">
        <v>0</v>
      </c>
      <c r="X79">
        <v>122</v>
      </c>
      <c r="Y79">
        <v>769.5</v>
      </c>
      <c r="Z79">
        <v>8500</v>
      </c>
      <c r="AA79">
        <v>0.20499999999999999</v>
      </c>
      <c r="AB79">
        <v>117.4009472</v>
      </c>
      <c r="AC79">
        <v>0</v>
      </c>
      <c r="AD79">
        <v>1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-55.105919749999998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F79" t="s">
        <v>255</v>
      </c>
      <c r="BG79">
        <v>0</v>
      </c>
      <c r="BH79">
        <v>202306</v>
      </c>
      <c r="BI79">
        <v>282</v>
      </c>
      <c r="BJ79">
        <v>122</v>
      </c>
      <c r="BK79">
        <v>-55.105919749999998</v>
      </c>
      <c r="BL79">
        <v>-117.4009472</v>
      </c>
      <c r="BM79">
        <v>0.1699</v>
      </c>
      <c r="BN79">
        <v>120</v>
      </c>
      <c r="BO79">
        <v>0</v>
      </c>
      <c r="BP79">
        <v>769.5</v>
      </c>
      <c r="BQ79">
        <v>12</v>
      </c>
      <c r="BR79" s="23">
        <v>0.21</v>
      </c>
      <c r="BS79">
        <v>6</v>
      </c>
      <c r="BU79">
        <v>0</v>
      </c>
      <c r="BV79">
        <v>0</v>
      </c>
      <c r="BY79">
        <v>0</v>
      </c>
      <c r="BZ79" t="s">
        <v>113</v>
      </c>
      <c r="CA79" t="s">
        <v>113</v>
      </c>
      <c r="CB79" t="s">
        <v>113</v>
      </c>
      <c r="CC79" t="s">
        <v>113</v>
      </c>
      <c r="CE79">
        <v>0</v>
      </c>
      <c r="CF79">
        <v>-99.593588629940271</v>
      </c>
      <c r="CG79">
        <v>-1.4100792256855708</v>
      </c>
      <c r="CH79">
        <v>-101.00366785562584</v>
      </c>
      <c r="CI79">
        <v>-2322.8559427305222</v>
      </c>
      <c r="CJ79">
        <v>-505.24675722701807</v>
      </c>
      <c r="CK79">
        <v>-2828.1026999575402</v>
      </c>
      <c r="CM79">
        <v>1</v>
      </c>
      <c r="CN79">
        <v>1</v>
      </c>
      <c r="CO79">
        <v>0</v>
      </c>
      <c r="CP79">
        <v>-55.11</v>
      </c>
      <c r="CQ79">
        <v>0</v>
      </c>
      <c r="CR79">
        <v>-55.11</v>
      </c>
      <c r="CS79">
        <v>43.43</v>
      </c>
      <c r="CT79">
        <v>85.93</v>
      </c>
      <c r="CU79">
        <v>0</v>
      </c>
      <c r="CV79">
        <v>85.5</v>
      </c>
      <c r="CW79">
        <v>0</v>
      </c>
      <c r="CX79">
        <v>0.43</v>
      </c>
      <c r="CY79">
        <v>0</v>
      </c>
      <c r="DA79">
        <v>-0.71560336000000002</v>
      </c>
      <c r="DB79">
        <v>10.543131969999999</v>
      </c>
      <c r="DC79">
        <v>-0.71560336000000002</v>
      </c>
      <c r="DL79">
        <f t="shared" si="1"/>
        <v>1.0000000000000002</v>
      </c>
      <c r="DM79">
        <f t="shared" si="3"/>
        <v>1</v>
      </c>
      <c r="DX79">
        <f t="shared" si="2"/>
        <v>3925.2366168364165</v>
      </c>
      <c r="DY79">
        <f t="shared" si="4"/>
        <v>3935.4779499999995</v>
      </c>
      <c r="FK79" s="9"/>
      <c r="FO79">
        <v>7</v>
      </c>
      <c r="FR79">
        <v>1</v>
      </c>
      <c r="FS79">
        <v>0</v>
      </c>
      <c r="FT79">
        <v>1</v>
      </c>
      <c r="FU79">
        <v>0</v>
      </c>
      <c r="FV79">
        <v>0</v>
      </c>
      <c r="FW79">
        <v>0.50166666699999996</v>
      </c>
      <c r="FX79">
        <v>0</v>
      </c>
      <c r="FY79">
        <v>-0.11834704</v>
      </c>
      <c r="FZ79">
        <v>8.7856219999999999E-3</v>
      </c>
      <c r="GA79">
        <v>0</v>
      </c>
      <c r="GB79">
        <v>0</v>
      </c>
      <c r="GC79">
        <v>0</v>
      </c>
      <c r="GD79">
        <v>1</v>
      </c>
      <c r="GK79">
        <v>0</v>
      </c>
      <c r="GL79">
        <v>0</v>
      </c>
      <c r="GM79">
        <v>0</v>
      </c>
      <c r="GN79">
        <v>1</v>
      </c>
      <c r="GO79">
        <v>0</v>
      </c>
      <c r="GP79">
        <v>0.50166666699999996</v>
      </c>
      <c r="GQ79">
        <v>0.49833333299999999</v>
      </c>
      <c r="GR79">
        <v>0</v>
      </c>
      <c r="GS79">
        <v>0</v>
      </c>
      <c r="GT79">
        <v>0</v>
      </c>
      <c r="GU79">
        <v>1</v>
      </c>
      <c r="GV79">
        <v>0</v>
      </c>
      <c r="GW79">
        <v>0</v>
      </c>
      <c r="GY79">
        <v>-2.209829E-2</v>
      </c>
      <c r="GZ79">
        <v>7.787118E-3</v>
      </c>
      <c r="HA79">
        <v>0</v>
      </c>
      <c r="HB79">
        <v>0.5</v>
      </c>
      <c r="HC79">
        <v>0.5</v>
      </c>
      <c r="HD79">
        <v>0</v>
      </c>
    </row>
    <row r="80" spans="9:212">
      <c r="I80" t="s">
        <v>254</v>
      </c>
      <c r="J80">
        <v>27</v>
      </c>
      <c r="K80">
        <v>283</v>
      </c>
      <c r="L80">
        <v>202307</v>
      </c>
      <c r="M80">
        <v>-1</v>
      </c>
      <c r="N80">
        <v>1</v>
      </c>
      <c r="O80">
        <v>0</v>
      </c>
      <c r="P80">
        <v>-140.6028057</v>
      </c>
      <c r="Q80">
        <v>85.496885919999997</v>
      </c>
      <c r="R80">
        <v>-0.78020798000000002</v>
      </c>
      <c r="S80">
        <v>0</v>
      </c>
      <c r="T80">
        <v>0</v>
      </c>
      <c r="U80">
        <v>0.1699</v>
      </c>
      <c r="V80">
        <v>120</v>
      </c>
      <c r="W80">
        <v>0</v>
      </c>
      <c r="X80">
        <v>123</v>
      </c>
      <c r="Y80">
        <v>769.5</v>
      </c>
      <c r="Z80">
        <v>8500</v>
      </c>
      <c r="AA80">
        <v>0.20499999999999999</v>
      </c>
      <c r="AB80">
        <v>117.4009472</v>
      </c>
      <c r="AC80">
        <v>0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-140.6028057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F80" t="s">
        <v>255</v>
      </c>
      <c r="BG80">
        <v>0</v>
      </c>
      <c r="BH80">
        <v>202307</v>
      </c>
      <c r="BI80">
        <v>283</v>
      </c>
      <c r="BJ80">
        <v>123</v>
      </c>
      <c r="BK80">
        <v>-140.6028057</v>
      </c>
      <c r="BL80">
        <v>-117.4009472</v>
      </c>
      <c r="BM80">
        <v>0.1699</v>
      </c>
      <c r="BN80">
        <v>120</v>
      </c>
      <c r="BO80">
        <v>0</v>
      </c>
      <c r="BP80">
        <v>769.5</v>
      </c>
      <c r="BQ80">
        <v>12</v>
      </c>
      <c r="BR80" s="23">
        <v>0.21</v>
      </c>
      <c r="BS80">
        <v>7</v>
      </c>
      <c r="BU80">
        <v>0</v>
      </c>
      <c r="BV80">
        <v>0</v>
      </c>
      <c r="BY80">
        <v>0</v>
      </c>
      <c r="BZ80" t="s">
        <v>113</v>
      </c>
      <c r="CA80" t="s">
        <v>113</v>
      </c>
      <c r="CB80" t="s">
        <v>113</v>
      </c>
      <c r="CC80" t="s">
        <v>113</v>
      </c>
      <c r="CE80">
        <v>0</v>
      </c>
      <c r="CF80">
        <v>0</v>
      </c>
      <c r="CG80">
        <v>0</v>
      </c>
      <c r="CH80">
        <v>0</v>
      </c>
      <c r="CI80">
        <v>-2322.8559427305222</v>
      </c>
      <c r="CJ80">
        <v>-505.24675722701807</v>
      </c>
      <c r="CK80">
        <v>-2828.1026999575402</v>
      </c>
      <c r="CM80">
        <v>1</v>
      </c>
      <c r="CN80">
        <v>1</v>
      </c>
      <c r="CO80" t="s">
        <v>113</v>
      </c>
      <c r="CP80">
        <v>-140.6</v>
      </c>
      <c r="CQ80" t="s">
        <v>113</v>
      </c>
      <c r="CR80">
        <v>-140.6</v>
      </c>
      <c r="CS80" t="s">
        <v>113</v>
      </c>
      <c r="CT80">
        <v>84.72</v>
      </c>
      <c r="CU80" t="s">
        <v>113</v>
      </c>
      <c r="CV80">
        <v>85.5</v>
      </c>
      <c r="CW80" t="s">
        <v>113</v>
      </c>
      <c r="CX80">
        <v>-0.78</v>
      </c>
      <c r="CY80" t="s">
        <v>113</v>
      </c>
      <c r="DA80">
        <v>-0.68734581500000003</v>
      </c>
      <c r="DB80">
        <v>10.543729539999999</v>
      </c>
      <c r="DC80">
        <v>-0.68734581500000003</v>
      </c>
      <c r="DL80">
        <f t="shared" si="1"/>
        <v>1</v>
      </c>
      <c r="DM80">
        <f t="shared" si="3"/>
        <v>0.99999000000000005</v>
      </c>
      <c r="DX80">
        <f t="shared" si="2"/>
        <v>3767.9186369256836</v>
      </c>
      <c r="DY80">
        <f t="shared" si="4"/>
        <v>3781.0223600000004</v>
      </c>
      <c r="FK80" s="9"/>
      <c r="FO80">
        <v>7</v>
      </c>
      <c r="FR80">
        <v>1</v>
      </c>
      <c r="FS80">
        <v>0</v>
      </c>
      <c r="FT80">
        <v>1</v>
      </c>
      <c r="FU80">
        <v>0</v>
      </c>
      <c r="FV80">
        <v>0</v>
      </c>
      <c r="FW80">
        <v>0.50166666699999996</v>
      </c>
      <c r="FX80">
        <v>0</v>
      </c>
      <c r="FY80">
        <v>-1.1124261E-2</v>
      </c>
      <c r="FZ80">
        <v>1.1126319000000001E-2</v>
      </c>
      <c r="GA80">
        <v>0</v>
      </c>
      <c r="GB80">
        <v>0</v>
      </c>
      <c r="GC80">
        <v>0</v>
      </c>
      <c r="GD80">
        <v>1</v>
      </c>
      <c r="GK80">
        <v>0</v>
      </c>
      <c r="GL80">
        <v>0</v>
      </c>
      <c r="GM80">
        <v>0</v>
      </c>
      <c r="GN80">
        <v>1</v>
      </c>
      <c r="GO80">
        <v>0</v>
      </c>
      <c r="GP80">
        <v>0.50166666699999996</v>
      </c>
      <c r="GQ80">
        <v>0.49833333299999999</v>
      </c>
      <c r="GR80">
        <v>0</v>
      </c>
      <c r="GS80">
        <v>0</v>
      </c>
      <c r="GT80">
        <v>0</v>
      </c>
      <c r="GU80">
        <v>1</v>
      </c>
      <c r="GV80">
        <v>0</v>
      </c>
      <c r="GW80">
        <v>0</v>
      </c>
      <c r="GY80">
        <v>6.1592549999999998E-3</v>
      </c>
      <c r="GZ80">
        <v>8.3846849999999994E-3</v>
      </c>
      <c r="HA80">
        <v>0</v>
      </c>
      <c r="HB80">
        <v>0.5</v>
      </c>
      <c r="HC80">
        <v>0.5</v>
      </c>
      <c r="HD80">
        <v>0</v>
      </c>
    </row>
    <row r="81" spans="9:212">
      <c r="I81" t="s">
        <v>254</v>
      </c>
      <c r="J81">
        <v>27</v>
      </c>
      <c r="K81">
        <v>284</v>
      </c>
      <c r="L81">
        <v>202308</v>
      </c>
      <c r="M81">
        <v>-2</v>
      </c>
      <c r="N81">
        <v>1</v>
      </c>
      <c r="O81">
        <v>0</v>
      </c>
      <c r="P81">
        <v>-226.0996916</v>
      </c>
      <c r="Q81">
        <v>85.496885919999997</v>
      </c>
      <c r="R81">
        <v>-1.9907013899999999</v>
      </c>
      <c r="S81">
        <v>0</v>
      </c>
      <c r="T81">
        <v>0</v>
      </c>
      <c r="U81">
        <v>0.1699</v>
      </c>
      <c r="V81">
        <v>120</v>
      </c>
      <c r="W81">
        <v>0</v>
      </c>
      <c r="X81">
        <v>124</v>
      </c>
      <c r="Y81">
        <v>769.5</v>
      </c>
      <c r="Z81">
        <v>8500</v>
      </c>
      <c r="AA81">
        <v>0.20499999999999999</v>
      </c>
      <c r="AB81">
        <v>117.4009472</v>
      </c>
      <c r="AC81">
        <v>0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-226.0996916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F81" t="s">
        <v>255</v>
      </c>
      <c r="BG81">
        <v>0</v>
      </c>
      <c r="BH81">
        <v>202308</v>
      </c>
      <c r="BI81">
        <v>284</v>
      </c>
      <c r="BJ81">
        <v>124</v>
      </c>
      <c r="BK81">
        <v>-226.0996916</v>
      </c>
      <c r="BL81">
        <v>-117.4009472</v>
      </c>
      <c r="BM81">
        <v>0.1699</v>
      </c>
      <c r="BN81">
        <v>120</v>
      </c>
      <c r="BO81">
        <v>0</v>
      </c>
      <c r="BP81">
        <v>769.5</v>
      </c>
      <c r="BQ81">
        <v>12</v>
      </c>
      <c r="BR81" s="23">
        <v>0.21</v>
      </c>
      <c r="BS81">
        <v>8</v>
      </c>
      <c r="BU81">
        <v>0</v>
      </c>
      <c r="BV81">
        <v>0</v>
      </c>
      <c r="BY81">
        <v>0</v>
      </c>
      <c r="BZ81" t="s">
        <v>113</v>
      </c>
      <c r="CA81" t="s">
        <v>113</v>
      </c>
      <c r="CB81" t="s">
        <v>113</v>
      </c>
      <c r="CC81" t="s">
        <v>113</v>
      </c>
      <c r="CE81">
        <v>0</v>
      </c>
      <c r="CF81">
        <v>0</v>
      </c>
      <c r="CG81">
        <v>0</v>
      </c>
      <c r="CH81">
        <v>0</v>
      </c>
      <c r="CI81">
        <v>-2322.8559427305222</v>
      </c>
      <c r="CJ81">
        <v>-505.24675722701807</v>
      </c>
      <c r="CK81">
        <v>-2828.1026999575402</v>
      </c>
      <c r="CM81">
        <v>1</v>
      </c>
      <c r="CN81">
        <v>1</v>
      </c>
      <c r="CO81" t="s">
        <v>113</v>
      </c>
      <c r="CP81">
        <v>-226.1</v>
      </c>
      <c r="CQ81" t="s">
        <v>113</v>
      </c>
      <c r="CR81">
        <v>-226.1</v>
      </c>
      <c r="CS81" t="s">
        <v>113</v>
      </c>
      <c r="CT81">
        <v>83.51</v>
      </c>
      <c r="CU81" t="s">
        <v>113</v>
      </c>
      <c r="CV81">
        <v>85.5</v>
      </c>
      <c r="CW81" t="s">
        <v>113</v>
      </c>
      <c r="CX81">
        <v>-1.99</v>
      </c>
      <c r="CY81" t="s">
        <v>113</v>
      </c>
      <c r="DA81">
        <v>-0.695422078</v>
      </c>
      <c r="DB81">
        <v>10.54514406</v>
      </c>
      <c r="DC81">
        <v>-0.695422078</v>
      </c>
      <c r="DL81">
        <f t="shared" si="1"/>
        <v>1</v>
      </c>
      <c r="DM81">
        <f t="shared" si="3"/>
        <v>1.0000100000000001</v>
      </c>
      <c r="DX81">
        <f t="shared" si="2"/>
        <v>3611.488759830434</v>
      </c>
      <c r="DY81">
        <f t="shared" si="4"/>
        <v>3627.58977</v>
      </c>
      <c r="FO81">
        <v>7</v>
      </c>
      <c r="FR81">
        <v>1</v>
      </c>
      <c r="FS81">
        <v>0</v>
      </c>
      <c r="FT81">
        <v>1</v>
      </c>
      <c r="FU81">
        <v>0</v>
      </c>
      <c r="FV81">
        <v>0</v>
      </c>
      <c r="FW81">
        <v>0.50166666699999996</v>
      </c>
      <c r="FX81">
        <v>0</v>
      </c>
      <c r="FY81">
        <v>-0.178335243</v>
      </c>
      <c r="FZ81">
        <v>8.9097610000000004E-3</v>
      </c>
      <c r="GA81">
        <v>0</v>
      </c>
      <c r="GB81">
        <v>0</v>
      </c>
      <c r="GC81">
        <v>0</v>
      </c>
      <c r="GD81">
        <v>1</v>
      </c>
      <c r="GK81">
        <v>0</v>
      </c>
      <c r="GL81">
        <v>0</v>
      </c>
      <c r="GM81">
        <v>0</v>
      </c>
      <c r="GN81">
        <v>1</v>
      </c>
      <c r="GO81">
        <v>0</v>
      </c>
      <c r="GP81">
        <v>0.50166666699999996</v>
      </c>
      <c r="GQ81">
        <v>0.49833333299999999</v>
      </c>
      <c r="GR81">
        <v>0</v>
      </c>
      <c r="GS81">
        <v>0</v>
      </c>
      <c r="GT81">
        <v>0</v>
      </c>
      <c r="GU81">
        <v>1</v>
      </c>
      <c r="GV81">
        <v>0</v>
      </c>
      <c r="GW81">
        <v>0</v>
      </c>
      <c r="GY81">
        <v>-1.917008E-3</v>
      </c>
      <c r="GZ81">
        <v>9.7992119999999999E-3</v>
      </c>
      <c r="HA81">
        <v>0</v>
      </c>
      <c r="HB81">
        <v>0.5</v>
      </c>
      <c r="HC81">
        <v>0.5</v>
      </c>
      <c r="HD81">
        <v>0</v>
      </c>
    </row>
    <row r="82" spans="9:212">
      <c r="I82" t="s">
        <v>254</v>
      </c>
      <c r="J82">
        <v>27</v>
      </c>
      <c r="K82">
        <v>285</v>
      </c>
      <c r="L82">
        <v>202309</v>
      </c>
      <c r="M82">
        <v>-3</v>
      </c>
      <c r="N82">
        <v>1</v>
      </c>
      <c r="O82">
        <v>0</v>
      </c>
      <c r="P82">
        <v>-311.59657750000002</v>
      </c>
      <c r="Q82">
        <v>85.496885919999997</v>
      </c>
      <c r="R82">
        <v>-3.2011948000000001</v>
      </c>
      <c r="S82">
        <v>0</v>
      </c>
      <c r="T82">
        <v>0</v>
      </c>
      <c r="U82">
        <v>0.1699</v>
      </c>
      <c r="V82">
        <v>120</v>
      </c>
      <c r="W82">
        <v>0</v>
      </c>
      <c r="X82">
        <v>125</v>
      </c>
      <c r="Y82">
        <v>769.5</v>
      </c>
      <c r="Z82">
        <v>8500</v>
      </c>
      <c r="AA82">
        <v>0.20499999999999999</v>
      </c>
      <c r="AB82">
        <v>117.4009472</v>
      </c>
      <c r="AC82">
        <v>0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-311.59657750000002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F82" t="s">
        <v>255</v>
      </c>
      <c r="BG82">
        <v>0</v>
      </c>
      <c r="BH82">
        <v>202309</v>
      </c>
      <c r="BI82">
        <v>285</v>
      </c>
      <c r="BJ82">
        <v>125</v>
      </c>
      <c r="BK82">
        <v>-311.59657750000002</v>
      </c>
      <c r="BL82">
        <v>-117.4009472</v>
      </c>
      <c r="BM82">
        <v>0.1699</v>
      </c>
      <c r="BN82">
        <v>120</v>
      </c>
      <c r="BO82">
        <v>0</v>
      </c>
      <c r="BP82">
        <v>769.5</v>
      </c>
      <c r="BQ82">
        <v>12</v>
      </c>
      <c r="BR82" s="23">
        <v>0.21</v>
      </c>
      <c r="BS82">
        <v>9</v>
      </c>
      <c r="BU82">
        <v>0</v>
      </c>
      <c r="BV82">
        <v>0</v>
      </c>
      <c r="BY82">
        <v>0</v>
      </c>
      <c r="BZ82" t="s">
        <v>113</v>
      </c>
      <c r="CA82" t="s">
        <v>113</v>
      </c>
      <c r="CB82" t="s">
        <v>113</v>
      </c>
      <c r="CC82" t="s">
        <v>113</v>
      </c>
      <c r="CE82">
        <v>0</v>
      </c>
      <c r="CF82">
        <v>0</v>
      </c>
      <c r="CG82">
        <v>0</v>
      </c>
      <c r="CH82">
        <v>0</v>
      </c>
      <c r="CI82">
        <v>-2322.8559427305222</v>
      </c>
      <c r="CJ82">
        <v>-505.24675722701807</v>
      </c>
      <c r="CK82">
        <v>-2828.1026999575402</v>
      </c>
      <c r="CM82">
        <v>1</v>
      </c>
      <c r="CN82">
        <v>1</v>
      </c>
      <c r="CO82" t="s">
        <v>113</v>
      </c>
      <c r="CP82">
        <v>-311.60000000000002</v>
      </c>
      <c r="CQ82" t="s">
        <v>113</v>
      </c>
      <c r="CR82">
        <v>-311.60000000000002</v>
      </c>
      <c r="CS82" t="s">
        <v>113</v>
      </c>
      <c r="CT82">
        <v>82.3</v>
      </c>
      <c r="CU82" t="s">
        <v>113</v>
      </c>
      <c r="CV82">
        <v>85.5</v>
      </c>
      <c r="CW82" t="s">
        <v>113</v>
      </c>
      <c r="CX82">
        <v>-3.2</v>
      </c>
      <c r="CY82" t="s">
        <v>113</v>
      </c>
      <c r="DA82">
        <v>-0.57844349900000003</v>
      </c>
      <c r="DB82">
        <v>10.544265210000001</v>
      </c>
      <c r="DC82">
        <v>-0.57844349900000003</v>
      </c>
      <c r="DL82">
        <f t="shared" si="1"/>
        <v>1</v>
      </c>
      <c r="DM82">
        <f t="shared" si="3"/>
        <v>1</v>
      </c>
      <c r="DX82">
        <f t="shared" si="2"/>
        <v>3455.9776593991705</v>
      </c>
      <c r="DY82">
        <f t="shared" si="4"/>
        <v>3475.2113100000001</v>
      </c>
      <c r="FO82">
        <v>7</v>
      </c>
      <c r="FR82">
        <v>1</v>
      </c>
      <c r="FS82">
        <v>0</v>
      </c>
      <c r="FT82">
        <v>1</v>
      </c>
      <c r="FU82">
        <v>0</v>
      </c>
      <c r="FV82">
        <v>0</v>
      </c>
      <c r="FW82">
        <v>0.50166666699999996</v>
      </c>
      <c r="FX82">
        <v>0</v>
      </c>
      <c r="FY82">
        <v>-3.8302450000000002E-2</v>
      </c>
      <c r="FZ82">
        <v>8.1209990000000003E-3</v>
      </c>
      <c r="GA82">
        <v>0</v>
      </c>
      <c r="GB82">
        <v>0</v>
      </c>
      <c r="GC82">
        <v>0</v>
      </c>
      <c r="GD82">
        <v>1</v>
      </c>
      <c r="GK82">
        <v>0</v>
      </c>
      <c r="GL82">
        <v>0</v>
      </c>
      <c r="GM82">
        <v>0</v>
      </c>
      <c r="GN82">
        <v>1</v>
      </c>
      <c r="GO82">
        <v>0</v>
      </c>
      <c r="GP82">
        <v>0.50166666699999996</v>
      </c>
      <c r="GQ82">
        <v>0.49833333299999999</v>
      </c>
      <c r="GR82">
        <v>0</v>
      </c>
      <c r="GS82">
        <v>0</v>
      </c>
      <c r="GT82">
        <v>0</v>
      </c>
      <c r="GU82">
        <v>1</v>
      </c>
      <c r="GV82">
        <v>0</v>
      </c>
      <c r="GW82">
        <v>0</v>
      </c>
      <c r="GY82">
        <v>0.115061571</v>
      </c>
      <c r="GZ82">
        <v>8.9203600000000004E-3</v>
      </c>
      <c r="HA82">
        <v>0</v>
      </c>
      <c r="HB82">
        <v>0.5</v>
      </c>
      <c r="HC82">
        <v>0.5</v>
      </c>
      <c r="HD82">
        <v>0</v>
      </c>
    </row>
    <row r="83" spans="9:212">
      <c r="I83" t="s">
        <v>254</v>
      </c>
      <c r="J83">
        <v>27</v>
      </c>
      <c r="K83">
        <v>286</v>
      </c>
      <c r="L83">
        <v>202310</v>
      </c>
      <c r="M83">
        <v>-4</v>
      </c>
      <c r="N83">
        <v>1</v>
      </c>
      <c r="O83">
        <v>0</v>
      </c>
      <c r="P83">
        <v>-397.09346340000002</v>
      </c>
      <c r="Q83">
        <v>85.496885919999997</v>
      </c>
      <c r="R83">
        <v>-4.4116882100000003</v>
      </c>
      <c r="S83">
        <v>0</v>
      </c>
      <c r="T83">
        <v>0</v>
      </c>
      <c r="U83">
        <v>0.1699</v>
      </c>
      <c r="V83">
        <v>120</v>
      </c>
      <c r="W83">
        <v>0</v>
      </c>
      <c r="X83">
        <v>126</v>
      </c>
      <c r="Y83">
        <v>769.5</v>
      </c>
      <c r="Z83">
        <v>8500</v>
      </c>
      <c r="AA83">
        <v>0.20499999999999999</v>
      </c>
      <c r="AB83">
        <v>117.4009472</v>
      </c>
      <c r="AC83">
        <v>0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-397.09346340000002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F83" t="s">
        <v>255</v>
      </c>
      <c r="BG83">
        <v>0</v>
      </c>
      <c r="BH83">
        <v>202310</v>
      </c>
      <c r="BI83">
        <v>286</v>
      </c>
      <c r="BJ83">
        <v>126</v>
      </c>
      <c r="BK83">
        <v>-397.09346340000002</v>
      </c>
      <c r="BL83">
        <v>-117.4009472</v>
      </c>
      <c r="BM83">
        <v>0.1699</v>
      </c>
      <c r="BN83">
        <v>120</v>
      </c>
      <c r="BO83">
        <v>0</v>
      </c>
      <c r="BP83">
        <v>769.5</v>
      </c>
      <c r="BQ83">
        <v>12</v>
      </c>
      <c r="BR83" s="23">
        <v>0.21</v>
      </c>
      <c r="BS83">
        <v>10</v>
      </c>
      <c r="BU83">
        <v>0</v>
      </c>
      <c r="BV83">
        <v>0</v>
      </c>
      <c r="BY83">
        <v>0</v>
      </c>
      <c r="BZ83" t="s">
        <v>113</v>
      </c>
      <c r="CA83" t="s">
        <v>113</v>
      </c>
      <c r="CB83" t="s">
        <v>113</v>
      </c>
      <c r="CC83" t="s">
        <v>113</v>
      </c>
      <c r="CE83">
        <v>0</v>
      </c>
      <c r="CF83">
        <v>0</v>
      </c>
      <c r="CG83">
        <v>0</v>
      </c>
      <c r="CH83">
        <v>0</v>
      </c>
      <c r="CI83">
        <v>-2322.8559427305222</v>
      </c>
      <c r="CJ83">
        <v>-505.24675722701807</v>
      </c>
      <c r="CK83">
        <v>-2828.1026999575402</v>
      </c>
      <c r="CM83">
        <v>1</v>
      </c>
      <c r="CN83">
        <v>1</v>
      </c>
      <c r="CO83" t="s">
        <v>113</v>
      </c>
      <c r="CP83">
        <v>-397.09</v>
      </c>
      <c r="CQ83" t="s">
        <v>113</v>
      </c>
      <c r="CR83">
        <v>-397.09</v>
      </c>
      <c r="CS83" t="s">
        <v>113</v>
      </c>
      <c r="CT83">
        <v>81.09</v>
      </c>
      <c r="CU83" t="s">
        <v>113</v>
      </c>
      <c r="CV83">
        <v>85.5</v>
      </c>
      <c r="CW83" t="s">
        <v>113</v>
      </c>
      <c r="CX83">
        <v>-4.41</v>
      </c>
      <c r="CY83" t="s">
        <v>113</v>
      </c>
      <c r="DA83">
        <v>-0.514824795</v>
      </c>
      <c r="DB83">
        <v>10.544382219999999</v>
      </c>
      <c r="DC83">
        <v>-0.514824795</v>
      </c>
      <c r="DL83">
        <f t="shared" si="1"/>
        <v>1.0000000000000002</v>
      </c>
      <c r="DM83">
        <f t="shared" si="3"/>
        <v>0.99999000000000005</v>
      </c>
      <c r="DX83">
        <f t="shared" si="2"/>
        <v>3301.1268885496406</v>
      </c>
      <c r="DY83">
        <f t="shared" si="4"/>
        <v>3323.6329000000001</v>
      </c>
      <c r="FO83">
        <v>7</v>
      </c>
      <c r="FR83">
        <v>1</v>
      </c>
      <c r="FS83">
        <v>0</v>
      </c>
      <c r="FT83">
        <v>1</v>
      </c>
      <c r="FU83">
        <v>0</v>
      </c>
      <c r="FV83">
        <v>0</v>
      </c>
      <c r="FW83">
        <v>0.50166666699999996</v>
      </c>
      <c r="FX83">
        <v>0</v>
      </c>
      <c r="FY83">
        <v>-2.209829E-2</v>
      </c>
      <c r="FZ83">
        <v>7.787118E-3</v>
      </c>
      <c r="GA83">
        <v>0</v>
      </c>
      <c r="GB83">
        <v>0</v>
      </c>
      <c r="GC83">
        <v>0</v>
      </c>
      <c r="GD83">
        <v>1</v>
      </c>
      <c r="GK83">
        <v>0</v>
      </c>
      <c r="GL83">
        <v>0</v>
      </c>
      <c r="GM83">
        <v>0</v>
      </c>
      <c r="GN83">
        <v>1</v>
      </c>
      <c r="GO83">
        <v>0</v>
      </c>
      <c r="GP83">
        <v>0.50166666699999996</v>
      </c>
      <c r="GQ83">
        <v>0.49833333299999999</v>
      </c>
      <c r="GR83">
        <v>0</v>
      </c>
      <c r="GS83">
        <v>0</v>
      </c>
      <c r="GT83">
        <v>0</v>
      </c>
      <c r="GU83">
        <v>1</v>
      </c>
      <c r="GV83">
        <v>0</v>
      </c>
      <c r="GW83">
        <v>0</v>
      </c>
      <c r="GY83">
        <v>0.178680275</v>
      </c>
      <c r="GZ83">
        <v>9.0373629999999996E-3</v>
      </c>
      <c r="HA83">
        <v>0</v>
      </c>
      <c r="HB83">
        <v>0.5</v>
      </c>
      <c r="HC83">
        <v>0.5</v>
      </c>
      <c r="HD83">
        <v>0</v>
      </c>
    </row>
    <row r="84" spans="9:212">
      <c r="I84" t="s">
        <v>254</v>
      </c>
      <c r="J84">
        <v>27</v>
      </c>
      <c r="K84">
        <v>287</v>
      </c>
      <c r="L84">
        <v>202311</v>
      </c>
      <c r="M84">
        <v>-5</v>
      </c>
      <c r="N84">
        <v>1</v>
      </c>
      <c r="O84">
        <v>0</v>
      </c>
      <c r="P84">
        <v>-482.59034930000001</v>
      </c>
      <c r="Q84">
        <v>85.496885919999997</v>
      </c>
      <c r="R84">
        <v>-5.6221816200000001</v>
      </c>
      <c r="S84">
        <v>0</v>
      </c>
      <c r="T84">
        <v>0</v>
      </c>
      <c r="U84">
        <v>0.1699</v>
      </c>
      <c r="V84">
        <v>120</v>
      </c>
      <c r="W84">
        <v>0</v>
      </c>
      <c r="X84">
        <v>127</v>
      </c>
      <c r="Y84">
        <v>769.5</v>
      </c>
      <c r="Z84">
        <v>8500</v>
      </c>
      <c r="AA84">
        <v>0.20499999999999999</v>
      </c>
      <c r="AB84">
        <v>117.4009472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-482.59034930000001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F84" t="s">
        <v>255</v>
      </c>
      <c r="BG84">
        <v>0</v>
      </c>
      <c r="BH84">
        <v>202311</v>
      </c>
      <c r="BI84">
        <v>287</v>
      </c>
      <c r="BJ84">
        <v>127</v>
      </c>
      <c r="BK84">
        <v>-482.59034930000001</v>
      </c>
      <c r="BL84">
        <v>-117.4009472</v>
      </c>
      <c r="BM84">
        <v>0.1699</v>
      </c>
      <c r="BN84">
        <v>120</v>
      </c>
      <c r="BO84">
        <v>0</v>
      </c>
      <c r="BP84">
        <v>769.5</v>
      </c>
      <c r="BQ84">
        <v>12</v>
      </c>
      <c r="BR84" s="23">
        <v>0.21</v>
      </c>
      <c r="BS84">
        <v>11</v>
      </c>
      <c r="BU84">
        <v>0</v>
      </c>
      <c r="BV84">
        <v>0</v>
      </c>
      <c r="BY84">
        <v>0</v>
      </c>
      <c r="BZ84" t="s">
        <v>113</v>
      </c>
      <c r="CA84" t="s">
        <v>113</v>
      </c>
      <c r="CB84" t="s">
        <v>113</v>
      </c>
      <c r="CC84" t="s">
        <v>113</v>
      </c>
      <c r="CE84">
        <v>0</v>
      </c>
      <c r="CF84">
        <v>0</v>
      </c>
      <c r="CG84">
        <v>0</v>
      </c>
      <c r="CH84">
        <v>0</v>
      </c>
      <c r="CI84">
        <v>-2322.8559427305222</v>
      </c>
      <c r="CJ84">
        <v>-505.24675722701807</v>
      </c>
      <c r="CK84">
        <v>-2828.1026999575402</v>
      </c>
      <c r="CM84">
        <v>1</v>
      </c>
      <c r="CN84">
        <v>1</v>
      </c>
      <c r="CO84" t="s">
        <v>113</v>
      </c>
      <c r="CP84">
        <v>-482.59</v>
      </c>
      <c r="CQ84" t="s">
        <v>113</v>
      </c>
      <c r="CR84">
        <v>-482.59</v>
      </c>
      <c r="CS84" t="s">
        <v>113</v>
      </c>
      <c r="CT84">
        <v>79.87</v>
      </c>
      <c r="CU84" t="s">
        <v>113</v>
      </c>
      <c r="CV84">
        <v>85.5</v>
      </c>
      <c r="CW84" t="s">
        <v>113</v>
      </c>
      <c r="CX84">
        <v>-5.62</v>
      </c>
      <c r="CY84" t="s">
        <v>113</v>
      </c>
      <c r="DA84">
        <v>-0.701581974</v>
      </c>
      <c r="DB84">
        <v>10.54308369</v>
      </c>
      <c r="DC84">
        <v>-0.701581974</v>
      </c>
      <c r="DL84">
        <f t="shared" si="1"/>
        <v>1.0000000000000002</v>
      </c>
      <c r="DM84">
        <f t="shared" si="3"/>
        <v>1.0000100000000001</v>
      </c>
      <c r="DX84">
        <f t="shared" si="2"/>
        <v>3147.2352693260705</v>
      </c>
      <c r="DY84">
        <f t="shared" si="4"/>
        <v>3173.1455300000002</v>
      </c>
      <c r="FO84">
        <v>7</v>
      </c>
      <c r="FR84">
        <v>1</v>
      </c>
      <c r="FS84">
        <v>0</v>
      </c>
      <c r="FT84">
        <v>1</v>
      </c>
      <c r="FU84">
        <v>0</v>
      </c>
      <c r="FV84">
        <v>0</v>
      </c>
      <c r="FW84">
        <v>0.50166666699999996</v>
      </c>
      <c r="FX84">
        <v>0</v>
      </c>
      <c r="FY84">
        <v>6.1592549999999998E-3</v>
      </c>
      <c r="FZ84">
        <v>8.3846849999999994E-3</v>
      </c>
      <c r="GA84">
        <v>0</v>
      </c>
      <c r="GB84">
        <v>0</v>
      </c>
      <c r="GC84">
        <v>0</v>
      </c>
      <c r="GD84">
        <v>1</v>
      </c>
      <c r="GK84">
        <v>0</v>
      </c>
      <c r="GL84">
        <v>0</v>
      </c>
      <c r="GM84">
        <v>0</v>
      </c>
      <c r="GN84">
        <v>1</v>
      </c>
      <c r="GO84">
        <v>0</v>
      </c>
      <c r="GP84">
        <v>0.50166666699999996</v>
      </c>
      <c r="GQ84">
        <v>0.49833333299999999</v>
      </c>
      <c r="GR84">
        <v>0</v>
      </c>
      <c r="GS84">
        <v>0</v>
      </c>
      <c r="GT84">
        <v>0</v>
      </c>
      <c r="GU84">
        <v>1</v>
      </c>
      <c r="GV84">
        <v>0</v>
      </c>
      <c r="GW84">
        <v>0</v>
      </c>
      <c r="GY84">
        <v>-8.0769039999999993E-3</v>
      </c>
      <c r="GZ84">
        <v>7.7388370000000001E-3</v>
      </c>
      <c r="HA84">
        <v>0</v>
      </c>
      <c r="HB84">
        <v>0.5</v>
      </c>
      <c r="HC84">
        <v>0.5</v>
      </c>
      <c r="HD84">
        <v>0</v>
      </c>
    </row>
    <row r="85" spans="9:212">
      <c r="I85" t="s">
        <v>256</v>
      </c>
      <c r="J85">
        <v>3</v>
      </c>
      <c r="K85">
        <v>255</v>
      </c>
      <c r="L85">
        <v>202103</v>
      </c>
      <c r="M85">
        <v>3</v>
      </c>
      <c r="N85">
        <v>1</v>
      </c>
      <c r="O85">
        <v>944.91</v>
      </c>
      <c r="P85">
        <v>944.91</v>
      </c>
      <c r="Q85">
        <v>306.67</v>
      </c>
      <c r="R85">
        <v>16.68</v>
      </c>
      <c r="S85">
        <v>0</v>
      </c>
      <c r="T85">
        <v>0</v>
      </c>
      <c r="U85">
        <v>0.15989999999999999</v>
      </c>
      <c r="V85">
        <v>84</v>
      </c>
      <c r="W85">
        <v>3</v>
      </c>
      <c r="X85">
        <v>81</v>
      </c>
      <c r="Y85">
        <v>741.5</v>
      </c>
      <c r="Z85">
        <v>18200</v>
      </c>
      <c r="AA85">
        <v>0.105247253</v>
      </c>
      <c r="AB85">
        <v>323.35103909999998</v>
      </c>
      <c r="AC85">
        <v>0</v>
      </c>
      <c r="AD85">
        <v>1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944.91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F85" t="s">
        <v>257</v>
      </c>
      <c r="BG85">
        <v>1</v>
      </c>
      <c r="BH85">
        <v>202103</v>
      </c>
      <c r="BI85">
        <v>255</v>
      </c>
      <c r="BJ85">
        <v>81</v>
      </c>
      <c r="BK85">
        <v>944.91</v>
      </c>
      <c r="BL85">
        <v>-323.35103909999998</v>
      </c>
      <c r="BM85">
        <v>0.15989999999999999</v>
      </c>
      <c r="BN85">
        <v>84</v>
      </c>
      <c r="BO85">
        <v>3</v>
      </c>
      <c r="BP85">
        <v>741.5</v>
      </c>
      <c r="BQ85">
        <v>12</v>
      </c>
      <c r="BR85" s="23">
        <v>0.11</v>
      </c>
      <c r="BS85">
        <v>3</v>
      </c>
      <c r="BU85">
        <v>0</v>
      </c>
      <c r="BV85">
        <v>0</v>
      </c>
      <c r="BY85">
        <v>1</v>
      </c>
      <c r="BZ85">
        <v>944.91</v>
      </c>
      <c r="CA85" t="s">
        <v>113</v>
      </c>
      <c r="CB85" t="s">
        <v>113</v>
      </c>
      <c r="CC85" t="s">
        <v>113</v>
      </c>
      <c r="CE85">
        <v>944.91</v>
      </c>
      <c r="CF85">
        <v>0</v>
      </c>
      <c r="CG85">
        <v>0</v>
      </c>
      <c r="CH85">
        <v>-323.40098633452345</v>
      </c>
      <c r="CI85">
        <v>-310.97562847796212</v>
      </c>
      <c r="CJ85">
        <v>-12.425357856561318</v>
      </c>
      <c r="CK85">
        <v>-323.40098633452345</v>
      </c>
      <c r="CM85">
        <v>1</v>
      </c>
      <c r="CN85">
        <v>1</v>
      </c>
      <c r="CO85">
        <v>1</v>
      </c>
      <c r="CP85">
        <v>944.91</v>
      </c>
      <c r="CQ85">
        <v>944.91</v>
      </c>
      <c r="CR85">
        <v>944.91</v>
      </c>
      <c r="CS85">
        <v>944.91</v>
      </c>
      <c r="CT85" t="s">
        <v>113</v>
      </c>
      <c r="CU85" t="s">
        <v>113</v>
      </c>
      <c r="CV85" t="s">
        <v>113</v>
      </c>
      <c r="CW85" t="s">
        <v>113</v>
      </c>
      <c r="CX85" t="s">
        <v>113</v>
      </c>
      <c r="CY85" t="s">
        <v>113</v>
      </c>
      <c r="DA85">
        <v>-6.3815062710000001</v>
      </c>
      <c r="DB85">
        <v>6.6044565979999996</v>
      </c>
      <c r="DC85">
        <v>-6.3815062710000001</v>
      </c>
      <c r="FO85">
        <v>7</v>
      </c>
      <c r="FR85">
        <v>1</v>
      </c>
      <c r="FS85">
        <v>0</v>
      </c>
      <c r="FT85">
        <v>1</v>
      </c>
      <c r="FU85">
        <v>0</v>
      </c>
      <c r="FV85">
        <v>0</v>
      </c>
      <c r="FW85">
        <v>0.50166666699999996</v>
      </c>
      <c r="FX85">
        <v>0</v>
      </c>
      <c r="FY85">
        <v>-1.917008E-3</v>
      </c>
      <c r="FZ85">
        <v>9.7992119999999999E-3</v>
      </c>
      <c r="GA85">
        <v>0</v>
      </c>
      <c r="GB85">
        <v>0</v>
      </c>
      <c r="GC85">
        <v>0</v>
      </c>
      <c r="GD85">
        <v>1</v>
      </c>
      <c r="GK85">
        <v>0</v>
      </c>
      <c r="GL85">
        <v>0</v>
      </c>
      <c r="GM85">
        <v>0</v>
      </c>
      <c r="GN85">
        <v>1</v>
      </c>
      <c r="GO85">
        <v>0</v>
      </c>
      <c r="GP85">
        <v>0.66833333299999997</v>
      </c>
      <c r="GQ85">
        <v>0.33166666700000003</v>
      </c>
      <c r="GR85">
        <v>0</v>
      </c>
      <c r="GS85">
        <v>1</v>
      </c>
      <c r="GT85">
        <v>0</v>
      </c>
      <c r="GU85">
        <v>0</v>
      </c>
      <c r="GV85">
        <v>0</v>
      </c>
      <c r="GW85">
        <v>0</v>
      </c>
      <c r="GY85">
        <v>-1.1124261E-2</v>
      </c>
      <c r="GZ85">
        <v>1.1126319000000001E-2</v>
      </c>
      <c r="HA85">
        <v>0</v>
      </c>
      <c r="HB85">
        <v>0</v>
      </c>
      <c r="HC85">
        <v>0.6</v>
      </c>
      <c r="HD85">
        <v>0.4</v>
      </c>
    </row>
    <row r="86" spans="9:212">
      <c r="I86" t="s">
        <v>256</v>
      </c>
      <c r="J86">
        <v>3</v>
      </c>
      <c r="K86">
        <v>256</v>
      </c>
      <c r="L86">
        <v>202104</v>
      </c>
      <c r="M86">
        <v>2</v>
      </c>
      <c r="N86">
        <v>1</v>
      </c>
      <c r="O86">
        <v>0</v>
      </c>
      <c r="P86">
        <v>634.15092579999998</v>
      </c>
      <c r="Q86">
        <v>310.75907430000001</v>
      </c>
      <c r="R86">
        <v>12.59092575</v>
      </c>
      <c r="S86">
        <v>0</v>
      </c>
      <c r="T86">
        <v>0</v>
      </c>
      <c r="U86">
        <v>0.15989999999999999</v>
      </c>
      <c r="V86">
        <v>84</v>
      </c>
      <c r="W86">
        <v>2</v>
      </c>
      <c r="X86">
        <v>82</v>
      </c>
      <c r="Y86">
        <v>741.5</v>
      </c>
      <c r="Z86">
        <v>18200</v>
      </c>
      <c r="AA86">
        <v>0.105247253</v>
      </c>
      <c r="AB86">
        <v>323.35103909999998</v>
      </c>
      <c r="AC86">
        <v>0</v>
      </c>
      <c r="AD86">
        <v>1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634.15092579999998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F86" t="s">
        <v>257</v>
      </c>
      <c r="BG86">
        <v>0</v>
      </c>
      <c r="BH86">
        <v>202104</v>
      </c>
      <c r="BI86">
        <v>256</v>
      </c>
      <c r="BJ86">
        <v>82</v>
      </c>
      <c r="BK86">
        <v>634.15092579999998</v>
      </c>
      <c r="BL86">
        <v>-323.35103909999998</v>
      </c>
      <c r="BM86">
        <v>0.15989999999999999</v>
      </c>
      <c r="BN86">
        <v>84</v>
      </c>
      <c r="BO86">
        <v>2</v>
      </c>
      <c r="BP86">
        <v>741.5</v>
      </c>
      <c r="BQ86">
        <v>12</v>
      </c>
      <c r="BR86" s="23">
        <v>0.11</v>
      </c>
      <c r="BS86">
        <v>4</v>
      </c>
      <c r="BU86">
        <v>0</v>
      </c>
      <c r="BV86">
        <v>0</v>
      </c>
      <c r="BY86">
        <v>0</v>
      </c>
      <c r="BZ86">
        <v>634.1</v>
      </c>
      <c r="CA86">
        <v>-310.81</v>
      </c>
      <c r="CB86">
        <v>-12.59</v>
      </c>
      <c r="CC86">
        <v>-323.39999999999998</v>
      </c>
      <c r="CE86">
        <v>634.09993941547646</v>
      </c>
      <c r="CF86">
        <v>-310.81006058452346</v>
      </c>
      <c r="CG86">
        <v>-12.590925749999998</v>
      </c>
      <c r="CH86">
        <v>-323.40098633452345</v>
      </c>
      <c r="CI86">
        <v>-621.78568906248552</v>
      </c>
      <c r="CJ86">
        <v>-25.016283606561316</v>
      </c>
      <c r="CK86">
        <v>-646.8019726690469</v>
      </c>
      <c r="CM86">
        <v>1</v>
      </c>
      <c r="CN86">
        <v>1</v>
      </c>
      <c r="CO86">
        <v>0.02</v>
      </c>
      <c r="CP86">
        <v>634.15</v>
      </c>
      <c r="CQ86">
        <v>14.64</v>
      </c>
      <c r="CR86">
        <v>634.15</v>
      </c>
      <c r="CS86">
        <v>634.4</v>
      </c>
      <c r="CT86">
        <v>323.35000000000002</v>
      </c>
      <c r="CU86">
        <v>7.45</v>
      </c>
      <c r="CV86">
        <v>310.76</v>
      </c>
      <c r="CW86">
        <v>7.16</v>
      </c>
      <c r="CX86">
        <v>12.59</v>
      </c>
      <c r="CY86">
        <v>0.28999999999999998</v>
      </c>
      <c r="DA86">
        <v>-8.5487172529999995</v>
      </c>
      <c r="DB86">
        <v>8.6022400399999999</v>
      </c>
      <c r="DC86">
        <v>-8.5487172529999995</v>
      </c>
      <c r="FO86">
        <v>7</v>
      </c>
      <c r="FR86">
        <v>1</v>
      </c>
      <c r="FS86">
        <v>0</v>
      </c>
      <c r="FT86">
        <v>1</v>
      </c>
      <c r="FU86">
        <v>0</v>
      </c>
      <c r="FV86">
        <v>0</v>
      </c>
      <c r="FW86">
        <v>0.50166666699999996</v>
      </c>
      <c r="FX86">
        <v>0</v>
      </c>
      <c r="FY86">
        <v>0.115061571</v>
      </c>
      <c r="FZ86">
        <v>8.9203600000000004E-3</v>
      </c>
      <c r="GA86">
        <v>0</v>
      </c>
      <c r="GB86">
        <v>0</v>
      </c>
      <c r="GC86">
        <v>0</v>
      </c>
      <c r="GD86">
        <v>1</v>
      </c>
      <c r="GK86">
        <v>0</v>
      </c>
      <c r="GL86">
        <v>0</v>
      </c>
      <c r="GM86">
        <v>0</v>
      </c>
      <c r="GN86">
        <v>1</v>
      </c>
      <c r="GO86">
        <v>0</v>
      </c>
      <c r="GP86">
        <v>0.66833333299999997</v>
      </c>
      <c r="GQ86">
        <v>0.33166666700000003</v>
      </c>
      <c r="GR86">
        <v>0</v>
      </c>
      <c r="GS86">
        <v>1</v>
      </c>
      <c r="GT86">
        <v>0</v>
      </c>
      <c r="GU86">
        <v>0</v>
      </c>
      <c r="GV86">
        <v>0</v>
      </c>
      <c r="GW86">
        <v>0</v>
      </c>
      <c r="GY86">
        <v>-0.178335243</v>
      </c>
      <c r="GZ86">
        <v>8.9097610000000004E-3</v>
      </c>
      <c r="HA86">
        <v>0</v>
      </c>
      <c r="HB86">
        <v>0</v>
      </c>
      <c r="HC86">
        <v>0.8</v>
      </c>
      <c r="HD86">
        <v>0.2</v>
      </c>
    </row>
    <row r="87" spans="9:212">
      <c r="I87" t="s">
        <v>256</v>
      </c>
      <c r="J87">
        <v>3</v>
      </c>
      <c r="K87">
        <v>257</v>
      </c>
      <c r="L87">
        <v>202105</v>
      </c>
      <c r="M87">
        <v>1</v>
      </c>
      <c r="N87">
        <v>1</v>
      </c>
      <c r="O87">
        <v>0</v>
      </c>
      <c r="P87">
        <v>323.39185149999997</v>
      </c>
      <c r="Q87">
        <v>310.75907430000001</v>
      </c>
      <c r="R87">
        <v>8.4500610859999998</v>
      </c>
      <c r="S87">
        <v>0</v>
      </c>
      <c r="T87">
        <v>0</v>
      </c>
      <c r="U87">
        <v>0.15989999999999999</v>
      </c>
      <c r="V87">
        <v>84</v>
      </c>
      <c r="W87">
        <v>1</v>
      </c>
      <c r="X87">
        <v>83</v>
      </c>
      <c r="Y87">
        <v>741.5</v>
      </c>
      <c r="Z87">
        <v>18200</v>
      </c>
      <c r="AA87">
        <v>0.105247253</v>
      </c>
      <c r="AB87">
        <v>323.35103909999998</v>
      </c>
      <c r="AC87">
        <v>0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323.39185149999997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F87" t="s">
        <v>257</v>
      </c>
      <c r="BG87">
        <v>0</v>
      </c>
      <c r="BH87">
        <v>202105</v>
      </c>
      <c r="BI87">
        <v>257</v>
      </c>
      <c r="BJ87">
        <v>83</v>
      </c>
      <c r="BK87">
        <v>323.39185149999997</v>
      </c>
      <c r="BL87">
        <v>-323.35103909999998</v>
      </c>
      <c r="BM87">
        <v>0.15989999999999999</v>
      </c>
      <c r="BN87">
        <v>84</v>
      </c>
      <c r="BO87">
        <v>1</v>
      </c>
      <c r="BP87">
        <v>741.5</v>
      </c>
      <c r="BQ87">
        <v>12</v>
      </c>
      <c r="BR87" s="23">
        <v>0.11</v>
      </c>
      <c r="BS87">
        <v>5</v>
      </c>
      <c r="BU87">
        <v>0</v>
      </c>
      <c r="BV87">
        <v>0</v>
      </c>
      <c r="BY87">
        <v>0</v>
      </c>
      <c r="BZ87">
        <v>319.14999999999998</v>
      </c>
      <c r="CA87">
        <v>-314.95</v>
      </c>
      <c r="CB87">
        <v>-8.4499999999999993</v>
      </c>
      <c r="CC87">
        <v>-323.39999999999998</v>
      </c>
      <c r="CE87">
        <v>319.1483347736642</v>
      </c>
      <c r="CF87">
        <v>-314.95160464181225</v>
      </c>
      <c r="CG87">
        <v>-8.4493816927112224</v>
      </c>
      <c r="CH87">
        <v>-323.40098633452345</v>
      </c>
      <c r="CI87">
        <v>-936.73729370429783</v>
      </c>
      <c r="CJ87">
        <v>-33.465665299272537</v>
      </c>
      <c r="CK87">
        <v>-970.20295900357041</v>
      </c>
      <c r="CM87">
        <v>1</v>
      </c>
      <c r="CN87">
        <v>1</v>
      </c>
      <c r="CO87">
        <v>0</v>
      </c>
      <c r="CP87">
        <v>323.39</v>
      </c>
      <c r="CQ87">
        <v>0.02</v>
      </c>
      <c r="CR87">
        <v>323.39</v>
      </c>
      <c r="CS87">
        <v>170</v>
      </c>
      <c r="CT87">
        <v>319.20999999999998</v>
      </c>
      <c r="CU87">
        <v>0.05</v>
      </c>
      <c r="CV87">
        <v>310.76</v>
      </c>
      <c r="CW87">
        <v>0.05</v>
      </c>
      <c r="CX87">
        <v>8.4499999999999993</v>
      </c>
      <c r="CY87">
        <v>0</v>
      </c>
      <c r="DA87">
        <v>-10.40868446</v>
      </c>
      <c r="DB87">
        <v>10.601451279999999</v>
      </c>
      <c r="DC87">
        <v>-10.40868446</v>
      </c>
      <c r="FO87">
        <v>7</v>
      </c>
      <c r="FR87">
        <v>1</v>
      </c>
      <c r="FS87">
        <v>0</v>
      </c>
      <c r="FT87">
        <v>1</v>
      </c>
      <c r="FU87">
        <v>0</v>
      </c>
      <c r="FV87">
        <v>0</v>
      </c>
      <c r="FW87">
        <v>0.50166666699999996</v>
      </c>
      <c r="FX87">
        <v>0</v>
      </c>
      <c r="FY87">
        <v>0.178680275</v>
      </c>
      <c r="FZ87">
        <v>9.0373629999999996E-3</v>
      </c>
      <c r="GA87">
        <v>0</v>
      </c>
      <c r="GB87">
        <v>0</v>
      </c>
      <c r="GC87">
        <v>0</v>
      </c>
      <c r="GD87">
        <v>1</v>
      </c>
      <c r="GK87">
        <v>0</v>
      </c>
      <c r="GL87">
        <v>0</v>
      </c>
      <c r="GM87">
        <v>0</v>
      </c>
      <c r="GN87">
        <v>1</v>
      </c>
      <c r="GO87">
        <v>0</v>
      </c>
      <c r="GP87">
        <v>0.66833333299999997</v>
      </c>
      <c r="GQ87">
        <v>0.33166666700000003</v>
      </c>
      <c r="GR87">
        <v>0</v>
      </c>
      <c r="GS87">
        <v>1</v>
      </c>
      <c r="GT87">
        <v>0</v>
      </c>
      <c r="GU87">
        <v>0</v>
      </c>
      <c r="GV87">
        <v>0</v>
      </c>
      <c r="GW87">
        <v>0</v>
      </c>
      <c r="GY87">
        <v>-3.8302450000000002E-2</v>
      </c>
      <c r="GZ87">
        <v>8.1209990000000003E-3</v>
      </c>
      <c r="HA87">
        <v>0</v>
      </c>
      <c r="HB87">
        <v>0</v>
      </c>
      <c r="HC87">
        <v>1</v>
      </c>
      <c r="HD87">
        <v>0</v>
      </c>
    </row>
    <row r="88" spans="9:212">
      <c r="I88" t="s">
        <v>256</v>
      </c>
      <c r="J88">
        <v>3</v>
      </c>
      <c r="K88">
        <v>258</v>
      </c>
      <c r="L88">
        <v>202106</v>
      </c>
      <c r="M88">
        <v>0</v>
      </c>
      <c r="N88">
        <v>1</v>
      </c>
      <c r="O88">
        <v>0</v>
      </c>
      <c r="P88">
        <v>12.63277725</v>
      </c>
      <c r="Q88">
        <v>310.75907430000001</v>
      </c>
      <c r="R88">
        <v>4.3091964210000002</v>
      </c>
      <c r="S88">
        <v>0</v>
      </c>
      <c r="T88">
        <v>0</v>
      </c>
      <c r="U88">
        <v>0.15989999999999999</v>
      </c>
      <c r="V88">
        <v>84</v>
      </c>
      <c r="W88">
        <v>0</v>
      </c>
      <c r="X88">
        <v>84</v>
      </c>
      <c r="Y88">
        <v>741.5</v>
      </c>
      <c r="Z88">
        <v>18200</v>
      </c>
      <c r="AA88">
        <v>0.105247253</v>
      </c>
      <c r="AB88">
        <v>323.35103909999998</v>
      </c>
      <c r="AC88">
        <v>0</v>
      </c>
      <c r="AD88">
        <v>1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12.63277725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F88" t="s">
        <v>257</v>
      </c>
      <c r="BG88">
        <v>0</v>
      </c>
      <c r="BH88">
        <v>202106</v>
      </c>
      <c r="BI88">
        <v>258</v>
      </c>
      <c r="BJ88">
        <v>84</v>
      </c>
      <c r="BK88">
        <v>12.63277725</v>
      </c>
      <c r="BL88">
        <v>-323.35103909999998</v>
      </c>
      <c r="BM88">
        <v>0.15989999999999999</v>
      </c>
      <c r="BN88">
        <v>84</v>
      </c>
      <c r="BO88">
        <v>0</v>
      </c>
      <c r="BP88">
        <v>741.5</v>
      </c>
      <c r="BQ88">
        <v>12</v>
      </c>
      <c r="BR88" s="23">
        <v>0.11</v>
      </c>
      <c r="BS88">
        <v>6</v>
      </c>
      <c r="BU88">
        <v>0</v>
      </c>
      <c r="BV88">
        <v>0</v>
      </c>
      <c r="BY88">
        <v>0</v>
      </c>
      <c r="BZ88" t="s">
        <v>113</v>
      </c>
      <c r="CA88">
        <v>-319.14999999999998</v>
      </c>
      <c r="CB88">
        <v>-4.25</v>
      </c>
      <c r="CC88">
        <v>-323.39999999999998</v>
      </c>
      <c r="CE88">
        <v>0</v>
      </c>
      <c r="CF88">
        <v>-319.1483347736642</v>
      </c>
      <c r="CG88">
        <v>-4.2526515608590749</v>
      </c>
      <c r="CH88">
        <v>-323.40098633452328</v>
      </c>
      <c r="CI88">
        <v>-1255.885628477962</v>
      </c>
      <c r="CJ88">
        <v>-37.718316860131608</v>
      </c>
      <c r="CK88">
        <v>-1293.6039453380936</v>
      </c>
      <c r="CM88">
        <v>1</v>
      </c>
      <c r="CN88">
        <v>1</v>
      </c>
      <c r="CO88">
        <v>0</v>
      </c>
      <c r="CP88">
        <v>12.63</v>
      </c>
      <c r="CQ88">
        <v>0</v>
      </c>
      <c r="CR88">
        <v>12.63</v>
      </c>
      <c r="CS88">
        <v>684.41</v>
      </c>
      <c r="CT88">
        <v>315.07</v>
      </c>
      <c r="CU88">
        <v>0</v>
      </c>
      <c r="CV88">
        <v>310.76</v>
      </c>
      <c r="CW88">
        <v>0</v>
      </c>
      <c r="CX88">
        <v>4.3099999999999996</v>
      </c>
      <c r="CY88">
        <v>0</v>
      </c>
      <c r="DA88">
        <v>-0.3924803</v>
      </c>
      <c r="DB88">
        <v>10.6011174</v>
      </c>
      <c r="DC88">
        <v>-0.3924803</v>
      </c>
      <c r="FO88">
        <v>7</v>
      </c>
      <c r="FR88">
        <v>1</v>
      </c>
      <c r="FS88">
        <v>0</v>
      </c>
      <c r="FT88">
        <v>1</v>
      </c>
      <c r="FU88">
        <v>0</v>
      </c>
      <c r="FV88">
        <v>0</v>
      </c>
      <c r="FW88">
        <v>0.50166666699999996</v>
      </c>
      <c r="FX88">
        <v>0</v>
      </c>
      <c r="FY88">
        <v>-8.0769039999999993E-3</v>
      </c>
      <c r="FZ88">
        <v>7.7388370000000001E-3</v>
      </c>
      <c r="GA88">
        <v>0</v>
      </c>
      <c r="GB88">
        <v>0</v>
      </c>
      <c r="GC88">
        <v>0</v>
      </c>
      <c r="GD88">
        <v>1</v>
      </c>
      <c r="GK88">
        <v>0</v>
      </c>
      <c r="GL88">
        <v>0</v>
      </c>
      <c r="GM88">
        <v>0</v>
      </c>
      <c r="GN88">
        <v>1</v>
      </c>
      <c r="GO88">
        <v>0</v>
      </c>
      <c r="GP88">
        <v>0.66833333299999997</v>
      </c>
      <c r="GQ88">
        <v>0.33166666700000003</v>
      </c>
      <c r="GR88">
        <v>0</v>
      </c>
      <c r="GS88">
        <v>1</v>
      </c>
      <c r="GT88">
        <v>0</v>
      </c>
      <c r="GU88">
        <v>0</v>
      </c>
      <c r="GV88">
        <v>0</v>
      </c>
      <c r="GW88">
        <v>0</v>
      </c>
      <c r="GY88">
        <v>-2.209829E-2</v>
      </c>
      <c r="GZ88">
        <v>7.787118E-3</v>
      </c>
      <c r="HA88">
        <v>0</v>
      </c>
      <c r="HB88">
        <v>0.5</v>
      </c>
      <c r="HC88">
        <v>0.5</v>
      </c>
      <c r="HD88">
        <v>0</v>
      </c>
    </row>
    <row r="89" spans="9:212">
      <c r="I89" t="s">
        <v>256</v>
      </c>
      <c r="J89">
        <v>3</v>
      </c>
      <c r="K89">
        <v>259</v>
      </c>
      <c r="L89">
        <v>202107</v>
      </c>
      <c r="M89">
        <v>-1</v>
      </c>
      <c r="N89">
        <v>1</v>
      </c>
      <c r="O89">
        <v>0</v>
      </c>
      <c r="P89">
        <v>-298.12629700000002</v>
      </c>
      <c r="Q89">
        <v>310.75907430000001</v>
      </c>
      <c r="R89">
        <v>0.168331757</v>
      </c>
      <c r="S89">
        <v>0</v>
      </c>
      <c r="T89">
        <v>0</v>
      </c>
      <c r="U89">
        <v>0.15989999999999999</v>
      </c>
      <c r="V89">
        <v>84</v>
      </c>
      <c r="W89">
        <v>0</v>
      </c>
      <c r="X89">
        <v>85</v>
      </c>
      <c r="Y89">
        <v>741.5</v>
      </c>
      <c r="Z89">
        <v>18200</v>
      </c>
      <c r="AA89">
        <v>0.105247253</v>
      </c>
      <c r="AB89">
        <v>323.35103909999998</v>
      </c>
      <c r="AC89">
        <v>0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-298.12629700000002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F89" t="s">
        <v>257</v>
      </c>
      <c r="BG89">
        <v>0</v>
      </c>
      <c r="BH89">
        <v>202107</v>
      </c>
      <c r="BI89">
        <v>259</v>
      </c>
      <c r="BJ89">
        <v>85</v>
      </c>
      <c r="BK89">
        <v>-298.12629700000002</v>
      </c>
      <c r="BL89">
        <v>-323.35103909999998</v>
      </c>
      <c r="BM89">
        <v>0.15989999999999999</v>
      </c>
      <c r="BN89">
        <v>84</v>
      </c>
      <c r="BO89">
        <v>0</v>
      </c>
      <c r="BP89">
        <v>741.5</v>
      </c>
      <c r="BQ89">
        <v>12</v>
      </c>
      <c r="BR89" s="23">
        <v>0.11</v>
      </c>
      <c r="BS89">
        <v>7</v>
      </c>
      <c r="BU89">
        <v>0</v>
      </c>
      <c r="BV89">
        <v>0</v>
      </c>
      <c r="BY89">
        <v>0</v>
      </c>
      <c r="BZ89" t="s">
        <v>113</v>
      </c>
      <c r="CA89" t="s">
        <v>113</v>
      </c>
      <c r="CB89" t="s">
        <v>113</v>
      </c>
      <c r="CC89" t="s">
        <v>113</v>
      </c>
      <c r="CE89">
        <v>0</v>
      </c>
      <c r="CF89">
        <v>0</v>
      </c>
      <c r="CG89">
        <v>0</v>
      </c>
      <c r="CH89">
        <v>0</v>
      </c>
      <c r="CI89">
        <v>-1255.885628477962</v>
      </c>
      <c r="CJ89">
        <v>-37.718316860131608</v>
      </c>
      <c r="CK89">
        <v>-1293.6039453380936</v>
      </c>
      <c r="CM89">
        <v>1</v>
      </c>
      <c r="CN89">
        <v>1</v>
      </c>
      <c r="CO89" t="s">
        <v>113</v>
      </c>
      <c r="CP89">
        <v>-298.13</v>
      </c>
      <c r="CQ89" t="s">
        <v>113</v>
      </c>
      <c r="CR89">
        <v>-298.13</v>
      </c>
      <c r="CS89" t="s">
        <v>113</v>
      </c>
      <c r="CT89">
        <v>310.93</v>
      </c>
      <c r="CU89" t="s">
        <v>113</v>
      </c>
      <c r="CV89">
        <v>310.76</v>
      </c>
      <c r="CW89" t="s">
        <v>113</v>
      </c>
      <c r="CX89">
        <v>0.17</v>
      </c>
      <c r="CY89" t="s">
        <v>113</v>
      </c>
      <c r="DA89">
        <v>-0.36422275500000001</v>
      </c>
      <c r="DB89">
        <v>10.601714960000001</v>
      </c>
      <c r="DC89">
        <v>-0.36422275500000001</v>
      </c>
      <c r="FO89">
        <v>7</v>
      </c>
      <c r="FR89">
        <v>1</v>
      </c>
      <c r="FS89">
        <v>0</v>
      </c>
      <c r="FT89">
        <v>1</v>
      </c>
      <c r="FU89">
        <v>0</v>
      </c>
      <c r="FV89">
        <v>0</v>
      </c>
      <c r="FW89">
        <v>0.50166666699999996</v>
      </c>
      <c r="FX89">
        <v>0</v>
      </c>
      <c r="FY89">
        <v>0.175178897</v>
      </c>
      <c r="FZ89">
        <v>7.4028100000000001E-3</v>
      </c>
      <c r="GA89">
        <v>0</v>
      </c>
      <c r="GB89">
        <v>0</v>
      </c>
      <c r="GC89">
        <v>0</v>
      </c>
      <c r="GD89">
        <v>1</v>
      </c>
      <c r="GK89">
        <v>0</v>
      </c>
      <c r="GL89">
        <v>0</v>
      </c>
      <c r="GM89">
        <v>0</v>
      </c>
      <c r="GN89">
        <v>1</v>
      </c>
      <c r="GO89">
        <v>0</v>
      </c>
      <c r="GP89">
        <v>0.66833333299999997</v>
      </c>
      <c r="GQ89">
        <v>0.33166666700000003</v>
      </c>
      <c r="GR89">
        <v>0</v>
      </c>
      <c r="GS89">
        <v>1</v>
      </c>
      <c r="GT89">
        <v>0</v>
      </c>
      <c r="GU89">
        <v>0</v>
      </c>
      <c r="GV89">
        <v>0</v>
      </c>
      <c r="GW89">
        <v>0</v>
      </c>
      <c r="GY89">
        <v>6.1592549999999998E-3</v>
      </c>
      <c r="GZ89">
        <v>8.3846849999999994E-3</v>
      </c>
      <c r="HA89">
        <v>0</v>
      </c>
      <c r="HB89">
        <v>0.5</v>
      </c>
      <c r="HC89">
        <v>0.5</v>
      </c>
      <c r="HD89">
        <v>0</v>
      </c>
    </row>
    <row r="90" spans="9:212">
      <c r="I90" t="s">
        <v>256</v>
      </c>
      <c r="J90">
        <v>3</v>
      </c>
      <c r="K90">
        <v>260</v>
      </c>
      <c r="L90">
        <v>202108</v>
      </c>
      <c r="M90">
        <v>-2</v>
      </c>
      <c r="N90">
        <v>1</v>
      </c>
      <c r="O90">
        <v>0</v>
      </c>
      <c r="P90">
        <v>-608.88537129999997</v>
      </c>
      <c r="Q90">
        <v>310.75907430000001</v>
      </c>
      <c r="R90">
        <v>-3.9725329079999998</v>
      </c>
      <c r="S90">
        <v>0</v>
      </c>
      <c r="T90">
        <v>0</v>
      </c>
      <c r="U90">
        <v>0.15989999999999999</v>
      </c>
      <c r="V90">
        <v>84</v>
      </c>
      <c r="W90">
        <v>0</v>
      </c>
      <c r="X90">
        <v>86</v>
      </c>
      <c r="Y90">
        <v>741.5</v>
      </c>
      <c r="Z90">
        <v>18200</v>
      </c>
      <c r="AA90">
        <v>0.105247253</v>
      </c>
      <c r="AB90">
        <v>323.35103909999998</v>
      </c>
      <c r="AC90">
        <v>0</v>
      </c>
      <c r="AD90">
        <v>1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-608.88537129999997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F90" t="s">
        <v>257</v>
      </c>
      <c r="BG90">
        <v>0</v>
      </c>
      <c r="BH90">
        <v>202108</v>
      </c>
      <c r="BI90">
        <v>260</v>
      </c>
      <c r="BJ90">
        <v>86</v>
      </c>
      <c r="BK90">
        <v>-608.88537129999997</v>
      </c>
      <c r="BL90">
        <v>-323.35103909999998</v>
      </c>
      <c r="BM90">
        <v>0.15989999999999999</v>
      </c>
      <c r="BN90">
        <v>84</v>
      </c>
      <c r="BO90">
        <v>0</v>
      </c>
      <c r="BP90">
        <v>741.5</v>
      </c>
      <c r="BQ90">
        <v>12</v>
      </c>
      <c r="BR90" s="23">
        <v>0.11</v>
      </c>
      <c r="BS90">
        <v>8</v>
      </c>
      <c r="BU90">
        <v>0</v>
      </c>
      <c r="BV90">
        <v>0</v>
      </c>
      <c r="BY90">
        <v>0</v>
      </c>
      <c r="BZ90" t="s">
        <v>113</v>
      </c>
      <c r="CA90" t="s">
        <v>113</v>
      </c>
      <c r="CB90" t="s">
        <v>113</v>
      </c>
      <c r="CC90" t="s">
        <v>113</v>
      </c>
      <c r="CE90">
        <v>0</v>
      </c>
      <c r="CF90">
        <v>0</v>
      </c>
      <c r="CG90">
        <v>0</v>
      </c>
      <c r="CH90">
        <v>0</v>
      </c>
      <c r="CI90">
        <v>-1255.885628477962</v>
      </c>
      <c r="CJ90">
        <v>-37.718316860131608</v>
      </c>
      <c r="CK90">
        <v>-1293.6039453380936</v>
      </c>
      <c r="CM90">
        <v>1</v>
      </c>
      <c r="CN90">
        <v>1</v>
      </c>
      <c r="CO90" t="s">
        <v>113</v>
      </c>
      <c r="CP90">
        <v>-608.89</v>
      </c>
      <c r="CQ90" t="s">
        <v>113</v>
      </c>
      <c r="CR90">
        <v>-608.89</v>
      </c>
      <c r="CS90" t="s">
        <v>113</v>
      </c>
      <c r="CT90">
        <v>306.79000000000002</v>
      </c>
      <c r="CU90" t="s">
        <v>113</v>
      </c>
      <c r="CV90">
        <v>310.76</v>
      </c>
      <c r="CW90" t="s">
        <v>113</v>
      </c>
      <c r="CX90">
        <v>-3.97</v>
      </c>
      <c r="CY90" t="s">
        <v>113</v>
      </c>
      <c r="DA90">
        <v>-0.37229901799999998</v>
      </c>
      <c r="DB90">
        <v>10.603129490000001</v>
      </c>
      <c r="DC90">
        <v>-0.37229901799999998</v>
      </c>
      <c r="FO90">
        <v>7</v>
      </c>
      <c r="FR90">
        <v>1</v>
      </c>
      <c r="FS90">
        <v>0</v>
      </c>
      <c r="FT90">
        <v>1</v>
      </c>
      <c r="FU90">
        <v>0</v>
      </c>
      <c r="FV90">
        <v>0</v>
      </c>
      <c r="FW90">
        <v>0.50166666699999996</v>
      </c>
      <c r="FX90">
        <v>0</v>
      </c>
      <c r="FY90">
        <v>-0.16715345700000001</v>
      </c>
      <c r="FZ90">
        <v>8.4753320000000004E-3</v>
      </c>
      <c r="GA90">
        <v>0</v>
      </c>
      <c r="GB90">
        <v>0.2</v>
      </c>
      <c r="GC90">
        <v>0</v>
      </c>
      <c r="GD90">
        <v>1</v>
      </c>
      <c r="GK90">
        <v>0</v>
      </c>
      <c r="GL90">
        <v>0</v>
      </c>
      <c r="GM90">
        <v>0</v>
      </c>
      <c r="GN90">
        <v>1</v>
      </c>
      <c r="GO90">
        <v>0</v>
      </c>
      <c r="GP90">
        <v>0.66833333299999997</v>
      </c>
      <c r="GQ90">
        <v>0.33166666700000003</v>
      </c>
      <c r="GR90">
        <v>0</v>
      </c>
      <c r="GS90">
        <v>1</v>
      </c>
      <c r="GT90">
        <v>0</v>
      </c>
      <c r="GU90">
        <v>0</v>
      </c>
      <c r="GV90">
        <v>0</v>
      </c>
      <c r="GW90">
        <v>0</v>
      </c>
      <c r="GY90">
        <v>-1.917008E-3</v>
      </c>
      <c r="GZ90">
        <v>9.7992119999999999E-3</v>
      </c>
      <c r="HA90">
        <v>0</v>
      </c>
      <c r="HB90">
        <v>0.5</v>
      </c>
      <c r="HC90">
        <v>0.5</v>
      </c>
      <c r="HD90">
        <v>0</v>
      </c>
    </row>
    <row r="91" spans="9:212">
      <c r="I91" t="s">
        <v>256</v>
      </c>
      <c r="J91">
        <v>3</v>
      </c>
      <c r="K91">
        <v>261</v>
      </c>
      <c r="L91">
        <v>202109</v>
      </c>
      <c r="M91">
        <v>-3</v>
      </c>
      <c r="N91">
        <v>1</v>
      </c>
      <c r="O91">
        <v>0</v>
      </c>
      <c r="P91">
        <v>-919.64444549999996</v>
      </c>
      <c r="Q91">
        <v>310.75907430000001</v>
      </c>
      <c r="R91">
        <v>-8.1133975720000002</v>
      </c>
      <c r="S91">
        <v>0</v>
      </c>
      <c r="T91">
        <v>0</v>
      </c>
      <c r="U91">
        <v>0.15989999999999999</v>
      </c>
      <c r="V91">
        <v>84</v>
      </c>
      <c r="W91">
        <v>0</v>
      </c>
      <c r="X91">
        <v>87</v>
      </c>
      <c r="Y91">
        <v>741.5</v>
      </c>
      <c r="Z91">
        <v>18200</v>
      </c>
      <c r="AA91">
        <v>0.105247253</v>
      </c>
      <c r="AB91">
        <v>323.35103909999998</v>
      </c>
      <c r="AC91">
        <v>0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-919.64444549999996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F91" t="s">
        <v>257</v>
      </c>
      <c r="BG91">
        <v>0</v>
      </c>
      <c r="BH91">
        <v>202109</v>
      </c>
      <c r="BI91">
        <v>261</v>
      </c>
      <c r="BJ91">
        <v>87</v>
      </c>
      <c r="BK91">
        <v>-919.64444549999996</v>
      </c>
      <c r="BL91">
        <v>-323.35103909999998</v>
      </c>
      <c r="BM91">
        <v>0.15989999999999999</v>
      </c>
      <c r="BN91">
        <v>84</v>
      </c>
      <c r="BO91">
        <v>0</v>
      </c>
      <c r="BP91">
        <v>741.5</v>
      </c>
      <c r="BQ91">
        <v>12</v>
      </c>
      <c r="BR91" s="23">
        <v>0.11</v>
      </c>
      <c r="BS91">
        <v>9</v>
      </c>
      <c r="BU91">
        <v>0</v>
      </c>
      <c r="BV91">
        <v>0</v>
      </c>
      <c r="BY91">
        <v>0</v>
      </c>
      <c r="BZ91" t="s">
        <v>113</v>
      </c>
      <c r="CA91" t="s">
        <v>113</v>
      </c>
      <c r="CB91" t="s">
        <v>113</v>
      </c>
      <c r="CC91" t="s">
        <v>113</v>
      </c>
      <c r="CE91">
        <v>0</v>
      </c>
      <c r="CF91">
        <v>0</v>
      </c>
      <c r="CG91">
        <v>0</v>
      </c>
      <c r="CH91">
        <v>0</v>
      </c>
      <c r="CI91">
        <v>-1255.885628477962</v>
      </c>
      <c r="CJ91">
        <v>-37.718316860131608</v>
      </c>
      <c r="CK91">
        <v>-1293.6039453380936</v>
      </c>
      <c r="CM91">
        <v>1</v>
      </c>
      <c r="CN91">
        <v>1</v>
      </c>
      <c r="CO91" t="s">
        <v>113</v>
      </c>
      <c r="CP91">
        <v>-919.64</v>
      </c>
      <c r="CQ91" t="s">
        <v>113</v>
      </c>
      <c r="CR91">
        <v>-919.64</v>
      </c>
      <c r="CS91" t="s">
        <v>113</v>
      </c>
      <c r="CT91">
        <v>302.64999999999998</v>
      </c>
      <c r="CU91" t="s">
        <v>113</v>
      </c>
      <c r="CV91">
        <v>310.76</v>
      </c>
      <c r="CW91" t="s">
        <v>113</v>
      </c>
      <c r="CX91">
        <v>-8.11</v>
      </c>
      <c r="CY91" t="s">
        <v>113</v>
      </c>
      <c r="DA91">
        <v>-0.25532043900000001</v>
      </c>
      <c r="DB91">
        <v>10.602250639999999</v>
      </c>
      <c r="DC91">
        <v>-0.25532043900000001</v>
      </c>
      <c r="FO91">
        <v>7</v>
      </c>
      <c r="FR91">
        <v>1</v>
      </c>
      <c r="FS91">
        <v>0</v>
      </c>
      <c r="FT91">
        <v>1</v>
      </c>
      <c r="FU91">
        <v>0</v>
      </c>
      <c r="FV91">
        <v>0</v>
      </c>
      <c r="FW91">
        <v>0.50166666699999996</v>
      </c>
      <c r="FX91">
        <v>0</v>
      </c>
      <c r="FY91">
        <v>-0.11834704</v>
      </c>
      <c r="FZ91">
        <v>8.7856219999999999E-3</v>
      </c>
      <c r="GA91">
        <v>0</v>
      </c>
      <c r="GB91">
        <v>0.4</v>
      </c>
      <c r="GC91">
        <v>0</v>
      </c>
      <c r="GD91">
        <v>1</v>
      </c>
      <c r="GK91">
        <v>0</v>
      </c>
      <c r="GL91">
        <v>0</v>
      </c>
      <c r="GM91">
        <v>0</v>
      </c>
      <c r="GN91">
        <v>1</v>
      </c>
      <c r="GO91">
        <v>0</v>
      </c>
      <c r="GP91">
        <v>0.66833333299999997</v>
      </c>
      <c r="GQ91">
        <v>0.33166666700000003</v>
      </c>
      <c r="GR91">
        <v>0</v>
      </c>
      <c r="GS91">
        <v>1</v>
      </c>
      <c r="GT91">
        <v>0</v>
      </c>
      <c r="GU91">
        <v>0</v>
      </c>
      <c r="GV91">
        <v>0</v>
      </c>
      <c r="GW91">
        <v>0</v>
      </c>
      <c r="GY91">
        <v>0.115061571</v>
      </c>
      <c r="GZ91">
        <v>8.9203600000000004E-3</v>
      </c>
      <c r="HA91">
        <v>0</v>
      </c>
      <c r="HB91">
        <v>0.5</v>
      </c>
      <c r="HC91">
        <v>0.5</v>
      </c>
      <c r="HD91">
        <v>0</v>
      </c>
    </row>
    <row r="92" spans="9:212">
      <c r="I92" t="s">
        <v>256</v>
      </c>
      <c r="J92">
        <v>3</v>
      </c>
      <c r="K92">
        <v>262</v>
      </c>
      <c r="L92">
        <v>202110</v>
      </c>
      <c r="M92">
        <v>-4</v>
      </c>
      <c r="N92">
        <v>1</v>
      </c>
      <c r="O92">
        <v>0</v>
      </c>
      <c r="P92">
        <v>-1230.4035200000001</v>
      </c>
      <c r="Q92">
        <v>310.75907430000001</v>
      </c>
      <c r="R92">
        <v>-12.254262239999999</v>
      </c>
      <c r="S92">
        <v>0</v>
      </c>
      <c r="T92">
        <v>0</v>
      </c>
      <c r="U92">
        <v>0.15989999999999999</v>
      </c>
      <c r="V92">
        <v>84</v>
      </c>
      <c r="W92">
        <v>0</v>
      </c>
      <c r="X92">
        <v>88</v>
      </c>
      <c r="Y92">
        <v>741.5</v>
      </c>
      <c r="Z92">
        <v>18200</v>
      </c>
      <c r="AA92">
        <v>0.105247253</v>
      </c>
      <c r="AB92">
        <v>323.35103909999998</v>
      </c>
      <c r="AC92">
        <v>0</v>
      </c>
      <c r="AD92">
        <v>1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-1230.4035200000001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F92" t="s">
        <v>257</v>
      </c>
      <c r="BG92">
        <v>0</v>
      </c>
      <c r="BH92">
        <v>202110</v>
      </c>
      <c r="BI92">
        <v>262</v>
      </c>
      <c r="BJ92">
        <v>88</v>
      </c>
      <c r="BK92">
        <v>-1230.4035200000001</v>
      </c>
      <c r="BL92">
        <v>-323.35103909999998</v>
      </c>
      <c r="BM92">
        <v>0.15989999999999999</v>
      </c>
      <c r="BN92">
        <v>84</v>
      </c>
      <c r="BO92">
        <v>0</v>
      </c>
      <c r="BP92">
        <v>741.5</v>
      </c>
      <c r="BQ92">
        <v>12</v>
      </c>
      <c r="BR92" s="23">
        <v>0.11</v>
      </c>
      <c r="BS92">
        <v>10</v>
      </c>
      <c r="BU92">
        <v>0</v>
      </c>
      <c r="BV92">
        <v>0</v>
      </c>
      <c r="BY92">
        <v>0</v>
      </c>
      <c r="BZ92" t="s">
        <v>113</v>
      </c>
      <c r="CA92" t="s">
        <v>113</v>
      </c>
      <c r="CB92" t="s">
        <v>113</v>
      </c>
      <c r="CC92" t="s">
        <v>113</v>
      </c>
      <c r="CE92">
        <v>0</v>
      </c>
      <c r="CF92">
        <v>0</v>
      </c>
      <c r="CG92">
        <v>0</v>
      </c>
      <c r="CH92">
        <v>0</v>
      </c>
      <c r="CI92">
        <v>-1255.885628477962</v>
      </c>
      <c r="CJ92">
        <v>-37.718316860131608</v>
      </c>
      <c r="CK92">
        <v>-1293.6039453380936</v>
      </c>
      <c r="CM92">
        <v>1</v>
      </c>
      <c r="CN92">
        <v>1</v>
      </c>
      <c r="CO92" t="s">
        <v>113</v>
      </c>
      <c r="CP92" s="9">
        <v>-1230.4000000000001</v>
      </c>
      <c r="CQ92" t="s">
        <v>113</v>
      </c>
      <c r="CR92" s="9">
        <v>-1230.4000000000001</v>
      </c>
      <c r="CS92" t="s">
        <v>113</v>
      </c>
      <c r="CT92">
        <v>298.5</v>
      </c>
      <c r="CU92" t="s">
        <v>113</v>
      </c>
      <c r="CV92">
        <v>310.76</v>
      </c>
      <c r="CW92" t="s">
        <v>113</v>
      </c>
      <c r="CX92">
        <v>-12.25</v>
      </c>
      <c r="CY92" t="s">
        <v>113</v>
      </c>
      <c r="DA92">
        <v>-0.19170173500000001</v>
      </c>
      <c r="DB92">
        <v>10.602367640000001</v>
      </c>
      <c r="DC92">
        <v>-0.19170173500000001</v>
      </c>
      <c r="FO92">
        <v>7</v>
      </c>
      <c r="FR92">
        <v>1</v>
      </c>
      <c r="FS92">
        <v>0</v>
      </c>
      <c r="FT92">
        <v>1</v>
      </c>
      <c r="FU92">
        <v>0</v>
      </c>
      <c r="FV92">
        <v>0</v>
      </c>
      <c r="FW92">
        <v>0.50166666699999996</v>
      </c>
      <c r="FX92">
        <v>0</v>
      </c>
      <c r="FY92">
        <v>-1.1124261E-2</v>
      </c>
      <c r="FZ92">
        <v>1.1126319000000001E-2</v>
      </c>
      <c r="GA92">
        <v>0</v>
      </c>
      <c r="GB92">
        <v>0.6</v>
      </c>
      <c r="GC92">
        <v>0</v>
      </c>
      <c r="GD92">
        <v>1</v>
      </c>
      <c r="GK92">
        <v>0</v>
      </c>
      <c r="GL92">
        <v>0</v>
      </c>
      <c r="GM92">
        <v>0</v>
      </c>
      <c r="GN92">
        <v>1</v>
      </c>
      <c r="GO92">
        <v>0</v>
      </c>
      <c r="GP92">
        <v>0.66833333299999997</v>
      </c>
      <c r="GQ92">
        <v>0.33166666700000003</v>
      </c>
      <c r="GR92">
        <v>0</v>
      </c>
      <c r="GS92">
        <v>1</v>
      </c>
      <c r="GT92">
        <v>0</v>
      </c>
      <c r="GU92">
        <v>0</v>
      </c>
      <c r="GV92">
        <v>0</v>
      </c>
      <c r="GW92">
        <v>0</v>
      </c>
      <c r="GY92">
        <v>0.178680275</v>
      </c>
      <c r="GZ92">
        <v>9.0373629999999996E-3</v>
      </c>
      <c r="HA92">
        <v>0</v>
      </c>
      <c r="HB92">
        <v>0.5</v>
      </c>
      <c r="HC92">
        <v>0.5</v>
      </c>
      <c r="HD92">
        <v>0</v>
      </c>
    </row>
    <row r="93" spans="9:212">
      <c r="I93" t="s">
        <v>256</v>
      </c>
      <c r="J93">
        <v>3</v>
      </c>
      <c r="K93">
        <v>263</v>
      </c>
      <c r="L93">
        <v>202111</v>
      </c>
      <c r="M93">
        <v>-5</v>
      </c>
      <c r="N93">
        <v>1</v>
      </c>
      <c r="O93">
        <v>0</v>
      </c>
      <c r="P93">
        <v>-1541.1625939999999</v>
      </c>
      <c r="Q93">
        <v>310.75907430000001</v>
      </c>
      <c r="R93">
        <v>-16.395126900000001</v>
      </c>
      <c r="S93">
        <v>0</v>
      </c>
      <c r="T93">
        <v>0</v>
      </c>
      <c r="U93">
        <v>0.15989999999999999</v>
      </c>
      <c r="V93">
        <v>84</v>
      </c>
      <c r="W93">
        <v>0</v>
      </c>
      <c r="X93">
        <v>89</v>
      </c>
      <c r="Y93">
        <v>741.5</v>
      </c>
      <c r="Z93">
        <v>18200</v>
      </c>
      <c r="AA93">
        <v>0.105247253</v>
      </c>
      <c r="AB93">
        <v>323.35103909999998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-1541.1625939999999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F93" t="s">
        <v>257</v>
      </c>
      <c r="BG93">
        <v>0</v>
      </c>
      <c r="BH93">
        <v>202111</v>
      </c>
      <c r="BI93">
        <v>263</v>
      </c>
      <c r="BJ93">
        <v>89</v>
      </c>
      <c r="BK93">
        <v>-1541.1625939999999</v>
      </c>
      <c r="BL93">
        <v>-323.35103909999998</v>
      </c>
      <c r="BM93">
        <v>0.15989999999999999</v>
      </c>
      <c r="BN93">
        <v>84</v>
      </c>
      <c r="BO93">
        <v>0</v>
      </c>
      <c r="BP93">
        <v>741.5</v>
      </c>
      <c r="BQ93">
        <v>12</v>
      </c>
      <c r="BR93" s="23">
        <v>0.11</v>
      </c>
      <c r="BS93">
        <v>11</v>
      </c>
      <c r="BU93">
        <v>0</v>
      </c>
      <c r="BV93">
        <v>0</v>
      </c>
      <c r="BY93">
        <v>0</v>
      </c>
      <c r="BZ93" t="s">
        <v>113</v>
      </c>
      <c r="CA93" t="s">
        <v>113</v>
      </c>
      <c r="CB93" t="s">
        <v>113</v>
      </c>
      <c r="CC93" t="s">
        <v>113</v>
      </c>
      <c r="CE93">
        <v>0</v>
      </c>
      <c r="CF93">
        <v>0</v>
      </c>
      <c r="CG93">
        <v>0</v>
      </c>
      <c r="CH93">
        <v>0</v>
      </c>
      <c r="CI93">
        <v>-1255.885628477962</v>
      </c>
      <c r="CJ93">
        <v>-37.718316860131608</v>
      </c>
      <c r="CK93">
        <v>-1293.6039453380936</v>
      </c>
      <c r="CM93">
        <v>1</v>
      </c>
      <c r="CN93">
        <v>1</v>
      </c>
      <c r="CO93" t="s">
        <v>113</v>
      </c>
      <c r="CP93" s="9">
        <v>-1541.16</v>
      </c>
      <c r="CQ93" t="s">
        <v>113</v>
      </c>
      <c r="CR93" s="9">
        <v>-1541.16</v>
      </c>
      <c r="CS93" t="s">
        <v>113</v>
      </c>
      <c r="CT93">
        <v>294.36</v>
      </c>
      <c r="CU93" t="s">
        <v>113</v>
      </c>
      <c r="CV93">
        <v>310.76</v>
      </c>
      <c r="CW93" t="s">
        <v>113</v>
      </c>
      <c r="CX93">
        <v>-16.399999999999999</v>
      </c>
      <c r="CY93" t="s">
        <v>113</v>
      </c>
      <c r="DA93">
        <v>-0.37845891399999998</v>
      </c>
      <c r="DB93">
        <v>10.60106912</v>
      </c>
      <c r="DC93">
        <v>-0.37845891399999998</v>
      </c>
      <c r="FO93">
        <v>7</v>
      </c>
      <c r="FR93">
        <v>1</v>
      </c>
      <c r="FS93">
        <v>0</v>
      </c>
      <c r="FT93">
        <v>1</v>
      </c>
      <c r="FU93">
        <v>0</v>
      </c>
      <c r="FV93">
        <v>0</v>
      </c>
      <c r="FW93">
        <v>0.50166666699999996</v>
      </c>
      <c r="FX93">
        <v>0</v>
      </c>
      <c r="FY93">
        <v>-0.178335243</v>
      </c>
      <c r="FZ93">
        <v>8.9097610000000004E-3</v>
      </c>
      <c r="GA93">
        <v>0</v>
      </c>
      <c r="GB93">
        <v>0.8</v>
      </c>
      <c r="GC93">
        <v>0</v>
      </c>
      <c r="GD93">
        <v>1</v>
      </c>
      <c r="GK93">
        <v>0</v>
      </c>
      <c r="GL93">
        <v>0</v>
      </c>
      <c r="GM93">
        <v>0</v>
      </c>
      <c r="GN93">
        <v>1</v>
      </c>
      <c r="GO93">
        <v>0</v>
      </c>
      <c r="GP93">
        <v>0.66833333299999997</v>
      </c>
      <c r="GQ93">
        <v>0.33166666700000003</v>
      </c>
      <c r="GR93">
        <v>0</v>
      </c>
      <c r="GS93">
        <v>1</v>
      </c>
      <c r="GT93">
        <v>0</v>
      </c>
      <c r="GU93">
        <v>0</v>
      </c>
      <c r="GV93">
        <v>0</v>
      </c>
      <c r="GW93">
        <v>0</v>
      </c>
      <c r="GY93">
        <v>-8.0769039999999993E-3</v>
      </c>
      <c r="GZ93">
        <v>7.7388370000000001E-3</v>
      </c>
      <c r="HA93">
        <v>0</v>
      </c>
      <c r="HB93">
        <v>0.5</v>
      </c>
      <c r="HC93">
        <v>0.5</v>
      </c>
      <c r="HD93">
        <v>0</v>
      </c>
    </row>
    <row r="94" spans="9:212">
      <c r="I94" t="s">
        <v>258</v>
      </c>
      <c r="J94">
        <v>49</v>
      </c>
      <c r="K94">
        <v>255</v>
      </c>
      <c r="L94">
        <v>202103</v>
      </c>
      <c r="M94">
        <v>49</v>
      </c>
      <c r="N94">
        <v>1</v>
      </c>
      <c r="O94">
        <v>3808.31</v>
      </c>
      <c r="P94">
        <v>3808.31</v>
      </c>
      <c r="Q94">
        <v>54.84</v>
      </c>
      <c r="R94">
        <v>51.48</v>
      </c>
      <c r="S94">
        <v>0</v>
      </c>
      <c r="T94">
        <v>0</v>
      </c>
      <c r="U94">
        <v>0.15989999999999999</v>
      </c>
      <c r="V94">
        <v>120</v>
      </c>
      <c r="W94">
        <v>49</v>
      </c>
      <c r="X94">
        <v>71</v>
      </c>
      <c r="Y94">
        <v>751</v>
      </c>
      <c r="Z94">
        <v>8500</v>
      </c>
      <c r="AA94">
        <v>0.253</v>
      </c>
      <c r="AB94">
        <v>106.3228903</v>
      </c>
      <c r="AC94">
        <v>0</v>
      </c>
      <c r="AD94">
        <v>1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3808.31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F94" t="s">
        <v>259</v>
      </c>
      <c r="BG94">
        <v>1</v>
      </c>
      <c r="BH94">
        <v>202103</v>
      </c>
      <c r="BI94">
        <v>255</v>
      </c>
      <c r="BJ94">
        <v>71</v>
      </c>
      <c r="BK94">
        <v>3808.31</v>
      </c>
      <c r="BL94">
        <v>-106.3228903</v>
      </c>
      <c r="BM94">
        <v>0.15989999999999999</v>
      </c>
      <c r="BN94">
        <v>120</v>
      </c>
      <c r="BO94">
        <v>49</v>
      </c>
      <c r="BP94">
        <v>751</v>
      </c>
      <c r="BQ94">
        <v>12</v>
      </c>
      <c r="BR94" s="23">
        <v>0.25</v>
      </c>
      <c r="BS94">
        <v>3</v>
      </c>
      <c r="BU94">
        <v>0</v>
      </c>
      <c r="BV94">
        <v>0</v>
      </c>
      <c r="BY94">
        <v>1</v>
      </c>
      <c r="BZ94" s="9">
        <v>3808.31</v>
      </c>
      <c r="CA94" t="s">
        <v>113</v>
      </c>
      <c r="CB94" t="s">
        <v>113</v>
      </c>
      <c r="CC94" t="s">
        <v>113</v>
      </c>
      <c r="CE94">
        <v>3808.31</v>
      </c>
      <c r="CF94">
        <v>0</v>
      </c>
      <c r="CG94">
        <v>0</v>
      </c>
      <c r="CH94">
        <v>-106.33396981250078</v>
      </c>
      <c r="CI94">
        <v>-56.255534216813324</v>
      </c>
      <c r="CJ94">
        <v>-50.078435595687459</v>
      </c>
      <c r="CK94">
        <v>-106.33396981250078</v>
      </c>
      <c r="CM94">
        <v>1</v>
      </c>
      <c r="CN94">
        <v>1</v>
      </c>
      <c r="CO94">
        <v>1</v>
      </c>
      <c r="CP94" s="9">
        <v>3808.31</v>
      </c>
      <c r="CQ94" s="9">
        <v>3808.31</v>
      </c>
      <c r="CR94" s="9">
        <v>3808.31</v>
      </c>
      <c r="CS94" s="9">
        <v>3808.31</v>
      </c>
      <c r="CT94" t="s">
        <v>113</v>
      </c>
      <c r="CU94" t="s">
        <v>113</v>
      </c>
      <c r="CV94" t="s">
        <v>113</v>
      </c>
      <c r="CW94" t="s">
        <v>113</v>
      </c>
      <c r="CX94" t="s">
        <v>113</v>
      </c>
      <c r="CY94" t="s">
        <v>113</v>
      </c>
      <c r="DA94">
        <v>-0.70462933100000003</v>
      </c>
      <c r="DB94">
        <v>0.55390962099999996</v>
      </c>
      <c r="DC94">
        <v>-0.70462933100000003</v>
      </c>
      <c r="EX94" s="10"/>
      <c r="EY94" s="10"/>
      <c r="EZ94" s="10"/>
      <c r="FO94">
        <v>7</v>
      </c>
      <c r="FR94">
        <v>1</v>
      </c>
      <c r="FS94">
        <v>0</v>
      </c>
      <c r="FT94">
        <v>1</v>
      </c>
      <c r="FU94">
        <v>0</v>
      </c>
      <c r="FV94">
        <v>0</v>
      </c>
      <c r="FW94">
        <v>0.50166666699999996</v>
      </c>
      <c r="FX94">
        <v>0</v>
      </c>
      <c r="FY94">
        <v>-3.8302450000000002E-2</v>
      </c>
      <c r="FZ94">
        <v>8.1209990000000003E-3</v>
      </c>
      <c r="GA94">
        <v>0</v>
      </c>
      <c r="GB94">
        <v>1</v>
      </c>
      <c r="GC94">
        <v>0</v>
      </c>
      <c r="GD94">
        <v>1</v>
      </c>
      <c r="GK94">
        <v>0</v>
      </c>
      <c r="GL94">
        <v>0</v>
      </c>
      <c r="GM94">
        <v>0</v>
      </c>
      <c r="GN94">
        <v>1</v>
      </c>
      <c r="GO94">
        <v>0</v>
      </c>
      <c r="GP94">
        <v>0.66833333299999997</v>
      </c>
      <c r="GQ94">
        <v>0.33166666700000003</v>
      </c>
      <c r="GR94">
        <v>0</v>
      </c>
      <c r="GS94">
        <v>0</v>
      </c>
      <c r="GT94">
        <v>0</v>
      </c>
      <c r="GU94">
        <v>1</v>
      </c>
      <c r="GV94">
        <v>0</v>
      </c>
      <c r="GW94">
        <v>0</v>
      </c>
      <c r="GY94">
        <v>-1.1124261E-2</v>
      </c>
      <c r="GZ94">
        <v>1.1126319000000001E-2</v>
      </c>
      <c r="HA94">
        <v>0</v>
      </c>
      <c r="HB94">
        <v>0</v>
      </c>
      <c r="HC94">
        <v>0</v>
      </c>
      <c r="HD94">
        <v>1</v>
      </c>
    </row>
    <row r="95" spans="9:212">
      <c r="I95" t="s">
        <v>258</v>
      </c>
      <c r="J95">
        <v>49</v>
      </c>
      <c r="K95">
        <v>256</v>
      </c>
      <c r="L95">
        <v>202104</v>
      </c>
      <c r="M95">
        <v>48</v>
      </c>
      <c r="N95">
        <v>1</v>
      </c>
      <c r="O95">
        <v>0</v>
      </c>
      <c r="P95">
        <v>3752.7357310000002</v>
      </c>
      <c r="Q95">
        <v>55.57426925</v>
      </c>
      <c r="R95">
        <v>50.74573075</v>
      </c>
      <c r="S95">
        <v>0</v>
      </c>
      <c r="T95">
        <v>0</v>
      </c>
      <c r="U95">
        <v>0.15989999999999999</v>
      </c>
      <c r="V95">
        <v>120</v>
      </c>
      <c r="W95">
        <v>48</v>
      </c>
      <c r="X95">
        <v>72</v>
      </c>
      <c r="Y95">
        <v>751</v>
      </c>
      <c r="Z95">
        <v>8500</v>
      </c>
      <c r="AA95">
        <v>0.253</v>
      </c>
      <c r="AB95">
        <v>106.3228903</v>
      </c>
      <c r="AC95">
        <v>0</v>
      </c>
      <c r="AD95">
        <v>1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3752.7357310000002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F95" t="s">
        <v>259</v>
      </c>
      <c r="BG95">
        <v>0</v>
      </c>
      <c r="BH95">
        <v>202104</v>
      </c>
      <c r="BI95">
        <v>256</v>
      </c>
      <c r="BJ95">
        <v>72</v>
      </c>
      <c r="BK95">
        <v>3752.7357310000002</v>
      </c>
      <c r="BL95">
        <v>-106.3228903</v>
      </c>
      <c r="BM95">
        <v>0.15989999999999999</v>
      </c>
      <c r="BN95">
        <v>120</v>
      </c>
      <c r="BO95">
        <v>48</v>
      </c>
      <c r="BP95">
        <v>751</v>
      </c>
      <c r="BQ95">
        <v>12</v>
      </c>
      <c r="BR95" s="23">
        <v>0.25</v>
      </c>
      <c r="BS95">
        <v>4</v>
      </c>
      <c r="BU95">
        <v>0</v>
      </c>
      <c r="BV95">
        <v>0</v>
      </c>
      <c r="BY95">
        <v>0</v>
      </c>
      <c r="BZ95" s="9">
        <v>3752.72</v>
      </c>
      <c r="CA95">
        <v>-55.59</v>
      </c>
      <c r="CB95">
        <v>-50.75</v>
      </c>
      <c r="CC95">
        <v>-106.33</v>
      </c>
      <c r="CE95">
        <v>3752.7217609374993</v>
      </c>
      <c r="CF95">
        <v>-55.58823906250079</v>
      </c>
      <c r="CG95">
        <v>-50.745730749999993</v>
      </c>
      <c r="CH95">
        <v>-106.33396981250078</v>
      </c>
      <c r="CI95">
        <v>-111.84377327931412</v>
      </c>
      <c r="CJ95">
        <v>-100.82416634568744</v>
      </c>
      <c r="CK95">
        <v>-212.66793962500157</v>
      </c>
      <c r="CM95">
        <v>1</v>
      </c>
      <c r="CN95">
        <v>1</v>
      </c>
      <c r="CO95">
        <v>0.99</v>
      </c>
      <c r="CP95" s="9">
        <v>3752.74</v>
      </c>
      <c r="CQ95" s="9">
        <v>3702.28</v>
      </c>
      <c r="CR95" s="9">
        <v>3752.74</v>
      </c>
      <c r="CS95" s="9">
        <v>3752.98</v>
      </c>
      <c r="CT95">
        <v>106.32</v>
      </c>
      <c r="CU95">
        <v>104.41</v>
      </c>
      <c r="CV95">
        <v>55.57</v>
      </c>
      <c r="CW95">
        <v>54.58</v>
      </c>
      <c r="CX95">
        <v>50.75</v>
      </c>
      <c r="CY95">
        <v>49.83</v>
      </c>
      <c r="DA95">
        <v>-0.87184031299999998</v>
      </c>
      <c r="DB95">
        <v>0.55169306299999998</v>
      </c>
      <c r="DC95">
        <v>-0.87184031299999998</v>
      </c>
      <c r="EW95" s="10"/>
      <c r="EX95" s="10"/>
      <c r="EY95" s="10"/>
      <c r="EZ95" s="10"/>
      <c r="FO95">
        <v>7</v>
      </c>
      <c r="FR95">
        <v>1</v>
      </c>
      <c r="FS95">
        <v>0</v>
      </c>
      <c r="FT95">
        <v>1</v>
      </c>
      <c r="FU95">
        <v>0</v>
      </c>
      <c r="FV95">
        <v>0</v>
      </c>
      <c r="FW95">
        <v>0.50166666699999996</v>
      </c>
      <c r="FX95">
        <v>0</v>
      </c>
      <c r="FY95">
        <v>-2.209829E-2</v>
      </c>
      <c r="FZ95">
        <v>7.787118E-3</v>
      </c>
      <c r="GA95">
        <v>0.5</v>
      </c>
      <c r="GB95">
        <v>0.5</v>
      </c>
      <c r="GC95">
        <v>0</v>
      </c>
      <c r="GD95">
        <v>1</v>
      </c>
      <c r="GK95">
        <v>0</v>
      </c>
      <c r="GL95">
        <v>0</v>
      </c>
      <c r="GM95">
        <v>0</v>
      </c>
      <c r="GN95">
        <v>1</v>
      </c>
      <c r="GO95">
        <v>0</v>
      </c>
      <c r="GP95">
        <v>0.66833333299999997</v>
      </c>
      <c r="GQ95">
        <v>0.33166666700000003</v>
      </c>
      <c r="GR95">
        <v>0</v>
      </c>
      <c r="GS95">
        <v>0</v>
      </c>
      <c r="GT95">
        <v>0</v>
      </c>
      <c r="GU95">
        <v>1</v>
      </c>
      <c r="GV95">
        <v>0</v>
      </c>
      <c r="GW95">
        <v>0</v>
      </c>
      <c r="GY95">
        <v>-0.178335243</v>
      </c>
      <c r="GZ95">
        <v>8.9097610000000004E-3</v>
      </c>
      <c r="HA95">
        <v>0</v>
      </c>
      <c r="HB95">
        <v>0</v>
      </c>
      <c r="HC95">
        <v>0</v>
      </c>
      <c r="HD95">
        <v>1</v>
      </c>
    </row>
    <row r="96" spans="9:212">
      <c r="I96" t="s">
        <v>258</v>
      </c>
      <c r="J96">
        <v>49</v>
      </c>
      <c r="K96">
        <v>257</v>
      </c>
      <c r="L96">
        <v>202105</v>
      </c>
      <c r="M96">
        <v>47</v>
      </c>
      <c r="N96">
        <v>1</v>
      </c>
      <c r="O96">
        <v>0</v>
      </c>
      <c r="P96">
        <v>3697.161462</v>
      </c>
      <c r="Q96">
        <v>55.57426925</v>
      </c>
      <c r="R96">
        <v>50.005203610000002</v>
      </c>
      <c r="S96">
        <v>0</v>
      </c>
      <c r="T96">
        <v>0</v>
      </c>
      <c r="U96">
        <v>0.15989999999999999</v>
      </c>
      <c r="V96">
        <v>120</v>
      </c>
      <c r="W96">
        <v>47</v>
      </c>
      <c r="X96">
        <v>73</v>
      </c>
      <c r="Y96">
        <v>751</v>
      </c>
      <c r="Z96">
        <v>8500</v>
      </c>
      <c r="AA96">
        <v>0.253</v>
      </c>
      <c r="AB96">
        <v>106.3228903</v>
      </c>
      <c r="AC96">
        <v>0</v>
      </c>
      <c r="AD96">
        <v>1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3697.161462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F96" t="s">
        <v>259</v>
      </c>
      <c r="BG96">
        <v>0</v>
      </c>
      <c r="BH96">
        <v>202105</v>
      </c>
      <c r="BI96">
        <v>257</v>
      </c>
      <c r="BJ96">
        <v>73</v>
      </c>
      <c r="BK96">
        <v>3697.161462</v>
      </c>
      <c r="BL96">
        <v>-106.3228903</v>
      </c>
      <c r="BM96">
        <v>0.15989999999999999</v>
      </c>
      <c r="BN96">
        <v>120</v>
      </c>
      <c r="BO96">
        <v>47</v>
      </c>
      <c r="BP96">
        <v>751</v>
      </c>
      <c r="BQ96">
        <v>12</v>
      </c>
      <c r="BR96" s="23">
        <v>0.25</v>
      </c>
      <c r="BS96">
        <v>5</v>
      </c>
      <c r="BU96">
        <v>0</v>
      </c>
      <c r="BV96">
        <v>0</v>
      </c>
      <c r="BY96">
        <v>0</v>
      </c>
      <c r="BZ96" s="9">
        <v>3696.39</v>
      </c>
      <c r="CA96">
        <v>-56.33</v>
      </c>
      <c r="CB96">
        <v>-50.01</v>
      </c>
      <c r="CC96">
        <v>-106.33</v>
      </c>
      <c r="CE96">
        <v>3696.3928085894909</v>
      </c>
      <c r="CF96">
        <v>-56.328952348008613</v>
      </c>
      <c r="CG96">
        <v>-50.00501746449217</v>
      </c>
      <c r="CH96">
        <v>-106.33396981250078</v>
      </c>
      <c r="CI96">
        <v>-168.17272562732273</v>
      </c>
      <c r="CJ96">
        <v>-150.82918381017961</v>
      </c>
      <c r="CK96">
        <v>-319.00190943750232</v>
      </c>
      <c r="CM96">
        <v>1</v>
      </c>
      <c r="CN96">
        <v>1</v>
      </c>
      <c r="CO96">
        <v>0.97</v>
      </c>
      <c r="CP96" s="9">
        <v>3697.16</v>
      </c>
      <c r="CQ96" s="9">
        <v>3597.34</v>
      </c>
      <c r="CR96" s="9">
        <v>3697.16</v>
      </c>
      <c r="CS96" s="9">
        <v>3697.09</v>
      </c>
      <c r="CT96">
        <v>105.58</v>
      </c>
      <c r="CU96">
        <v>102.64</v>
      </c>
      <c r="CV96">
        <v>55.57</v>
      </c>
      <c r="CW96">
        <v>54.37</v>
      </c>
      <c r="CX96">
        <v>50.01</v>
      </c>
      <c r="CY96">
        <v>48.27</v>
      </c>
      <c r="DA96">
        <v>-0.73180752000000004</v>
      </c>
      <c r="DB96">
        <v>0.55090430099999999</v>
      </c>
      <c r="DC96">
        <v>-0.73180752000000004</v>
      </c>
      <c r="FO96">
        <v>7</v>
      </c>
      <c r="FR96">
        <v>1</v>
      </c>
      <c r="FS96">
        <v>0</v>
      </c>
      <c r="FT96">
        <v>1</v>
      </c>
      <c r="FU96">
        <v>0</v>
      </c>
      <c r="FV96">
        <v>0</v>
      </c>
      <c r="FW96">
        <v>0.50166666699999996</v>
      </c>
      <c r="FX96">
        <v>0</v>
      </c>
      <c r="FY96">
        <v>6.1592549999999998E-3</v>
      </c>
      <c r="FZ96">
        <v>8.3846849999999994E-3</v>
      </c>
      <c r="GA96">
        <v>0.5</v>
      </c>
      <c r="GB96">
        <v>0.5</v>
      </c>
      <c r="GC96">
        <v>0</v>
      </c>
      <c r="GD96">
        <v>1</v>
      </c>
      <c r="GK96">
        <v>0</v>
      </c>
      <c r="GL96">
        <v>0</v>
      </c>
      <c r="GM96">
        <v>0</v>
      </c>
      <c r="GN96">
        <v>1</v>
      </c>
      <c r="GO96">
        <v>0</v>
      </c>
      <c r="GP96">
        <v>0.66833333299999997</v>
      </c>
      <c r="GQ96">
        <v>0.33166666700000003</v>
      </c>
      <c r="GR96">
        <v>0</v>
      </c>
      <c r="GS96">
        <v>0</v>
      </c>
      <c r="GT96">
        <v>0</v>
      </c>
      <c r="GU96">
        <v>1</v>
      </c>
      <c r="GV96">
        <v>0</v>
      </c>
      <c r="GW96">
        <v>0</v>
      </c>
      <c r="GY96">
        <v>-3.8302450000000002E-2</v>
      </c>
      <c r="GZ96">
        <v>8.1209990000000003E-3</v>
      </c>
      <c r="HA96">
        <v>0</v>
      </c>
      <c r="HB96">
        <v>0</v>
      </c>
      <c r="HC96">
        <v>0</v>
      </c>
      <c r="HD96">
        <v>1</v>
      </c>
    </row>
    <row r="97" spans="9:212">
      <c r="I97" t="s">
        <v>258</v>
      </c>
      <c r="J97">
        <v>49</v>
      </c>
      <c r="K97">
        <v>258</v>
      </c>
      <c r="L97">
        <v>202106</v>
      </c>
      <c r="M97">
        <v>46</v>
      </c>
      <c r="N97">
        <v>1</v>
      </c>
      <c r="O97">
        <v>0</v>
      </c>
      <c r="P97">
        <v>3641.587192</v>
      </c>
      <c r="Q97">
        <v>55.57426925</v>
      </c>
      <c r="R97">
        <v>49.264676469999998</v>
      </c>
      <c r="S97">
        <v>0</v>
      </c>
      <c r="T97">
        <v>0</v>
      </c>
      <c r="U97">
        <v>0.15989999999999999</v>
      </c>
      <c r="V97">
        <v>120</v>
      </c>
      <c r="W97">
        <v>46</v>
      </c>
      <c r="X97">
        <v>74</v>
      </c>
      <c r="Y97">
        <v>751</v>
      </c>
      <c r="Z97">
        <v>8500</v>
      </c>
      <c r="AA97">
        <v>0.253</v>
      </c>
      <c r="AB97">
        <v>106.3228903</v>
      </c>
      <c r="AC97">
        <v>0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3641.587192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F97" t="s">
        <v>259</v>
      </c>
      <c r="BG97">
        <v>0</v>
      </c>
      <c r="BH97">
        <v>202106</v>
      </c>
      <c r="BI97">
        <v>258</v>
      </c>
      <c r="BJ97">
        <v>74</v>
      </c>
      <c r="BK97">
        <v>3641.587192</v>
      </c>
      <c r="BL97">
        <v>-106.3228903</v>
      </c>
      <c r="BM97">
        <v>0.15989999999999999</v>
      </c>
      <c r="BN97">
        <v>120</v>
      </c>
      <c r="BO97">
        <v>46</v>
      </c>
      <c r="BP97">
        <v>751</v>
      </c>
      <c r="BQ97">
        <v>12</v>
      </c>
      <c r="BR97" s="23">
        <v>0.25</v>
      </c>
      <c r="BS97">
        <v>6</v>
      </c>
      <c r="BU97">
        <v>0</v>
      </c>
      <c r="BV97">
        <v>0</v>
      </c>
      <c r="BY97">
        <v>0</v>
      </c>
      <c r="BZ97" s="9">
        <v>3639.31</v>
      </c>
      <c r="CA97">
        <v>-57.08</v>
      </c>
      <c r="CB97">
        <v>-49.25</v>
      </c>
      <c r="CC97">
        <v>-106.33</v>
      </c>
      <c r="CE97">
        <v>3639.313272951445</v>
      </c>
      <c r="CF97">
        <v>-57.079535638045826</v>
      </c>
      <c r="CG97">
        <v>-49.254434174454957</v>
      </c>
      <c r="CH97">
        <v>-106.33396981250078</v>
      </c>
      <c r="CI97">
        <v>-225.25226126536856</v>
      </c>
      <c r="CJ97">
        <v>-200.08361798463457</v>
      </c>
      <c r="CK97">
        <v>-425.33587925000313</v>
      </c>
      <c r="CM97">
        <v>1</v>
      </c>
      <c r="CN97">
        <v>1</v>
      </c>
      <c r="CO97">
        <v>0.96</v>
      </c>
      <c r="CP97" s="9">
        <v>3641.59</v>
      </c>
      <c r="CQ97" s="9">
        <v>3491.28</v>
      </c>
      <c r="CR97" s="9">
        <v>3641.59</v>
      </c>
      <c r="CS97" s="9">
        <v>3640.51</v>
      </c>
      <c r="CT97">
        <v>104.84</v>
      </c>
      <c r="CU97">
        <v>100.94</v>
      </c>
      <c r="CV97">
        <v>55.57</v>
      </c>
      <c r="CW97">
        <v>54.18</v>
      </c>
      <c r="CX97">
        <v>49.26</v>
      </c>
      <c r="CY97">
        <v>46.76</v>
      </c>
      <c r="DA97">
        <v>-0.71560336000000002</v>
      </c>
      <c r="DB97">
        <v>0.55057042</v>
      </c>
      <c r="DC97">
        <v>-0.71560336000000002</v>
      </c>
      <c r="FO97">
        <v>7</v>
      </c>
      <c r="FR97">
        <v>1</v>
      </c>
      <c r="FS97">
        <v>0</v>
      </c>
      <c r="FT97">
        <v>1</v>
      </c>
      <c r="FU97">
        <v>0</v>
      </c>
      <c r="FV97">
        <v>0</v>
      </c>
      <c r="FW97">
        <v>0.50166666699999996</v>
      </c>
      <c r="FX97">
        <v>0</v>
      </c>
      <c r="FY97">
        <v>-1.917008E-3</v>
      </c>
      <c r="FZ97">
        <v>9.7992119999999999E-3</v>
      </c>
      <c r="GA97">
        <v>0.5</v>
      </c>
      <c r="GB97">
        <v>0.5</v>
      </c>
      <c r="GC97">
        <v>0</v>
      </c>
      <c r="GD97">
        <v>1</v>
      </c>
      <c r="GK97">
        <v>0</v>
      </c>
      <c r="GL97">
        <v>0</v>
      </c>
      <c r="GM97">
        <v>0</v>
      </c>
      <c r="GN97">
        <v>1</v>
      </c>
      <c r="GO97">
        <v>0</v>
      </c>
      <c r="GP97">
        <v>0.66833333299999997</v>
      </c>
      <c r="GQ97">
        <v>0.33166666700000003</v>
      </c>
      <c r="GR97">
        <v>0</v>
      </c>
      <c r="GS97">
        <v>0</v>
      </c>
      <c r="GT97">
        <v>0</v>
      </c>
      <c r="GU97">
        <v>1</v>
      </c>
      <c r="GV97">
        <v>0</v>
      </c>
      <c r="GW97">
        <v>0</v>
      </c>
      <c r="GY97">
        <v>-2.209829E-2</v>
      </c>
      <c r="GZ97">
        <v>7.787118E-3</v>
      </c>
      <c r="HA97">
        <v>0</v>
      </c>
      <c r="HB97">
        <v>0</v>
      </c>
      <c r="HC97">
        <v>0</v>
      </c>
      <c r="HD97">
        <v>1</v>
      </c>
    </row>
    <row r="98" spans="9:212">
      <c r="I98" t="s">
        <v>258</v>
      </c>
      <c r="J98">
        <v>49</v>
      </c>
      <c r="K98">
        <v>259</v>
      </c>
      <c r="L98">
        <v>202107</v>
      </c>
      <c r="M98">
        <v>45</v>
      </c>
      <c r="N98">
        <v>1</v>
      </c>
      <c r="O98">
        <v>0</v>
      </c>
      <c r="P98">
        <v>3586.0129229999998</v>
      </c>
      <c r="Q98">
        <v>55.57426925</v>
      </c>
      <c r="R98">
        <v>48.524149340000001</v>
      </c>
      <c r="S98">
        <v>0</v>
      </c>
      <c r="T98">
        <v>0</v>
      </c>
      <c r="U98">
        <v>0.15989999999999999</v>
      </c>
      <c r="V98">
        <v>120</v>
      </c>
      <c r="W98">
        <v>45</v>
      </c>
      <c r="X98">
        <v>75</v>
      </c>
      <c r="Y98">
        <v>751</v>
      </c>
      <c r="Z98">
        <v>8500</v>
      </c>
      <c r="AA98">
        <v>0.253</v>
      </c>
      <c r="AB98">
        <v>106.3228903</v>
      </c>
      <c r="AC98">
        <v>0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3586.0129229999998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F98" t="s">
        <v>259</v>
      </c>
      <c r="BG98">
        <v>0</v>
      </c>
      <c r="BH98">
        <v>202107</v>
      </c>
      <c r="BI98">
        <v>259</v>
      </c>
      <c r="BJ98">
        <v>75</v>
      </c>
      <c r="BK98">
        <v>3586.0129229999998</v>
      </c>
      <c r="BL98">
        <v>-106.3228903</v>
      </c>
      <c r="BM98">
        <v>0.15989999999999999</v>
      </c>
      <c r="BN98">
        <v>120</v>
      </c>
      <c r="BO98">
        <v>45</v>
      </c>
      <c r="BP98">
        <v>751</v>
      </c>
      <c r="BQ98">
        <v>12</v>
      </c>
      <c r="BR98" s="23">
        <v>0.25</v>
      </c>
      <c r="BS98">
        <v>7</v>
      </c>
      <c r="BU98">
        <v>0</v>
      </c>
      <c r="BV98">
        <v>0</v>
      </c>
      <c r="BY98">
        <v>0</v>
      </c>
      <c r="BZ98" s="9">
        <v>3581.47</v>
      </c>
      <c r="CA98">
        <v>-57.84</v>
      </c>
      <c r="CB98">
        <v>-48.49</v>
      </c>
      <c r="CC98">
        <v>-106.33</v>
      </c>
      <c r="CE98">
        <v>3581.473152501022</v>
      </c>
      <c r="CF98">
        <v>-57.840120450422788</v>
      </c>
      <c r="CG98">
        <v>-48.493849362077995</v>
      </c>
      <c r="CH98">
        <v>-106.33396981250078</v>
      </c>
      <c r="CI98">
        <v>-283.09238171579136</v>
      </c>
      <c r="CJ98">
        <v>-248.57746734671258</v>
      </c>
      <c r="CK98">
        <v>-531.66984906250389</v>
      </c>
      <c r="CM98">
        <v>1</v>
      </c>
      <c r="CN98">
        <v>1</v>
      </c>
      <c r="CO98">
        <v>0.94</v>
      </c>
      <c r="CP98" s="9">
        <v>3586.01</v>
      </c>
      <c r="CQ98" s="9">
        <v>3379.46</v>
      </c>
      <c r="CR98" s="9">
        <v>3586.01</v>
      </c>
      <c r="CS98" s="9">
        <v>3582.84</v>
      </c>
      <c r="CT98">
        <v>104.1</v>
      </c>
      <c r="CU98">
        <v>99.24</v>
      </c>
      <c r="CV98">
        <v>55.57</v>
      </c>
      <c r="CW98">
        <v>53.98</v>
      </c>
      <c r="CX98">
        <v>48.52</v>
      </c>
      <c r="CY98">
        <v>45.26</v>
      </c>
      <c r="DA98">
        <v>-0.68734581500000003</v>
      </c>
      <c r="DB98">
        <v>0.55116798700000003</v>
      </c>
      <c r="DC98">
        <v>-0.68734581500000003</v>
      </c>
      <c r="FO98">
        <v>7</v>
      </c>
      <c r="FR98">
        <v>1</v>
      </c>
      <c r="FS98">
        <v>0</v>
      </c>
      <c r="FT98">
        <v>1</v>
      </c>
      <c r="FU98">
        <v>0</v>
      </c>
      <c r="FV98">
        <v>0</v>
      </c>
      <c r="FW98">
        <v>0.50166666699999996</v>
      </c>
      <c r="FX98">
        <v>0</v>
      </c>
      <c r="FY98">
        <v>0.115061571</v>
      </c>
      <c r="FZ98">
        <v>8.9203600000000004E-3</v>
      </c>
      <c r="GA98">
        <v>0.5</v>
      </c>
      <c r="GB98">
        <v>0.5</v>
      </c>
      <c r="GC98">
        <v>0</v>
      </c>
      <c r="GD98">
        <v>1</v>
      </c>
      <c r="GK98">
        <v>0</v>
      </c>
      <c r="GL98">
        <v>0</v>
      </c>
      <c r="GM98">
        <v>0</v>
      </c>
      <c r="GN98">
        <v>1</v>
      </c>
      <c r="GO98">
        <v>0</v>
      </c>
      <c r="GP98">
        <v>0.66833333299999997</v>
      </c>
      <c r="GQ98">
        <v>0.33166666700000003</v>
      </c>
      <c r="GR98">
        <v>0</v>
      </c>
      <c r="GS98">
        <v>0</v>
      </c>
      <c r="GT98">
        <v>0</v>
      </c>
      <c r="GU98">
        <v>1</v>
      </c>
      <c r="GV98">
        <v>0</v>
      </c>
      <c r="GW98">
        <v>0</v>
      </c>
      <c r="GY98">
        <v>6.1592549999999998E-3</v>
      </c>
      <c r="GZ98">
        <v>8.3846849999999994E-3</v>
      </c>
      <c r="HA98">
        <v>0</v>
      </c>
      <c r="HB98">
        <v>0</v>
      </c>
      <c r="HC98">
        <v>0</v>
      </c>
      <c r="HD98">
        <v>1</v>
      </c>
    </row>
    <row r="99" spans="9:212">
      <c r="I99" t="s">
        <v>258</v>
      </c>
      <c r="J99">
        <v>49</v>
      </c>
      <c r="K99">
        <v>260</v>
      </c>
      <c r="L99">
        <v>202108</v>
      </c>
      <c r="M99">
        <v>44</v>
      </c>
      <c r="N99">
        <v>1</v>
      </c>
      <c r="O99">
        <v>0</v>
      </c>
      <c r="P99">
        <v>3530.438654</v>
      </c>
      <c r="Q99">
        <v>55.57426925</v>
      </c>
      <c r="R99">
        <v>47.783622200000003</v>
      </c>
      <c r="S99">
        <v>0</v>
      </c>
      <c r="T99">
        <v>0</v>
      </c>
      <c r="U99">
        <v>0.15989999999999999</v>
      </c>
      <c r="V99">
        <v>120</v>
      </c>
      <c r="W99">
        <v>44</v>
      </c>
      <c r="X99">
        <v>76</v>
      </c>
      <c r="Y99">
        <v>751</v>
      </c>
      <c r="Z99">
        <v>8500</v>
      </c>
      <c r="AA99">
        <v>0.253</v>
      </c>
      <c r="AB99">
        <v>106.3228903</v>
      </c>
      <c r="AC99">
        <v>0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3530.438654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F99" t="s">
        <v>259</v>
      </c>
      <c r="BG99">
        <v>0</v>
      </c>
      <c r="BH99">
        <v>202108</v>
      </c>
      <c r="BI99">
        <v>260</v>
      </c>
      <c r="BJ99">
        <v>76</v>
      </c>
      <c r="BK99">
        <v>3530.438654</v>
      </c>
      <c r="BL99">
        <v>-106.3228903</v>
      </c>
      <c r="BM99">
        <v>0.15989999999999999</v>
      </c>
      <c r="BN99">
        <v>120</v>
      </c>
      <c r="BO99">
        <v>44</v>
      </c>
      <c r="BP99">
        <v>751</v>
      </c>
      <c r="BQ99">
        <v>12</v>
      </c>
      <c r="BR99" s="23">
        <v>0.25</v>
      </c>
      <c r="BS99">
        <v>8</v>
      </c>
      <c r="BU99">
        <v>0</v>
      </c>
      <c r="BV99">
        <v>0</v>
      </c>
      <c r="BY99">
        <v>0</v>
      </c>
      <c r="BZ99" s="9">
        <v>3522.86</v>
      </c>
      <c r="CA99">
        <v>-58.61</v>
      </c>
      <c r="CB99">
        <v>-47.72</v>
      </c>
      <c r="CC99">
        <v>-106.33</v>
      </c>
      <c r="CE99">
        <v>3522.8623124455971</v>
      </c>
      <c r="CF99">
        <v>-58.610840055424667</v>
      </c>
      <c r="CG99">
        <v>-47.723129757076116</v>
      </c>
      <c r="CH99">
        <v>-106.33396981250078</v>
      </c>
      <c r="CI99">
        <v>-341.70322177121602</v>
      </c>
      <c r="CJ99">
        <v>-296.30059710378868</v>
      </c>
      <c r="CK99">
        <v>-638.00381887500464</v>
      </c>
      <c r="CM99">
        <v>1</v>
      </c>
      <c r="CN99">
        <v>1</v>
      </c>
      <c r="CO99">
        <v>0.93</v>
      </c>
      <c r="CP99" s="9">
        <v>3530.44</v>
      </c>
      <c r="CQ99" s="9">
        <v>3267.11</v>
      </c>
      <c r="CR99" s="9">
        <v>3530.44</v>
      </c>
      <c r="CS99" s="9">
        <v>3524.29</v>
      </c>
      <c r="CT99">
        <v>103.36</v>
      </c>
      <c r="CU99">
        <v>97.53</v>
      </c>
      <c r="CV99">
        <v>55.57</v>
      </c>
      <c r="CW99">
        <v>53.76</v>
      </c>
      <c r="CX99">
        <v>47.78</v>
      </c>
      <c r="CY99">
        <v>43.78</v>
      </c>
      <c r="DA99">
        <v>-0.695422078</v>
      </c>
      <c r="DB99">
        <v>0.55258251400000002</v>
      </c>
      <c r="DC99">
        <v>-0.695422078</v>
      </c>
      <c r="FO99">
        <v>7</v>
      </c>
      <c r="FR99">
        <v>1</v>
      </c>
      <c r="FS99">
        <v>0</v>
      </c>
      <c r="FT99">
        <v>1</v>
      </c>
      <c r="FU99">
        <v>0</v>
      </c>
      <c r="FV99">
        <v>0</v>
      </c>
      <c r="FW99">
        <v>0.50166666699999996</v>
      </c>
      <c r="FX99">
        <v>0</v>
      </c>
      <c r="FY99">
        <v>0.178680275</v>
      </c>
      <c r="FZ99">
        <v>9.0373629999999996E-3</v>
      </c>
      <c r="GA99">
        <v>0.5</v>
      </c>
      <c r="GB99">
        <v>0.5</v>
      </c>
      <c r="GC99">
        <v>0</v>
      </c>
      <c r="GD99">
        <v>1</v>
      </c>
      <c r="GK99">
        <v>0</v>
      </c>
      <c r="GL99">
        <v>0</v>
      </c>
      <c r="GM99">
        <v>0</v>
      </c>
      <c r="GN99">
        <v>1</v>
      </c>
      <c r="GO99">
        <v>0</v>
      </c>
      <c r="GP99">
        <v>0.66833333299999997</v>
      </c>
      <c r="GQ99">
        <v>0.33166666700000003</v>
      </c>
      <c r="GR99">
        <v>0</v>
      </c>
      <c r="GS99">
        <v>0</v>
      </c>
      <c r="GT99">
        <v>0</v>
      </c>
      <c r="GU99">
        <v>1</v>
      </c>
      <c r="GV99">
        <v>0</v>
      </c>
      <c r="GW99">
        <v>0</v>
      </c>
      <c r="GY99">
        <v>-1.917008E-3</v>
      </c>
      <c r="GZ99">
        <v>9.7992119999999999E-3</v>
      </c>
      <c r="HA99">
        <v>0</v>
      </c>
      <c r="HB99">
        <v>0</v>
      </c>
      <c r="HC99">
        <v>0</v>
      </c>
      <c r="HD99">
        <v>1</v>
      </c>
    </row>
    <row r="100" spans="9:212">
      <c r="I100" t="s">
        <v>258</v>
      </c>
      <c r="J100">
        <v>49</v>
      </c>
      <c r="K100">
        <v>261</v>
      </c>
      <c r="L100">
        <v>202109</v>
      </c>
      <c r="M100">
        <v>43</v>
      </c>
      <c r="N100">
        <v>1</v>
      </c>
      <c r="O100">
        <v>0</v>
      </c>
      <c r="P100">
        <v>3474.8643849999999</v>
      </c>
      <c r="Q100">
        <v>55.57426925</v>
      </c>
      <c r="R100">
        <v>47.043095059999999</v>
      </c>
      <c r="S100">
        <v>0</v>
      </c>
      <c r="T100">
        <v>0</v>
      </c>
      <c r="U100">
        <v>0.15989999999999999</v>
      </c>
      <c r="V100">
        <v>120</v>
      </c>
      <c r="W100">
        <v>43</v>
      </c>
      <c r="X100">
        <v>77</v>
      </c>
      <c r="Y100">
        <v>751</v>
      </c>
      <c r="Z100">
        <v>8500</v>
      </c>
      <c r="AA100">
        <v>0.253</v>
      </c>
      <c r="AB100">
        <v>106.3228903</v>
      </c>
      <c r="AC100">
        <v>0</v>
      </c>
      <c r="AD100">
        <v>1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3474.8643849999999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F100" t="s">
        <v>259</v>
      </c>
      <c r="BG100">
        <v>0</v>
      </c>
      <c r="BH100">
        <v>202109</v>
      </c>
      <c r="BI100">
        <v>261</v>
      </c>
      <c r="BJ100">
        <v>77</v>
      </c>
      <c r="BK100">
        <v>3474.8643849999999</v>
      </c>
      <c r="BL100">
        <v>-106.3228903</v>
      </c>
      <c r="BM100">
        <v>0.15989999999999999</v>
      </c>
      <c r="BN100">
        <v>120</v>
      </c>
      <c r="BO100">
        <v>43</v>
      </c>
      <c r="BP100">
        <v>751</v>
      </c>
      <c r="BQ100">
        <v>12</v>
      </c>
      <c r="BR100" s="23">
        <v>0.25</v>
      </c>
      <c r="BS100">
        <v>9</v>
      </c>
      <c r="BU100">
        <v>0</v>
      </c>
      <c r="BV100">
        <v>0</v>
      </c>
      <c r="BY100">
        <v>0</v>
      </c>
      <c r="BZ100" s="9">
        <v>3463.47</v>
      </c>
      <c r="CA100">
        <v>-59.39</v>
      </c>
      <c r="CB100">
        <v>-46.94</v>
      </c>
      <c r="CC100">
        <v>-106.33</v>
      </c>
      <c r="CE100">
        <v>3463.470482946434</v>
      </c>
      <c r="CF100">
        <v>-59.391829499163208</v>
      </c>
      <c r="CG100">
        <v>-46.942140313337575</v>
      </c>
      <c r="CH100">
        <v>-106.33396981250078</v>
      </c>
      <c r="CI100">
        <v>-401.09505127037926</v>
      </c>
      <c r="CJ100">
        <v>-343.24273741712625</v>
      </c>
      <c r="CK100">
        <v>-744.33778868750539</v>
      </c>
      <c r="CM100">
        <v>1</v>
      </c>
      <c r="CN100">
        <v>1</v>
      </c>
      <c r="CO100">
        <v>0.91</v>
      </c>
      <c r="CP100" s="9">
        <v>3474.86</v>
      </c>
      <c r="CQ100" s="9">
        <v>3156.24</v>
      </c>
      <c r="CR100" s="9">
        <v>3474.86</v>
      </c>
      <c r="CS100" s="9">
        <v>3464.96</v>
      </c>
      <c r="CT100">
        <v>102.62</v>
      </c>
      <c r="CU100">
        <v>95.78</v>
      </c>
      <c r="CV100">
        <v>55.57</v>
      </c>
      <c r="CW100">
        <v>53.49</v>
      </c>
      <c r="CX100">
        <v>47.04</v>
      </c>
      <c r="CY100">
        <v>42.29</v>
      </c>
      <c r="DA100">
        <v>-0.57844349900000003</v>
      </c>
      <c r="DB100">
        <v>0.55170366299999996</v>
      </c>
      <c r="DC100">
        <v>-0.57844349900000003</v>
      </c>
      <c r="FO100">
        <v>7</v>
      </c>
      <c r="FR100">
        <v>1</v>
      </c>
      <c r="FS100">
        <v>0</v>
      </c>
      <c r="FT100">
        <v>1</v>
      </c>
      <c r="FU100">
        <v>0</v>
      </c>
      <c r="FV100">
        <v>0</v>
      </c>
      <c r="FW100">
        <v>0.50166666699999996</v>
      </c>
      <c r="FX100">
        <v>0</v>
      </c>
      <c r="FY100">
        <v>-8.0769039999999993E-3</v>
      </c>
      <c r="FZ100">
        <v>7.7388370000000001E-3</v>
      </c>
      <c r="GA100">
        <v>0.5</v>
      </c>
      <c r="GB100">
        <v>0.5</v>
      </c>
      <c r="GC100">
        <v>0</v>
      </c>
      <c r="GD100">
        <v>1</v>
      </c>
      <c r="GK100">
        <v>0</v>
      </c>
      <c r="GL100">
        <v>0</v>
      </c>
      <c r="GM100">
        <v>0</v>
      </c>
      <c r="GN100">
        <v>1</v>
      </c>
      <c r="GO100">
        <v>0</v>
      </c>
      <c r="GP100">
        <v>0.66833333299999997</v>
      </c>
      <c r="GQ100">
        <v>0.33166666700000003</v>
      </c>
      <c r="GR100">
        <v>0</v>
      </c>
      <c r="GS100">
        <v>0</v>
      </c>
      <c r="GT100">
        <v>0</v>
      </c>
      <c r="GU100">
        <v>1</v>
      </c>
      <c r="GV100">
        <v>0</v>
      </c>
      <c r="GW100">
        <v>0</v>
      </c>
      <c r="GY100">
        <v>0.115061571</v>
      </c>
      <c r="GZ100">
        <v>8.9203600000000004E-3</v>
      </c>
      <c r="HA100">
        <v>0</v>
      </c>
      <c r="HB100">
        <v>0</v>
      </c>
      <c r="HC100">
        <v>0</v>
      </c>
      <c r="HD100">
        <v>1</v>
      </c>
    </row>
    <row r="101" spans="9:212">
      <c r="I101" t="s">
        <v>258</v>
      </c>
      <c r="J101">
        <v>49</v>
      </c>
      <c r="K101">
        <v>262</v>
      </c>
      <c r="L101">
        <v>202110</v>
      </c>
      <c r="M101">
        <v>42</v>
      </c>
      <c r="N101">
        <v>1</v>
      </c>
      <c r="O101">
        <v>0</v>
      </c>
      <c r="P101">
        <v>3419.2901149999998</v>
      </c>
      <c r="Q101">
        <v>55.57426925</v>
      </c>
      <c r="R101">
        <v>46.302567920000001</v>
      </c>
      <c r="S101">
        <v>0</v>
      </c>
      <c r="T101">
        <v>0</v>
      </c>
      <c r="U101">
        <v>0.15989999999999999</v>
      </c>
      <c r="V101">
        <v>120</v>
      </c>
      <c r="W101">
        <v>42</v>
      </c>
      <c r="X101">
        <v>78</v>
      </c>
      <c r="Y101">
        <v>751</v>
      </c>
      <c r="Z101">
        <v>8500</v>
      </c>
      <c r="AA101">
        <v>0.253</v>
      </c>
      <c r="AB101">
        <v>106.3228903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3419.2901149999998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F101" t="s">
        <v>259</v>
      </c>
      <c r="BG101">
        <v>0</v>
      </c>
      <c r="BH101">
        <v>202110</v>
      </c>
      <c r="BI101">
        <v>262</v>
      </c>
      <c r="BJ101">
        <v>78</v>
      </c>
      <c r="BK101">
        <v>3419.2901149999998</v>
      </c>
      <c r="BL101">
        <v>-106.3228903</v>
      </c>
      <c r="BM101">
        <v>0.15989999999999999</v>
      </c>
      <c r="BN101">
        <v>120</v>
      </c>
      <c r="BO101">
        <v>42</v>
      </c>
      <c r="BP101">
        <v>751</v>
      </c>
      <c r="BQ101">
        <v>12</v>
      </c>
      <c r="BR101" s="23">
        <v>0.25</v>
      </c>
      <c r="BS101">
        <v>10</v>
      </c>
      <c r="BU101">
        <v>0</v>
      </c>
      <c r="BV101">
        <v>0</v>
      </c>
      <c r="BY101">
        <v>0</v>
      </c>
      <c r="BZ101" s="9">
        <v>3403.29</v>
      </c>
      <c r="CA101">
        <v>-60.18</v>
      </c>
      <c r="CB101">
        <v>-46.15</v>
      </c>
      <c r="CC101">
        <v>-106.33</v>
      </c>
      <c r="CE101">
        <v>3403.2872573191944</v>
      </c>
      <c r="CF101">
        <v>-60.183225627239558</v>
      </c>
      <c r="CG101">
        <v>-46.150744185261225</v>
      </c>
      <c r="CH101">
        <v>-106.33396981250078</v>
      </c>
      <c r="CI101">
        <v>-461.27827689761881</v>
      </c>
      <c r="CJ101">
        <v>-389.39348160238745</v>
      </c>
      <c r="CK101">
        <v>-850.67175850000626</v>
      </c>
      <c r="CM101">
        <v>1</v>
      </c>
      <c r="CN101">
        <v>1</v>
      </c>
      <c r="CO101">
        <v>0.89</v>
      </c>
      <c r="CP101" s="9">
        <v>3419.29</v>
      </c>
      <c r="CQ101" s="9">
        <v>3047.16</v>
      </c>
      <c r="CR101" s="9">
        <v>3419.29</v>
      </c>
      <c r="CS101" s="9">
        <v>3404.86</v>
      </c>
      <c r="CT101">
        <v>101.88</v>
      </c>
      <c r="CU101">
        <v>94.04</v>
      </c>
      <c r="CV101">
        <v>55.57</v>
      </c>
      <c r="CW101">
        <v>53.22</v>
      </c>
      <c r="CX101">
        <v>46.3</v>
      </c>
      <c r="CY101">
        <v>40.82</v>
      </c>
      <c r="DA101">
        <v>-0.514824795</v>
      </c>
      <c r="DB101">
        <v>0.55182066600000002</v>
      </c>
      <c r="DC101">
        <v>-0.514824795</v>
      </c>
      <c r="FO101">
        <v>3</v>
      </c>
      <c r="FR101">
        <v>1</v>
      </c>
      <c r="FS101">
        <v>0</v>
      </c>
      <c r="FT101">
        <v>1</v>
      </c>
      <c r="FU101">
        <v>0</v>
      </c>
      <c r="FV101">
        <v>0</v>
      </c>
      <c r="FW101">
        <v>0.66833333299999997</v>
      </c>
      <c r="FX101">
        <v>1</v>
      </c>
      <c r="FY101">
        <v>-1.1124261E-2</v>
      </c>
      <c r="FZ101">
        <v>1.1126319000000001E-2</v>
      </c>
      <c r="GA101">
        <v>0</v>
      </c>
      <c r="GB101">
        <v>0.6</v>
      </c>
      <c r="GC101">
        <v>0</v>
      </c>
      <c r="GD101">
        <v>1</v>
      </c>
      <c r="GK101">
        <v>0</v>
      </c>
      <c r="GL101">
        <v>0</v>
      </c>
      <c r="GM101">
        <v>0</v>
      </c>
      <c r="GN101">
        <v>1</v>
      </c>
      <c r="GO101">
        <v>0</v>
      </c>
      <c r="GP101">
        <v>0.66833333299999997</v>
      </c>
      <c r="GQ101">
        <v>0.33166666700000003</v>
      </c>
      <c r="GR101">
        <v>0</v>
      </c>
      <c r="GS101">
        <v>0</v>
      </c>
      <c r="GT101">
        <v>0</v>
      </c>
      <c r="GU101">
        <v>1</v>
      </c>
      <c r="GV101">
        <v>0</v>
      </c>
      <c r="GW101">
        <v>0</v>
      </c>
      <c r="GY101">
        <v>0.178680275</v>
      </c>
      <c r="GZ101">
        <v>9.0373629999999996E-3</v>
      </c>
      <c r="HA101">
        <v>0</v>
      </c>
      <c r="HB101">
        <v>0</v>
      </c>
      <c r="HC101">
        <v>0</v>
      </c>
      <c r="HD101">
        <v>1</v>
      </c>
    </row>
    <row r="102" spans="9:212">
      <c r="I102" t="s">
        <v>258</v>
      </c>
      <c r="J102">
        <v>49</v>
      </c>
      <c r="K102">
        <v>263</v>
      </c>
      <c r="L102">
        <v>202111</v>
      </c>
      <c r="M102">
        <v>41</v>
      </c>
      <c r="N102">
        <v>1</v>
      </c>
      <c r="O102">
        <v>0</v>
      </c>
      <c r="P102">
        <v>3363.7158460000001</v>
      </c>
      <c r="Q102">
        <v>55.57426925</v>
      </c>
      <c r="R102">
        <v>45.562040789999998</v>
      </c>
      <c r="S102">
        <v>0</v>
      </c>
      <c r="T102">
        <v>0</v>
      </c>
      <c r="U102">
        <v>0.15989999999999999</v>
      </c>
      <c r="V102">
        <v>120</v>
      </c>
      <c r="W102">
        <v>41</v>
      </c>
      <c r="X102">
        <v>79</v>
      </c>
      <c r="Y102">
        <v>751</v>
      </c>
      <c r="Z102">
        <v>8500</v>
      </c>
      <c r="AA102">
        <v>0.253</v>
      </c>
      <c r="AB102">
        <v>106.3228903</v>
      </c>
      <c r="AC102">
        <v>0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3363.7158460000001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F102" t="s">
        <v>259</v>
      </c>
      <c r="BG102">
        <v>0</v>
      </c>
      <c r="BH102">
        <v>202111</v>
      </c>
      <c r="BI102">
        <v>263</v>
      </c>
      <c r="BJ102">
        <v>79</v>
      </c>
      <c r="BK102">
        <v>3363.7158460000001</v>
      </c>
      <c r="BL102">
        <v>-106.3228903</v>
      </c>
      <c r="BM102">
        <v>0.15989999999999999</v>
      </c>
      <c r="BN102">
        <v>120</v>
      </c>
      <c r="BO102">
        <v>41</v>
      </c>
      <c r="BP102">
        <v>751</v>
      </c>
      <c r="BQ102">
        <v>12</v>
      </c>
      <c r="BR102" s="23">
        <v>0.25</v>
      </c>
      <c r="BS102">
        <v>11</v>
      </c>
      <c r="BU102">
        <v>0</v>
      </c>
      <c r="BV102">
        <v>0</v>
      </c>
      <c r="BY102">
        <v>0</v>
      </c>
      <c r="BZ102" s="9">
        <v>3342.3</v>
      </c>
      <c r="CA102">
        <v>-60.99</v>
      </c>
      <c r="CB102">
        <v>-45.35</v>
      </c>
      <c r="CC102">
        <v>-106.33</v>
      </c>
      <c r="CE102">
        <v>3342.3020902104718</v>
      </c>
      <c r="CF102">
        <v>-60.985167108722521</v>
      </c>
      <c r="CG102">
        <v>-45.348802703778262</v>
      </c>
      <c r="CH102">
        <v>-106.33396981250078</v>
      </c>
      <c r="CI102">
        <v>-522.26344400634139</v>
      </c>
      <c r="CJ102">
        <v>-434.74228430616574</v>
      </c>
      <c r="CK102">
        <v>-957.00572831250702</v>
      </c>
      <c r="CM102">
        <v>1</v>
      </c>
      <c r="CN102">
        <v>1</v>
      </c>
      <c r="CO102">
        <v>0.88</v>
      </c>
      <c r="CP102" s="9">
        <v>3363.72</v>
      </c>
      <c r="CQ102" s="9">
        <v>2940.22</v>
      </c>
      <c r="CR102" s="9">
        <v>3363.72</v>
      </c>
      <c r="CS102" s="9">
        <v>3343.92</v>
      </c>
      <c r="CT102">
        <v>101.14</v>
      </c>
      <c r="CU102">
        <v>92.44</v>
      </c>
      <c r="CV102">
        <v>55.57</v>
      </c>
      <c r="CW102">
        <v>53.01</v>
      </c>
      <c r="CX102">
        <v>45.56</v>
      </c>
      <c r="CY102">
        <v>39.43</v>
      </c>
      <c r="DA102">
        <v>-0.701581974</v>
      </c>
      <c r="DB102">
        <v>0.55052213900000002</v>
      </c>
      <c r="DC102">
        <v>-0.701581974</v>
      </c>
      <c r="FO102">
        <v>3</v>
      </c>
      <c r="FR102">
        <v>1</v>
      </c>
      <c r="FS102">
        <v>0</v>
      </c>
      <c r="FT102">
        <v>1</v>
      </c>
      <c r="FU102">
        <v>0</v>
      </c>
      <c r="FV102">
        <v>0</v>
      </c>
      <c r="FW102">
        <v>0.66833333299999997</v>
      </c>
      <c r="FX102">
        <v>1</v>
      </c>
      <c r="FY102">
        <v>-0.178335243</v>
      </c>
      <c r="FZ102">
        <v>8.9097610000000004E-3</v>
      </c>
      <c r="GA102">
        <v>0</v>
      </c>
      <c r="GB102">
        <v>0.8</v>
      </c>
      <c r="GC102">
        <v>0</v>
      </c>
      <c r="GD102">
        <v>1</v>
      </c>
      <c r="GK102">
        <v>0</v>
      </c>
      <c r="GL102">
        <v>0</v>
      </c>
      <c r="GM102">
        <v>0</v>
      </c>
      <c r="GN102">
        <v>1</v>
      </c>
      <c r="GO102">
        <v>0</v>
      </c>
      <c r="GP102">
        <v>0.66833333299999997</v>
      </c>
      <c r="GQ102">
        <v>0.33166666700000003</v>
      </c>
      <c r="GR102">
        <v>0</v>
      </c>
      <c r="GS102">
        <v>0</v>
      </c>
      <c r="GT102">
        <v>0</v>
      </c>
      <c r="GU102">
        <v>1</v>
      </c>
      <c r="GV102">
        <v>0</v>
      </c>
      <c r="GW102">
        <v>0</v>
      </c>
      <c r="GY102">
        <v>-8.0769039999999993E-3</v>
      </c>
      <c r="GZ102">
        <v>7.7388370000000001E-3</v>
      </c>
      <c r="HA102">
        <v>0</v>
      </c>
      <c r="HB102">
        <v>0</v>
      </c>
      <c r="HC102">
        <v>0</v>
      </c>
      <c r="HD102">
        <v>1</v>
      </c>
    </row>
    <row r="103" spans="9:212">
      <c r="I103" t="s">
        <v>258</v>
      </c>
      <c r="J103">
        <v>49</v>
      </c>
      <c r="K103">
        <v>264</v>
      </c>
      <c r="L103">
        <v>202112</v>
      </c>
      <c r="M103">
        <v>40</v>
      </c>
      <c r="N103">
        <v>1</v>
      </c>
      <c r="O103">
        <v>0</v>
      </c>
      <c r="P103">
        <v>3308.1415769999999</v>
      </c>
      <c r="Q103">
        <v>55.57426925</v>
      </c>
      <c r="R103">
        <v>44.82151365</v>
      </c>
      <c r="S103">
        <v>0</v>
      </c>
      <c r="T103">
        <v>0</v>
      </c>
      <c r="U103">
        <v>0.15989999999999999</v>
      </c>
      <c r="V103">
        <v>120</v>
      </c>
      <c r="W103">
        <v>40</v>
      </c>
      <c r="X103">
        <v>80</v>
      </c>
      <c r="Y103">
        <v>751</v>
      </c>
      <c r="Z103">
        <v>8500</v>
      </c>
      <c r="AA103">
        <v>0.253</v>
      </c>
      <c r="AB103">
        <v>106.3228903</v>
      </c>
      <c r="AC103">
        <v>0</v>
      </c>
      <c r="AD103">
        <v>1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3308.1415769999999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F103" t="s">
        <v>259</v>
      </c>
      <c r="BG103">
        <v>0</v>
      </c>
      <c r="BH103">
        <v>202112</v>
      </c>
      <c r="BI103">
        <v>264</v>
      </c>
      <c r="BJ103">
        <v>80</v>
      </c>
      <c r="BK103">
        <v>3308.1415769999999</v>
      </c>
      <c r="BL103">
        <v>-106.3228903</v>
      </c>
      <c r="BM103">
        <v>0.15989999999999999</v>
      </c>
      <c r="BN103">
        <v>120</v>
      </c>
      <c r="BO103">
        <v>40</v>
      </c>
      <c r="BP103">
        <v>751</v>
      </c>
      <c r="BQ103">
        <v>12</v>
      </c>
      <c r="BR103" s="23">
        <v>0.25</v>
      </c>
      <c r="BS103">
        <v>12</v>
      </c>
      <c r="BU103">
        <v>0</v>
      </c>
      <c r="BV103">
        <v>0</v>
      </c>
      <c r="BY103">
        <v>0</v>
      </c>
      <c r="BZ103" s="9">
        <v>3280.5</v>
      </c>
      <c r="CA103">
        <v>-61.8</v>
      </c>
      <c r="CB103">
        <v>-44.54</v>
      </c>
      <c r="CC103">
        <v>-106.33</v>
      </c>
      <c r="CE103">
        <v>3280.5042957500254</v>
      </c>
      <c r="CF103">
        <v>-61.797794460446255</v>
      </c>
      <c r="CG103">
        <v>-44.536175352054528</v>
      </c>
      <c r="CH103">
        <v>-106.33396981250078</v>
      </c>
      <c r="CI103">
        <v>-584.0612384667877</v>
      </c>
      <c r="CJ103">
        <v>-479.2784596582203</v>
      </c>
      <c r="CK103">
        <v>-1063.3396981250078</v>
      </c>
      <c r="CM103">
        <v>1</v>
      </c>
      <c r="CN103">
        <v>1</v>
      </c>
      <c r="CO103">
        <v>0.86</v>
      </c>
      <c r="CP103" s="9">
        <v>3308.14</v>
      </c>
      <c r="CQ103" s="9">
        <v>2834.43</v>
      </c>
      <c r="CR103" s="9">
        <v>3308.14</v>
      </c>
      <c r="CS103" s="9">
        <v>3282.15</v>
      </c>
      <c r="CT103">
        <v>100.4</v>
      </c>
      <c r="CU103">
        <v>90.74</v>
      </c>
      <c r="CV103">
        <v>55.57</v>
      </c>
      <c r="CW103">
        <v>52.73</v>
      </c>
      <c r="CX103">
        <v>44.82</v>
      </c>
      <c r="CY103">
        <v>38.01</v>
      </c>
      <c r="DA103">
        <v>-0.51832617299999995</v>
      </c>
      <c r="DB103">
        <v>0.550186112</v>
      </c>
      <c r="DC103">
        <v>-0.51832617299999995</v>
      </c>
      <c r="EX103" s="10"/>
      <c r="FO103">
        <v>3</v>
      </c>
      <c r="FR103">
        <v>1</v>
      </c>
      <c r="FS103">
        <v>0</v>
      </c>
      <c r="FT103">
        <v>1</v>
      </c>
      <c r="FU103">
        <v>0</v>
      </c>
      <c r="FV103">
        <v>0</v>
      </c>
      <c r="FW103">
        <v>0.66833333299999997</v>
      </c>
      <c r="FX103">
        <v>1</v>
      </c>
      <c r="FY103">
        <v>-3.8302450000000002E-2</v>
      </c>
      <c r="FZ103">
        <v>8.1209990000000003E-3</v>
      </c>
      <c r="GA103">
        <v>0</v>
      </c>
      <c r="GB103">
        <v>1</v>
      </c>
      <c r="GC103">
        <v>0</v>
      </c>
      <c r="GD103">
        <v>1</v>
      </c>
      <c r="GK103">
        <v>0</v>
      </c>
      <c r="GL103">
        <v>0</v>
      </c>
      <c r="GM103">
        <v>0</v>
      </c>
      <c r="GN103">
        <v>1</v>
      </c>
      <c r="GO103">
        <v>0</v>
      </c>
      <c r="GP103">
        <v>0.66833333299999997</v>
      </c>
      <c r="GQ103">
        <v>0.33166666700000003</v>
      </c>
      <c r="GR103">
        <v>0</v>
      </c>
      <c r="GS103">
        <v>0</v>
      </c>
      <c r="GT103">
        <v>0</v>
      </c>
      <c r="GU103">
        <v>1</v>
      </c>
      <c r="GV103">
        <v>0</v>
      </c>
      <c r="GW103">
        <v>0</v>
      </c>
      <c r="GY103">
        <v>0.175178897</v>
      </c>
      <c r="GZ103">
        <v>7.4028100000000001E-3</v>
      </c>
      <c r="HA103">
        <v>0</v>
      </c>
      <c r="HB103">
        <v>0</v>
      </c>
      <c r="HC103">
        <v>0</v>
      </c>
      <c r="HD103">
        <v>1</v>
      </c>
    </row>
    <row r="104" spans="9:212">
      <c r="I104" t="s">
        <v>258</v>
      </c>
      <c r="J104">
        <v>49</v>
      </c>
      <c r="K104">
        <v>265</v>
      </c>
      <c r="L104">
        <v>202201</v>
      </c>
      <c r="M104">
        <v>39</v>
      </c>
      <c r="N104">
        <v>1</v>
      </c>
      <c r="O104">
        <v>0</v>
      </c>
      <c r="P104">
        <v>3252.5673080000001</v>
      </c>
      <c r="Q104">
        <v>55.57426925</v>
      </c>
      <c r="R104">
        <v>44.080986510000002</v>
      </c>
      <c r="S104">
        <v>0</v>
      </c>
      <c r="T104">
        <v>0</v>
      </c>
      <c r="U104">
        <v>0.15989999999999999</v>
      </c>
      <c r="V104">
        <v>120</v>
      </c>
      <c r="W104">
        <v>39</v>
      </c>
      <c r="X104">
        <v>81</v>
      </c>
      <c r="Y104">
        <v>751</v>
      </c>
      <c r="Z104">
        <v>8500</v>
      </c>
      <c r="AA104">
        <v>0.253</v>
      </c>
      <c r="AB104">
        <v>106.3228903</v>
      </c>
      <c r="AC104">
        <v>0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3252.5673080000001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F104" t="s">
        <v>259</v>
      </c>
      <c r="BG104">
        <v>0</v>
      </c>
      <c r="BH104">
        <v>202201</v>
      </c>
      <c r="BI104">
        <v>265</v>
      </c>
      <c r="BJ104">
        <v>81</v>
      </c>
      <c r="BK104">
        <v>3252.5673080000001</v>
      </c>
      <c r="BL104">
        <v>-106.3228903</v>
      </c>
      <c r="BM104">
        <v>0.15989999999999999</v>
      </c>
      <c r="BN104">
        <v>120</v>
      </c>
      <c r="BO104">
        <v>39</v>
      </c>
      <c r="BP104">
        <v>751</v>
      </c>
      <c r="BQ104">
        <v>12</v>
      </c>
      <c r="BR104" s="23">
        <v>0.25</v>
      </c>
      <c r="BS104">
        <v>1</v>
      </c>
      <c r="BU104">
        <v>0</v>
      </c>
      <c r="BV104">
        <v>0</v>
      </c>
      <c r="BY104">
        <v>0</v>
      </c>
      <c r="BZ104" s="9">
        <v>3217.88</v>
      </c>
      <c r="CA104">
        <v>-62.62</v>
      </c>
      <c r="CB104">
        <v>-43.71</v>
      </c>
      <c r="CC104">
        <v>-106.33</v>
      </c>
      <c r="CE104">
        <v>3217.883045678394</v>
      </c>
      <c r="CF104">
        <v>-62.6212500716317</v>
      </c>
      <c r="CG104">
        <v>-43.712719740869083</v>
      </c>
      <c r="CH104">
        <v>-106.33396981250078</v>
      </c>
      <c r="CI104">
        <v>-646.68248853841942</v>
      </c>
      <c r="CJ104">
        <v>-522.99117939908933</v>
      </c>
      <c r="CK104">
        <v>-1169.6736679375085</v>
      </c>
      <c r="CM104">
        <v>1</v>
      </c>
      <c r="CN104">
        <v>1</v>
      </c>
      <c r="CO104">
        <v>0.85</v>
      </c>
      <c r="CP104" s="9">
        <v>3252.57</v>
      </c>
      <c r="CQ104" s="9">
        <v>2730.24</v>
      </c>
      <c r="CR104" s="9">
        <v>3252.57</v>
      </c>
      <c r="CS104" s="9">
        <v>3219.44</v>
      </c>
      <c r="CT104">
        <v>99.66</v>
      </c>
      <c r="CU104">
        <v>89.23</v>
      </c>
      <c r="CV104">
        <v>55.57</v>
      </c>
      <c r="CW104">
        <v>52.55</v>
      </c>
      <c r="CX104">
        <v>44.08</v>
      </c>
      <c r="CY104">
        <v>36.69</v>
      </c>
      <c r="DA104">
        <v>-0.86065852700000001</v>
      </c>
      <c r="DB104">
        <v>0.55125863399999997</v>
      </c>
      <c r="DC104">
        <v>-0.86065852700000001</v>
      </c>
      <c r="EL104" s="10"/>
      <c r="EM104" s="10"/>
      <c r="EW104" s="10"/>
      <c r="EX104" s="10"/>
      <c r="EY104" s="10"/>
      <c r="FO104">
        <v>3</v>
      </c>
      <c r="FR104">
        <v>1</v>
      </c>
      <c r="FS104">
        <v>0</v>
      </c>
      <c r="FT104">
        <v>1</v>
      </c>
      <c r="FU104">
        <v>0</v>
      </c>
      <c r="FV104">
        <v>0</v>
      </c>
      <c r="FW104">
        <v>0.66833333299999997</v>
      </c>
      <c r="FX104">
        <v>1</v>
      </c>
      <c r="FY104">
        <v>-2.209829E-2</v>
      </c>
      <c r="FZ104">
        <v>7.787118E-3</v>
      </c>
      <c r="GA104">
        <v>0.5</v>
      </c>
      <c r="GB104">
        <v>0.5</v>
      </c>
      <c r="GC104">
        <v>0</v>
      </c>
      <c r="GD104">
        <v>1</v>
      </c>
      <c r="GK104">
        <v>0</v>
      </c>
      <c r="GL104">
        <v>0</v>
      </c>
      <c r="GM104">
        <v>0</v>
      </c>
      <c r="GN104">
        <v>1</v>
      </c>
      <c r="GO104">
        <v>0</v>
      </c>
      <c r="GP104">
        <v>0.66833333299999997</v>
      </c>
      <c r="GQ104">
        <v>0.33166666700000003</v>
      </c>
      <c r="GR104">
        <v>0</v>
      </c>
      <c r="GS104">
        <v>0</v>
      </c>
      <c r="GT104">
        <v>0</v>
      </c>
      <c r="GU104">
        <v>1</v>
      </c>
      <c r="GV104">
        <v>0</v>
      </c>
      <c r="GW104">
        <v>0</v>
      </c>
      <c r="GY104">
        <v>-0.16715345700000001</v>
      </c>
      <c r="GZ104">
        <v>8.4753320000000004E-3</v>
      </c>
      <c r="HA104">
        <v>0</v>
      </c>
      <c r="HB104">
        <v>0</v>
      </c>
      <c r="HC104">
        <v>0</v>
      </c>
      <c r="HD104">
        <v>1</v>
      </c>
    </row>
    <row r="105" spans="9:212">
      <c r="I105" t="s">
        <v>258</v>
      </c>
      <c r="J105">
        <v>49</v>
      </c>
      <c r="K105">
        <v>266</v>
      </c>
      <c r="L105">
        <v>202202</v>
      </c>
      <c r="M105">
        <v>38</v>
      </c>
      <c r="N105">
        <v>1</v>
      </c>
      <c r="O105">
        <v>0</v>
      </c>
      <c r="P105">
        <v>3196.9930380000001</v>
      </c>
      <c r="Q105">
        <v>55.57426925</v>
      </c>
      <c r="R105">
        <v>43.340459369999998</v>
      </c>
      <c r="S105">
        <v>0</v>
      </c>
      <c r="T105">
        <v>0</v>
      </c>
      <c r="U105">
        <v>0.15989999999999999</v>
      </c>
      <c r="V105">
        <v>120</v>
      </c>
      <c r="W105">
        <v>38</v>
      </c>
      <c r="X105">
        <v>82</v>
      </c>
      <c r="Y105">
        <v>751</v>
      </c>
      <c r="Z105">
        <v>8500</v>
      </c>
      <c r="AA105">
        <v>0.253</v>
      </c>
      <c r="AB105">
        <v>106.3228903</v>
      </c>
      <c r="AC105">
        <v>0</v>
      </c>
      <c r="AD105">
        <v>1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3196.9930380000001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F105" t="s">
        <v>259</v>
      </c>
      <c r="BG105">
        <v>0</v>
      </c>
      <c r="BH105">
        <v>202202</v>
      </c>
      <c r="BI105">
        <v>266</v>
      </c>
      <c r="BJ105">
        <v>82</v>
      </c>
      <c r="BK105">
        <v>3196.9930380000001</v>
      </c>
      <c r="BL105">
        <v>-106.3228903</v>
      </c>
      <c r="BM105">
        <v>0.15989999999999999</v>
      </c>
      <c r="BN105">
        <v>120</v>
      </c>
      <c r="BO105">
        <v>38</v>
      </c>
      <c r="BP105">
        <v>751</v>
      </c>
      <c r="BQ105">
        <v>12</v>
      </c>
      <c r="BR105" s="23">
        <v>0.25</v>
      </c>
      <c r="BS105">
        <v>2</v>
      </c>
      <c r="BU105">
        <v>0</v>
      </c>
      <c r="BV105">
        <v>0</v>
      </c>
      <c r="BY105">
        <v>0</v>
      </c>
      <c r="BZ105" s="9">
        <v>3154.43</v>
      </c>
      <c r="CA105">
        <v>-63.46</v>
      </c>
      <c r="CB105">
        <v>-42.88</v>
      </c>
      <c r="CC105">
        <v>-106.33</v>
      </c>
      <c r="CE105">
        <v>3154.4273674495576</v>
      </c>
      <c r="CF105">
        <v>-63.455678228836192</v>
      </c>
      <c r="CG105">
        <v>-42.878291583664591</v>
      </c>
      <c r="CH105">
        <v>-106.33396981250078</v>
      </c>
      <c r="CI105">
        <v>-710.1381667672556</v>
      </c>
      <c r="CJ105">
        <v>-565.86947098275391</v>
      </c>
      <c r="CK105">
        <v>-1276.0076377500093</v>
      </c>
      <c r="CM105">
        <v>1</v>
      </c>
      <c r="CN105">
        <v>1</v>
      </c>
      <c r="CO105">
        <v>0.83</v>
      </c>
      <c r="CP105" s="9">
        <v>3196.99</v>
      </c>
      <c r="CQ105" s="9">
        <v>2629.2</v>
      </c>
      <c r="CR105" s="9">
        <v>3196.99</v>
      </c>
      <c r="CS105" s="9">
        <v>3155.94</v>
      </c>
      <c r="CT105">
        <v>98.91</v>
      </c>
      <c r="CU105">
        <v>87.69</v>
      </c>
      <c r="CV105">
        <v>55.57</v>
      </c>
      <c r="CW105">
        <v>52.32</v>
      </c>
      <c r="CX105">
        <v>43.34</v>
      </c>
      <c r="CY105">
        <v>35.36</v>
      </c>
      <c r="DA105">
        <v>-0.81185211000000002</v>
      </c>
      <c r="DB105">
        <v>0.55156892400000002</v>
      </c>
      <c r="DC105">
        <v>-0.81185211000000002</v>
      </c>
      <c r="FO105">
        <v>3</v>
      </c>
      <c r="FR105">
        <v>1</v>
      </c>
      <c r="FS105">
        <v>0</v>
      </c>
      <c r="FT105">
        <v>1</v>
      </c>
      <c r="FU105">
        <v>0</v>
      </c>
      <c r="FV105">
        <v>0</v>
      </c>
      <c r="FW105">
        <v>0.66833333299999997</v>
      </c>
      <c r="FX105">
        <v>1</v>
      </c>
      <c r="FY105">
        <v>6.1592549999999998E-3</v>
      </c>
      <c r="FZ105">
        <v>8.3846849999999994E-3</v>
      </c>
      <c r="GA105">
        <v>0.5</v>
      </c>
      <c r="GB105">
        <v>0.5</v>
      </c>
      <c r="GC105">
        <v>0</v>
      </c>
      <c r="GD105">
        <v>1</v>
      </c>
      <c r="GK105">
        <v>0</v>
      </c>
      <c r="GL105">
        <v>0</v>
      </c>
      <c r="GM105">
        <v>0</v>
      </c>
      <c r="GN105">
        <v>1</v>
      </c>
      <c r="GO105">
        <v>0</v>
      </c>
      <c r="GP105">
        <v>0.66833333299999997</v>
      </c>
      <c r="GQ105">
        <v>0.33166666700000003</v>
      </c>
      <c r="GR105">
        <v>0</v>
      </c>
      <c r="GS105">
        <v>0</v>
      </c>
      <c r="GT105">
        <v>0</v>
      </c>
      <c r="GU105">
        <v>1</v>
      </c>
      <c r="GV105">
        <v>0</v>
      </c>
      <c r="GW105">
        <v>0</v>
      </c>
      <c r="GY105">
        <v>-0.11834704</v>
      </c>
      <c r="GZ105">
        <v>8.7856219999999999E-3</v>
      </c>
      <c r="HA105">
        <v>0</v>
      </c>
      <c r="HB105">
        <v>0</v>
      </c>
      <c r="HC105">
        <v>0</v>
      </c>
      <c r="HD105">
        <v>1</v>
      </c>
    </row>
    <row r="106" spans="9:212">
      <c r="I106" t="s">
        <v>258</v>
      </c>
      <c r="J106">
        <v>49</v>
      </c>
      <c r="K106">
        <v>267</v>
      </c>
      <c r="L106">
        <v>202203</v>
      </c>
      <c r="M106">
        <v>37</v>
      </c>
      <c r="N106">
        <v>1</v>
      </c>
      <c r="O106">
        <v>0</v>
      </c>
      <c r="P106">
        <v>3141.4187689999999</v>
      </c>
      <c r="Q106">
        <v>55.57426925</v>
      </c>
      <c r="R106">
        <v>42.59993223</v>
      </c>
      <c r="S106">
        <v>0</v>
      </c>
      <c r="T106">
        <v>0</v>
      </c>
      <c r="U106">
        <v>0.15989999999999999</v>
      </c>
      <c r="V106">
        <v>120</v>
      </c>
      <c r="W106">
        <v>37</v>
      </c>
      <c r="X106">
        <v>83</v>
      </c>
      <c r="Y106">
        <v>751</v>
      </c>
      <c r="Z106">
        <v>8500</v>
      </c>
      <c r="AA106">
        <v>0.253</v>
      </c>
      <c r="AB106">
        <v>106.3228903</v>
      </c>
      <c r="AC106">
        <v>0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3141.4187689999999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F106" t="s">
        <v>259</v>
      </c>
      <c r="BG106">
        <v>0</v>
      </c>
      <c r="BH106">
        <v>202203</v>
      </c>
      <c r="BI106">
        <v>267</v>
      </c>
      <c r="BJ106">
        <v>83</v>
      </c>
      <c r="BK106">
        <v>3141.4187689999999</v>
      </c>
      <c r="BL106">
        <v>-106.3228903</v>
      </c>
      <c r="BM106">
        <v>0.15989999999999999</v>
      </c>
      <c r="BN106">
        <v>120</v>
      </c>
      <c r="BO106">
        <v>37</v>
      </c>
      <c r="BP106">
        <v>751</v>
      </c>
      <c r="BQ106">
        <v>12</v>
      </c>
      <c r="BR106" s="23">
        <v>0.25</v>
      </c>
      <c r="BS106">
        <v>3</v>
      </c>
      <c r="BU106">
        <v>0</v>
      </c>
      <c r="BV106">
        <v>0</v>
      </c>
      <c r="BY106">
        <v>0</v>
      </c>
      <c r="BZ106" s="9">
        <v>3090.13</v>
      </c>
      <c r="CA106">
        <v>-64.3</v>
      </c>
      <c r="CB106">
        <v>-42.03</v>
      </c>
      <c r="CC106">
        <v>-106.33</v>
      </c>
      <c r="CE106">
        <v>3090.126142308322</v>
      </c>
      <c r="CF106">
        <v>-64.301225141235435</v>
      </c>
      <c r="CG106">
        <v>-42.032744671265348</v>
      </c>
      <c r="CH106">
        <v>-106.33396981250078</v>
      </c>
      <c r="CI106">
        <v>-774.43939190849107</v>
      </c>
      <c r="CJ106">
        <v>-607.9022156540193</v>
      </c>
      <c r="CK106">
        <v>-1382.34160756251</v>
      </c>
      <c r="CM106">
        <v>1</v>
      </c>
      <c r="CN106">
        <v>1</v>
      </c>
      <c r="CO106">
        <v>0.82</v>
      </c>
      <c r="CP106" s="9">
        <v>3141.42</v>
      </c>
      <c r="CQ106" s="9">
        <v>2529.2199999999998</v>
      </c>
      <c r="CR106" s="9">
        <v>3141.42</v>
      </c>
      <c r="CS106" s="9">
        <v>3091.53</v>
      </c>
      <c r="CT106">
        <v>98.17</v>
      </c>
      <c r="CU106">
        <v>86.12</v>
      </c>
      <c r="CV106">
        <v>55.57</v>
      </c>
      <c r="CW106">
        <v>52.08</v>
      </c>
      <c r="CX106">
        <v>42.6</v>
      </c>
      <c r="CY106">
        <v>34.049999999999997</v>
      </c>
      <c r="DA106">
        <v>-0.70462933100000003</v>
      </c>
      <c r="DB106">
        <v>0.55390962099999996</v>
      </c>
      <c r="DC106">
        <v>-0.70462933100000003</v>
      </c>
      <c r="FO106">
        <v>3</v>
      </c>
      <c r="FR106">
        <v>1</v>
      </c>
      <c r="FS106">
        <v>0</v>
      </c>
      <c r="FT106">
        <v>1</v>
      </c>
      <c r="FU106">
        <v>0</v>
      </c>
      <c r="FV106">
        <v>0</v>
      </c>
      <c r="FW106">
        <v>0.66833333299999997</v>
      </c>
      <c r="FX106">
        <v>1</v>
      </c>
      <c r="FY106">
        <v>-1.917008E-3</v>
      </c>
      <c r="FZ106">
        <v>9.7992119999999999E-3</v>
      </c>
      <c r="GA106">
        <v>0.5</v>
      </c>
      <c r="GB106">
        <v>0.5</v>
      </c>
      <c r="GC106">
        <v>0</v>
      </c>
      <c r="GD106">
        <v>1</v>
      </c>
      <c r="GK106">
        <v>0</v>
      </c>
      <c r="GL106">
        <v>0</v>
      </c>
      <c r="GM106">
        <v>0</v>
      </c>
      <c r="GN106">
        <v>1</v>
      </c>
      <c r="GO106">
        <v>0</v>
      </c>
      <c r="GP106">
        <v>0.66833333299999997</v>
      </c>
      <c r="GQ106">
        <v>0.33166666700000003</v>
      </c>
      <c r="GR106">
        <v>0</v>
      </c>
      <c r="GS106">
        <v>0</v>
      </c>
      <c r="GT106">
        <v>0</v>
      </c>
      <c r="GU106">
        <v>1</v>
      </c>
      <c r="GV106">
        <v>0</v>
      </c>
      <c r="GW106">
        <v>0</v>
      </c>
      <c r="GY106">
        <v>-1.1124261E-2</v>
      </c>
      <c r="GZ106">
        <v>1.1126319000000001E-2</v>
      </c>
      <c r="HA106">
        <v>0</v>
      </c>
      <c r="HB106">
        <v>0</v>
      </c>
      <c r="HC106">
        <v>0</v>
      </c>
      <c r="HD106">
        <v>1</v>
      </c>
    </row>
    <row r="107" spans="9:212">
      <c r="I107" t="s">
        <v>258</v>
      </c>
      <c r="J107">
        <v>49</v>
      </c>
      <c r="K107">
        <v>268</v>
      </c>
      <c r="L107">
        <v>202204</v>
      </c>
      <c r="M107">
        <v>36</v>
      </c>
      <c r="N107">
        <v>1</v>
      </c>
      <c r="O107">
        <v>0</v>
      </c>
      <c r="P107">
        <v>3085.8445000000002</v>
      </c>
      <c r="Q107">
        <v>55.57426925</v>
      </c>
      <c r="R107">
        <v>41.859405099999996</v>
      </c>
      <c r="S107">
        <v>0</v>
      </c>
      <c r="T107">
        <v>0</v>
      </c>
      <c r="U107">
        <v>0.15989999999999999</v>
      </c>
      <c r="V107">
        <v>120</v>
      </c>
      <c r="W107">
        <v>36</v>
      </c>
      <c r="X107">
        <v>84</v>
      </c>
      <c r="Y107">
        <v>751</v>
      </c>
      <c r="Z107">
        <v>8500</v>
      </c>
      <c r="AA107">
        <v>0.253</v>
      </c>
      <c r="AB107">
        <v>106.3228903</v>
      </c>
      <c r="AC107">
        <v>0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3085.8445000000002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F107" t="s">
        <v>259</v>
      </c>
      <c r="BG107">
        <v>0</v>
      </c>
      <c r="BH107">
        <v>202204</v>
      </c>
      <c r="BI107">
        <v>268</v>
      </c>
      <c r="BJ107">
        <v>84</v>
      </c>
      <c r="BK107">
        <v>3085.8445000000002</v>
      </c>
      <c r="BL107">
        <v>-106.3228903</v>
      </c>
      <c r="BM107">
        <v>0.15989999999999999</v>
      </c>
      <c r="BN107">
        <v>120</v>
      </c>
      <c r="BO107">
        <v>36</v>
      </c>
      <c r="BP107">
        <v>751</v>
      </c>
      <c r="BQ107">
        <v>12</v>
      </c>
      <c r="BR107" s="23">
        <v>0.25</v>
      </c>
      <c r="BS107">
        <v>4</v>
      </c>
      <c r="BU107">
        <v>0</v>
      </c>
      <c r="BV107">
        <v>0</v>
      </c>
      <c r="BY107">
        <v>0</v>
      </c>
      <c r="BZ107" s="9">
        <v>3024.97</v>
      </c>
      <c r="CA107">
        <v>-65.16</v>
      </c>
      <c r="CB107">
        <v>-41.18</v>
      </c>
      <c r="CC107">
        <v>-106.33</v>
      </c>
      <c r="CE107">
        <v>3024.9681033420798</v>
      </c>
      <c r="CF107">
        <v>-65.158038966242401</v>
      </c>
      <c r="CG107">
        <v>-41.175930846258382</v>
      </c>
      <c r="CH107">
        <v>-106.33396981250078</v>
      </c>
      <c r="CI107">
        <v>-839.5974308747335</v>
      </c>
      <c r="CJ107">
        <v>-649.07814650027763</v>
      </c>
      <c r="CK107">
        <v>-1488.6755773750108</v>
      </c>
      <c r="CM107">
        <v>1</v>
      </c>
      <c r="CN107">
        <v>1</v>
      </c>
      <c r="CO107">
        <v>0.8</v>
      </c>
      <c r="CP107" s="9">
        <v>3085.84</v>
      </c>
      <c r="CQ107" s="9">
        <v>2433.27</v>
      </c>
      <c r="CR107" s="9">
        <v>3085.84</v>
      </c>
      <c r="CS107" s="9">
        <v>3026.36</v>
      </c>
      <c r="CT107">
        <v>97.43</v>
      </c>
      <c r="CU107">
        <v>84.67</v>
      </c>
      <c r="CV107">
        <v>55.57</v>
      </c>
      <c r="CW107">
        <v>51.88</v>
      </c>
      <c r="CX107">
        <v>41.86</v>
      </c>
      <c r="CY107">
        <v>32.79</v>
      </c>
      <c r="DA107">
        <v>-0.87184031299999998</v>
      </c>
      <c r="DB107">
        <v>0.55169306299999998</v>
      </c>
      <c r="DC107">
        <v>-0.87184031299999998</v>
      </c>
      <c r="FO107">
        <v>3</v>
      </c>
      <c r="FR107">
        <v>1</v>
      </c>
      <c r="FS107">
        <v>0</v>
      </c>
      <c r="FT107">
        <v>1</v>
      </c>
      <c r="FU107">
        <v>0</v>
      </c>
      <c r="FV107">
        <v>0</v>
      </c>
      <c r="FW107">
        <v>0.66833333299999997</v>
      </c>
      <c r="FX107">
        <v>1</v>
      </c>
      <c r="FY107">
        <v>0.115061571</v>
      </c>
      <c r="FZ107">
        <v>8.9203600000000004E-3</v>
      </c>
      <c r="GA107">
        <v>0.5</v>
      </c>
      <c r="GB107">
        <v>0.5</v>
      </c>
      <c r="GC107">
        <v>0</v>
      </c>
      <c r="GD107">
        <v>1</v>
      </c>
      <c r="GK107">
        <v>0</v>
      </c>
      <c r="GL107">
        <v>0</v>
      </c>
      <c r="GM107">
        <v>0</v>
      </c>
      <c r="GN107">
        <v>1</v>
      </c>
      <c r="GO107">
        <v>0</v>
      </c>
      <c r="GP107">
        <v>0.66833333299999997</v>
      </c>
      <c r="GQ107">
        <v>0.33166666700000003</v>
      </c>
      <c r="GR107">
        <v>0</v>
      </c>
      <c r="GS107">
        <v>0</v>
      </c>
      <c r="GT107">
        <v>0</v>
      </c>
      <c r="GU107">
        <v>1</v>
      </c>
      <c r="GV107">
        <v>0</v>
      </c>
      <c r="GW107">
        <v>0</v>
      </c>
      <c r="GY107">
        <v>-0.178335243</v>
      </c>
      <c r="GZ107">
        <v>8.9097610000000004E-3</v>
      </c>
      <c r="HA107">
        <v>0</v>
      </c>
      <c r="HB107">
        <v>0</v>
      </c>
      <c r="HC107">
        <v>0</v>
      </c>
      <c r="HD107">
        <v>1</v>
      </c>
    </row>
    <row r="108" spans="9:212">
      <c r="I108" t="s">
        <v>258</v>
      </c>
      <c r="J108">
        <v>49</v>
      </c>
      <c r="K108">
        <v>269</v>
      </c>
      <c r="L108">
        <v>202205</v>
      </c>
      <c r="M108">
        <v>35</v>
      </c>
      <c r="N108">
        <v>1</v>
      </c>
      <c r="O108">
        <v>0</v>
      </c>
      <c r="P108">
        <v>3030.270231</v>
      </c>
      <c r="Q108">
        <v>55.57426925</v>
      </c>
      <c r="R108">
        <v>41.118877959999999</v>
      </c>
      <c r="S108">
        <v>0</v>
      </c>
      <c r="T108">
        <v>0</v>
      </c>
      <c r="U108">
        <v>0.15989999999999999</v>
      </c>
      <c r="V108">
        <v>120</v>
      </c>
      <c r="W108">
        <v>35</v>
      </c>
      <c r="X108">
        <v>85</v>
      </c>
      <c r="Y108">
        <v>751</v>
      </c>
      <c r="Z108">
        <v>8500</v>
      </c>
      <c r="AA108">
        <v>0.253</v>
      </c>
      <c r="AB108">
        <v>106.3228903</v>
      </c>
      <c r="AC108">
        <v>0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3030.270231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F108" t="s">
        <v>259</v>
      </c>
      <c r="BG108">
        <v>0</v>
      </c>
      <c r="BH108">
        <v>202205</v>
      </c>
      <c r="BI108">
        <v>269</v>
      </c>
      <c r="BJ108">
        <v>85</v>
      </c>
      <c r="BK108">
        <v>3030.270231</v>
      </c>
      <c r="BL108">
        <v>-106.3228903</v>
      </c>
      <c r="BM108">
        <v>0.15989999999999999</v>
      </c>
      <c r="BN108">
        <v>120</v>
      </c>
      <c r="BO108">
        <v>35</v>
      </c>
      <c r="BP108">
        <v>751</v>
      </c>
      <c r="BQ108">
        <v>12</v>
      </c>
      <c r="BR108" s="23">
        <v>0.25</v>
      </c>
      <c r="BS108">
        <v>5</v>
      </c>
      <c r="BU108">
        <v>0</v>
      </c>
      <c r="BV108">
        <v>0</v>
      </c>
      <c r="BY108">
        <v>0</v>
      </c>
      <c r="BZ108" s="9">
        <v>2958.94</v>
      </c>
      <c r="CA108">
        <v>-66.03</v>
      </c>
      <c r="CB108">
        <v>-40.31</v>
      </c>
      <c r="CC108">
        <v>-106.33</v>
      </c>
      <c r="CE108">
        <v>2958.9418335066121</v>
      </c>
      <c r="CF108">
        <v>-66.026269835467573</v>
      </c>
      <c r="CG108">
        <v>-40.307699977033209</v>
      </c>
      <c r="CH108">
        <v>-106.33396981250078</v>
      </c>
      <c r="CI108">
        <v>-905.62370071020109</v>
      </c>
      <c r="CJ108">
        <v>-689.38584647731079</v>
      </c>
      <c r="CK108">
        <v>-1595.0095471875115</v>
      </c>
      <c r="CM108">
        <v>1</v>
      </c>
      <c r="CN108">
        <v>1</v>
      </c>
      <c r="CO108">
        <v>0.79</v>
      </c>
      <c r="CP108" s="9">
        <v>3030.27</v>
      </c>
      <c r="CQ108" s="9">
        <v>2339.27</v>
      </c>
      <c r="CR108" s="9">
        <v>3030.27</v>
      </c>
      <c r="CS108" s="9">
        <v>2960.36</v>
      </c>
      <c r="CT108">
        <v>96.69</v>
      </c>
      <c r="CU108">
        <v>83.18</v>
      </c>
      <c r="CV108">
        <v>55.57</v>
      </c>
      <c r="CW108">
        <v>51.65</v>
      </c>
      <c r="CX108">
        <v>41.12</v>
      </c>
      <c r="CY108">
        <v>31.54</v>
      </c>
      <c r="DA108">
        <v>-0.73180752000000004</v>
      </c>
      <c r="DB108">
        <v>0.55090430099999999</v>
      </c>
      <c r="DC108">
        <v>-0.73180752000000004</v>
      </c>
      <c r="FO108">
        <v>3</v>
      </c>
      <c r="FR108">
        <v>1</v>
      </c>
      <c r="FS108">
        <v>0</v>
      </c>
      <c r="FT108">
        <v>1</v>
      </c>
      <c r="FU108">
        <v>0</v>
      </c>
      <c r="FV108">
        <v>0</v>
      </c>
      <c r="FW108">
        <v>0.66833333299999997</v>
      </c>
      <c r="FX108">
        <v>1</v>
      </c>
      <c r="FY108">
        <v>0.178680275</v>
      </c>
      <c r="FZ108">
        <v>9.0373629999999996E-3</v>
      </c>
      <c r="GA108">
        <v>0.5</v>
      </c>
      <c r="GB108">
        <v>0.5</v>
      </c>
      <c r="GC108">
        <v>0</v>
      </c>
      <c r="GD108">
        <v>1</v>
      </c>
      <c r="GK108">
        <v>0</v>
      </c>
      <c r="GL108">
        <v>0</v>
      </c>
      <c r="GM108">
        <v>0</v>
      </c>
      <c r="GN108">
        <v>1</v>
      </c>
      <c r="GO108">
        <v>0</v>
      </c>
      <c r="GP108">
        <v>0.66833333299999997</v>
      </c>
      <c r="GQ108">
        <v>0.33166666700000003</v>
      </c>
      <c r="GR108">
        <v>0</v>
      </c>
      <c r="GS108">
        <v>0</v>
      </c>
      <c r="GT108">
        <v>0</v>
      </c>
      <c r="GU108">
        <v>1</v>
      </c>
      <c r="GV108">
        <v>0</v>
      </c>
      <c r="GW108">
        <v>0</v>
      </c>
      <c r="GY108">
        <v>-3.8302450000000002E-2</v>
      </c>
      <c r="GZ108">
        <v>8.1209990000000003E-3</v>
      </c>
      <c r="HA108">
        <v>0</v>
      </c>
      <c r="HB108">
        <v>0</v>
      </c>
      <c r="HC108">
        <v>0</v>
      </c>
      <c r="HD108">
        <v>1</v>
      </c>
    </row>
    <row r="109" spans="9:212">
      <c r="I109" t="s">
        <v>258</v>
      </c>
      <c r="J109">
        <v>49</v>
      </c>
      <c r="K109">
        <v>270</v>
      </c>
      <c r="L109">
        <v>202206</v>
      </c>
      <c r="M109">
        <v>34</v>
      </c>
      <c r="N109">
        <v>1</v>
      </c>
      <c r="O109">
        <v>0</v>
      </c>
      <c r="P109">
        <v>2974.6959609999999</v>
      </c>
      <c r="Q109">
        <v>55.57426925</v>
      </c>
      <c r="R109">
        <v>40.378350820000001</v>
      </c>
      <c r="S109">
        <v>0</v>
      </c>
      <c r="T109">
        <v>0</v>
      </c>
      <c r="U109">
        <v>0.15989999999999999</v>
      </c>
      <c r="V109">
        <v>120</v>
      </c>
      <c r="W109">
        <v>34</v>
      </c>
      <c r="X109">
        <v>86</v>
      </c>
      <c r="Y109">
        <v>751</v>
      </c>
      <c r="Z109">
        <v>8500</v>
      </c>
      <c r="AA109">
        <v>0.253</v>
      </c>
      <c r="AB109">
        <v>106.3228903</v>
      </c>
      <c r="AC109">
        <v>0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2974.6959609999999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F109" t="s">
        <v>259</v>
      </c>
      <c r="BG109">
        <v>0</v>
      </c>
      <c r="BH109">
        <v>202206</v>
      </c>
      <c r="BI109">
        <v>270</v>
      </c>
      <c r="BJ109">
        <v>86</v>
      </c>
      <c r="BK109">
        <v>2974.6959609999999</v>
      </c>
      <c r="BL109">
        <v>-106.3228903</v>
      </c>
      <c r="BM109">
        <v>0.15989999999999999</v>
      </c>
      <c r="BN109">
        <v>120</v>
      </c>
      <c r="BO109">
        <v>34</v>
      </c>
      <c r="BP109">
        <v>751</v>
      </c>
      <c r="BQ109">
        <v>12</v>
      </c>
      <c r="BR109" s="23">
        <v>0.25</v>
      </c>
      <c r="BS109">
        <v>6</v>
      </c>
      <c r="BU109">
        <v>0</v>
      </c>
      <c r="BV109">
        <v>0</v>
      </c>
      <c r="BY109">
        <v>0</v>
      </c>
      <c r="BZ109" s="9">
        <v>2892.04</v>
      </c>
      <c r="CA109">
        <v>-66.91</v>
      </c>
      <c r="CB109">
        <v>-39.43</v>
      </c>
      <c r="CC109">
        <v>-106.33</v>
      </c>
      <c r="CE109">
        <v>2892.0357636255867</v>
      </c>
      <c r="CF109">
        <v>-66.906069881025189</v>
      </c>
      <c r="CG109">
        <v>-39.427899931475601</v>
      </c>
      <c r="CH109">
        <v>-106.33396981250078</v>
      </c>
      <c r="CI109">
        <v>-972.52977059122622</v>
      </c>
      <c r="CJ109">
        <v>-728.81374640878641</v>
      </c>
      <c r="CK109">
        <v>-1701.3435170000123</v>
      </c>
      <c r="CM109">
        <v>1</v>
      </c>
      <c r="CN109">
        <v>1</v>
      </c>
      <c r="CO109">
        <v>0.78</v>
      </c>
      <c r="CP109" s="9">
        <v>2974.7</v>
      </c>
      <c r="CQ109" s="9">
        <v>2246.65</v>
      </c>
      <c r="CR109" s="9">
        <v>2974.7</v>
      </c>
      <c r="CS109" s="9">
        <v>2893.45</v>
      </c>
      <c r="CT109">
        <v>95.95</v>
      </c>
      <c r="CU109">
        <v>81.73</v>
      </c>
      <c r="CV109">
        <v>55.57</v>
      </c>
      <c r="CW109">
        <v>51.42</v>
      </c>
      <c r="CX109">
        <v>40.380000000000003</v>
      </c>
      <c r="CY109">
        <v>30.31</v>
      </c>
      <c r="DA109">
        <v>-0.71560336000000002</v>
      </c>
      <c r="DB109">
        <v>0.55057042</v>
      </c>
      <c r="DC109">
        <v>-0.71560336000000002</v>
      </c>
      <c r="FO109">
        <v>3</v>
      </c>
      <c r="FR109">
        <v>1</v>
      </c>
      <c r="FS109">
        <v>0</v>
      </c>
      <c r="FT109">
        <v>1</v>
      </c>
      <c r="FU109">
        <v>0</v>
      </c>
      <c r="FV109">
        <v>0</v>
      </c>
      <c r="FW109">
        <v>0.66833333299999997</v>
      </c>
      <c r="FX109">
        <v>1</v>
      </c>
      <c r="FY109">
        <v>-8.0769039999999993E-3</v>
      </c>
      <c r="FZ109">
        <v>7.7388370000000001E-3</v>
      </c>
      <c r="GA109">
        <v>0.5</v>
      </c>
      <c r="GB109">
        <v>0.5</v>
      </c>
      <c r="GC109">
        <v>0</v>
      </c>
      <c r="GD109">
        <v>1</v>
      </c>
      <c r="GK109">
        <v>0</v>
      </c>
      <c r="GL109">
        <v>0</v>
      </c>
      <c r="GM109">
        <v>0</v>
      </c>
      <c r="GN109">
        <v>1</v>
      </c>
      <c r="GO109">
        <v>0</v>
      </c>
      <c r="GP109">
        <v>0.66833333299999997</v>
      </c>
      <c r="GQ109">
        <v>0.33166666700000003</v>
      </c>
      <c r="GR109">
        <v>0</v>
      </c>
      <c r="GS109">
        <v>0</v>
      </c>
      <c r="GT109">
        <v>0</v>
      </c>
      <c r="GU109">
        <v>1</v>
      </c>
      <c r="GV109">
        <v>0</v>
      </c>
      <c r="GW109">
        <v>0</v>
      </c>
      <c r="GY109">
        <v>-2.209829E-2</v>
      </c>
      <c r="GZ109">
        <v>7.787118E-3</v>
      </c>
      <c r="HA109">
        <v>0</v>
      </c>
      <c r="HB109">
        <v>0</v>
      </c>
      <c r="HC109">
        <v>0</v>
      </c>
      <c r="HD109">
        <v>1</v>
      </c>
    </row>
    <row r="110" spans="9:212">
      <c r="I110" t="s">
        <v>258</v>
      </c>
      <c r="J110">
        <v>49</v>
      </c>
      <c r="K110">
        <v>271</v>
      </c>
      <c r="L110">
        <v>202207</v>
      </c>
      <c r="M110">
        <v>33</v>
      </c>
      <c r="N110">
        <v>1</v>
      </c>
      <c r="O110">
        <v>0</v>
      </c>
      <c r="P110">
        <v>2919.1216920000002</v>
      </c>
      <c r="Q110">
        <v>55.57426925</v>
      </c>
      <c r="R110">
        <v>39.637823679999997</v>
      </c>
      <c r="S110">
        <v>0</v>
      </c>
      <c r="T110">
        <v>0</v>
      </c>
      <c r="U110">
        <v>0.15989999999999999</v>
      </c>
      <c r="V110">
        <v>120</v>
      </c>
      <c r="W110">
        <v>33</v>
      </c>
      <c r="X110">
        <v>87</v>
      </c>
      <c r="Y110">
        <v>751</v>
      </c>
      <c r="Z110">
        <v>8500</v>
      </c>
      <c r="AA110">
        <v>0.253</v>
      </c>
      <c r="AB110">
        <v>106.3228903</v>
      </c>
      <c r="AC110">
        <v>0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2919.1216920000002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F110" t="s">
        <v>259</v>
      </c>
      <c r="BG110">
        <v>0</v>
      </c>
      <c r="BH110">
        <v>202207</v>
      </c>
      <c r="BI110">
        <v>271</v>
      </c>
      <c r="BJ110">
        <v>87</v>
      </c>
      <c r="BK110">
        <v>2919.1216920000002</v>
      </c>
      <c r="BL110">
        <v>-106.3228903</v>
      </c>
      <c r="BM110">
        <v>0.15989999999999999</v>
      </c>
      <c r="BN110">
        <v>120</v>
      </c>
      <c r="BO110">
        <v>33</v>
      </c>
      <c r="BP110">
        <v>751</v>
      </c>
      <c r="BQ110">
        <v>12</v>
      </c>
      <c r="BR110" s="23">
        <v>0.25</v>
      </c>
      <c r="BS110">
        <v>7</v>
      </c>
      <c r="BU110">
        <v>0</v>
      </c>
      <c r="BV110">
        <v>0</v>
      </c>
      <c r="BY110">
        <v>0</v>
      </c>
      <c r="BZ110" s="9">
        <v>2824.24</v>
      </c>
      <c r="CA110">
        <v>-67.8</v>
      </c>
      <c r="CB110">
        <v>-38.54</v>
      </c>
      <c r="CC110">
        <v>-106.33</v>
      </c>
      <c r="CE110">
        <v>2824.2381703633969</v>
      </c>
      <c r="CF110">
        <v>-67.797593262189849</v>
      </c>
      <c r="CG110">
        <v>-38.536376550310941</v>
      </c>
      <c r="CH110">
        <v>-106.33396981250078</v>
      </c>
      <c r="CI110">
        <v>-1040.327363853416</v>
      </c>
      <c r="CJ110">
        <v>-767.35012295909735</v>
      </c>
      <c r="CK110">
        <v>-1807.6774868125131</v>
      </c>
      <c r="CM110">
        <v>1</v>
      </c>
      <c r="CN110">
        <v>1</v>
      </c>
      <c r="CO110">
        <v>0.76</v>
      </c>
      <c r="CP110" s="9">
        <v>2919.12</v>
      </c>
      <c r="CQ110" s="9">
        <v>2156.54</v>
      </c>
      <c r="CR110" s="9">
        <v>2919.12</v>
      </c>
      <c r="CS110" s="9">
        <v>2825.74</v>
      </c>
      <c r="CT110">
        <v>95.21</v>
      </c>
      <c r="CU110">
        <v>80.3</v>
      </c>
      <c r="CV110">
        <v>55.57</v>
      </c>
      <c r="CW110">
        <v>51.19</v>
      </c>
      <c r="CX110">
        <v>39.64</v>
      </c>
      <c r="CY110">
        <v>29.1</v>
      </c>
      <c r="DA110">
        <v>-0.68734581500000003</v>
      </c>
      <c r="DB110">
        <v>0.55116798700000003</v>
      </c>
      <c r="DC110">
        <v>-0.68734581500000003</v>
      </c>
      <c r="FO110">
        <v>9</v>
      </c>
      <c r="FR110">
        <v>1</v>
      </c>
      <c r="FS110">
        <v>0</v>
      </c>
      <c r="FT110">
        <v>1</v>
      </c>
      <c r="FU110">
        <v>0</v>
      </c>
      <c r="FV110">
        <v>0</v>
      </c>
      <c r="FW110">
        <v>0.66833333299999997</v>
      </c>
      <c r="FX110">
        <v>0</v>
      </c>
      <c r="FY110">
        <v>-1.1124261E-2</v>
      </c>
      <c r="FZ110">
        <v>1.1126319000000001E-2</v>
      </c>
      <c r="GA110">
        <v>0</v>
      </c>
      <c r="GB110">
        <v>0</v>
      </c>
      <c r="GC110">
        <v>0</v>
      </c>
      <c r="GD110">
        <v>1</v>
      </c>
      <c r="GK110">
        <v>0</v>
      </c>
      <c r="GL110">
        <v>0</v>
      </c>
      <c r="GM110">
        <v>0</v>
      </c>
      <c r="GN110">
        <v>1</v>
      </c>
      <c r="GO110">
        <v>0</v>
      </c>
      <c r="GP110">
        <v>0.66833333299999997</v>
      </c>
      <c r="GQ110">
        <v>0.33166666700000003</v>
      </c>
      <c r="GR110">
        <v>0</v>
      </c>
      <c r="GS110">
        <v>0</v>
      </c>
      <c r="GT110">
        <v>0</v>
      </c>
      <c r="GU110">
        <v>1</v>
      </c>
      <c r="GV110">
        <v>0</v>
      </c>
      <c r="GW110">
        <v>0</v>
      </c>
      <c r="GY110">
        <v>6.1592549999999998E-3</v>
      </c>
      <c r="GZ110">
        <v>8.3846849999999994E-3</v>
      </c>
      <c r="HA110">
        <v>0</v>
      </c>
      <c r="HB110">
        <v>0</v>
      </c>
      <c r="HC110">
        <v>0</v>
      </c>
      <c r="HD110">
        <v>1</v>
      </c>
    </row>
    <row r="111" spans="9:212">
      <c r="I111" t="s">
        <v>258</v>
      </c>
      <c r="J111">
        <v>49</v>
      </c>
      <c r="K111">
        <v>272</v>
      </c>
      <c r="L111">
        <v>202208</v>
      </c>
      <c r="M111">
        <v>32</v>
      </c>
      <c r="N111">
        <v>1</v>
      </c>
      <c r="O111">
        <v>0</v>
      </c>
      <c r="P111">
        <v>2863.547423</v>
      </c>
      <c r="Q111">
        <v>55.57426925</v>
      </c>
      <c r="R111">
        <v>38.89729655</v>
      </c>
      <c r="S111">
        <v>0</v>
      </c>
      <c r="T111">
        <v>0</v>
      </c>
      <c r="U111">
        <v>0.15989999999999999</v>
      </c>
      <c r="V111">
        <v>120</v>
      </c>
      <c r="W111">
        <v>32</v>
      </c>
      <c r="X111">
        <v>88</v>
      </c>
      <c r="Y111">
        <v>751</v>
      </c>
      <c r="Z111">
        <v>8500</v>
      </c>
      <c r="AA111">
        <v>0.253</v>
      </c>
      <c r="AB111">
        <v>106.3228903</v>
      </c>
      <c r="AC111">
        <v>0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2863.547423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F111" t="s">
        <v>259</v>
      </c>
      <c r="BG111">
        <v>0</v>
      </c>
      <c r="BH111">
        <v>202208</v>
      </c>
      <c r="BI111">
        <v>272</v>
      </c>
      <c r="BJ111">
        <v>88</v>
      </c>
      <c r="BK111">
        <v>2863.547423</v>
      </c>
      <c r="BL111">
        <v>-106.3228903</v>
      </c>
      <c r="BM111">
        <v>0.15989999999999999</v>
      </c>
      <c r="BN111">
        <v>120</v>
      </c>
      <c r="BO111">
        <v>32</v>
      </c>
      <c r="BP111">
        <v>751</v>
      </c>
      <c r="BQ111">
        <v>12</v>
      </c>
      <c r="BR111" s="23">
        <v>0.25</v>
      </c>
      <c r="BS111">
        <v>8</v>
      </c>
      <c r="BU111">
        <v>0</v>
      </c>
      <c r="BV111">
        <v>0</v>
      </c>
      <c r="BY111">
        <v>0</v>
      </c>
      <c r="BZ111" s="9">
        <v>2755.54</v>
      </c>
      <c r="CA111">
        <v>-68.7</v>
      </c>
      <c r="CB111">
        <v>-37.630000000000003</v>
      </c>
      <c r="CC111">
        <v>-106.33</v>
      </c>
      <c r="CE111">
        <v>2755.5371741709882</v>
      </c>
      <c r="CF111">
        <v>-68.700996192408525</v>
      </c>
      <c r="CG111">
        <v>-37.632973620092258</v>
      </c>
      <c r="CH111">
        <v>-106.33396981250078</v>
      </c>
      <c r="CI111">
        <v>-1109.0283600458247</v>
      </c>
      <c r="CJ111">
        <v>-804.98309657918958</v>
      </c>
      <c r="CK111">
        <v>-1914.011456625014</v>
      </c>
      <c r="CM111">
        <v>1</v>
      </c>
      <c r="CN111">
        <v>1</v>
      </c>
      <c r="CO111">
        <v>0.75</v>
      </c>
      <c r="CP111" s="9">
        <v>2863.55</v>
      </c>
      <c r="CQ111" s="9">
        <v>2067.62</v>
      </c>
      <c r="CR111" s="9">
        <v>2863.55</v>
      </c>
      <c r="CS111" s="9">
        <v>2757.08</v>
      </c>
      <c r="CT111">
        <v>94.47</v>
      </c>
      <c r="CU111">
        <v>78.900000000000006</v>
      </c>
      <c r="CV111">
        <v>55.57</v>
      </c>
      <c r="CW111">
        <v>50.97</v>
      </c>
      <c r="CX111">
        <v>38.9</v>
      </c>
      <c r="CY111">
        <v>27.93</v>
      </c>
      <c r="DA111">
        <v>-0.695422078</v>
      </c>
      <c r="DB111">
        <v>0.55258251400000002</v>
      </c>
      <c r="DC111">
        <v>-0.695422078</v>
      </c>
      <c r="FK111" s="9"/>
      <c r="FO111">
        <v>9</v>
      </c>
      <c r="FR111">
        <v>1</v>
      </c>
      <c r="FS111">
        <v>0</v>
      </c>
      <c r="FT111">
        <v>1</v>
      </c>
      <c r="FU111">
        <v>0</v>
      </c>
      <c r="FV111">
        <v>0</v>
      </c>
      <c r="FW111">
        <v>0.66833333299999997</v>
      </c>
      <c r="FX111">
        <v>0</v>
      </c>
      <c r="FY111">
        <v>-0.178335243</v>
      </c>
      <c r="FZ111">
        <v>8.9097610000000004E-3</v>
      </c>
      <c r="GA111">
        <v>0</v>
      </c>
      <c r="GB111">
        <v>0</v>
      </c>
      <c r="GC111">
        <v>0</v>
      </c>
      <c r="GD111">
        <v>1</v>
      </c>
      <c r="GK111">
        <v>0</v>
      </c>
      <c r="GL111">
        <v>0</v>
      </c>
      <c r="GM111">
        <v>0</v>
      </c>
      <c r="GN111">
        <v>1</v>
      </c>
      <c r="GO111">
        <v>0</v>
      </c>
      <c r="GP111">
        <v>0.66833333299999997</v>
      </c>
      <c r="GQ111">
        <v>0.33166666700000003</v>
      </c>
      <c r="GR111">
        <v>0</v>
      </c>
      <c r="GS111">
        <v>0</v>
      </c>
      <c r="GT111">
        <v>0</v>
      </c>
      <c r="GU111">
        <v>1</v>
      </c>
      <c r="GV111">
        <v>0</v>
      </c>
      <c r="GW111">
        <v>0</v>
      </c>
      <c r="GY111">
        <v>-1.917008E-3</v>
      </c>
      <c r="GZ111">
        <v>9.7992119999999999E-3</v>
      </c>
      <c r="HA111">
        <v>0</v>
      </c>
      <c r="HB111">
        <v>0</v>
      </c>
      <c r="HC111">
        <v>0</v>
      </c>
      <c r="HD111">
        <v>1</v>
      </c>
    </row>
    <row r="112" spans="9:212">
      <c r="I112" t="s">
        <v>258</v>
      </c>
      <c r="J112">
        <v>49</v>
      </c>
      <c r="K112">
        <v>273</v>
      </c>
      <c r="L112">
        <v>202209</v>
      </c>
      <c r="M112">
        <v>31</v>
      </c>
      <c r="N112">
        <v>1</v>
      </c>
      <c r="O112">
        <v>0</v>
      </c>
      <c r="P112">
        <v>2807.9731539999998</v>
      </c>
      <c r="Q112">
        <v>55.57426925</v>
      </c>
      <c r="R112">
        <v>38.156769410000003</v>
      </c>
      <c r="S112">
        <v>0</v>
      </c>
      <c r="T112">
        <v>0</v>
      </c>
      <c r="U112">
        <v>0.15989999999999999</v>
      </c>
      <c r="V112">
        <v>120</v>
      </c>
      <c r="W112">
        <v>31</v>
      </c>
      <c r="X112">
        <v>89</v>
      </c>
      <c r="Y112">
        <v>751</v>
      </c>
      <c r="Z112">
        <v>8500</v>
      </c>
      <c r="AA112">
        <v>0.253</v>
      </c>
      <c r="AB112">
        <v>106.3228903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2807.9731539999998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F112" t="s">
        <v>259</v>
      </c>
      <c r="BG112">
        <v>0</v>
      </c>
      <c r="BH112">
        <v>202209</v>
      </c>
      <c r="BI112">
        <v>273</v>
      </c>
      <c r="BJ112">
        <v>89</v>
      </c>
      <c r="BK112">
        <v>2807.9731539999998</v>
      </c>
      <c r="BL112">
        <v>-106.3228903</v>
      </c>
      <c r="BM112">
        <v>0.15989999999999999</v>
      </c>
      <c r="BN112">
        <v>120</v>
      </c>
      <c r="BO112">
        <v>31</v>
      </c>
      <c r="BP112">
        <v>751</v>
      </c>
      <c r="BQ112">
        <v>12</v>
      </c>
      <c r="BR112" s="23">
        <v>0.25</v>
      </c>
      <c r="BS112">
        <v>9</v>
      </c>
      <c r="BU112">
        <v>0</v>
      </c>
      <c r="BV112">
        <v>0</v>
      </c>
      <c r="BY112">
        <v>0</v>
      </c>
      <c r="BZ112" s="9">
        <v>2685.92</v>
      </c>
      <c r="CA112">
        <v>-69.62</v>
      </c>
      <c r="CB112">
        <v>-36.72</v>
      </c>
      <c r="CC112">
        <v>-106.33</v>
      </c>
      <c r="CE112">
        <v>2685.9207372043161</v>
      </c>
      <c r="CF112">
        <v>-69.616436966672367</v>
      </c>
      <c r="CG112">
        <v>-36.717532845828416</v>
      </c>
      <c r="CH112">
        <v>-106.33396981250078</v>
      </c>
      <c r="CI112">
        <v>-1178.6447970124971</v>
      </c>
      <c r="CJ112">
        <v>-841.70062942501795</v>
      </c>
      <c r="CK112">
        <v>-2020.3454264375148</v>
      </c>
      <c r="CM112">
        <v>1</v>
      </c>
      <c r="CN112">
        <v>1</v>
      </c>
      <c r="CO112">
        <v>0.74</v>
      </c>
      <c r="CP112" s="9">
        <v>2807.97</v>
      </c>
      <c r="CQ112" s="9">
        <v>1980.3</v>
      </c>
      <c r="CR112" s="9">
        <v>2807.97</v>
      </c>
      <c r="CS112" s="9">
        <v>2687.52</v>
      </c>
      <c r="CT112">
        <v>93.73</v>
      </c>
      <c r="CU112">
        <v>77.48</v>
      </c>
      <c r="CV112">
        <v>55.57</v>
      </c>
      <c r="CW112">
        <v>50.72</v>
      </c>
      <c r="CX112">
        <v>38.159999999999997</v>
      </c>
      <c r="CY112">
        <v>26.76</v>
      </c>
      <c r="DA112">
        <v>-0.57844349900000003</v>
      </c>
      <c r="DB112">
        <v>0.55170366299999996</v>
      </c>
      <c r="DC112">
        <v>-0.57844349900000003</v>
      </c>
      <c r="FK112" s="9"/>
      <c r="FO112">
        <v>9</v>
      </c>
      <c r="FR112">
        <v>1</v>
      </c>
      <c r="FS112">
        <v>0</v>
      </c>
      <c r="FT112">
        <v>1</v>
      </c>
      <c r="FU112">
        <v>0</v>
      </c>
      <c r="FV112">
        <v>0</v>
      </c>
      <c r="FW112">
        <v>0.66833333299999997</v>
      </c>
      <c r="FX112">
        <v>0</v>
      </c>
      <c r="FY112">
        <v>-3.8302450000000002E-2</v>
      </c>
      <c r="FZ112">
        <v>8.1209990000000003E-3</v>
      </c>
      <c r="GA112">
        <v>0</v>
      </c>
      <c r="GB112">
        <v>0</v>
      </c>
      <c r="GC112">
        <v>0</v>
      </c>
      <c r="GD112">
        <v>1</v>
      </c>
      <c r="GK112">
        <v>0</v>
      </c>
      <c r="GL112">
        <v>0</v>
      </c>
      <c r="GM112">
        <v>0</v>
      </c>
      <c r="GN112">
        <v>1</v>
      </c>
      <c r="GO112">
        <v>0</v>
      </c>
      <c r="GP112">
        <v>0.66833333299999997</v>
      </c>
      <c r="GQ112">
        <v>0.33166666700000003</v>
      </c>
      <c r="GR112">
        <v>0</v>
      </c>
      <c r="GS112">
        <v>0</v>
      </c>
      <c r="GT112">
        <v>0</v>
      </c>
      <c r="GU112">
        <v>1</v>
      </c>
      <c r="GV112">
        <v>0</v>
      </c>
      <c r="GW112">
        <v>0</v>
      </c>
      <c r="GY112">
        <v>0.115061571</v>
      </c>
      <c r="GZ112">
        <v>8.9203600000000004E-3</v>
      </c>
      <c r="HA112">
        <v>0</v>
      </c>
      <c r="HB112">
        <v>0</v>
      </c>
      <c r="HC112">
        <v>0</v>
      </c>
      <c r="HD112">
        <v>1</v>
      </c>
    </row>
    <row r="113" spans="9:212">
      <c r="I113" t="s">
        <v>258</v>
      </c>
      <c r="J113">
        <v>49</v>
      </c>
      <c r="K113">
        <v>274</v>
      </c>
      <c r="L113">
        <v>202210</v>
      </c>
      <c r="M113">
        <v>30</v>
      </c>
      <c r="N113">
        <v>1</v>
      </c>
      <c r="O113">
        <v>0</v>
      </c>
      <c r="P113">
        <v>2752.3988840000002</v>
      </c>
      <c r="Q113">
        <v>55.57426925</v>
      </c>
      <c r="R113">
        <v>37.416242269999998</v>
      </c>
      <c r="S113">
        <v>0</v>
      </c>
      <c r="T113">
        <v>0</v>
      </c>
      <c r="U113">
        <v>0.15989999999999999</v>
      </c>
      <c r="V113">
        <v>120</v>
      </c>
      <c r="W113">
        <v>30</v>
      </c>
      <c r="X113">
        <v>90</v>
      </c>
      <c r="Y113">
        <v>751</v>
      </c>
      <c r="Z113">
        <v>8500</v>
      </c>
      <c r="AA113">
        <v>0.253</v>
      </c>
      <c r="AB113">
        <v>106.3228903</v>
      </c>
      <c r="AC113">
        <v>0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2752.3988840000002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F113" t="s">
        <v>259</v>
      </c>
      <c r="BG113">
        <v>0</v>
      </c>
      <c r="BH113">
        <v>202210</v>
      </c>
      <c r="BI113">
        <v>274</v>
      </c>
      <c r="BJ113">
        <v>90</v>
      </c>
      <c r="BK113">
        <v>2752.3988840000002</v>
      </c>
      <c r="BL113">
        <v>-106.3228903</v>
      </c>
      <c r="BM113">
        <v>0.15989999999999999</v>
      </c>
      <c r="BN113">
        <v>120</v>
      </c>
      <c r="BO113">
        <v>30</v>
      </c>
      <c r="BP113">
        <v>751</v>
      </c>
      <c r="BQ113">
        <v>12</v>
      </c>
      <c r="BR113" s="23">
        <v>0.25</v>
      </c>
      <c r="BS113">
        <v>10</v>
      </c>
      <c r="BU113">
        <v>0</v>
      </c>
      <c r="BV113">
        <v>0</v>
      </c>
      <c r="BY113">
        <v>0</v>
      </c>
      <c r="BZ113" s="9">
        <v>2615.38</v>
      </c>
      <c r="CA113">
        <v>-70.540000000000006</v>
      </c>
      <c r="CB113">
        <v>-35.79</v>
      </c>
      <c r="CC113">
        <v>-106.33</v>
      </c>
      <c r="CE113">
        <v>2615.376661215063</v>
      </c>
      <c r="CF113">
        <v>-70.544075989253272</v>
      </c>
      <c r="CG113">
        <v>-35.78989382324751</v>
      </c>
      <c r="CH113">
        <v>-106.33396981250078</v>
      </c>
      <c r="CI113">
        <v>-1249.1888730017504</v>
      </c>
      <c r="CJ113">
        <v>-877.4905232482655</v>
      </c>
      <c r="CK113">
        <v>-2126.6793962500155</v>
      </c>
      <c r="CM113">
        <v>1</v>
      </c>
      <c r="CN113">
        <v>1</v>
      </c>
      <c r="CO113">
        <v>0.72</v>
      </c>
      <c r="CP113" s="9">
        <v>2752.4</v>
      </c>
      <c r="CQ113" s="9">
        <v>1894.58</v>
      </c>
      <c r="CR113" s="9">
        <v>2752.4</v>
      </c>
      <c r="CS113" s="9">
        <v>2617.0700000000002</v>
      </c>
      <c r="CT113">
        <v>92.99</v>
      </c>
      <c r="CU113">
        <v>76.069999999999993</v>
      </c>
      <c r="CV113">
        <v>55.57</v>
      </c>
      <c r="CW113">
        <v>50.46</v>
      </c>
      <c r="CX113">
        <v>37.42</v>
      </c>
      <c r="CY113">
        <v>25.61</v>
      </c>
      <c r="DA113">
        <v>-0.514824795</v>
      </c>
      <c r="DB113">
        <v>0.55182066600000002</v>
      </c>
      <c r="DC113">
        <v>-0.514824795</v>
      </c>
      <c r="FK113" s="9"/>
      <c r="FO113">
        <v>9</v>
      </c>
      <c r="FR113">
        <v>1</v>
      </c>
      <c r="FS113">
        <v>0</v>
      </c>
      <c r="FT113">
        <v>1</v>
      </c>
      <c r="FU113">
        <v>0</v>
      </c>
      <c r="FV113">
        <v>0</v>
      </c>
      <c r="FW113">
        <v>0.66833333299999997</v>
      </c>
      <c r="FX113">
        <v>0</v>
      </c>
      <c r="FY113">
        <v>-2.209829E-2</v>
      </c>
      <c r="FZ113">
        <v>7.787118E-3</v>
      </c>
      <c r="GA113">
        <v>0</v>
      </c>
      <c r="GB113">
        <v>0</v>
      </c>
      <c r="GC113">
        <v>0</v>
      </c>
      <c r="GD113">
        <v>1</v>
      </c>
      <c r="GK113">
        <v>0</v>
      </c>
      <c r="GL113">
        <v>0</v>
      </c>
      <c r="GM113">
        <v>0</v>
      </c>
      <c r="GN113">
        <v>1</v>
      </c>
      <c r="GO113">
        <v>0</v>
      </c>
      <c r="GP113">
        <v>0.66833333299999997</v>
      </c>
      <c r="GQ113">
        <v>0.33166666700000003</v>
      </c>
      <c r="GR113">
        <v>0</v>
      </c>
      <c r="GS113">
        <v>0</v>
      </c>
      <c r="GT113">
        <v>0</v>
      </c>
      <c r="GU113">
        <v>1</v>
      </c>
      <c r="GV113">
        <v>0</v>
      </c>
      <c r="GW113">
        <v>0</v>
      </c>
      <c r="GY113">
        <v>0.178680275</v>
      </c>
      <c r="GZ113">
        <v>9.0373629999999996E-3</v>
      </c>
      <c r="HA113">
        <v>0</v>
      </c>
      <c r="HB113">
        <v>0</v>
      </c>
      <c r="HC113">
        <v>0</v>
      </c>
      <c r="HD113">
        <v>1</v>
      </c>
    </row>
    <row r="114" spans="9:212">
      <c r="I114" t="s">
        <v>258</v>
      </c>
      <c r="J114">
        <v>49</v>
      </c>
      <c r="K114">
        <v>275</v>
      </c>
      <c r="L114">
        <v>202211</v>
      </c>
      <c r="M114">
        <v>29</v>
      </c>
      <c r="N114">
        <v>1</v>
      </c>
      <c r="O114">
        <v>0</v>
      </c>
      <c r="P114">
        <v>2696.824615</v>
      </c>
      <c r="Q114">
        <v>55.57426925</v>
      </c>
      <c r="R114">
        <v>36.67571513</v>
      </c>
      <c r="S114">
        <v>0</v>
      </c>
      <c r="T114">
        <v>0</v>
      </c>
      <c r="U114">
        <v>0.15989999999999999</v>
      </c>
      <c r="V114">
        <v>120</v>
      </c>
      <c r="W114">
        <v>29</v>
      </c>
      <c r="X114">
        <v>91</v>
      </c>
      <c r="Y114">
        <v>751</v>
      </c>
      <c r="Z114">
        <v>8500</v>
      </c>
      <c r="AA114">
        <v>0.253</v>
      </c>
      <c r="AB114">
        <v>106.3228903</v>
      </c>
      <c r="AC114">
        <v>0</v>
      </c>
      <c r="AD114">
        <v>1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2696.824615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F114" t="s">
        <v>259</v>
      </c>
      <c r="BG114">
        <v>0</v>
      </c>
      <c r="BH114">
        <v>202211</v>
      </c>
      <c r="BI114">
        <v>275</v>
      </c>
      <c r="BJ114">
        <v>91</v>
      </c>
      <c r="BK114">
        <v>2696.824615</v>
      </c>
      <c r="BL114">
        <v>-106.3228903</v>
      </c>
      <c r="BM114">
        <v>0.15989999999999999</v>
      </c>
      <c r="BN114">
        <v>120</v>
      </c>
      <c r="BO114">
        <v>29</v>
      </c>
      <c r="BP114">
        <v>751</v>
      </c>
      <c r="BQ114">
        <v>12</v>
      </c>
      <c r="BR114" s="23">
        <v>0.25</v>
      </c>
      <c r="BS114">
        <v>11</v>
      </c>
      <c r="BU114">
        <v>0</v>
      </c>
      <c r="BV114">
        <v>0</v>
      </c>
      <c r="BY114">
        <v>0</v>
      </c>
      <c r="BZ114" s="9">
        <v>2543.89</v>
      </c>
      <c r="CA114">
        <v>-71.48</v>
      </c>
      <c r="CB114">
        <v>-34.85</v>
      </c>
      <c r="CC114">
        <v>-106.33</v>
      </c>
      <c r="CE114">
        <v>2543.8925854132531</v>
      </c>
      <c r="CF114">
        <v>-71.484075801810064</v>
      </c>
      <c r="CG114">
        <v>-34.849894010690711</v>
      </c>
      <c r="CH114">
        <v>-106.33396981250078</v>
      </c>
      <c r="CI114">
        <v>-1320.6729488035605</v>
      </c>
      <c r="CJ114">
        <v>-912.34041725895622</v>
      </c>
      <c r="CK114">
        <v>-2233.0133660625161</v>
      </c>
      <c r="CM114">
        <v>1</v>
      </c>
      <c r="CN114">
        <v>1</v>
      </c>
      <c r="CO114">
        <v>0.71</v>
      </c>
      <c r="CP114" s="9">
        <v>2696.82</v>
      </c>
      <c r="CQ114" s="9">
        <v>1810.59</v>
      </c>
      <c r="CR114" s="9">
        <v>2696.82</v>
      </c>
      <c r="CS114" s="9">
        <v>2545.65</v>
      </c>
      <c r="CT114">
        <v>92.25</v>
      </c>
      <c r="CU114">
        <v>74.77</v>
      </c>
      <c r="CV114">
        <v>55.57</v>
      </c>
      <c r="CW114">
        <v>50.26</v>
      </c>
      <c r="CX114">
        <v>36.68</v>
      </c>
      <c r="CY114">
        <v>24.51</v>
      </c>
      <c r="DA114">
        <v>-0.701581974</v>
      </c>
      <c r="DB114">
        <v>0.55052213900000002</v>
      </c>
      <c r="DC114">
        <v>-0.701581974</v>
      </c>
      <c r="FK114" s="9"/>
      <c r="FO114">
        <v>9</v>
      </c>
      <c r="FR114">
        <v>1</v>
      </c>
      <c r="FS114">
        <v>0</v>
      </c>
      <c r="FT114">
        <v>1</v>
      </c>
      <c r="FU114">
        <v>0</v>
      </c>
      <c r="FV114">
        <v>0</v>
      </c>
      <c r="FW114">
        <v>0.66833333299999997</v>
      </c>
      <c r="FX114">
        <v>0</v>
      </c>
      <c r="FY114">
        <v>6.1592549999999998E-3</v>
      </c>
      <c r="FZ114">
        <v>8.3846849999999994E-3</v>
      </c>
      <c r="GA114">
        <v>0</v>
      </c>
      <c r="GB114">
        <v>0</v>
      </c>
      <c r="GC114">
        <v>0</v>
      </c>
      <c r="GD114">
        <v>1</v>
      </c>
      <c r="GK114">
        <v>0</v>
      </c>
      <c r="GL114">
        <v>0</v>
      </c>
      <c r="GM114">
        <v>0</v>
      </c>
      <c r="GN114">
        <v>1</v>
      </c>
      <c r="GO114">
        <v>0</v>
      </c>
      <c r="GP114">
        <v>0.66833333299999997</v>
      </c>
      <c r="GQ114">
        <v>0.33166666700000003</v>
      </c>
      <c r="GR114">
        <v>0</v>
      </c>
      <c r="GS114">
        <v>0</v>
      </c>
      <c r="GT114">
        <v>0</v>
      </c>
      <c r="GU114">
        <v>1</v>
      </c>
      <c r="GV114">
        <v>0</v>
      </c>
      <c r="GW114">
        <v>0</v>
      </c>
      <c r="GY114">
        <v>-8.0769039999999993E-3</v>
      </c>
      <c r="GZ114">
        <v>7.7388370000000001E-3</v>
      </c>
      <c r="HA114">
        <v>0</v>
      </c>
      <c r="HB114">
        <v>0</v>
      </c>
      <c r="HC114">
        <v>0</v>
      </c>
      <c r="HD114">
        <v>1</v>
      </c>
    </row>
    <row r="115" spans="9:212">
      <c r="I115" t="s">
        <v>258</v>
      </c>
      <c r="J115">
        <v>49</v>
      </c>
      <c r="K115">
        <v>276</v>
      </c>
      <c r="L115">
        <v>202212</v>
      </c>
      <c r="M115">
        <v>28</v>
      </c>
      <c r="N115">
        <v>1</v>
      </c>
      <c r="O115">
        <v>0</v>
      </c>
      <c r="P115">
        <v>2641.2503459999998</v>
      </c>
      <c r="Q115">
        <v>55.57426925</v>
      </c>
      <c r="R115">
        <v>35.935187990000003</v>
      </c>
      <c r="S115">
        <v>0</v>
      </c>
      <c r="T115">
        <v>0</v>
      </c>
      <c r="U115">
        <v>0.15989999999999999</v>
      </c>
      <c r="V115">
        <v>120</v>
      </c>
      <c r="W115">
        <v>28</v>
      </c>
      <c r="X115">
        <v>92</v>
      </c>
      <c r="Y115">
        <v>751</v>
      </c>
      <c r="Z115">
        <v>8500</v>
      </c>
      <c r="AA115">
        <v>0.253</v>
      </c>
      <c r="AB115">
        <v>106.3228903</v>
      </c>
      <c r="AC115">
        <v>0</v>
      </c>
      <c r="AD115">
        <v>1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2641.2503459999998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F115" t="s">
        <v>259</v>
      </c>
      <c r="BG115">
        <v>0</v>
      </c>
      <c r="BH115">
        <v>202212</v>
      </c>
      <c r="BI115">
        <v>276</v>
      </c>
      <c r="BJ115">
        <v>92</v>
      </c>
      <c r="BK115">
        <v>2641.2503459999998</v>
      </c>
      <c r="BL115">
        <v>-106.3228903</v>
      </c>
      <c r="BM115">
        <v>0.15989999999999999</v>
      </c>
      <c r="BN115">
        <v>120</v>
      </c>
      <c r="BO115">
        <v>28</v>
      </c>
      <c r="BP115">
        <v>751</v>
      </c>
      <c r="BQ115">
        <v>12</v>
      </c>
      <c r="BR115" s="23">
        <v>0.25</v>
      </c>
      <c r="BS115">
        <v>12</v>
      </c>
      <c r="BU115">
        <v>0</v>
      </c>
      <c r="BV115">
        <v>0</v>
      </c>
      <c r="BY115">
        <v>0</v>
      </c>
      <c r="BZ115" s="9">
        <v>2471.46</v>
      </c>
      <c r="CA115">
        <v>-72.44</v>
      </c>
      <c r="CB115">
        <v>-33.9</v>
      </c>
      <c r="CC115">
        <v>-106.33</v>
      </c>
      <c r="CE115">
        <v>2471.455984301384</v>
      </c>
      <c r="CF115">
        <v>-72.43660111186918</v>
      </c>
      <c r="CG115">
        <v>-33.897368700631596</v>
      </c>
      <c r="CH115">
        <v>-106.33396981250078</v>
      </c>
      <c r="CI115">
        <v>-1393.1095499154296</v>
      </c>
      <c r="CJ115">
        <v>-946.23778595958777</v>
      </c>
      <c r="CK115">
        <v>-2339.3473358750166</v>
      </c>
      <c r="CM115">
        <v>1</v>
      </c>
      <c r="CN115">
        <v>1</v>
      </c>
      <c r="CO115">
        <v>0.7</v>
      </c>
      <c r="CP115" s="9">
        <v>2641.25</v>
      </c>
      <c r="CQ115" s="9">
        <v>1727.72</v>
      </c>
      <c r="CR115" s="9">
        <v>2641.25</v>
      </c>
      <c r="CS115" s="9">
        <v>2473.25</v>
      </c>
      <c r="CT115">
        <v>91.51</v>
      </c>
      <c r="CU115">
        <v>73.400000000000006</v>
      </c>
      <c r="CV115">
        <v>55.57</v>
      </c>
      <c r="CW115">
        <v>50</v>
      </c>
      <c r="CX115">
        <v>35.94</v>
      </c>
      <c r="CY115">
        <v>23.4</v>
      </c>
      <c r="DA115">
        <v>-0.51832617299999995</v>
      </c>
      <c r="DB115">
        <v>0.550186112</v>
      </c>
      <c r="DC115">
        <v>-0.51832617299999995</v>
      </c>
      <c r="FK115" s="9"/>
      <c r="FO115">
        <v>9</v>
      </c>
      <c r="FR115">
        <v>1</v>
      </c>
      <c r="FS115">
        <v>0</v>
      </c>
      <c r="FT115">
        <v>1</v>
      </c>
      <c r="FU115">
        <v>0</v>
      </c>
      <c r="FV115">
        <v>0</v>
      </c>
      <c r="FW115">
        <v>0.66833333299999997</v>
      </c>
      <c r="FX115">
        <v>0</v>
      </c>
      <c r="FY115">
        <v>-1.917008E-3</v>
      </c>
      <c r="FZ115">
        <v>9.7992119999999999E-3</v>
      </c>
      <c r="GA115">
        <v>0</v>
      </c>
      <c r="GB115">
        <v>0</v>
      </c>
      <c r="GC115">
        <v>0</v>
      </c>
      <c r="GD115">
        <v>1</v>
      </c>
      <c r="GK115">
        <v>0</v>
      </c>
      <c r="GL115">
        <v>0</v>
      </c>
      <c r="GM115">
        <v>0</v>
      </c>
      <c r="GN115">
        <v>1</v>
      </c>
      <c r="GO115">
        <v>0</v>
      </c>
      <c r="GP115">
        <v>0.66833333299999997</v>
      </c>
      <c r="GQ115">
        <v>0.33166666700000003</v>
      </c>
      <c r="GR115">
        <v>0</v>
      </c>
      <c r="GS115">
        <v>0</v>
      </c>
      <c r="GT115">
        <v>0</v>
      </c>
      <c r="GU115">
        <v>1</v>
      </c>
      <c r="GV115">
        <v>0</v>
      </c>
      <c r="GW115">
        <v>0</v>
      </c>
      <c r="GY115">
        <v>0.175178897</v>
      </c>
      <c r="GZ115">
        <v>7.4028100000000001E-3</v>
      </c>
      <c r="HA115">
        <v>0</v>
      </c>
      <c r="HB115">
        <v>0</v>
      </c>
      <c r="HC115">
        <v>0</v>
      </c>
      <c r="HD115">
        <v>1</v>
      </c>
    </row>
    <row r="116" spans="9:212">
      <c r="I116" t="s">
        <v>258</v>
      </c>
      <c r="J116">
        <v>49</v>
      </c>
      <c r="K116">
        <v>277</v>
      </c>
      <c r="L116">
        <v>202301</v>
      </c>
      <c r="M116">
        <v>27</v>
      </c>
      <c r="N116">
        <v>1</v>
      </c>
      <c r="O116">
        <v>0</v>
      </c>
      <c r="P116">
        <v>2585.6760770000001</v>
      </c>
      <c r="Q116">
        <v>55.57426925</v>
      </c>
      <c r="R116">
        <v>35.194660859999999</v>
      </c>
      <c r="S116">
        <v>0</v>
      </c>
      <c r="T116">
        <v>0</v>
      </c>
      <c r="U116">
        <v>0.15989999999999999</v>
      </c>
      <c r="V116">
        <v>120</v>
      </c>
      <c r="W116">
        <v>27</v>
      </c>
      <c r="X116">
        <v>93</v>
      </c>
      <c r="Y116">
        <v>751</v>
      </c>
      <c r="Z116">
        <v>8500</v>
      </c>
      <c r="AA116">
        <v>0.253</v>
      </c>
      <c r="AB116">
        <v>106.3228903</v>
      </c>
      <c r="AC116">
        <v>0</v>
      </c>
      <c r="AD116">
        <v>1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2585.6760770000001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F116" t="s">
        <v>259</v>
      </c>
      <c r="BG116">
        <v>0</v>
      </c>
      <c r="BH116">
        <v>202301</v>
      </c>
      <c r="BI116">
        <v>277</v>
      </c>
      <c r="BJ116">
        <v>93</v>
      </c>
      <c r="BK116">
        <v>2585.6760770000001</v>
      </c>
      <c r="BL116">
        <v>-106.3228903</v>
      </c>
      <c r="BM116">
        <v>0.15989999999999999</v>
      </c>
      <c r="BN116">
        <v>120</v>
      </c>
      <c r="BO116">
        <v>27</v>
      </c>
      <c r="BP116">
        <v>751</v>
      </c>
      <c r="BQ116">
        <v>12</v>
      </c>
      <c r="BR116" s="23">
        <v>0.25</v>
      </c>
      <c r="BS116">
        <v>1</v>
      </c>
      <c r="BU116">
        <v>0</v>
      </c>
      <c r="BV116">
        <v>0</v>
      </c>
      <c r="BY116">
        <v>0</v>
      </c>
      <c r="BZ116" s="9">
        <v>2398.0500000000002</v>
      </c>
      <c r="CA116">
        <v>-73.400000000000006</v>
      </c>
      <c r="CB116">
        <v>-32.93</v>
      </c>
      <c r="CC116">
        <v>-106.33</v>
      </c>
      <c r="CE116">
        <v>2398.0541654796989</v>
      </c>
      <c r="CF116">
        <v>-73.401818821684856</v>
      </c>
      <c r="CG116">
        <v>-32.932150990815934</v>
      </c>
      <c r="CH116">
        <v>-106.33396981250078</v>
      </c>
      <c r="CI116">
        <v>-1466.5113687371145</v>
      </c>
      <c r="CJ116">
        <v>-979.16993695040367</v>
      </c>
      <c r="CK116">
        <v>-2445.6813056875171</v>
      </c>
      <c r="CM116">
        <v>1</v>
      </c>
      <c r="CN116">
        <v>1</v>
      </c>
      <c r="CO116">
        <v>0.69</v>
      </c>
      <c r="CP116" s="9">
        <v>2585.6799999999998</v>
      </c>
      <c r="CQ116" s="9">
        <v>1646.19</v>
      </c>
      <c r="CR116" s="9">
        <v>2585.6799999999998</v>
      </c>
      <c r="CS116" s="9">
        <v>2399.7399999999998</v>
      </c>
      <c r="CT116">
        <v>90.77</v>
      </c>
      <c r="CU116">
        <v>72.180000000000007</v>
      </c>
      <c r="CV116">
        <v>55.57</v>
      </c>
      <c r="CW116">
        <v>49.82</v>
      </c>
      <c r="CX116">
        <v>35.19</v>
      </c>
      <c r="CY116">
        <v>22.36</v>
      </c>
      <c r="DA116">
        <v>-0.86065852700000001</v>
      </c>
      <c r="DB116">
        <v>0.55125863399999997</v>
      </c>
      <c r="DC116">
        <v>-0.86065852700000001</v>
      </c>
      <c r="FK116" s="9"/>
      <c r="FO116">
        <v>9</v>
      </c>
      <c r="FR116">
        <v>1</v>
      </c>
      <c r="FS116">
        <v>0</v>
      </c>
      <c r="FT116">
        <v>1</v>
      </c>
      <c r="FU116">
        <v>0</v>
      </c>
      <c r="FV116">
        <v>0</v>
      </c>
      <c r="FW116">
        <v>0.66833333299999997</v>
      </c>
      <c r="FX116">
        <v>0</v>
      </c>
      <c r="FY116">
        <v>0.115061571</v>
      </c>
      <c r="FZ116">
        <v>8.9203600000000004E-3</v>
      </c>
      <c r="GA116">
        <v>0</v>
      </c>
      <c r="GB116">
        <v>0</v>
      </c>
      <c r="GC116">
        <v>0</v>
      </c>
      <c r="GD116">
        <v>1</v>
      </c>
      <c r="GK116">
        <v>0</v>
      </c>
      <c r="GL116">
        <v>0</v>
      </c>
      <c r="GM116">
        <v>0</v>
      </c>
      <c r="GN116">
        <v>1</v>
      </c>
      <c r="GO116">
        <v>0</v>
      </c>
      <c r="GP116">
        <v>0.66833333299999997</v>
      </c>
      <c r="GQ116">
        <v>0.33166666700000003</v>
      </c>
      <c r="GR116">
        <v>0</v>
      </c>
      <c r="GS116">
        <v>0</v>
      </c>
      <c r="GT116">
        <v>0</v>
      </c>
      <c r="GU116">
        <v>1</v>
      </c>
      <c r="GV116">
        <v>0</v>
      </c>
      <c r="GW116">
        <v>0</v>
      </c>
      <c r="GY116">
        <v>-0.16715345700000001</v>
      </c>
      <c r="GZ116">
        <v>8.4753320000000004E-3</v>
      </c>
      <c r="HA116">
        <v>0</v>
      </c>
      <c r="HB116">
        <v>0</v>
      </c>
      <c r="HC116">
        <v>0</v>
      </c>
      <c r="HD116">
        <v>1</v>
      </c>
    </row>
    <row r="117" spans="9:212">
      <c r="I117" t="s">
        <v>258</v>
      </c>
      <c r="J117">
        <v>49</v>
      </c>
      <c r="K117">
        <v>278</v>
      </c>
      <c r="L117">
        <v>202302</v>
      </c>
      <c r="M117">
        <v>26</v>
      </c>
      <c r="N117">
        <v>1</v>
      </c>
      <c r="O117">
        <v>0</v>
      </c>
      <c r="P117">
        <v>2530.101807</v>
      </c>
      <c r="Q117">
        <v>55.57426925</v>
      </c>
      <c r="R117">
        <v>34.454133720000002</v>
      </c>
      <c r="S117">
        <v>0</v>
      </c>
      <c r="T117">
        <v>0</v>
      </c>
      <c r="U117">
        <v>0.15989999999999999</v>
      </c>
      <c r="V117">
        <v>120</v>
      </c>
      <c r="W117">
        <v>26</v>
      </c>
      <c r="X117">
        <v>94</v>
      </c>
      <c r="Y117">
        <v>751</v>
      </c>
      <c r="Z117">
        <v>8500</v>
      </c>
      <c r="AA117">
        <v>0.253</v>
      </c>
      <c r="AB117">
        <v>106.3228903</v>
      </c>
      <c r="AC117">
        <v>0</v>
      </c>
      <c r="AD117">
        <v>1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2530.101807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F117" t="s">
        <v>259</v>
      </c>
      <c r="BG117">
        <v>0</v>
      </c>
      <c r="BH117">
        <v>202302</v>
      </c>
      <c r="BI117">
        <v>278</v>
      </c>
      <c r="BJ117">
        <v>94</v>
      </c>
      <c r="BK117">
        <v>2530.101807</v>
      </c>
      <c r="BL117">
        <v>-106.3228903</v>
      </c>
      <c r="BM117">
        <v>0.15989999999999999</v>
      </c>
      <c r="BN117">
        <v>120</v>
      </c>
      <c r="BO117">
        <v>26</v>
      </c>
      <c r="BP117">
        <v>751</v>
      </c>
      <c r="BQ117">
        <v>12</v>
      </c>
      <c r="BR117" s="23">
        <v>0.25</v>
      </c>
      <c r="BS117">
        <v>2</v>
      </c>
      <c r="BU117">
        <v>0</v>
      </c>
      <c r="BV117">
        <v>0</v>
      </c>
      <c r="BY117">
        <v>0</v>
      </c>
      <c r="BZ117" s="9">
        <v>2323.67</v>
      </c>
      <c r="CA117">
        <v>-74.38</v>
      </c>
      <c r="CB117">
        <v>-31.95</v>
      </c>
      <c r="CC117">
        <v>-106.33</v>
      </c>
      <c r="CE117">
        <v>2323.6742674222151</v>
      </c>
      <c r="CF117">
        <v>-74.3798980574838</v>
      </c>
      <c r="CG117">
        <v>-31.954071755016983</v>
      </c>
      <c r="CH117">
        <v>-106.33396981250078</v>
      </c>
      <c r="CI117">
        <v>-1540.8912667945983</v>
      </c>
      <c r="CJ117">
        <v>-1011.1240087054207</v>
      </c>
      <c r="CK117">
        <v>-2552.0152755000181</v>
      </c>
      <c r="CM117">
        <v>1</v>
      </c>
      <c r="CN117">
        <v>1</v>
      </c>
      <c r="CO117">
        <v>0.67</v>
      </c>
      <c r="CP117" s="9">
        <v>2530.1</v>
      </c>
      <c r="CQ117" s="9">
        <v>1567.01</v>
      </c>
      <c r="CR117" s="9">
        <v>2530.1</v>
      </c>
      <c r="CS117" s="9">
        <v>2325.31</v>
      </c>
      <c r="CT117">
        <v>90.03</v>
      </c>
      <c r="CU117">
        <v>70.930000000000007</v>
      </c>
      <c r="CV117">
        <v>55.57</v>
      </c>
      <c r="CW117">
        <v>49.61</v>
      </c>
      <c r="CX117">
        <v>34.450000000000003</v>
      </c>
      <c r="CY117">
        <v>21.32</v>
      </c>
      <c r="DA117">
        <v>-0.81185211000000002</v>
      </c>
      <c r="DB117">
        <v>0.55156892400000002</v>
      </c>
      <c r="DC117">
        <v>-0.81185211000000002</v>
      </c>
      <c r="FK117" s="9"/>
      <c r="FO117">
        <v>9</v>
      </c>
      <c r="FR117">
        <v>1</v>
      </c>
      <c r="FS117">
        <v>0</v>
      </c>
      <c r="FT117">
        <v>1</v>
      </c>
      <c r="FU117">
        <v>0</v>
      </c>
      <c r="FV117">
        <v>0</v>
      </c>
      <c r="FW117">
        <v>0.66833333299999997</v>
      </c>
      <c r="FX117">
        <v>0</v>
      </c>
      <c r="FY117">
        <v>0.178680275</v>
      </c>
      <c r="FZ117">
        <v>9.0373629999999996E-3</v>
      </c>
      <c r="GA117">
        <v>0</v>
      </c>
      <c r="GB117">
        <v>0</v>
      </c>
      <c r="GC117">
        <v>0</v>
      </c>
      <c r="GD117">
        <v>1</v>
      </c>
      <c r="GK117">
        <v>0</v>
      </c>
      <c r="GL117">
        <v>0</v>
      </c>
      <c r="GM117">
        <v>0</v>
      </c>
      <c r="GN117">
        <v>1</v>
      </c>
      <c r="GO117">
        <v>0</v>
      </c>
      <c r="GP117">
        <v>0.66833333299999997</v>
      </c>
      <c r="GQ117">
        <v>0.33166666700000003</v>
      </c>
      <c r="GR117">
        <v>0</v>
      </c>
      <c r="GS117">
        <v>0</v>
      </c>
      <c r="GT117">
        <v>0</v>
      </c>
      <c r="GU117">
        <v>1</v>
      </c>
      <c r="GV117">
        <v>0</v>
      </c>
      <c r="GW117">
        <v>0</v>
      </c>
      <c r="GY117">
        <v>-0.11834704</v>
      </c>
      <c r="GZ117">
        <v>8.7856219999999999E-3</v>
      </c>
      <c r="HA117">
        <v>0</v>
      </c>
      <c r="HB117">
        <v>0</v>
      </c>
      <c r="HC117">
        <v>0</v>
      </c>
      <c r="HD117">
        <v>1</v>
      </c>
    </row>
    <row r="118" spans="9:212">
      <c r="I118" t="s">
        <v>258</v>
      </c>
      <c r="J118">
        <v>49</v>
      </c>
      <c r="K118">
        <v>279</v>
      </c>
      <c r="L118">
        <v>202303</v>
      </c>
      <c r="M118">
        <v>25</v>
      </c>
      <c r="N118">
        <v>1</v>
      </c>
      <c r="O118">
        <v>0</v>
      </c>
      <c r="P118">
        <v>2474.5275379999998</v>
      </c>
      <c r="Q118">
        <v>55.57426925</v>
      </c>
      <c r="R118">
        <v>33.713606579999997</v>
      </c>
      <c r="S118">
        <v>0</v>
      </c>
      <c r="T118">
        <v>0</v>
      </c>
      <c r="U118">
        <v>0.15989999999999999</v>
      </c>
      <c r="V118">
        <v>120</v>
      </c>
      <c r="W118">
        <v>25</v>
      </c>
      <c r="X118">
        <v>95</v>
      </c>
      <c r="Y118">
        <v>751</v>
      </c>
      <c r="Z118">
        <v>8500</v>
      </c>
      <c r="AA118">
        <v>0.253</v>
      </c>
      <c r="AB118">
        <v>106.3228903</v>
      </c>
      <c r="AC118">
        <v>0</v>
      </c>
      <c r="AD118">
        <v>1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2474.5275379999998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F118" t="s">
        <v>259</v>
      </c>
      <c r="BG118">
        <v>0</v>
      </c>
      <c r="BH118">
        <v>202303</v>
      </c>
      <c r="BI118">
        <v>279</v>
      </c>
      <c r="BJ118">
        <v>95</v>
      </c>
      <c r="BK118">
        <v>2474.5275379999998</v>
      </c>
      <c r="BL118">
        <v>-106.3228903</v>
      </c>
      <c r="BM118">
        <v>0.15989999999999999</v>
      </c>
      <c r="BN118">
        <v>120</v>
      </c>
      <c r="BO118">
        <v>25</v>
      </c>
      <c r="BP118">
        <v>751</v>
      </c>
      <c r="BQ118">
        <v>12</v>
      </c>
      <c r="BR118" s="23">
        <v>0.25</v>
      </c>
      <c r="BS118">
        <v>3</v>
      </c>
      <c r="BU118">
        <v>0</v>
      </c>
      <c r="BV118">
        <v>0</v>
      </c>
      <c r="BY118">
        <v>0</v>
      </c>
      <c r="BZ118" s="9">
        <v>2248.3000000000002</v>
      </c>
      <c r="CA118">
        <v>-75.37</v>
      </c>
      <c r="CB118">
        <v>-30.96</v>
      </c>
      <c r="CC118">
        <v>-106.33</v>
      </c>
      <c r="CE118">
        <v>2248.3032572231155</v>
      </c>
      <c r="CF118">
        <v>-75.371010199099771</v>
      </c>
      <c r="CG118">
        <v>-30.962959613401011</v>
      </c>
      <c r="CH118">
        <v>-106.33396981250078</v>
      </c>
      <c r="CI118">
        <v>-1616.2622769936982</v>
      </c>
      <c r="CJ118">
        <v>-1042.0869683188216</v>
      </c>
      <c r="CK118">
        <v>-2658.3492453125186</v>
      </c>
      <c r="CM118">
        <v>1</v>
      </c>
      <c r="CN118">
        <v>1</v>
      </c>
      <c r="CO118">
        <v>0.66</v>
      </c>
      <c r="CP118" s="9">
        <v>2474.5300000000002</v>
      </c>
      <c r="CQ118" s="9">
        <v>1488.86</v>
      </c>
      <c r="CR118" s="9">
        <v>2474.5300000000002</v>
      </c>
      <c r="CS118" s="9">
        <v>2249.8000000000002</v>
      </c>
      <c r="CT118">
        <v>89.29</v>
      </c>
      <c r="CU118">
        <v>69.66</v>
      </c>
      <c r="CV118">
        <v>55.57</v>
      </c>
      <c r="CW118">
        <v>49.38</v>
      </c>
      <c r="CX118">
        <v>33.71</v>
      </c>
      <c r="CY118">
        <v>20.29</v>
      </c>
      <c r="DA118">
        <v>-0.70462933100000003</v>
      </c>
      <c r="DB118">
        <v>0.55390962099999996</v>
      </c>
      <c r="DC118">
        <v>-0.70462933100000003</v>
      </c>
      <c r="FK118" s="9"/>
      <c r="FO118">
        <v>9</v>
      </c>
      <c r="FR118">
        <v>1</v>
      </c>
      <c r="FS118">
        <v>0</v>
      </c>
      <c r="FT118">
        <v>1</v>
      </c>
      <c r="FU118">
        <v>0</v>
      </c>
      <c r="FV118">
        <v>0</v>
      </c>
      <c r="FW118">
        <v>0.66833333299999997</v>
      </c>
      <c r="FX118">
        <v>0</v>
      </c>
      <c r="FY118">
        <v>-8.0769039999999993E-3</v>
      </c>
      <c r="FZ118">
        <v>7.7388370000000001E-3</v>
      </c>
      <c r="GA118">
        <v>0</v>
      </c>
      <c r="GB118">
        <v>0</v>
      </c>
      <c r="GC118">
        <v>0</v>
      </c>
      <c r="GD118">
        <v>1</v>
      </c>
      <c r="GK118">
        <v>0</v>
      </c>
      <c r="GL118">
        <v>0</v>
      </c>
      <c r="GM118">
        <v>0</v>
      </c>
      <c r="GN118">
        <v>1</v>
      </c>
      <c r="GO118">
        <v>0</v>
      </c>
      <c r="GP118">
        <v>0.66833333299999997</v>
      </c>
      <c r="GQ118">
        <v>0.33166666700000003</v>
      </c>
      <c r="GR118">
        <v>0</v>
      </c>
      <c r="GS118">
        <v>0</v>
      </c>
      <c r="GT118">
        <v>0</v>
      </c>
      <c r="GU118">
        <v>1</v>
      </c>
      <c r="GV118">
        <v>0</v>
      </c>
      <c r="GW118">
        <v>0</v>
      </c>
      <c r="GY118">
        <v>-1.1124261E-2</v>
      </c>
      <c r="GZ118">
        <v>1.1126319000000001E-2</v>
      </c>
      <c r="HA118">
        <v>0</v>
      </c>
      <c r="HB118">
        <v>0</v>
      </c>
      <c r="HC118">
        <v>0</v>
      </c>
      <c r="HD118">
        <v>1</v>
      </c>
    </row>
    <row r="119" spans="9:212">
      <c r="I119" t="s">
        <v>258</v>
      </c>
      <c r="J119">
        <v>49</v>
      </c>
      <c r="K119">
        <v>280</v>
      </c>
      <c r="L119">
        <v>202304</v>
      </c>
      <c r="M119">
        <v>24</v>
      </c>
      <c r="N119">
        <v>1</v>
      </c>
      <c r="O119">
        <v>0</v>
      </c>
      <c r="P119">
        <v>2418.9532690000001</v>
      </c>
      <c r="Q119">
        <v>55.57426925</v>
      </c>
      <c r="R119">
        <v>32.973079439999999</v>
      </c>
      <c r="S119">
        <v>0</v>
      </c>
      <c r="T119">
        <v>0</v>
      </c>
      <c r="U119">
        <v>0.15989999999999999</v>
      </c>
      <c r="V119">
        <v>120</v>
      </c>
      <c r="W119">
        <v>24</v>
      </c>
      <c r="X119">
        <v>96</v>
      </c>
      <c r="Y119">
        <v>751</v>
      </c>
      <c r="Z119">
        <v>8500</v>
      </c>
      <c r="AA119">
        <v>0.253</v>
      </c>
      <c r="AB119">
        <v>106.3228903</v>
      </c>
      <c r="AC119">
        <v>0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2418.9532690000001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F119" t="s">
        <v>259</v>
      </c>
      <c r="BG119">
        <v>0</v>
      </c>
      <c r="BH119">
        <v>202304</v>
      </c>
      <c r="BI119">
        <v>280</v>
      </c>
      <c r="BJ119">
        <v>96</v>
      </c>
      <c r="BK119">
        <v>2418.9532690000001</v>
      </c>
      <c r="BL119">
        <v>-106.3228903</v>
      </c>
      <c r="BM119">
        <v>0.15989999999999999</v>
      </c>
      <c r="BN119">
        <v>120</v>
      </c>
      <c r="BO119">
        <v>24</v>
      </c>
      <c r="BP119">
        <v>751</v>
      </c>
      <c r="BQ119">
        <v>12</v>
      </c>
      <c r="BR119" s="23">
        <v>0.25</v>
      </c>
      <c r="BS119">
        <v>4</v>
      </c>
      <c r="BU119">
        <v>0</v>
      </c>
      <c r="BV119">
        <v>0</v>
      </c>
      <c r="BY119">
        <v>0</v>
      </c>
      <c r="BZ119" s="9">
        <v>2171.9299999999998</v>
      </c>
      <c r="CA119">
        <v>-76.38</v>
      </c>
      <c r="CB119">
        <v>-29.96</v>
      </c>
      <c r="CC119">
        <v>-106.33</v>
      </c>
      <c r="CE119">
        <v>2171.9279283131127</v>
      </c>
      <c r="CF119">
        <v>-76.375328910002779</v>
      </c>
      <c r="CG119">
        <v>-29.958640902498008</v>
      </c>
      <c r="CH119">
        <v>-106.33396981250078</v>
      </c>
      <c r="CI119">
        <v>-1692.6376059037009</v>
      </c>
      <c r="CJ119">
        <v>-1072.0456092213196</v>
      </c>
      <c r="CK119">
        <v>-2764.6832151250192</v>
      </c>
      <c r="CM119">
        <v>1</v>
      </c>
      <c r="CN119">
        <v>1</v>
      </c>
      <c r="CO119">
        <v>0.65</v>
      </c>
      <c r="CP119" s="9">
        <v>2418.9499999999998</v>
      </c>
      <c r="CQ119" s="9">
        <v>1413.55</v>
      </c>
      <c r="CR119" s="9">
        <v>2418.9499999999998</v>
      </c>
      <c r="CS119" s="9">
        <v>2173.42</v>
      </c>
      <c r="CT119">
        <v>88.55</v>
      </c>
      <c r="CU119">
        <v>68.489999999999995</v>
      </c>
      <c r="CV119">
        <v>55.57</v>
      </c>
      <c r="CW119">
        <v>49.19</v>
      </c>
      <c r="CX119">
        <v>32.97</v>
      </c>
      <c r="CY119">
        <v>19.3</v>
      </c>
      <c r="DA119">
        <v>-0.87184031299999998</v>
      </c>
      <c r="DB119">
        <v>0.55169306299999998</v>
      </c>
      <c r="DC119">
        <v>-0.87184031299999998</v>
      </c>
      <c r="FK119" s="9"/>
      <c r="FO119">
        <v>9</v>
      </c>
      <c r="FR119">
        <v>1</v>
      </c>
      <c r="FS119">
        <v>0</v>
      </c>
      <c r="FT119">
        <v>1</v>
      </c>
      <c r="FU119">
        <v>0</v>
      </c>
      <c r="FV119">
        <v>0</v>
      </c>
      <c r="FW119">
        <v>0.66833333299999997</v>
      </c>
      <c r="FX119">
        <v>0</v>
      </c>
      <c r="FY119">
        <v>0.175178897</v>
      </c>
      <c r="FZ119">
        <v>7.4028100000000001E-3</v>
      </c>
      <c r="GA119">
        <v>0</v>
      </c>
      <c r="GB119">
        <v>0</v>
      </c>
      <c r="GC119">
        <v>0</v>
      </c>
      <c r="GD119">
        <v>1</v>
      </c>
      <c r="GK119">
        <v>0</v>
      </c>
      <c r="GL119">
        <v>0</v>
      </c>
      <c r="GM119">
        <v>0</v>
      </c>
      <c r="GN119">
        <v>1</v>
      </c>
      <c r="GO119">
        <v>0</v>
      </c>
      <c r="GP119">
        <v>0.66833333299999997</v>
      </c>
      <c r="GQ119">
        <v>0.33166666700000003</v>
      </c>
      <c r="GR119">
        <v>0</v>
      </c>
      <c r="GS119">
        <v>0</v>
      </c>
      <c r="GT119">
        <v>0</v>
      </c>
      <c r="GU119">
        <v>1</v>
      </c>
      <c r="GV119">
        <v>0</v>
      </c>
      <c r="GW119">
        <v>0</v>
      </c>
      <c r="GY119">
        <v>-0.178335243</v>
      </c>
      <c r="GZ119">
        <v>8.9097610000000004E-3</v>
      </c>
      <c r="HA119">
        <v>0</v>
      </c>
      <c r="HB119">
        <v>0</v>
      </c>
      <c r="HC119">
        <v>0</v>
      </c>
      <c r="HD119">
        <v>1</v>
      </c>
    </row>
    <row r="120" spans="9:212">
      <c r="I120" t="s">
        <v>258</v>
      </c>
      <c r="J120">
        <v>49</v>
      </c>
      <c r="K120">
        <v>281</v>
      </c>
      <c r="L120">
        <v>202305</v>
      </c>
      <c r="M120">
        <v>23</v>
      </c>
      <c r="N120">
        <v>1</v>
      </c>
      <c r="O120">
        <v>0</v>
      </c>
      <c r="P120">
        <v>2363.3789999999999</v>
      </c>
      <c r="Q120">
        <v>55.57426925</v>
      </c>
      <c r="R120">
        <v>32.232552310000003</v>
      </c>
      <c r="S120">
        <v>0</v>
      </c>
      <c r="T120">
        <v>0</v>
      </c>
      <c r="U120">
        <v>0.15989999999999999</v>
      </c>
      <c r="V120">
        <v>120</v>
      </c>
      <c r="W120">
        <v>23</v>
      </c>
      <c r="X120">
        <v>97</v>
      </c>
      <c r="Y120">
        <v>751</v>
      </c>
      <c r="Z120">
        <v>8500</v>
      </c>
      <c r="AA120">
        <v>0.253</v>
      </c>
      <c r="AB120">
        <v>106.3228903</v>
      </c>
      <c r="AC120">
        <v>0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2363.3789999999999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F120" t="s">
        <v>259</v>
      </c>
      <c r="BG120">
        <v>0</v>
      </c>
      <c r="BH120">
        <v>202305</v>
      </c>
      <c r="BI120">
        <v>281</v>
      </c>
      <c r="BJ120">
        <v>97</v>
      </c>
      <c r="BK120">
        <v>2363.3789999999999</v>
      </c>
      <c r="BL120">
        <v>-106.3228903</v>
      </c>
      <c r="BM120">
        <v>0.15989999999999999</v>
      </c>
      <c r="BN120">
        <v>120</v>
      </c>
      <c r="BO120">
        <v>23</v>
      </c>
      <c r="BP120">
        <v>751</v>
      </c>
      <c r="BQ120">
        <v>12</v>
      </c>
      <c r="BR120" s="23">
        <v>0.25</v>
      </c>
      <c r="BS120">
        <v>5</v>
      </c>
      <c r="BU120">
        <v>0</v>
      </c>
      <c r="BV120">
        <v>0</v>
      </c>
      <c r="BY120">
        <v>0</v>
      </c>
      <c r="BZ120" s="9">
        <v>2094.5300000000002</v>
      </c>
      <c r="CA120">
        <v>-77.39</v>
      </c>
      <c r="CB120">
        <v>-28.94</v>
      </c>
      <c r="CC120">
        <v>-106.33</v>
      </c>
      <c r="CE120">
        <v>2094.534898145384</v>
      </c>
      <c r="CF120">
        <v>-77.393030167728568</v>
      </c>
      <c r="CG120">
        <v>-28.940939644772222</v>
      </c>
      <c r="CH120">
        <v>-106.33396981250078</v>
      </c>
      <c r="CI120">
        <v>-1770.0306360714294</v>
      </c>
      <c r="CJ120">
        <v>-1100.9865488660919</v>
      </c>
      <c r="CK120">
        <v>-2871.0171849375201</v>
      </c>
      <c r="CM120">
        <v>1</v>
      </c>
      <c r="CN120">
        <v>1</v>
      </c>
      <c r="CO120">
        <v>0.64</v>
      </c>
      <c r="CP120" s="9">
        <v>2363.38</v>
      </c>
      <c r="CQ120" s="9">
        <v>1339.79</v>
      </c>
      <c r="CR120" s="9">
        <v>2363.38</v>
      </c>
      <c r="CS120" s="9">
        <v>2096.06</v>
      </c>
      <c r="CT120">
        <v>87.81</v>
      </c>
      <c r="CU120">
        <v>67.290000000000006</v>
      </c>
      <c r="CV120">
        <v>55.57</v>
      </c>
      <c r="CW120">
        <v>48.97</v>
      </c>
      <c r="CX120">
        <v>32.229999999999997</v>
      </c>
      <c r="CY120">
        <v>18.32</v>
      </c>
      <c r="DA120">
        <v>-0.73180752000000004</v>
      </c>
      <c r="DB120">
        <v>0.55090430099999999</v>
      </c>
      <c r="DC120">
        <v>-0.73180752000000004</v>
      </c>
      <c r="FK120" s="9"/>
      <c r="FO120">
        <v>9</v>
      </c>
      <c r="FR120">
        <v>1</v>
      </c>
      <c r="FS120">
        <v>0</v>
      </c>
      <c r="FT120">
        <v>1</v>
      </c>
      <c r="FU120">
        <v>0</v>
      </c>
      <c r="FV120">
        <v>0</v>
      </c>
      <c r="FW120">
        <v>0.66833333299999997</v>
      </c>
      <c r="FX120">
        <v>0</v>
      </c>
      <c r="FY120">
        <v>-0.16715345700000001</v>
      </c>
      <c r="FZ120">
        <v>8.4753320000000004E-3</v>
      </c>
      <c r="GA120">
        <v>0</v>
      </c>
      <c r="GB120">
        <v>0</v>
      </c>
      <c r="GC120">
        <v>0</v>
      </c>
      <c r="GD120">
        <v>1</v>
      </c>
      <c r="GK120">
        <v>0</v>
      </c>
      <c r="GL120">
        <v>0</v>
      </c>
      <c r="GM120">
        <v>0</v>
      </c>
      <c r="GN120">
        <v>1</v>
      </c>
      <c r="GO120">
        <v>0</v>
      </c>
      <c r="GP120">
        <v>0.66833333299999997</v>
      </c>
      <c r="GQ120">
        <v>0.33166666700000003</v>
      </c>
      <c r="GR120">
        <v>0</v>
      </c>
      <c r="GS120">
        <v>0</v>
      </c>
      <c r="GT120">
        <v>0</v>
      </c>
      <c r="GU120">
        <v>1</v>
      </c>
      <c r="GV120">
        <v>0</v>
      </c>
      <c r="GW120">
        <v>0</v>
      </c>
      <c r="GY120">
        <v>-3.8302450000000002E-2</v>
      </c>
      <c r="GZ120">
        <v>8.1209990000000003E-3</v>
      </c>
      <c r="HA120">
        <v>0</v>
      </c>
      <c r="HB120">
        <v>0</v>
      </c>
      <c r="HC120">
        <v>0</v>
      </c>
      <c r="HD120">
        <v>1</v>
      </c>
    </row>
    <row r="121" spans="9:212">
      <c r="I121" t="s">
        <v>258</v>
      </c>
      <c r="J121">
        <v>49</v>
      </c>
      <c r="K121">
        <v>282</v>
      </c>
      <c r="L121">
        <v>202306</v>
      </c>
      <c r="M121">
        <v>22</v>
      </c>
      <c r="N121">
        <v>1</v>
      </c>
      <c r="O121">
        <v>0</v>
      </c>
      <c r="P121">
        <v>2307.8047299999998</v>
      </c>
      <c r="Q121">
        <v>55.57426925</v>
      </c>
      <c r="R121">
        <v>31.492025170000002</v>
      </c>
      <c r="S121">
        <v>0</v>
      </c>
      <c r="T121">
        <v>0</v>
      </c>
      <c r="U121">
        <v>0.15989999999999999</v>
      </c>
      <c r="V121">
        <v>120</v>
      </c>
      <c r="W121">
        <v>22</v>
      </c>
      <c r="X121">
        <v>98</v>
      </c>
      <c r="Y121">
        <v>751</v>
      </c>
      <c r="Z121">
        <v>8500</v>
      </c>
      <c r="AA121">
        <v>0.253</v>
      </c>
      <c r="AB121">
        <v>106.3228903</v>
      </c>
      <c r="AC121">
        <v>0</v>
      </c>
      <c r="AD121">
        <v>1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2307.8047299999998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F121" t="s">
        <v>259</v>
      </c>
      <c r="BG121">
        <v>0</v>
      </c>
      <c r="BH121">
        <v>202306</v>
      </c>
      <c r="BI121">
        <v>282</v>
      </c>
      <c r="BJ121">
        <v>98</v>
      </c>
      <c r="BK121">
        <v>2307.8047299999998</v>
      </c>
      <c r="BL121">
        <v>-106.3228903</v>
      </c>
      <c r="BM121">
        <v>0.15989999999999999</v>
      </c>
      <c r="BN121">
        <v>120</v>
      </c>
      <c r="BO121">
        <v>22</v>
      </c>
      <c r="BP121">
        <v>751</v>
      </c>
      <c r="BQ121">
        <v>12</v>
      </c>
      <c r="BR121" s="23">
        <v>0.25</v>
      </c>
      <c r="BS121">
        <v>6</v>
      </c>
      <c r="BU121">
        <v>0</v>
      </c>
      <c r="BV121">
        <v>0</v>
      </c>
      <c r="BY121">
        <v>0</v>
      </c>
      <c r="BZ121" s="9">
        <v>2016.11</v>
      </c>
      <c r="CA121">
        <v>-78.42</v>
      </c>
      <c r="CB121">
        <v>-27.91</v>
      </c>
      <c r="CC121">
        <v>-106.33</v>
      </c>
      <c r="CE121">
        <v>2016.1106058506705</v>
      </c>
      <c r="CF121">
        <v>-78.424292294713553</v>
      </c>
      <c r="CG121">
        <v>-27.909677517787237</v>
      </c>
      <c r="CH121">
        <v>-106.33396981250078</v>
      </c>
      <c r="CI121">
        <v>-1848.4549283661429</v>
      </c>
      <c r="CJ121">
        <v>-1128.8962263838791</v>
      </c>
      <c r="CK121">
        <v>-2977.3511547500211</v>
      </c>
      <c r="CM121">
        <v>1</v>
      </c>
      <c r="CN121">
        <v>1</v>
      </c>
      <c r="CO121">
        <v>0.63</v>
      </c>
      <c r="CP121" s="9">
        <v>2307.8000000000002</v>
      </c>
      <c r="CQ121" s="9">
        <v>1267.24</v>
      </c>
      <c r="CR121" s="9">
        <v>2307.8000000000002</v>
      </c>
      <c r="CS121" s="9">
        <v>2017.63</v>
      </c>
      <c r="CT121">
        <v>87.07</v>
      </c>
      <c r="CU121">
        <v>66.11</v>
      </c>
      <c r="CV121">
        <v>55.57</v>
      </c>
      <c r="CW121">
        <v>48.76</v>
      </c>
      <c r="CX121">
        <v>31.49</v>
      </c>
      <c r="CY121">
        <v>17.36</v>
      </c>
      <c r="DA121">
        <v>-0.71560336000000002</v>
      </c>
      <c r="DB121">
        <v>0.55057042</v>
      </c>
      <c r="DC121">
        <v>-0.71560336000000002</v>
      </c>
      <c r="FK121" s="9"/>
      <c r="FO121">
        <v>9</v>
      </c>
      <c r="FR121">
        <v>1</v>
      </c>
      <c r="FS121">
        <v>0</v>
      </c>
      <c r="FT121">
        <v>1</v>
      </c>
      <c r="FU121">
        <v>0</v>
      </c>
      <c r="FV121">
        <v>0</v>
      </c>
      <c r="FW121">
        <v>0.66833333299999997</v>
      </c>
      <c r="FX121">
        <v>0</v>
      </c>
      <c r="FY121">
        <v>-0.11834704</v>
      </c>
      <c r="FZ121">
        <v>8.7856219999999999E-3</v>
      </c>
      <c r="GA121">
        <v>0</v>
      </c>
      <c r="GB121">
        <v>0</v>
      </c>
      <c r="GC121">
        <v>0</v>
      </c>
      <c r="GD121">
        <v>1</v>
      </c>
      <c r="GK121">
        <v>0</v>
      </c>
      <c r="GL121">
        <v>0</v>
      </c>
      <c r="GM121">
        <v>0</v>
      </c>
      <c r="GN121">
        <v>1</v>
      </c>
      <c r="GO121">
        <v>0</v>
      </c>
      <c r="GP121">
        <v>0.66833333299999997</v>
      </c>
      <c r="GQ121">
        <v>0.33166666700000003</v>
      </c>
      <c r="GR121">
        <v>0</v>
      </c>
      <c r="GS121">
        <v>0</v>
      </c>
      <c r="GT121">
        <v>0</v>
      </c>
      <c r="GU121">
        <v>1</v>
      </c>
      <c r="GV121">
        <v>0</v>
      </c>
      <c r="GW121">
        <v>0</v>
      </c>
      <c r="GY121">
        <v>-2.209829E-2</v>
      </c>
      <c r="GZ121">
        <v>7.787118E-3</v>
      </c>
      <c r="HA121">
        <v>0</v>
      </c>
      <c r="HB121">
        <v>0</v>
      </c>
      <c r="HC121">
        <v>0</v>
      </c>
      <c r="HD121">
        <v>1</v>
      </c>
    </row>
    <row r="122" spans="9:212">
      <c r="I122" t="s">
        <v>258</v>
      </c>
      <c r="J122">
        <v>49</v>
      </c>
      <c r="K122">
        <v>283</v>
      </c>
      <c r="L122">
        <v>202307</v>
      </c>
      <c r="M122">
        <v>21</v>
      </c>
      <c r="N122">
        <v>1</v>
      </c>
      <c r="O122">
        <v>0</v>
      </c>
      <c r="P122">
        <v>2252.2304610000001</v>
      </c>
      <c r="Q122">
        <v>55.57426925</v>
      </c>
      <c r="R122">
        <v>30.75149803</v>
      </c>
      <c r="S122">
        <v>0</v>
      </c>
      <c r="T122">
        <v>0</v>
      </c>
      <c r="U122">
        <v>0.15989999999999999</v>
      </c>
      <c r="V122">
        <v>120</v>
      </c>
      <c r="W122">
        <v>21</v>
      </c>
      <c r="X122">
        <v>99</v>
      </c>
      <c r="Y122">
        <v>751</v>
      </c>
      <c r="Z122">
        <v>8500</v>
      </c>
      <c r="AA122">
        <v>0.253</v>
      </c>
      <c r="AB122">
        <v>106.3228903</v>
      </c>
      <c r="AC122">
        <v>0</v>
      </c>
      <c r="AD122">
        <v>1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2252.2304610000001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F122" t="s">
        <v>259</v>
      </c>
      <c r="BG122">
        <v>0</v>
      </c>
      <c r="BH122">
        <v>202307</v>
      </c>
      <c r="BI122">
        <v>283</v>
      </c>
      <c r="BJ122">
        <v>99</v>
      </c>
      <c r="BK122">
        <v>2252.2304610000001</v>
      </c>
      <c r="BL122">
        <v>-106.3228903</v>
      </c>
      <c r="BM122">
        <v>0.15989999999999999</v>
      </c>
      <c r="BN122">
        <v>120</v>
      </c>
      <c r="BO122">
        <v>21</v>
      </c>
      <c r="BP122">
        <v>751</v>
      </c>
      <c r="BQ122">
        <v>12</v>
      </c>
      <c r="BR122" s="23">
        <v>0.25</v>
      </c>
      <c r="BS122">
        <v>7</v>
      </c>
      <c r="BU122">
        <v>0</v>
      </c>
      <c r="BV122">
        <v>0</v>
      </c>
      <c r="BY122">
        <v>0</v>
      </c>
      <c r="BZ122" s="9">
        <v>1936.64</v>
      </c>
      <c r="CA122">
        <v>-79.47</v>
      </c>
      <c r="CB122">
        <v>-26.86</v>
      </c>
      <c r="CC122">
        <v>-106.33</v>
      </c>
      <c r="CM122">
        <v>1</v>
      </c>
      <c r="CN122">
        <v>1</v>
      </c>
      <c r="CO122">
        <v>0.62</v>
      </c>
      <c r="CP122" s="9">
        <v>2252.23</v>
      </c>
      <c r="CQ122" s="9">
        <v>1196.56</v>
      </c>
      <c r="CR122" s="9">
        <v>2252.23</v>
      </c>
      <c r="CS122" s="9">
        <v>1938.25</v>
      </c>
      <c r="CT122">
        <v>86.33</v>
      </c>
      <c r="CU122">
        <v>64.95</v>
      </c>
      <c r="CV122">
        <v>55.57</v>
      </c>
      <c r="CW122">
        <v>48.54</v>
      </c>
      <c r="CX122">
        <v>30.75</v>
      </c>
      <c r="CY122">
        <v>16.41</v>
      </c>
      <c r="DA122">
        <v>-0.68734581500000003</v>
      </c>
      <c r="DB122">
        <v>0.55116798700000003</v>
      </c>
      <c r="DC122">
        <v>-0.68734581500000003</v>
      </c>
      <c r="FK122" s="9"/>
      <c r="FO122">
        <v>9</v>
      </c>
      <c r="FR122">
        <v>1</v>
      </c>
      <c r="FS122">
        <v>0</v>
      </c>
      <c r="FT122">
        <v>1</v>
      </c>
      <c r="FU122">
        <v>0</v>
      </c>
      <c r="FV122">
        <v>0</v>
      </c>
      <c r="FW122">
        <v>0.66833333299999997</v>
      </c>
      <c r="FX122">
        <v>0</v>
      </c>
      <c r="FY122">
        <v>-1.1124261E-2</v>
      </c>
      <c r="FZ122">
        <v>1.1126319000000001E-2</v>
      </c>
      <c r="GA122">
        <v>0</v>
      </c>
      <c r="GB122">
        <v>0</v>
      </c>
      <c r="GC122">
        <v>0</v>
      </c>
      <c r="GD122">
        <v>1</v>
      </c>
      <c r="GK122">
        <v>0</v>
      </c>
      <c r="GL122">
        <v>0</v>
      </c>
      <c r="GM122">
        <v>0</v>
      </c>
      <c r="GN122">
        <v>1</v>
      </c>
      <c r="GO122">
        <v>0</v>
      </c>
      <c r="GP122">
        <v>0.66833333299999997</v>
      </c>
      <c r="GQ122">
        <v>0.33166666700000003</v>
      </c>
      <c r="GR122">
        <v>0</v>
      </c>
      <c r="GS122">
        <v>0</v>
      </c>
      <c r="GT122">
        <v>0</v>
      </c>
      <c r="GU122">
        <v>1</v>
      </c>
      <c r="GV122">
        <v>0</v>
      </c>
      <c r="GW122">
        <v>0</v>
      </c>
      <c r="GY122">
        <v>6.1592549999999998E-3</v>
      </c>
      <c r="GZ122">
        <v>8.3846849999999994E-3</v>
      </c>
      <c r="HA122">
        <v>0</v>
      </c>
      <c r="HB122">
        <v>0</v>
      </c>
      <c r="HC122">
        <v>0</v>
      </c>
      <c r="HD122">
        <v>1</v>
      </c>
    </row>
    <row r="123" spans="9:212">
      <c r="I123" t="s">
        <v>258</v>
      </c>
      <c r="J123">
        <v>49</v>
      </c>
      <c r="K123">
        <v>284</v>
      </c>
      <c r="L123">
        <v>202308</v>
      </c>
      <c r="M123">
        <v>20</v>
      </c>
      <c r="N123">
        <v>1</v>
      </c>
      <c r="O123">
        <v>0</v>
      </c>
      <c r="P123">
        <v>2196.6561919999999</v>
      </c>
      <c r="Q123">
        <v>55.57426925</v>
      </c>
      <c r="R123">
        <v>30.010970889999999</v>
      </c>
      <c r="S123">
        <v>0</v>
      </c>
      <c r="T123">
        <v>0</v>
      </c>
      <c r="U123">
        <v>0.15989999999999999</v>
      </c>
      <c r="V123">
        <v>120</v>
      </c>
      <c r="W123">
        <v>20</v>
      </c>
      <c r="X123">
        <v>100</v>
      </c>
      <c r="Y123">
        <v>751</v>
      </c>
      <c r="Z123">
        <v>8500</v>
      </c>
      <c r="AA123">
        <v>0.253</v>
      </c>
      <c r="AB123">
        <v>106.3228903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2196.6561919999999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F123" t="s">
        <v>259</v>
      </c>
      <c r="BG123">
        <v>0</v>
      </c>
      <c r="BH123">
        <v>202308</v>
      </c>
      <c r="BI123">
        <v>284</v>
      </c>
      <c r="BJ123">
        <v>100</v>
      </c>
      <c r="BK123">
        <v>2196.6561919999999</v>
      </c>
      <c r="BL123">
        <v>-106.3228903</v>
      </c>
      <c r="BM123">
        <v>0.15989999999999999</v>
      </c>
      <c r="BN123">
        <v>120</v>
      </c>
      <c r="BO123">
        <v>20</v>
      </c>
      <c r="BP123">
        <v>751</v>
      </c>
      <c r="BQ123">
        <v>12</v>
      </c>
      <c r="BR123" s="23">
        <v>0.25</v>
      </c>
      <c r="BS123">
        <v>8</v>
      </c>
      <c r="BU123">
        <v>0</v>
      </c>
      <c r="BV123">
        <v>0</v>
      </c>
      <c r="BY123">
        <v>0</v>
      </c>
      <c r="BZ123" s="9">
        <v>1856.11</v>
      </c>
      <c r="CA123">
        <v>-80.53</v>
      </c>
      <c r="CB123">
        <v>-25.81</v>
      </c>
      <c r="CC123">
        <v>-106.33</v>
      </c>
      <c r="CM123">
        <v>1</v>
      </c>
      <c r="CN123">
        <v>1</v>
      </c>
      <c r="CO123">
        <v>0.61</v>
      </c>
      <c r="CP123" s="9">
        <v>2196.66</v>
      </c>
      <c r="CQ123" s="9">
        <v>1126.97</v>
      </c>
      <c r="CR123" s="9">
        <v>2196.66</v>
      </c>
      <c r="CS123" s="9">
        <v>1857.77</v>
      </c>
      <c r="CT123">
        <v>85.59</v>
      </c>
      <c r="CU123">
        <v>63.82</v>
      </c>
      <c r="CV123">
        <v>55.57</v>
      </c>
      <c r="CW123">
        <v>48.33</v>
      </c>
      <c r="CX123">
        <v>30.01</v>
      </c>
      <c r="CY123">
        <v>15.49</v>
      </c>
      <c r="DA123">
        <v>-0.695422078</v>
      </c>
      <c r="DB123">
        <v>0.55258251400000002</v>
      </c>
      <c r="DC123">
        <v>-0.695422078</v>
      </c>
      <c r="FK123" s="9"/>
      <c r="FO123">
        <v>9</v>
      </c>
      <c r="FR123">
        <v>1</v>
      </c>
      <c r="FS123">
        <v>0</v>
      </c>
      <c r="FT123">
        <v>1</v>
      </c>
      <c r="FU123">
        <v>0</v>
      </c>
      <c r="FV123">
        <v>0</v>
      </c>
      <c r="FW123">
        <v>0.66833333299999997</v>
      </c>
      <c r="FX123">
        <v>0</v>
      </c>
      <c r="FY123">
        <v>-0.178335243</v>
      </c>
      <c r="FZ123">
        <v>8.9097610000000004E-3</v>
      </c>
      <c r="GA123">
        <v>0</v>
      </c>
      <c r="GB123">
        <v>0</v>
      </c>
      <c r="GC123">
        <v>0</v>
      </c>
      <c r="GD123">
        <v>1</v>
      </c>
      <c r="GK123">
        <v>0</v>
      </c>
      <c r="GL123">
        <v>0</v>
      </c>
      <c r="GM123">
        <v>0</v>
      </c>
      <c r="GN123">
        <v>1</v>
      </c>
      <c r="GO123">
        <v>0</v>
      </c>
      <c r="GP123">
        <v>0.66833333299999997</v>
      </c>
      <c r="GQ123">
        <v>0.33166666700000003</v>
      </c>
      <c r="GR123">
        <v>0</v>
      </c>
      <c r="GS123">
        <v>0</v>
      </c>
      <c r="GT123">
        <v>0</v>
      </c>
      <c r="GU123">
        <v>1</v>
      </c>
      <c r="GV123">
        <v>0</v>
      </c>
      <c r="GW123">
        <v>0</v>
      </c>
      <c r="GY123">
        <v>-1.917008E-3</v>
      </c>
      <c r="GZ123">
        <v>9.7992119999999999E-3</v>
      </c>
      <c r="HA123">
        <v>0</v>
      </c>
      <c r="HB123">
        <v>0</v>
      </c>
      <c r="HC123">
        <v>0</v>
      </c>
      <c r="HD123">
        <v>1</v>
      </c>
    </row>
    <row r="124" spans="9:212">
      <c r="I124" t="s">
        <v>258</v>
      </c>
      <c r="J124">
        <v>49</v>
      </c>
      <c r="K124">
        <v>285</v>
      </c>
      <c r="L124">
        <v>202309</v>
      </c>
      <c r="M124">
        <v>19</v>
      </c>
      <c r="N124">
        <v>1</v>
      </c>
      <c r="O124">
        <v>0</v>
      </c>
      <c r="P124">
        <v>2141.0819230000002</v>
      </c>
      <c r="Q124">
        <v>55.57426925</v>
      </c>
      <c r="R124">
        <v>29.270443759999999</v>
      </c>
      <c r="S124">
        <v>0</v>
      </c>
      <c r="T124">
        <v>0</v>
      </c>
      <c r="U124">
        <v>0.15989999999999999</v>
      </c>
      <c r="V124">
        <v>120</v>
      </c>
      <c r="W124">
        <v>19</v>
      </c>
      <c r="X124">
        <v>101</v>
      </c>
      <c r="Y124">
        <v>751</v>
      </c>
      <c r="Z124">
        <v>8500</v>
      </c>
      <c r="AA124">
        <v>0.253</v>
      </c>
      <c r="AB124">
        <v>106.3228903</v>
      </c>
      <c r="AC124">
        <v>0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2141.0819230000002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F124" t="s">
        <v>259</v>
      </c>
      <c r="BG124">
        <v>0</v>
      </c>
      <c r="BH124">
        <v>202309</v>
      </c>
      <c r="BI124">
        <v>285</v>
      </c>
      <c r="BJ124">
        <v>101</v>
      </c>
      <c r="BK124">
        <v>2141.0819230000002</v>
      </c>
      <c r="BL124">
        <v>-106.3228903</v>
      </c>
      <c r="BM124">
        <v>0.15989999999999999</v>
      </c>
      <c r="BN124">
        <v>120</v>
      </c>
      <c r="BO124">
        <v>19</v>
      </c>
      <c r="BP124">
        <v>751</v>
      </c>
      <c r="BQ124">
        <v>12</v>
      </c>
      <c r="BR124" s="23">
        <v>0.25</v>
      </c>
      <c r="BS124">
        <v>9</v>
      </c>
      <c r="BU124">
        <v>0</v>
      </c>
      <c r="BV124">
        <v>0</v>
      </c>
      <c r="BY124">
        <v>0</v>
      </c>
      <c r="BZ124" s="9">
        <v>1774.51</v>
      </c>
      <c r="CA124">
        <v>-81.599999999999994</v>
      </c>
      <c r="CB124">
        <v>-24.73</v>
      </c>
      <c r="CC124">
        <v>-106.33</v>
      </c>
      <c r="CM124">
        <v>1</v>
      </c>
      <c r="CN124">
        <v>1</v>
      </c>
      <c r="CO124">
        <v>0.6</v>
      </c>
      <c r="CP124" s="9">
        <v>2141.08</v>
      </c>
      <c r="CQ124" s="9">
        <v>1058.72</v>
      </c>
      <c r="CR124" s="9">
        <v>2141.08</v>
      </c>
      <c r="CS124" s="9">
        <v>1776.25</v>
      </c>
      <c r="CT124">
        <v>84.84</v>
      </c>
      <c r="CU124">
        <v>62.67</v>
      </c>
      <c r="CV124">
        <v>55.57</v>
      </c>
      <c r="CW124">
        <v>48.09</v>
      </c>
      <c r="CX124">
        <v>29.27</v>
      </c>
      <c r="CY124">
        <v>14.58</v>
      </c>
      <c r="DA124">
        <v>-0.57844349900000003</v>
      </c>
      <c r="DB124">
        <v>0.55170366299999996</v>
      </c>
      <c r="DC124">
        <v>-0.57844349900000003</v>
      </c>
      <c r="FK124" s="9"/>
      <c r="FO124">
        <v>9</v>
      </c>
      <c r="FR124">
        <v>1</v>
      </c>
      <c r="FS124">
        <v>0</v>
      </c>
      <c r="FT124">
        <v>1</v>
      </c>
      <c r="FU124">
        <v>0</v>
      </c>
      <c r="FV124">
        <v>0</v>
      </c>
      <c r="FW124">
        <v>0.66833333299999997</v>
      </c>
      <c r="FX124">
        <v>0</v>
      </c>
      <c r="FY124">
        <v>-3.8302450000000002E-2</v>
      </c>
      <c r="FZ124">
        <v>8.1209990000000003E-3</v>
      </c>
      <c r="GA124">
        <v>0</v>
      </c>
      <c r="GB124">
        <v>0</v>
      </c>
      <c r="GC124">
        <v>0</v>
      </c>
      <c r="GD124">
        <v>1</v>
      </c>
      <c r="GK124">
        <v>0</v>
      </c>
      <c r="GL124">
        <v>0</v>
      </c>
      <c r="GM124">
        <v>0</v>
      </c>
      <c r="GN124">
        <v>1</v>
      </c>
      <c r="GO124">
        <v>0</v>
      </c>
      <c r="GP124">
        <v>0.66833333299999997</v>
      </c>
      <c r="GQ124">
        <v>0.33166666700000003</v>
      </c>
      <c r="GR124">
        <v>0</v>
      </c>
      <c r="GS124">
        <v>0</v>
      </c>
      <c r="GT124">
        <v>0</v>
      </c>
      <c r="GU124">
        <v>1</v>
      </c>
      <c r="GV124">
        <v>0</v>
      </c>
      <c r="GW124">
        <v>0</v>
      </c>
      <c r="GY124">
        <v>0.115061571</v>
      </c>
      <c r="GZ124">
        <v>8.9203600000000004E-3</v>
      </c>
      <c r="HA124">
        <v>0</v>
      </c>
      <c r="HB124">
        <v>0</v>
      </c>
      <c r="HC124">
        <v>0</v>
      </c>
      <c r="HD124">
        <v>1</v>
      </c>
    </row>
    <row r="125" spans="9:212">
      <c r="I125" t="s">
        <v>258</v>
      </c>
      <c r="J125">
        <v>49</v>
      </c>
      <c r="K125">
        <v>286</v>
      </c>
      <c r="L125">
        <v>202310</v>
      </c>
      <c r="M125">
        <v>18</v>
      </c>
      <c r="N125">
        <v>1</v>
      </c>
      <c r="O125">
        <v>0</v>
      </c>
      <c r="P125">
        <v>2085.5076530000001</v>
      </c>
      <c r="Q125">
        <v>55.57426925</v>
      </c>
      <c r="R125">
        <v>28.529916620000002</v>
      </c>
      <c r="S125">
        <v>0</v>
      </c>
      <c r="T125">
        <v>0</v>
      </c>
      <c r="U125">
        <v>0.15989999999999999</v>
      </c>
      <c r="V125">
        <v>120</v>
      </c>
      <c r="W125">
        <v>18</v>
      </c>
      <c r="X125">
        <v>102</v>
      </c>
      <c r="Y125">
        <v>751</v>
      </c>
      <c r="Z125">
        <v>8500</v>
      </c>
      <c r="AA125">
        <v>0.253</v>
      </c>
      <c r="AB125">
        <v>106.3228903</v>
      </c>
      <c r="AC125">
        <v>0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2085.5076530000001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F125" t="s">
        <v>259</v>
      </c>
      <c r="BG125">
        <v>0</v>
      </c>
      <c r="BH125">
        <v>202310</v>
      </c>
      <c r="BI125">
        <v>286</v>
      </c>
      <c r="BJ125">
        <v>102</v>
      </c>
      <c r="BK125">
        <v>2085.5076530000001</v>
      </c>
      <c r="BL125">
        <v>-106.3228903</v>
      </c>
      <c r="BM125">
        <v>0.15989999999999999</v>
      </c>
      <c r="BN125">
        <v>120</v>
      </c>
      <c r="BO125">
        <v>18</v>
      </c>
      <c r="BP125">
        <v>751</v>
      </c>
      <c r="BQ125">
        <v>12</v>
      </c>
      <c r="BR125" s="23">
        <v>0.25</v>
      </c>
      <c r="BS125">
        <v>10</v>
      </c>
      <c r="BU125">
        <v>0</v>
      </c>
      <c r="BV125">
        <v>0</v>
      </c>
      <c r="BY125">
        <v>0</v>
      </c>
      <c r="BZ125" s="9">
        <v>1691.82</v>
      </c>
      <c r="CA125">
        <v>-82.69</v>
      </c>
      <c r="CB125">
        <v>-23.65</v>
      </c>
      <c r="CC125">
        <v>-106.33</v>
      </c>
      <c r="CM125">
        <v>1</v>
      </c>
      <c r="CN125">
        <v>1</v>
      </c>
      <c r="CO125">
        <v>0.59</v>
      </c>
      <c r="CP125" s="9">
        <v>2085.5100000000002</v>
      </c>
      <c r="CQ125">
        <v>991.8</v>
      </c>
      <c r="CR125" s="9">
        <v>2085.5100000000002</v>
      </c>
      <c r="CS125" s="9">
        <v>1693.67</v>
      </c>
      <c r="CT125">
        <v>84.1</v>
      </c>
      <c r="CU125">
        <v>61.53</v>
      </c>
      <c r="CV125">
        <v>55.57</v>
      </c>
      <c r="CW125">
        <v>47.85</v>
      </c>
      <c r="CX125">
        <v>28.53</v>
      </c>
      <c r="CY125">
        <v>13.69</v>
      </c>
      <c r="DA125">
        <v>-0.514824795</v>
      </c>
      <c r="DB125">
        <v>0.55182066600000002</v>
      </c>
      <c r="DC125">
        <v>-0.514824795</v>
      </c>
      <c r="FK125" s="9"/>
      <c r="FO125">
        <v>9</v>
      </c>
      <c r="FR125">
        <v>1</v>
      </c>
      <c r="FS125">
        <v>0</v>
      </c>
      <c r="FT125">
        <v>1</v>
      </c>
      <c r="FU125">
        <v>0</v>
      </c>
      <c r="FV125">
        <v>0</v>
      </c>
      <c r="FW125">
        <v>0.66833333299999997</v>
      </c>
      <c r="FX125">
        <v>0</v>
      </c>
      <c r="FY125">
        <v>-2.209829E-2</v>
      </c>
      <c r="FZ125">
        <v>7.787118E-3</v>
      </c>
      <c r="GA125">
        <v>0</v>
      </c>
      <c r="GB125">
        <v>0</v>
      </c>
      <c r="GC125">
        <v>0</v>
      </c>
      <c r="GD125">
        <v>1</v>
      </c>
      <c r="GK125">
        <v>0</v>
      </c>
      <c r="GL125">
        <v>0</v>
      </c>
      <c r="GM125">
        <v>0</v>
      </c>
      <c r="GN125">
        <v>1</v>
      </c>
      <c r="GO125">
        <v>0</v>
      </c>
      <c r="GP125">
        <v>0.66833333299999997</v>
      </c>
      <c r="GQ125">
        <v>0.33166666700000003</v>
      </c>
      <c r="GR125">
        <v>0</v>
      </c>
      <c r="GS125">
        <v>0</v>
      </c>
      <c r="GT125">
        <v>0</v>
      </c>
      <c r="GU125">
        <v>1</v>
      </c>
      <c r="GV125">
        <v>0</v>
      </c>
      <c r="GW125">
        <v>0</v>
      </c>
      <c r="GY125">
        <v>0.178680275</v>
      </c>
      <c r="GZ125">
        <v>9.0373629999999996E-3</v>
      </c>
      <c r="HA125">
        <v>0</v>
      </c>
      <c r="HB125">
        <v>0</v>
      </c>
      <c r="HC125">
        <v>0</v>
      </c>
      <c r="HD125">
        <v>1</v>
      </c>
    </row>
    <row r="126" spans="9:212">
      <c r="I126" t="s">
        <v>258</v>
      </c>
      <c r="J126">
        <v>49</v>
      </c>
      <c r="K126">
        <v>287</v>
      </c>
      <c r="L126">
        <v>202311</v>
      </c>
      <c r="M126">
        <v>17</v>
      </c>
      <c r="N126">
        <v>1</v>
      </c>
      <c r="O126">
        <v>0</v>
      </c>
      <c r="P126">
        <v>2029.9333839999999</v>
      </c>
      <c r="Q126">
        <v>55.57426925</v>
      </c>
      <c r="R126">
        <v>27.789389480000001</v>
      </c>
      <c r="S126">
        <v>0</v>
      </c>
      <c r="T126">
        <v>0</v>
      </c>
      <c r="U126">
        <v>0.15989999999999999</v>
      </c>
      <c r="V126">
        <v>120</v>
      </c>
      <c r="W126">
        <v>17</v>
      </c>
      <c r="X126">
        <v>103</v>
      </c>
      <c r="Y126">
        <v>751</v>
      </c>
      <c r="Z126">
        <v>8500</v>
      </c>
      <c r="AA126">
        <v>0.253</v>
      </c>
      <c r="AB126">
        <v>106.3228903</v>
      </c>
      <c r="AC126">
        <v>0</v>
      </c>
      <c r="AD126">
        <v>1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2029.9333839999999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F126" t="s">
        <v>259</v>
      </c>
      <c r="BG126">
        <v>0</v>
      </c>
      <c r="BH126">
        <v>202311</v>
      </c>
      <c r="BI126">
        <v>287</v>
      </c>
      <c r="BJ126">
        <v>103</v>
      </c>
      <c r="BK126">
        <v>2029.9333839999999</v>
      </c>
      <c r="BL126">
        <v>-106.3228903</v>
      </c>
      <c r="BM126">
        <v>0.15989999999999999</v>
      </c>
      <c r="BN126">
        <v>120</v>
      </c>
      <c r="BO126">
        <v>17</v>
      </c>
      <c r="BP126">
        <v>751</v>
      </c>
      <c r="BQ126">
        <v>12</v>
      </c>
      <c r="BR126" s="23">
        <v>0.25</v>
      </c>
      <c r="BS126">
        <v>11</v>
      </c>
      <c r="BU126">
        <v>0</v>
      </c>
      <c r="BV126">
        <v>0</v>
      </c>
      <c r="BY126">
        <v>0</v>
      </c>
      <c r="BZ126" s="9">
        <v>1608.03</v>
      </c>
      <c r="CA126">
        <v>-83.79</v>
      </c>
      <c r="CB126">
        <v>-22.54</v>
      </c>
      <c r="CC126">
        <v>-106.33</v>
      </c>
      <c r="CM126">
        <v>1</v>
      </c>
      <c r="CN126">
        <v>1</v>
      </c>
      <c r="CO126">
        <v>0.57999999999999996</v>
      </c>
      <c r="CP126" s="9">
        <v>2029.93</v>
      </c>
      <c r="CQ126">
        <v>926.26</v>
      </c>
      <c r="CR126" s="9">
        <v>2029.93</v>
      </c>
      <c r="CS126" s="9">
        <v>1609.95</v>
      </c>
      <c r="CT126">
        <v>83.36</v>
      </c>
      <c r="CU126">
        <v>60.48</v>
      </c>
      <c r="CV126">
        <v>55.57</v>
      </c>
      <c r="CW126">
        <v>47.66</v>
      </c>
      <c r="CX126">
        <v>27.79</v>
      </c>
      <c r="CY126">
        <v>12.83</v>
      </c>
      <c r="DA126">
        <v>-0.701581974</v>
      </c>
      <c r="DB126">
        <v>0.55052213900000002</v>
      </c>
      <c r="DC126">
        <v>-0.701581974</v>
      </c>
      <c r="FK126" s="9"/>
      <c r="FO126">
        <v>9</v>
      </c>
      <c r="FR126">
        <v>1</v>
      </c>
      <c r="FS126">
        <v>0</v>
      </c>
      <c r="FT126">
        <v>1</v>
      </c>
      <c r="FU126">
        <v>0</v>
      </c>
      <c r="FV126">
        <v>0</v>
      </c>
      <c r="FW126">
        <v>0.66833333299999997</v>
      </c>
      <c r="FX126">
        <v>0</v>
      </c>
      <c r="FY126">
        <v>6.1592549999999998E-3</v>
      </c>
      <c r="FZ126">
        <v>8.3846849999999994E-3</v>
      </c>
      <c r="GA126">
        <v>0</v>
      </c>
      <c r="GB126">
        <v>0</v>
      </c>
      <c r="GC126">
        <v>0</v>
      </c>
      <c r="GD126">
        <v>1</v>
      </c>
      <c r="GK126">
        <v>0</v>
      </c>
      <c r="GL126">
        <v>0</v>
      </c>
      <c r="GM126">
        <v>0</v>
      </c>
      <c r="GN126">
        <v>1</v>
      </c>
      <c r="GO126">
        <v>0</v>
      </c>
      <c r="GP126">
        <v>0.66833333299999997</v>
      </c>
      <c r="GQ126">
        <v>0.33166666700000003</v>
      </c>
      <c r="GR126">
        <v>0</v>
      </c>
      <c r="GS126">
        <v>0</v>
      </c>
      <c r="GT126">
        <v>0</v>
      </c>
      <c r="GU126">
        <v>1</v>
      </c>
      <c r="GV126">
        <v>0</v>
      </c>
      <c r="GW126">
        <v>0</v>
      </c>
      <c r="GY126">
        <v>-8.0769039999999993E-3</v>
      </c>
      <c r="GZ126">
        <v>7.7388370000000001E-3</v>
      </c>
      <c r="HA126">
        <v>0</v>
      </c>
      <c r="HB126">
        <v>0</v>
      </c>
      <c r="HC126">
        <v>0</v>
      </c>
      <c r="HD126">
        <v>1</v>
      </c>
    </row>
    <row r="127" spans="9:212">
      <c r="I127" t="s">
        <v>258</v>
      </c>
      <c r="J127">
        <v>49</v>
      </c>
      <c r="K127">
        <v>288</v>
      </c>
      <c r="L127">
        <v>202312</v>
      </c>
      <c r="M127">
        <v>16</v>
      </c>
      <c r="N127">
        <v>1</v>
      </c>
      <c r="O127">
        <v>0</v>
      </c>
      <c r="P127">
        <v>1974.359115</v>
      </c>
      <c r="Q127">
        <v>55.57426925</v>
      </c>
      <c r="R127">
        <v>27.048862339999999</v>
      </c>
      <c r="S127">
        <v>0</v>
      </c>
      <c r="T127">
        <v>0</v>
      </c>
      <c r="U127">
        <v>0.15989999999999999</v>
      </c>
      <c r="V127">
        <v>120</v>
      </c>
      <c r="W127">
        <v>16</v>
      </c>
      <c r="X127">
        <v>104</v>
      </c>
      <c r="Y127">
        <v>751</v>
      </c>
      <c r="Z127">
        <v>8500</v>
      </c>
      <c r="AA127">
        <v>0.253</v>
      </c>
      <c r="AB127">
        <v>106.3228903</v>
      </c>
      <c r="AC127">
        <v>0</v>
      </c>
      <c r="AD127">
        <v>1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1974.359115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F127" t="s">
        <v>259</v>
      </c>
      <c r="BG127">
        <v>0</v>
      </c>
      <c r="BH127">
        <v>202312</v>
      </c>
      <c r="BI127">
        <v>288</v>
      </c>
      <c r="BJ127">
        <v>104</v>
      </c>
      <c r="BK127">
        <v>1974.359115</v>
      </c>
      <c r="BL127">
        <v>-106.3228903</v>
      </c>
      <c r="BM127">
        <v>0.15989999999999999</v>
      </c>
      <c r="BN127">
        <v>120</v>
      </c>
      <c r="BO127">
        <v>16</v>
      </c>
      <c r="BP127">
        <v>751</v>
      </c>
      <c r="BQ127">
        <v>12</v>
      </c>
      <c r="BR127" s="23">
        <v>0.25</v>
      </c>
      <c r="BS127">
        <v>12</v>
      </c>
      <c r="BU127">
        <v>0</v>
      </c>
      <c r="BV127">
        <v>0</v>
      </c>
      <c r="BY127">
        <v>0</v>
      </c>
      <c r="BZ127" s="9">
        <v>1523.13</v>
      </c>
      <c r="CA127">
        <v>-84.91</v>
      </c>
      <c r="CB127">
        <v>-21.43</v>
      </c>
      <c r="CC127">
        <v>-106.33</v>
      </c>
      <c r="CM127">
        <v>1</v>
      </c>
      <c r="CN127">
        <v>1</v>
      </c>
      <c r="CO127">
        <v>0.56999999999999995</v>
      </c>
      <c r="CP127" s="9">
        <v>1974.36</v>
      </c>
      <c r="CQ127">
        <v>861.78</v>
      </c>
      <c r="CR127" s="9">
        <v>1974.36</v>
      </c>
      <c r="CS127" s="9">
        <v>1525.08</v>
      </c>
      <c r="CT127">
        <v>82.62</v>
      </c>
      <c r="CU127">
        <v>59.37</v>
      </c>
      <c r="CV127">
        <v>55.57</v>
      </c>
      <c r="CW127">
        <v>47.41</v>
      </c>
      <c r="CX127">
        <v>27.05</v>
      </c>
      <c r="CY127">
        <v>11.97</v>
      </c>
      <c r="DA127">
        <v>-0.51832617299999995</v>
      </c>
      <c r="DB127">
        <v>0.550186112</v>
      </c>
      <c r="DC127">
        <v>-0.51832617299999995</v>
      </c>
      <c r="FK127" s="9"/>
      <c r="FO127">
        <v>9</v>
      </c>
      <c r="FR127">
        <v>1</v>
      </c>
      <c r="FS127">
        <v>0</v>
      </c>
      <c r="FT127">
        <v>1</v>
      </c>
      <c r="FU127">
        <v>0</v>
      </c>
      <c r="FV127">
        <v>0</v>
      </c>
      <c r="FW127">
        <v>0.66833333299999997</v>
      </c>
      <c r="FX127">
        <v>0</v>
      </c>
      <c r="FY127">
        <v>-1.917008E-3</v>
      </c>
      <c r="FZ127">
        <v>9.7992119999999999E-3</v>
      </c>
      <c r="GA127">
        <v>0</v>
      </c>
      <c r="GB127">
        <v>0</v>
      </c>
      <c r="GC127">
        <v>0</v>
      </c>
      <c r="GD127">
        <v>1</v>
      </c>
      <c r="GK127">
        <v>0</v>
      </c>
      <c r="GL127">
        <v>0</v>
      </c>
      <c r="GM127">
        <v>0</v>
      </c>
      <c r="GN127">
        <v>1</v>
      </c>
      <c r="GO127">
        <v>0</v>
      </c>
      <c r="GP127">
        <v>0.66833333299999997</v>
      </c>
      <c r="GQ127">
        <v>0.33166666700000003</v>
      </c>
      <c r="GR127">
        <v>0</v>
      </c>
      <c r="GS127">
        <v>0</v>
      </c>
      <c r="GT127">
        <v>0</v>
      </c>
      <c r="GU127">
        <v>1</v>
      </c>
      <c r="GV127">
        <v>0</v>
      </c>
      <c r="GW127">
        <v>0</v>
      </c>
      <c r="GY127">
        <v>0.175178897</v>
      </c>
      <c r="GZ127">
        <v>7.4028100000000001E-3</v>
      </c>
      <c r="HA127">
        <v>0</v>
      </c>
      <c r="HB127">
        <v>0</v>
      </c>
      <c r="HC127">
        <v>0</v>
      </c>
      <c r="HD127">
        <v>1</v>
      </c>
    </row>
    <row r="128" spans="9:212">
      <c r="I128" t="s">
        <v>258</v>
      </c>
      <c r="J128">
        <v>49</v>
      </c>
      <c r="K128">
        <v>289</v>
      </c>
      <c r="L128">
        <v>202401</v>
      </c>
      <c r="M128">
        <v>15</v>
      </c>
      <c r="N128">
        <v>1</v>
      </c>
      <c r="O128">
        <v>0</v>
      </c>
      <c r="P128">
        <v>1918.784846</v>
      </c>
      <c r="Q128">
        <v>55.57426925</v>
      </c>
      <c r="R128">
        <v>26.308335199999998</v>
      </c>
      <c r="S128">
        <v>0</v>
      </c>
      <c r="T128">
        <v>0</v>
      </c>
      <c r="U128">
        <v>0.15989999999999999</v>
      </c>
      <c r="V128">
        <v>120</v>
      </c>
      <c r="W128">
        <v>15</v>
      </c>
      <c r="X128">
        <v>105</v>
      </c>
      <c r="Y128">
        <v>751</v>
      </c>
      <c r="Z128">
        <v>8500</v>
      </c>
      <c r="AA128">
        <v>0.253</v>
      </c>
      <c r="AB128">
        <v>106.3228903</v>
      </c>
      <c r="AC128">
        <v>0</v>
      </c>
      <c r="AD128">
        <v>1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1918.784846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F128" t="s">
        <v>259</v>
      </c>
      <c r="BG128">
        <v>0</v>
      </c>
      <c r="BH128">
        <v>202401</v>
      </c>
      <c r="BI128">
        <v>289</v>
      </c>
      <c r="BJ128">
        <v>105</v>
      </c>
      <c r="BK128">
        <v>1918.784846</v>
      </c>
      <c r="BL128">
        <v>-106.3228903</v>
      </c>
      <c r="BM128">
        <v>0.15989999999999999</v>
      </c>
      <c r="BN128">
        <v>120</v>
      </c>
      <c r="BO128">
        <v>15</v>
      </c>
      <c r="BP128">
        <v>751</v>
      </c>
      <c r="BQ128">
        <v>12</v>
      </c>
      <c r="BR128" s="23">
        <v>0.25</v>
      </c>
      <c r="BS128">
        <v>1</v>
      </c>
      <c r="BU128">
        <v>0</v>
      </c>
      <c r="BV128">
        <v>0</v>
      </c>
      <c r="BY128">
        <v>0</v>
      </c>
      <c r="BZ128" s="9">
        <v>1437.09</v>
      </c>
      <c r="CA128">
        <v>-86.04</v>
      </c>
      <c r="CB128">
        <v>-20.3</v>
      </c>
      <c r="CC128">
        <v>-106.33</v>
      </c>
      <c r="CM128">
        <v>1</v>
      </c>
      <c r="CN128">
        <v>1</v>
      </c>
      <c r="CO128">
        <v>0.55000000000000004</v>
      </c>
      <c r="CP128" s="9">
        <v>1918.78</v>
      </c>
      <c r="CQ128">
        <v>798.46</v>
      </c>
      <c r="CR128" s="9">
        <v>1918.78</v>
      </c>
      <c r="CS128" s="9">
        <v>1438.92</v>
      </c>
      <c r="CT128">
        <v>81.88</v>
      </c>
      <c r="CU128">
        <v>58.39</v>
      </c>
      <c r="CV128">
        <v>55.57</v>
      </c>
      <c r="CW128">
        <v>47.24</v>
      </c>
      <c r="CX128">
        <v>26.31</v>
      </c>
      <c r="CY128">
        <v>11.15</v>
      </c>
      <c r="DA128">
        <v>-0.86065852700000001</v>
      </c>
      <c r="DB128">
        <v>0.55125863399999997</v>
      </c>
      <c r="DC128">
        <v>-0.86065852700000001</v>
      </c>
      <c r="FK128" s="9"/>
      <c r="FO128">
        <v>9</v>
      </c>
      <c r="FR128">
        <v>1</v>
      </c>
      <c r="FS128">
        <v>0</v>
      </c>
      <c r="FT128">
        <v>1</v>
      </c>
      <c r="FU128">
        <v>0</v>
      </c>
      <c r="FV128">
        <v>0</v>
      </c>
      <c r="FW128">
        <v>0.66833333299999997</v>
      </c>
      <c r="FX128">
        <v>0</v>
      </c>
      <c r="FY128">
        <v>0.115061571</v>
      </c>
      <c r="FZ128">
        <v>8.9203600000000004E-3</v>
      </c>
      <c r="GA128">
        <v>0</v>
      </c>
      <c r="GB128">
        <v>0</v>
      </c>
      <c r="GC128">
        <v>0</v>
      </c>
      <c r="GD128">
        <v>1</v>
      </c>
      <c r="GK128">
        <v>0</v>
      </c>
      <c r="GL128">
        <v>0</v>
      </c>
      <c r="GM128">
        <v>0</v>
      </c>
      <c r="GN128">
        <v>1</v>
      </c>
      <c r="GO128">
        <v>0</v>
      </c>
      <c r="GP128">
        <v>0.66833333299999997</v>
      </c>
      <c r="GQ128">
        <v>0.33166666700000003</v>
      </c>
      <c r="GR128">
        <v>0</v>
      </c>
      <c r="GS128">
        <v>0</v>
      </c>
      <c r="GT128">
        <v>0</v>
      </c>
      <c r="GU128">
        <v>1</v>
      </c>
      <c r="GV128">
        <v>0</v>
      </c>
      <c r="GW128">
        <v>0</v>
      </c>
      <c r="GY128">
        <v>-0.16715345700000001</v>
      </c>
      <c r="GZ128">
        <v>8.4753320000000004E-3</v>
      </c>
      <c r="HA128">
        <v>0</v>
      </c>
      <c r="HB128">
        <v>0</v>
      </c>
      <c r="HC128">
        <v>0</v>
      </c>
      <c r="HD128">
        <v>1</v>
      </c>
    </row>
    <row r="129" spans="9:212">
      <c r="I129" t="s">
        <v>258</v>
      </c>
      <c r="J129">
        <v>49</v>
      </c>
      <c r="K129">
        <v>290</v>
      </c>
      <c r="L129">
        <v>202402</v>
      </c>
      <c r="M129">
        <v>14</v>
      </c>
      <c r="N129">
        <v>1</v>
      </c>
      <c r="O129">
        <v>0</v>
      </c>
      <c r="P129">
        <v>1863.2105759999999</v>
      </c>
      <c r="Q129">
        <v>55.57426925</v>
      </c>
      <c r="R129">
        <v>25.567808070000002</v>
      </c>
      <c r="S129">
        <v>0</v>
      </c>
      <c r="T129">
        <v>0</v>
      </c>
      <c r="U129">
        <v>0.15989999999999999</v>
      </c>
      <c r="V129">
        <v>120</v>
      </c>
      <c r="W129">
        <v>14</v>
      </c>
      <c r="X129">
        <v>106</v>
      </c>
      <c r="Y129">
        <v>751</v>
      </c>
      <c r="Z129">
        <v>8500</v>
      </c>
      <c r="AA129">
        <v>0.253</v>
      </c>
      <c r="AB129">
        <v>106.3228903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1863.2105759999999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F129" t="s">
        <v>259</v>
      </c>
      <c r="BG129">
        <v>0</v>
      </c>
      <c r="BH129">
        <v>202402</v>
      </c>
      <c r="BI129">
        <v>290</v>
      </c>
      <c r="BJ129">
        <v>106</v>
      </c>
      <c r="BK129">
        <v>1863.2105759999999</v>
      </c>
      <c r="BL129">
        <v>-106.3228903</v>
      </c>
      <c r="BM129">
        <v>0.15989999999999999</v>
      </c>
      <c r="BN129">
        <v>120</v>
      </c>
      <c r="BO129">
        <v>14</v>
      </c>
      <c r="BP129">
        <v>751</v>
      </c>
      <c r="BQ129">
        <v>12</v>
      </c>
      <c r="BR129" s="23">
        <v>0.25</v>
      </c>
      <c r="BS129">
        <v>2</v>
      </c>
      <c r="BU129">
        <v>0</v>
      </c>
      <c r="BV129">
        <v>0</v>
      </c>
      <c r="BY129">
        <v>0</v>
      </c>
      <c r="BZ129" s="9">
        <v>1349.9</v>
      </c>
      <c r="CA129">
        <v>-87.18</v>
      </c>
      <c r="CB129">
        <v>-19.149999999999999</v>
      </c>
      <c r="CC129">
        <v>-106.33</v>
      </c>
      <c r="CM129">
        <v>1</v>
      </c>
      <c r="CN129">
        <v>1</v>
      </c>
      <c r="CO129">
        <v>0.55000000000000004</v>
      </c>
      <c r="CP129" s="9">
        <v>1863.21</v>
      </c>
      <c r="CQ129">
        <v>736.82</v>
      </c>
      <c r="CR129" s="9">
        <v>1863.21</v>
      </c>
      <c r="CS129" s="9">
        <v>1351.67</v>
      </c>
      <c r="CT129">
        <v>81.14</v>
      </c>
      <c r="CU129">
        <v>57.38</v>
      </c>
      <c r="CV129">
        <v>55.57</v>
      </c>
      <c r="CW129">
        <v>47.04</v>
      </c>
      <c r="CX129">
        <v>25.57</v>
      </c>
      <c r="CY129">
        <v>10.34</v>
      </c>
      <c r="DA129">
        <v>-0.81185211000000002</v>
      </c>
      <c r="DB129">
        <v>0.55156892400000002</v>
      </c>
      <c r="DC129">
        <v>-0.81185211000000002</v>
      </c>
      <c r="FK129" s="9"/>
      <c r="FO129">
        <v>9</v>
      </c>
      <c r="FR129">
        <v>1</v>
      </c>
      <c r="FS129">
        <v>0</v>
      </c>
      <c r="FT129">
        <v>1</v>
      </c>
      <c r="FU129">
        <v>0</v>
      </c>
      <c r="FV129">
        <v>0</v>
      </c>
      <c r="FW129">
        <v>0.66833333299999997</v>
      </c>
      <c r="FX129">
        <v>0</v>
      </c>
      <c r="FY129">
        <v>0.178680275</v>
      </c>
      <c r="FZ129">
        <v>9.0373629999999996E-3</v>
      </c>
      <c r="GA129">
        <v>0</v>
      </c>
      <c r="GB129">
        <v>0</v>
      </c>
      <c r="GC129">
        <v>0</v>
      </c>
      <c r="GD129">
        <v>1</v>
      </c>
      <c r="GK129">
        <v>0</v>
      </c>
      <c r="GL129">
        <v>0</v>
      </c>
      <c r="GM129">
        <v>0</v>
      </c>
      <c r="GN129">
        <v>1</v>
      </c>
      <c r="GO129">
        <v>0</v>
      </c>
      <c r="GP129">
        <v>0.66833333299999997</v>
      </c>
      <c r="GQ129">
        <v>0.33166666700000003</v>
      </c>
      <c r="GR129">
        <v>0</v>
      </c>
      <c r="GS129">
        <v>0</v>
      </c>
      <c r="GT129">
        <v>0</v>
      </c>
      <c r="GU129">
        <v>1</v>
      </c>
      <c r="GV129">
        <v>0</v>
      </c>
      <c r="GW129">
        <v>0</v>
      </c>
      <c r="GY129">
        <v>-0.11834704</v>
      </c>
      <c r="GZ129">
        <v>8.7856219999999999E-3</v>
      </c>
      <c r="HA129">
        <v>0</v>
      </c>
      <c r="HB129">
        <v>0</v>
      </c>
      <c r="HC129">
        <v>0</v>
      </c>
      <c r="HD129">
        <v>1</v>
      </c>
    </row>
    <row r="130" spans="9:212">
      <c r="I130" t="s">
        <v>258</v>
      </c>
      <c r="J130">
        <v>49</v>
      </c>
      <c r="K130">
        <v>291</v>
      </c>
      <c r="L130">
        <v>202403</v>
      </c>
      <c r="M130">
        <v>13</v>
      </c>
      <c r="N130">
        <v>1</v>
      </c>
      <c r="O130">
        <v>0</v>
      </c>
      <c r="P130">
        <v>1807.636307</v>
      </c>
      <c r="Q130">
        <v>55.57426925</v>
      </c>
      <c r="R130">
        <v>24.827280930000001</v>
      </c>
      <c r="S130">
        <v>0</v>
      </c>
      <c r="T130">
        <v>0</v>
      </c>
      <c r="U130">
        <v>0.15989999999999999</v>
      </c>
      <c r="V130">
        <v>120</v>
      </c>
      <c r="W130">
        <v>13</v>
      </c>
      <c r="X130">
        <v>107</v>
      </c>
      <c r="Y130">
        <v>751</v>
      </c>
      <c r="Z130">
        <v>8500</v>
      </c>
      <c r="AA130">
        <v>0.253</v>
      </c>
      <c r="AB130">
        <v>106.3228903</v>
      </c>
      <c r="AC130">
        <v>0</v>
      </c>
      <c r="AD130">
        <v>1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1807.636307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F130" t="s">
        <v>259</v>
      </c>
      <c r="BG130">
        <v>0</v>
      </c>
      <c r="BH130">
        <v>202403</v>
      </c>
      <c r="BI130">
        <v>291</v>
      </c>
      <c r="BJ130">
        <v>107</v>
      </c>
      <c r="BK130">
        <v>1807.636307</v>
      </c>
      <c r="BL130">
        <v>-106.3228903</v>
      </c>
      <c r="BM130">
        <v>0.15989999999999999</v>
      </c>
      <c r="BN130">
        <v>120</v>
      </c>
      <c r="BO130">
        <v>13</v>
      </c>
      <c r="BP130">
        <v>751</v>
      </c>
      <c r="BQ130">
        <v>12</v>
      </c>
      <c r="BR130" s="23">
        <v>0.25</v>
      </c>
      <c r="BS130">
        <v>3</v>
      </c>
      <c r="BU130">
        <v>0</v>
      </c>
      <c r="BV130">
        <v>0</v>
      </c>
      <c r="BY130">
        <v>0</v>
      </c>
      <c r="BZ130" s="9">
        <v>1261.56</v>
      </c>
      <c r="CA130">
        <v>-88.35</v>
      </c>
      <c r="CB130">
        <v>-17.989999999999998</v>
      </c>
      <c r="CC130">
        <v>-106.33</v>
      </c>
      <c r="CM130">
        <v>1</v>
      </c>
      <c r="CN130">
        <v>1</v>
      </c>
      <c r="CO130">
        <v>0.54</v>
      </c>
      <c r="CP130" s="9">
        <v>1807.64</v>
      </c>
      <c r="CQ130">
        <v>676.19</v>
      </c>
      <c r="CR130" s="9">
        <v>1807.64</v>
      </c>
      <c r="CS130" s="9">
        <v>1263.17</v>
      </c>
      <c r="CT130">
        <v>80.400000000000006</v>
      </c>
      <c r="CU130">
        <v>56.35</v>
      </c>
      <c r="CV130">
        <v>55.57</v>
      </c>
      <c r="CW130">
        <v>46.82</v>
      </c>
      <c r="CX130">
        <v>24.83</v>
      </c>
      <c r="CY130">
        <v>9.5399999999999991</v>
      </c>
      <c r="DA130">
        <v>-0.70462933100000003</v>
      </c>
      <c r="DB130">
        <v>0.55390962099999996</v>
      </c>
      <c r="DC130">
        <v>-0.70462933100000003</v>
      </c>
      <c r="FK130" s="9"/>
      <c r="FO130">
        <v>9</v>
      </c>
      <c r="FR130">
        <v>1</v>
      </c>
      <c r="FS130">
        <v>0</v>
      </c>
      <c r="FT130">
        <v>1</v>
      </c>
      <c r="FU130">
        <v>0</v>
      </c>
      <c r="FV130">
        <v>0</v>
      </c>
      <c r="FW130">
        <v>0.66833333299999997</v>
      </c>
      <c r="FX130">
        <v>0</v>
      </c>
      <c r="FY130">
        <v>-8.0769039999999993E-3</v>
      </c>
      <c r="FZ130">
        <v>7.7388370000000001E-3</v>
      </c>
      <c r="GA130">
        <v>0</v>
      </c>
      <c r="GB130">
        <v>0</v>
      </c>
      <c r="GC130">
        <v>0</v>
      </c>
      <c r="GD130">
        <v>1</v>
      </c>
      <c r="GK130">
        <v>0</v>
      </c>
      <c r="GL130">
        <v>0</v>
      </c>
      <c r="GM130">
        <v>0</v>
      </c>
      <c r="GN130">
        <v>1</v>
      </c>
      <c r="GO130">
        <v>0</v>
      </c>
      <c r="GP130">
        <v>0.66833333299999997</v>
      </c>
      <c r="GQ130">
        <v>0.33166666700000003</v>
      </c>
      <c r="GR130">
        <v>0</v>
      </c>
      <c r="GS130">
        <v>0</v>
      </c>
      <c r="GT130">
        <v>0</v>
      </c>
      <c r="GU130">
        <v>1</v>
      </c>
      <c r="GV130">
        <v>0</v>
      </c>
      <c r="GW130">
        <v>0</v>
      </c>
      <c r="GY130">
        <v>-1.1124261E-2</v>
      </c>
      <c r="GZ130">
        <v>1.1126319000000001E-2</v>
      </c>
      <c r="HA130">
        <v>0</v>
      </c>
      <c r="HB130">
        <v>0</v>
      </c>
      <c r="HC130">
        <v>0</v>
      </c>
      <c r="HD130">
        <v>1</v>
      </c>
    </row>
    <row r="131" spans="9:212">
      <c r="I131" t="s">
        <v>258</v>
      </c>
      <c r="J131">
        <v>49</v>
      </c>
      <c r="K131">
        <v>292</v>
      </c>
      <c r="L131">
        <v>202404</v>
      </c>
      <c r="M131">
        <v>12</v>
      </c>
      <c r="N131">
        <v>1</v>
      </c>
      <c r="O131">
        <v>0</v>
      </c>
      <c r="P131">
        <v>1752.062038</v>
      </c>
      <c r="Q131">
        <v>55.57426925</v>
      </c>
      <c r="R131">
        <v>24.086753789999999</v>
      </c>
      <c r="S131">
        <v>0</v>
      </c>
      <c r="T131">
        <v>0</v>
      </c>
      <c r="U131">
        <v>0.15989999999999999</v>
      </c>
      <c r="V131">
        <v>120</v>
      </c>
      <c r="W131">
        <v>12</v>
      </c>
      <c r="X131">
        <v>108</v>
      </c>
      <c r="Y131">
        <v>751</v>
      </c>
      <c r="Z131">
        <v>8500</v>
      </c>
      <c r="AA131">
        <v>0.253</v>
      </c>
      <c r="AB131">
        <v>106.3228903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1752.062038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F131" t="s">
        <v>259</v>
      </c>
      <c r="BG131">
        <v>0</v>
      </c>
      <c r="BH131">
        <v>202404</v>
      </c>
      <c r="BI131">
        <v>292</v>
      </c>
      <c r="BJ131">
        <v>108</v>
      </c>
      <c r="BK131">
        <v>1752.062038</v>
      </c>
      <c r="BL131">
        <v>-106.3228903</v>
      </c>
      <c r="BM131">
        <v>0.15989999999999999</v>
      </c>
      <c r="BN131">
        <v>120</v>
      </c>
      <c r="BO131">
        <v>12</v>
      </c>
      <c r="BP131">
        <v>751</v>
      </c>
      <c r="BQ131">
        <v>12</v>
      </c>
      <c r="BR131" s="23">
        <v>0.25</v>
      </c>
      <c r="BS131">
        <v>4</v>
      </c>
      <c r="BU131">
        <v>0</v>
      </c>
      <c r="BV131">
        <v>0</v>
      </c>
      <c r="BY131">
        <v>0</v>
      </c>
      <c r="BZ131" s="9">
        <v>1172.03</v>
      </c>
      <c r="CA131">
        <v>-89.52</v>
      </c>
      <c r="CB131">
        <v>-16.809999999999999</v>
      </c>
      <c r="CC131">
        <v>-106.33</v>
      </c>
      <c r="CM131">
        <v>1</v>
      </c>
      <c r="CN131">
        <v>1</v>
      </c>
      <c r="CO131">
        <v>0.53</v>
      </c>
      <c r="CP131" s="9">
        <v>1752.06</v>
      </c>
      <c r="CQ131">
        <v>617.45000000000005</v>
      </c>
      <c r="CR131" s="9">
        <v>1752.06</v>
      </c>
      <c r="CS131" s="9">
        <v>1173.6400000000001</v>
      </c>
      <c r="CT131">
        <v>79.66</v>
      </c>
      <c r="CU131">
        <v>55.4</v>
      </c>
      <c r="CV131">
        <v>55.57</v>
      </c>
      <c r="CW131">
        <v>46.64</v>
      </c>
      <c r="CX131">
        <v>24.09</v>
      </c>
      <c r="CY131">
        <v>8.76</v>
      </c>
      <c r="DA131">
        <v>-0.87184031299999998</v>
      </c>
      <c r="DB131">
        <v>0.55169306299999998</v>
      </c>
      <c r="DC131">
        <v>-0.87184031299999998</v>
      </c>
      <c r="FK131" s="9"/>
      <c r="FO131">
        <v>9</v>
      </c>
      <c r="FR131">
        <v>1</v>
      </c>
      <c r="FS131">
        <v>0</v>
      </c>
      <c r="FT131">
        <v>1</v>
      </c>
      <c r="FU131">
        <v>0</v>
      </c>
      <c r="FV131">
        <v>0</v>
      </c>
      <c r="FW131">
        <v>0.66833333299999997</v>
      </c>
      <c r="FX131">
        <v>0</v>
      </c>
      <c r="FY131">
        <v>0.175178897</v>
      </c>
      <c r="FZ131">
        <v>7.4028100000000001E-3</v>
      </c>
      <c r="GA131">
        <v>0</v>
      </c>
      <c r="GB131">
        <v>0</v>
      </c>
      <c r="GC131">
        <v>0</v>
      </c>
      <c r="GD131">
        <v>1</v>
      </c>
      <c r="GK131">
        <v>0</v>
      </c>
      <c r="GL131">
        <v>0</v>
      </c>
      <c r="GM131">
        <v>0</v>
      </c>
      <c r="GN131">
        <v>1</v>
      </c>
      <c r="GO131">
        <v>0</v>
      </c>
      <c r="GP131">
        <v>0.66833333299999997</v>
      </c>
      <c r="GQ131">
        <v>0.33166666700000003</v>
      </c>
      <c r="GR131">
        <v>0</v>
      </c>
      <c r="GS131">
        <v>0</v>
      </c>
      <c r="GT131">
        <v>0</v>
      </c>
      <c r="GU131">
        <v>1</v>
      </c>
      <c r="GV131">
        <v>0</v>
      </c>
      <c r="GW131">
        <v>0</v>
      </c>
      <c r="GY131">
        <v>-0.178335243</v>
      </c>
      <c r="GZ131">
        <v>8.9097610000000004E-3</v>
      </c>
      <c r="HA131">
        <v>0</v>
      </c>
      <c r="HB131">
        <v>0</v>
      </c>
      <c r="HC131">
        <v>0</v>
      </c>
      <c r="HD131">
        <v>1</v>
      </c>
    </row>
    <row r="132" spans="9:212">
      <c r="I132" t="s">
        <v>258</v>
      </c>
      <c r="J132">
        <v>49</v>
      </c>
      <c r="K132">
        <v>293</v>
      </c>
      <c r="L132">
        <v>202405</v>
      </c>
      <c r="M132">
        <v>11</v>
      </c>
      <c r="N132">
        <v>1</v>
      </c>
      <c r="O132">
        <v>0</v>
      </c>
      <c r="P132">
        <v>1696.4877690000001</v>
      </c>
      <c r="Q132">
        <v>55.57426925</v>
      </c>
      <c r="R132">
        <v>23.346226649999998</v>
      </c>
      <c r="S132">
        <v>0</v>
      </c>
      <c r="T132">
        <v>0</v>
      </c>
      <c r="U132">
        <v>0.15989999999999999</v>
      </c>
      <c r="V132">
        <v>120</v>
      </c>
      <c r="W132">
        <v>11</v>
      </c>
      <c r="X132">
        <v>109</v>
      </c>
      <c r="Y132">
        <v>751</v>
      </c>
      <c r="Z132">
        <v>8500</v>
      </c>
      <c r="AA132">
        <v>0.253</v>
      </c>
      <c r="AB132">
        <v>106.3228903</v>
      </c>
      <c r="AC132">
        <v>0</v>
      </c>
      <c r="AD132">
        <v>1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1696.4877690000001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F132" t="s">
        <v>259</v>
      </c>
      <c r="BG132">
        <v>0</v>
      </c>
      <c r="BH132">
        <v>202405</v>
      </c>
      <c r="BI132">
        <v>293</v>
      </c>
      <c r="BJ132">
        <v>109</v>
      </c>
      <c r="BK132">
        <v>1696.4877690000001</v>
      </c>
      <c r="BL132">
        <v>-106.3228903</v>
      </c>
      <c r="BM132">
        <v>0.15989999999999999</v>
      </c>
      <c r="BN132">
        <v>120</v>
      </c>
      <c r="BO132">
        <v>11</v>
      </c>
      <c r="BP132">
        <v>751</v>
      </c>
      <c r="BQ132">
        <v>12</v>
      </c>
      <c r="BR132" s="23">
        <v>0.25</v>
      </c>
      <c r="BS132">
        <v>5</v>
      </c>
      <c r="BU132">
        <v>0</v>
      </c>
      <c r="BV132">
        <v>0</v>
      </c>
      <c r="BY132">
        <v>0</v>
      </c>
      <c r="BZ132" s="9">
        <v>1081.32</v>
      </c>
      <c r="CA132">
        <v>-90.72</v>
      </c>
      <c r="CB132">
        <v>-15.62</v>
      </c>
      <c r="CC132">
        <v>-106.33</v>
      </c>
      <c r="CM132">
        <v>1</v>
      </c>
      <c r="CN132">
        <v>1</v>
      </c>
      <c r="CO132">
        <v>0.52</v>
      </c>
      <c r="CP132" s="9">
        <v>1696.49</v>
      </c>
      <c r="CQ132">
        <v>559.94000000000005</v>
      </c>
      <c r="CR132" s="9">
        <v>1696.49</v>
      </c>
      <c r="CS132" s="9">
        <v>1082.96</v>
      </c>
      <c r="CT132">
        <v>78.92</v>
      </c>
      <c r="CU132">
        <v>54.43</v>
      </c>
      <c r="CV132">
        <v>55.57</v>
      </c>
      <c r="CW132">
        <v>46.43</v>
      </c>
      <c r="CX132">
        <v>23.35</v>
      </c>
      <c r="CY132">
        <v>8</v>
      </c>
      <c r="DA132">
        <v>-0.73180752000000004</v>
      </c>
      <c r="DB132">
        <v>0.55090430099999999</v>
      </c>
      <c r="DC132">
        <v>-0.73180752000000004</v>
      </c>
      <c r="FK132" s="9"/>
      <c r="FO132">
        <v>9</v>
      </c>
      <c r="FR132">
        <v>1</v>
      </c>
      <c r="FS132">
        <v>0</v>
      </c>
      <c r="FT132">
        <v>1</v>
      </c>
      <c r="FU132">
        <v>0</v>
      </c>
      <c r="FV132">
        <v>0</v>
      </c>
      <c r="FW132">
        <v>0.66833333299999997</v>
      </c>
      <c r="FX132">
        <v>0</v>
      </c>
      <c r="FY132">
        <v>-0.16715345700000001</v>
      </c>
      <c r="FZ132">
        <v>8.4753320000000004E-3</v>
      </c>
      <c r="GA132">
        <v>0</v>
      </c>
      <c r="GB132">
        <v>0</v>
      </c>
      <c r="GC132">
        <v>0</v>
      </c>
      <c r="GD132">
        <v>1</v>
      </c>
      <c r="GK132">
        <v>0</v>
      </c>
      <c r="GL132">
        <v>0</v>
      </c>
      <c r="GM132">
        <v>0</v>
      </c>
      <c r="GN132">
        <v>1</v>
      </c>
      <c r="GO132">
        <v>0</v>
      </c>
      <c r="GP132">
        <v>0.66833333299999997</v>
      </c>
      <c r="GQ132">
        <v>0.33166666700000003</v>
      </c>
      <c r="GR132">
        <v>0</v>
      </c>
      <c r="GS132">
        <v>0</v>
      </c>
      <c r="GT132">
        <v>0</v>
      </c>
      <c r="GU132">
        <v>1</v>
      </c>
      <c r="GV132">
        <v>0</v>
      </c>
      <c r="GW132">
        <v>0</v>
      </c>
      <c r="GY132">
        <v>-3.8302450000000002E-2</v>
      </c>
      <c r="GZ132">
        <v>8.1209990000000003E-3</v>
      </c>
      <c r="HA132">
        <v>0</v>
      </c>
      <c r="HB132">
        <v>0</v>
      </c>
      <c r="HC132">
        <v>0</v>
      </c>
      <c r="HD132">
        <v>1</v>
      </c>
    </row>
    <row r="133" spans="9:212">
      <c r="I133" t="s">
        <v>258</v>
      </c>
      <c r="J133">
        <v>49</v>
      </c>
      <c r="K133">
        <v>294</v>
      </c>
      <c r="L133">
        <v>202406</v>
      </c>
      <c r="M133">
        <v>10</v>
      </c>
      <c r="N133">
        <v>1</v>
      </c>
      <c r="O133">
        <v>0</v>
      </c>
      <c r="P133">
        <v>1640.913499</v>
      </c>
      <c r="Q133">
        <v>55.57426925</v>
      </c>
      <c r="R133">
        <v>22.605699520000002</v>
      </c>
      <c r="S133">
        <v>0</v>
      </c>
      <c r="T133">
        <v>0</v>
      </c>
      <c r="U133">
        <v>0.15989999999999999</v>
      </c>
      <c r="V133">
        <v>120</v>
      </c>
      <c r="W133">
        <v>10</v>
      </c>
      <c r="X133">
        <v>110</v>
      </c>
      <c r="Y133">
        <v>751</v>
      </c>
      <c r="Z133">
        <v>8500</v>
      </c>
      <c r="AA133">
        <v>0.253</v>
      </c>
      <c r="AB133">
        <v>106.3228903</v>
      </c>
      <c r="AC133">
        <v>0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1640.913499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F133" t="s">
        <v>259</v>
      </c>
      <c r="BG133">
        <v>0</v>
      </c>
      <c r="BH133">
        <v>202406</v>
      </c>
      <c r="BI133">
        <v>294</v>
      </c>
      <c r="BJ133">
        <v>110</v>
      </c>
      <c r="BK133">
        <v>1640.913499</v>
      </c>
      <c r="BL133">
        <v>-106.3228903</v>
      </c>
      <c r="BM133">
        <v>0.15989999999999999</v>
      </c>
      <c r="BN133">
        <v>120</v>
      </c>
      <c r="BO133">
        <v>10</v>
      </c>
      <c r="BP133">
        <v>751</v>
      </c>
      <c r="BQ133">
        <v>12</v>
      </c>
      <c r="BR133" s="23">
        <v>0.25</v>
      </c>
      <c r="BS133">
        <v>6</v>
      </c>
      <c r="BU133">
        <v>0</v>
      </c>
      <c r="BV133">
        <v>0</v>
      </c>
      <c r="BY133">
        <v>0</v>
      </c>
      <c r="BZ133">
        <v>989.39</v>
      </c>
      <c r="CA133">
        <v>-91.93</v>
      </c>
      <c r="CB133">
        <v>-14.41</v>
      </c>
      <c r="CC133">
        <v>-106.33</v>
      </c>
      <c r="CM133">
        <v>1</v>
      </c>
      <c r="CN133">
        <v>1</v>
      </c>
      <c r="CO133">
        <v>0.51</v>
      </c>
      <c r="CP133" s="9">
        <v>1640.91</v>
      </c>
      <c r="CQ133">
        <v>503.5</v>
      </c>
      <c r="CR133" s="9">
        <v>1640.91</v>
      </c>
      <c r="CS133">
        <v>991.03</v>
      </c>
      <c r="CT133">
        <v>78.180000000000007</v>
      </c>
      <c r="CU133">
        <v>53.48</v>
      </c>
      <c r="CV133">
        <v>55.57</v>
      </c>
      <c r="CW133">
        <v>46.23</v>
      </c>
      <c r="CX133">
        <v>22.61</v>
      </c>
      <c r="CY133">
        <v>7.25</v>
      </c>
      <c r="DA133">
        <v>-0.71560336000000002</v>
      </c>
      <c r="DB133">
        <v>0.55057042</v>
      </c>
      <c r="DC133">
        <v>-0.71560336000000002</v>
      </c>
      <c r="FK133" s="9"/>
      <c r="FO133">
        <v>9</v>
      </c>
      <c r="FR133">
        <v>1</v>
      </c>
      <c r="FS133">
        <v>0</v>
      </c>
      <c r="FT133">
        <v>1</v>
      </c>
      <c r="FU133">
        <v>0</v>
      </c>
      <c r="FV133">
        <v>0</v>
      </c>
      <c r="FW133">
        <v>0.66833333299999997</v>
      </c>
      <c r="FX133">
        <v>0</v>
      </c>
      <c r="FY133">
        <v>-0.11834704</v>
      </c>
      <c r="FZ133">
        <v>8.7856219999999999E-3</v>
      </c>
      <c r="GA133">
        <v>0</v>
      </c>
      <c r="GB133">
        <v>0</v>
      </c>
      <c r="GC133">
        <v>0</v>
      </c>
      <c r="GD133">
        <v>1</v>
      </c>
      <c r="GK133">
        <v>0</v>
      </c>
      <c r="GL133">
        <v>0</v>
      </c>
      <c r="GM133">
        <v>0</v>
      </c>
      <c r="GN133">
        <v>1</v>
      </c>
      <c r="GO133">
        <v>0</v>
      </c>
      <c r="GP133">
        <v>0.66833333299999997</v>
      </c>
      <c r="GQ133">
        <v>0.33166666700000003</v>
      </c>
      <c r="GR133">
        <v>0</v>
      </c>
      <c r="GS133">
        <v>0</v>
      </c>
      <c r="GT133">
        <v>0</v>
      </c>
      <c r="GU133">
        <v>1</v>
      </c>
      <c r="GV133">
        <v>0</v>
      </c>
      <c r="GW133">
        <v>0</v>
      </c>
      <c r="GY133">
        <v>-2.209829E-2</v>
      </c>
      <c r="GZ133">
        <v>7.787118E-3</v>
      </c>
      <c r="HA133">
        <v>0</v>
      </c>
      <c r="HB133">
        <v>0</v>
      </c>
      <c r="HC133">
        <v>0</v>
      </c>
      <c r="HD133">
        <v>1</v>
      </c>
    </row>
    <row r="134" spans="9:212">
      <c r="I134" t="s">
        <v>258</v>
      </c>
      <c r="J134">
        <v>49</v>
      </c>
      <c r="K134">
        <v>295</v>
      </c>
      <c r="L134">
        <v>202407</v>
      </c>
      <c r="M134">
        <v>9</v>
      </c>
      <c r="N134">
        <v>1</v>
      </c>
      <c r="O134">
        <v>0</v>
      </c>
      <c r="P134">
        <v>1585.33923</v>
      </c>
      <c r="Q134">
        <v>55.57426925</v>
      </c>
      <c r="R134">
        <v>21.865172380000001</v>
      </c>
      <c r="S134">
        <v>0</v>
      </c>
      <c r="T134">
        <v>0</v>
      </c>
      <c r="U134">
        <v>0.15989999999999999</v>
      </c>
      <c r="V134">
        <v>120</v>
      </c>
      <c r="W134">
        <v>9</v>
      </c>
      <c r="X134">
        <v>111</v>
      </c>
      <c r="Y134">
        <v>751</v>
      </c>
      <c r="Z134">
        <v>8500</v>
      </c>
      <c r="AA134">
        <v>0.253</v>
      </c>
      <c r="AB134">
        <v>106.3228903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1585.33923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F134" t="s">
        <v>259</v>
      </c>
      <c r="BG134">
        <v>0</v>
      </c>
      <c r="BH134">
        <v>202407</v>
      </c>
      <c r="BI134">
        <v>295</v>
      </c>
      <c r="BJ134">
        <v>111</v>
      </c>
      <c r="BK134">
        <v>1585.33923</v>
      </c>
      <c r="BL134">
        <v>-106.3228903</v>
      </c>
      <c r="BM134">
        <v>0.15989999999999999</v>
      </c>
      <c r="BN134">
        <v>120</v>
      </c>
      <c r="BO134">
        <v>9</v>
      </c>
      <c r="BP134">
        <v>751</v>
      </c>
      <c r="BQ134">
        <v>12</v>
      </c>
      <c r="BR134" s="23">
        <v>0.25</v>
      </c>
      <c r="BS134">
        <v>7</v>
      </c>
      <c r="BU134">
        <v>0</v>
      </c>
      <c r="BV134">
        <v>0</v>
      </c>
      <c r="BY134">
        <v>0</v>
      </c>
      <c r="BZ134">
        <v>896.24</v>
      </c>
      <c r="CA134">
        <v>-93.15</v>
      </c>
      <c r="CB134">
        <v>-13.18</v>
      </c>
      <c r="CC134">
        <v>-106.33</v>
      </c>
      <c r="CM134">
        <v>1</v>
      </c>
      <c r="CN134">
        <v>1</v>
      </c>
      <c r="CO134">
        <v>0.5</v>
      </c>
      <c r="CP134" s="9">
        <v>1585.34</v>
      </c>
      <c r="CQ134">
        <v>448.43</v>
      </c>
      <c r="CR134" s="9">
        <v>1585.34</v>
      </c>
      <c r="CS134">
        <v>897.99</v>
      </c>
      <c r="CT134">
        <v>77.44</v>
      </c>
      <c r="CU134">
        <v>52.54</v>
      </c>
      <c r="CV134">
        <v>55.57</v>
      </c>
      <c r="CW134">
        <v>46.02</v>
      </c>
      <c r="CX134">
        <v>21.87</v>
      </c>
      <c r="CY134">
        <v>6.52</v>
      </c>
      <c r="DA134">
        <v>-0.68734581500000003</v>
      </c>
      <c r="DB134">
        <v>0.55116798700000003</v>
      </c>
      <c r="DC134">
        <v>-0.68734581500000003</v>
      </c>
      <c r="FK134" s="9"/>
      <c r="FO134">
        <v>9</v>
      </c>
      <c r="FR134">
        <v>1</v>
      </c>
      <c r="FS134">
        <v>0</v>
      </c>
      <c r="FT134">
        <v>1</v>
      </c>
      <c r="FU134">
        <v>0</v>
      </c>
      <c r="FV134">
        <v>0</v>
      </c>
      <c r="FW134">
        <v>0.66833333299999997</v>
      </c>
      <c r="FX134">
        <v>0</v>
      </c>
      <c r="FY134">
        <v>-1.1124261E-2</v>
      </c>
      <c r="FZ134">
        <v>1.1126319000000001E-2</v>
      </c>
      <c r="GA134">
        <v>0</v>
      </c>
      <c r="GB134">
        <v>0</v>
      </c>
      <c r="GC134">
        <v>0</v>
      </c>
      <c r="GD134">
        <v>1</v>
      </c>
      <c r="GK134">
        <v>0</v>
      </c>
      <c r="GL134">
        <v>0</v>
      </c>
      <c r="GM134">
        <v>0</v>
      </c>
      <c r="GN134">
        <v>1</v>
      </c>
      <c r="GO134">
        <v>0</v>
      </c>
      <c r="GP134">
        <v>0.66833333299999997</v>
      </c>
      <c r="GQ134">
        <v>0.33166666700000003</v>
      </c>
      <c r="GR134">
        <v>0</v>
      </c>
      <c r="GS134">
        <v>0</v>
      </c>
      <c r="GT134">
        <v>0</v>
      </c>
      <c r="GU134">
        <v>1</v>
      </c>
      <c r="GV134">
        <v>0</v>
      </c>
      <c r="GW134">
        <v>0</v>
      </c>
      <c r="GY134">
        <v>6.1592549999999998E-3</v>
      </c>
      <c r="GZ134">
        <v>8.3846849999999994E-3</v>
      </c>
      <c r="HA134">
        <v>0</v>
      </c>
      <c r="HB134">
        <v>0</v>
      </c>
      <c r="HC134">
        <v>0</v>
      </c>
      <c r="HD134">
        <v>1</v>
      </c>
    </row>
    <row r="135" spans="9:212">
      <c r="I135" t="s">
        <v>258</v>
      </c>
      <c r="J135">
        <v>49</v>
      </c>
      <c r="K135">
        <v>296</v>
      </c>
      <c r="L135">
        <v>202408</v>
      </c>
      <c r="M135">
        <v>8</v>
      </c>
      <c r="N135">
        <v>1</v>
      </c>
      <c r="O135">
        <v>0</v>
      </c>
      <c r="P135">
        <v>1529.7649610000001</v>
      </c>
      <c r="Q135">
        <v>55.57426925</v>
      </c>
      <c r="R135">
        <v>21.12464524</v>
      </c>
      <c r="S135">
        <v>0</v>
      </c>
      <c r="T135">
        <v>0</v>
      </c>
      <c r="U135">
        <v>0.15989999999999999</v>
      </c>
      <c r="V135">
        <v>120</v>
      </c>
      <c r="W135">
        <v>8</v>
      </c>
      <c r="X135">
        <v>112</v>
      </c>
      <c r="Y135">
        <v>751</v>
      </c>
      <c r="Z135">
        <v>8500</v>
      </c>
      <c r="AA135">
        <v>0.253</v>
      </c>
      <c r="AB135">
        <v>106.3228903</v>
      </c>
      <c r="AC135">
        <v>0</v>
      </c>
      <c r="AD135">
        <v>1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1529.7649610000001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F135" t="s">
        <v>259</v>
      </c>
      <c r="BG135">
        <v>0</v>
      </c>
      <c r="BH135">
        <v>202408</v>
      </c>
      <c r="BI135">
        <v>296</v>
      </c>
      <c r="BJ135">
        <v>112</v>
      </c>
      <c r="BK135">
        <v>1529.7649610000001</v>
      </c>
      <c r="BL135">
        <v>-106.3228903</v>
      </c>
      <c r="BM135">
        <v>0.15989999999999999</v>
      </c>
      <c r="BN135">
        <v>120</v>
      </c>
      <c r="BO135">
        <v>8</v>
      </c>
      <c r="BP135">
        <v>751</v>
      </c>
      <c r="BQ135">
        <v>12</v>
      </c>
      <c r="BR135" s="23">
        <v>0.25</v>
      </c>
      <c r="BS135">
        <v>8</v>
      </c>
      <c r="BU135">
        <v>0</v>
      </c>
      <c r="BV135">
        <v>0</v>
      </c>
      <c r="BY135">
        <v>0</v>
      </c>
      <c r="BZ135">
        <v>801.85</v>
      </c>
      <c r="CA135">
        <v>-94.39</v>
      </c>
      <c r="CB135">
        <v>-11.94</v>
      </c>
      <c r="CC135">
        <v>-106.33</v>
      </c>
      <c r="CM135">
        <v>1</v>
      </c>
      <c r="CN135">
        <v>1</v>
      </c>
      <c r="CO135">
        <v>0.49</v>
      </c>
      <c r="CP135" s="9">
        <v>1529.76</v>
      </c>
      <c r="CQ135">
        <v>394.35</v>
      </c>
      <c r="CR135" s="9">
        <v>1529.76</v>
      </c>
      <c r="CS135">
        <v>803.65</v>
      </c>
      <c r="CT135">
        <v>76.7</v>
      </c>
      <c r="CU135">
        <v>51.63</v>
      </c>
      <c r="CV135">
        <v>55.57</v>
      </c>
      <c r="CW135">
        <v>45.82</v>
      </c>
      <c r="CX135">
        <v>21.12</v>
      </c>
      <c r="CY135">
        <v>5.8</v>
      </c>
      <c r="DA135">
        <v>-0.695422078</v>
      </c>
      <c r="DB135">
        <v>0.55258251400000002</v>
      </c>
      <c r="DC135">
        <v>-0.695422078</v>
      </c>
      <c r="FK135" s="9"/>
      <c r="FO135">
        <v>9</v>
      </c>
      <c r="FR135">
        <v>1</v>
      </c>
      <c r="FS135">
        <v>0</v>
      </c>
      <c r="FT135">
        <v>1</v>
      </c>
      <c r="FU135">
        <v>0</v>
      </c>
      <c r="FV135">
        <v>0</v>
      </c>
      <c r="FW135">
        <v>0.66833333299999997</v>
      </c>
      <c r="FX135">
        <v>0</v>
      </c>
      <c r="FY135">
        <v>-0.178335243</v>
      </c>
      <c r="FZ135">
        <v>8.9097610000000004E-3</v>
      </c>
      <c r="GA135">
        <v>0</v>
      </c>
      <c r="GB135">
        <v>0</v>
      </c>
      <c r="GC135">
        <v>0</v>
      </c>
      <c r="GD135">
        <v>1</v>
      </c>
      <c r="GK135">
        <v>0</v>
      </c>
      <c r="GL135">
        <v>0</v>
      </c>
      <c r="GM135">
        <v>0</v>
      </c>
      <c r="GN135">
        <v>1</v>
      </c>
      <c r="GO135">
        <v>0</v>
      </c>
      <c r="GP135">
        <v>0.66833333299999997</v>
      </c>
      <c r="GQ135">
        <v>0.33166666700000003</v>
      </c>
      <c r="GR135">
        <v>0</v>
      </c>
      <c r="GS135">
        <v>0</v>
      </c>
      <c r="GT135">
        <v>0</v>
      </c>
      <c r="GU135">
        <v>1</v>
      </c>
      <c r="GV135">
        <v>0</v>
      </c>
      <c r="GW135">
        <v>0</v>
      </c>
      <c r="GY135">
        <v>-1.917008E-3</v>
      </c>
      <c r="GZ135">
        <v>9.7992119999999999E-3</v>
      </c>
      <c r="HA135">
        <v>0</v>
      </c>
      <c r="HB135">
        <v>0</v>
      </c>
      <c r="HC135">
        <v>0</v>
      </c>
      <c r="HD135">
        <v>1</v>
      </c>
    </row>
    <row r="136" spans="9:212">
      <c r="I136" t="s">
        <v>258</v>
      </c>
      <c r="J136">
        <v>49</v>
      </c>
      <c r="K136">
        <v>297</v>
      </c>
      <c r="L136">
        <v>202409</v>
      </c>
      <c r="M136">
        <v>7</v>
      </c>
      <c r="N136">
        <v>1</v>
      </c>
      <c r="O136">
        <v>0</v>
      </c>
      <c r="P136">
        <v>1474.1906919999999</v>
      </c>
      <c r="Q136">
        <v>55.57426925</v>
      </c>
      <c r="R136">
        <v>20.384118099999998</v>
      </c>
      <c r="S136">
        <v>0</v>
      </c>
      <c r="T136">
        <v>0</v>
      </c>
      <c r="U136">
        <v>0.15989999999999999</v>
      </c>
      <c r="V136">
        <v>120</v>
      </c>
      <c r="W136">
        <v>7</v>
      </c>
      <c r="X136">
        <v>113</v>
      </c>
      <c r="Y136">
        <v>751</v>
      </c>
      <c r="Z136">
        <v>8500</v>
      </c>
      <c r="AA136">
        <v>0.253</v>
      </c>
      <c r="AB136">
        <v>106.3228903</v>
      </c>
      <c r="AC136">
        <v>0</v>
      </c>
      <c r="AD136">
        <v>1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1474.1906919999999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F136" t="s">
        <v>259</v>
      </c>
      <c r="BG136">
        <v>0</v>
      </c>
      <c r="BH136">
        <v>202409</v>
      </c>
      <c r="BI136">
        <v>297</v>
      </c>
      <c r="BJ136">
        <v>113</v>
      </c>
      <c r="BK136">
        <v>1474.1906919999999</v>
      </c>
      <c r="BL136">
        <v>-106.3228903</v>
      </c>
      <c r="BM136">
        <v>0.15989999999999999</v>
      </c>
      <c r="BN136">
        <v>120</v>
      </c>
      <c r="BO136">
        <v>7</v>
      </c>
      <c r="BP136">
        <v>751</v>
      </c>
      <c r="BQ136">
        <v>12</v>
      </c>
      <c r="BR136" s="23">
        <v>0.25</v>
      </c>
      <c r="BS136">
        <v>9</v>
      </c>
      <c r="BU136">
        <v>0</v>
      </c>
      <c r="BV136">
        <v>0</v>
      </c>
      <c r="BY136">
        <v>0</v>
      </c>
      <c r="BZ136">
        <v>706.2</v>
      </c>
      <c r="CA136">
        <v>-95.65</v>
      </c>
      <c r="CB136">
        <v>-10.68</v>
      </c>
      <c r="CC136">
        <v>-106.33</v>
      </c>
      <c r="CM136">
        <v>1</v>
      </c>
      <c r="CN136">
        <v>1</v>
      </c>
      <c r="CO136">
        <v>0.48</v>
      </c>
      <c r="CP136" s="9">
        <v>1474.19</v>
      </c>
      <c r="CQ136">
        <v>341.4</v>
      </c>
      <c r="CR136" s="9">
        <v>1474.19</v>
      </c>
      <c r="CS136">
        <v>708.09</v>
      </c>
      <c r="CT136">
        <v>75.959999999999994</v>
      </c>
      <c r="CU136">
        <v>50.7</v>
      </c>
      <c r="CV136">
        <v>55.57</v>
      </c>
      <c r="CW136">
        <v>45.6</v>
      </c>
      <c r="CX136">
        <v>20.38</v>
      </c>
      <c r="CY136">
        <v>5.0999999999999996</v>
      </c>
      <c r="DA136">
        <v>-0.57844349900000003</v>
      </c>
      <c r="DB136">
        <v>0.55170366299999996</v>
      </c>
      <c r="DC136">
        <v>-0.57844349900000003</v>
      </c>
      <c r="FK136" s="9"/>
      <c r="FO136">
        <v>9</v>
      </c>
      <c r="FR136">
        <v>1</v>
      </c>
      <c r="FS136">
        <v>0</v>
      </c>
      <c r="FT136">
        <v>1</v>
      </c>
      <c r="FU136">
        <v>0</v>
      </c>
      <c r="FV136">
        <v>0</v>
      </c>
      <c r="FW136">
        <v>0.66833333299999997</v>
      </c>
      <c r="FX136">
        <v>0</v>
      </c>
      <c r="FY136">
        <v>-3.8302450000000002E-2</v>
      </c>
      <c r="FZ136">
        <v>8.1209990000000003E-3</v>
      </c>
      <c r="GA136">
        <v>0</v>
      </c>
      <c r="GB136">
        <v>0</v>
      </c>
      <c r="GC136">
        <v>0</v>
      </c>
      <c r="GD136">
        <v>1</v>
      </c>
      <c r="GK136">
        <v>0</v>
      </c>
      <c r="GL136">
        <v>0</v>
      </c>
      <c r="GM136">
        <v>0</v>
      </c>
      <c r="GN136">
        <v>1</v>
      </c>
      <c r="GO136">
        <v>0</v>
      </c>
      <c r="GP136">
        <v>0.66833333299999997</v>
      </c>
      <c r="GQ136">
        <v>0.33166666700000003</v>
      </c>
      <c r="GR136">
        <v>0</v>
      </c>
      <c r="GS136">
        <v>0</v>
      </c>
      <c r="GT136">
        <v>0</v>
      </c>
      <c r="GU136">
        <v>1</v>
      </c>
      <c r="GV136">
        <v>0</v>
      </c>
      <c r="GW136">
        <v>0</v>
      </c>
      <c r="GY136">
        <v>0.115061571</v>
      </c>
      <c r="GZ136">
        <v>8.9203600000000004E-3</v>
      </c>
      <c r="HA136">
        <v>0</v>
      </c>
      <c r="HB136">
        <v>0</v>
      </c>
      <c r="HC136">
        <v>0</v>
      </c>
      <c r="HD136">
        <v>1</v>
      </c>
    </row>
    <row r="137" spans="9:212">
      <c r="I137" t="s">
        <v>258</v>
      </c>
      <c r="J137">
        <v>49</v>
      </c>
      <c r="K137">
        <v>298</v>
      </c>
      <c r="L137">
        <v>202410</v>
      </c>
      <c r="M137">
        <v>6</v>
      </c>
      <c r="N137">
        <v>1</v>
      </c>
      <c r="O137">
        <v>0</v>
      </c>
      <c r="P137">
        <v>1418.6164220000001</v>
      </c>
      <c r="Q137">
        <v>55.57426925</v>
      </c>
      <c r="R137">
        <v>19.643590960000001</v>
      </c>
      <c r="S137">
        <v>0</v>
      </c>
      <c r="T137">
        <v>0</v>
      </c>
      <c r="U137">
        <v>0.15989999999999999</v>
      </c>
      <c r="V137">
        <v>120</v>
      </c>
      <c r="W137">
        <v>6</v>
      </c>
      <c r="X137">
        <v>114</v>
      </c>
      <c r="Y137">
        <v>751</v>
      </c>
      <c r="Z137">
        <v>8500</v>
      </c>
      <c r="AA137">
        <v>0.253</v>
      </c>
      <c r="AB137">
        <v>106.3228903</v>
      </c>
      <c r="AC137">
        <v>0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1418.6164220000001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F137" t="s">
        <v>259</v>
      </c>
      <c r="BG137">
        <v>0</v>
      </c>
      <c r="BH137">
        <v>202410</v>
      </c>
      <c r="BI137">
        <v>298</v>
      </c>
      <c r="BJ137">
        <v>114</v>
      </c>
      <c r="BK137">
        <v>1418.6164220000001</v>
      </c>
      <c r="BL137">
        <v>-106.3228903</v>
      </c>
      <c r="BM137">
        <v>0.15989999999999999</v>
      </c>
      <c r="BN137">
        <v>120</v>
      </c>
      <c r="BO137">
        <v>6</v>
      </c>
      <c r="BP137">
        <v>751</v>
      </c>
      <c r="BQ137">
        <v>12</v>
      </c>
      <c r="BR137" s="23">
        <v>0.25</v>
      </c>
      <c r="BS137">
        <v>10</v>
      </c>
      <c r="BU137">
        <v>0</v>
      </c>
      <c r="BV137">
        <v>0</v>
      </c>
      <c r="BY137">
        <v>0</v>
      </c>
      <c r="BZ137">
        <v>609.28</v>
      </c>
      <c r="CA137">
        <v>-96.92</v>
      </c>
      <c r="CB137">
        <v>-9.41</v>
      </c>
      <c r="CC137">
        <v>-106.33</v>
      </c>
      <c r="CM137">
        <v>1</v>
      </c>
      <c r="CN137">
        <v>1</v>
      </c>
      <c r="CO137">
        <v>0.47</v>
      </c>
      <c r="CP137" s="9">
        <v>1418.62</v>
      </c>
      <c r="CQ137">
        <v>289.64</v>
      </c>
      <c r="CR137" s="9">
        <v>1418.62</v>
      </c>
      <c r="CS137">
        <v>611.46</v>
      </c>
      <c r="CT137">
        <v>75.22</v>
      </c>
      <c r="CU137">
        <v>49.69</v>
      </c>
      <c r="CV137">
        <v>55.57</v>
      </c>
      <c r="CW137">
        <v>45.29</v>
      </c>
      <c r="CX137">
        <v>19.64</v>
      </c>
      <c r="CY137">
        <v>4.4000000000000004</v>
      </c>
      <c r="DA137">
        <v>-0.514824795</v>
      </c>
      <c r="DB137">
        <v>0.55182066600000002</v>
      </c>
      <c r="DC137">
        <v>-0.514824795</v>
      </c>
      <c r="FK137" s="9"/>
      <c r="FO137">
        <v>9</v>
      </c>
      <c r="FR137">
        <v>1</v>
      </c>
      <c r="FS137">
        <v>0</v>
      </c>
      <c r="FT137">
        <v>1</v>
      </c>
      <c r="FU137">
        <v>0</v>
      </c>
      <c r="FV137">
        <v>0</v>
      </c>
      <c r="FW137">
        <v>0.66833333299999997</v>
      </c>
      <c r="FX137">
        <v>0</v>
      </c>
      <c r="FY137">
        <v>-2.209829E-2</v>
      </c>
      <c r="FZ137">
        <v>7.787118E-3</v>
      </c>
      <c r="GA137">
        <v>0</v>
      </c>
      <c r="GB137">
        <v>0</v>
      </c>
      <c r="GC137">
        <v>0</v>
      </c>
      <c r="GD137">
        <v>1</v>
      </c>
      <c r="GK137">
        <v>0</v>
      </c>
      <c r="GL137">
        <v>0</v>
      </c>
      <c r="GM137">
        <v>0</v>
      </c>
      <c r="GN137">
        <v>1</v>
      </c>
      <c r="GO137">
        <v>0</v>
      </c>
      <c r="GP137">
        <v>0.66833333299999997</v>
      </c>
      <c r="GQ137">
        <v>0.33166666700000003</v>
      </c>
      <c r="GR137">
        <v>0</v>
      </c>
      <c r="GS137">
        <v>0</v>
      </c>
      <c r="GT137">
        <v>0</v>
      </c>
      <c r="GU137">
        <v>1</v>
      </c>
      <c r="GV137">
        <v>0</v>
      </c>
      <c r="GW137">
        <v>0</v>
      </c>
      <c r="GY137">
        <v>0.178680275</v>
      </c>
      <c r="GZ137">
        <v>9.0373629999999996E-3</v>
      </c>
      <c r="HA137">
        <v>0</v>
      </c>
      <c r="HB137">
        <v>0</v>
      </c>
      <c r="HC137">
        <v>0</v>
      </c>
      <c r="HD137">
        <v>1</v>
      </c>
    </row>
    <row r="138" spans="9:212">
      <c r="I138" t="s">
        <v>258</v>
      </c>
      <c r="J138">
        <v>49</v>
      </c>
      <c r="K138">
        <v>299</v>
      </c>
      <c r="L138">
        <v>202411</v>
      </c>
      <c r="M138">
        <v>5</v>
      </c>
      <c r="N138">
        <v>1</v>
      </c>
      <c r="O138">
        <v>0</v>
      </c>
      <c r="P138">
        <v>1363.0421530000001</v>
      </c>
      <c r="Q138">
        <v>55.57426925</v>
      </c>
      <c r="R138">
        <v>18.903063830000001</v>
      </c>
      <c r="S138">
        <v>0</v>
      </c>
      <c r="T138">
        <v>0</v>
      </c>
      <c r="U138">
        <v>0.15989999999999999</v>
      </c>
      <c r="V138">
        <v>120</v>
      </c>
      <c r="W138">
        <v>5</v>
      </c>
      <c r="X138">
        <v>115</v>
      </c>
      <c r="Y138">
        <v>751</v>
      </c>
      <c r="Z138">
        <v>8500</v>
      </c>
      <c r="AA138">
        <v>0.253</v>
      </c>
      <c r="AB138">
        <v>106.3228903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1363.0421530000001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F138" t="s">
        <v>259</v>
      </c>
      <c r="BG138">
        <v>0</v>
      </c>
      <c r="BH138">
        <v>202411</v>
      </c>
      <c r="BI138">
        <v>299</v>
      </c>
      <c r="BJ138">
        <v>115</v>
      </c>
      <c r="BK138">
        <v>1363.0421530000001</v>
      </c>
      <c r="BL138">
        <v>-106.3228903</v>
      </c>
      <c r="BM138">
        <v>0.15989999999999999</v>
      </c>
      <c r="BN138">
        <v>120</v>
      </c>
      <c r="BO138">
        <v>5</v>
      </c>
      <c r="BP138">
        <v>751</v>
      </c>
      <c r="BQ138">
        <v>12</v>
      </c>
      <c r="BR138" s="23">
        <v>0.25</v>
      </c>
      <c r="BS138">
        <v>11</v>
      </c>
      <c r="BU138">
        <v>0</v>
      </c>
      <c r="BV138">
        <v>0</v>
      </c>
      <c r="BY138">
        <v>0</v>
      </c>
      <c r="BZ138">
        <v>511.06</v>
      </c>
      <c r="CA138">
        <v>-98.22</v>
      </c>
      <c r="CB138">
        <v>-8.1199999999999992</v>
      </c>
      <c r="CC138">
        <v>-106.33</v>
      </c>
      <c r="CM138">
        <v>1</v>
      </c>
      <c r="CN138">
        <v>1</v>
      </c>
      <c r="CO138">
        <v>0.43</v>
      </c>
      <c r="CP138" s="9">
        <v>1363.04</v>
      </c>
      <c r="CQ138">
        <v>220.45</v>
      </c>
      <c r="CR138" s="9">
        <v>1363.04</v>
      </c>
      <c r="CS138">
        <v>513.4</v>
      </c>
      <c r="CT138">
        <v>74.48</v>
      </c>
      <c r="CU138">
        <v>45.17</v>
      </c>
      <c r="CV138">
        <v>55.57</v>
      </c>
      <c r="CW138">
        <v>41.72</v>
      </c>
      <c r="CX138">
        <v>18.899999999999999</v>
      </c>
      <c r="CY138">
        <v>3.45</v>
      </c>
      <c r="DA138">
        <v>-2.7015819740000002</v>
      </c>
      <c r="DB138">
        <v>2.5505221389999999</v>
      </c>
      <c r="DC138">
        <v>-2.7015819740000002</v>
      </c>
      <c r="FK138" s="9"/>
      <c r="FO138">
        <v>9</v>
      </c>
      <c r="FR138">
        <v>1</v>
      </c>
      <c r="FS138">
        <v>0</v>
      </c>
      <c r="FT138">
        <v>1</v>
      </c>
      <c r="FU138">
        <v>0</v>
      </c>
      <c r="FV138">
        <v>0</v>
      </c>
      <c r="FW138">
        <v>0.66833333299999997</v>
      </c>
      <c r="FX138">
        <v>0</v>
      </c>
      <c r="FY138">
        <v>6.1592549999999998E-3</v>
      </c>
      <c r="FZ138">
        <v>8.3846849999999994E-3</v>
      </c>
      <c r="GA138">
        <v>0</v>
      </c>
      <c r="GB138">
        <v>0</v>
      </c>
      <c r="GC138">
        <v>0</v>
      </c>
      <c r="GD138">
        <v>1</v>
      </c>
      <c r="GK138">
        <v>0</v>
      </c>
      <c r="GL138">
        <v>0</v>
      </c>
      <c r="GM138">
        <v>0</v>
      </c>
      <c r="GN138">
        <v>1</v>
      </c>
      <c r="GO138">
        <v>0</v>
      </c>
      <c r="GP138">
        <v>0.66833333299999997</v>
      </c>
      <c r="GQ138">
        <v>0.33166666700000003</v>
      </c>
      <c r="GR138">
        <v>0</v>
      </c>
      <c r="GS138">
        <v>0</v>
      </c>
      <c r="GT138">
        <v>0</v>
      </c>
      <c r="GU138">
        <v>1</v>
      </c>
      <c r="GV138">
        <v>0</v>
      </c>
      <c r="GW138">
        <v>0</v>
      </c>
      <c r="GY138">
        <v>-8.0769039999999993E-3</v>
      </c>
      <c r="GZ138">
        <v>7.7388370000000001E-3</v>
      </c>
      <c r="HA138">
        <v>0</v>
      </c>
      <c r="HB138">
        <v>0</v>
      </c>
      <c r="HC138">
        <v>0.2</v>
      </c>
      <c r="HD138">
        <v>0.8</v>
      </c>
    </row>
    <row r="139" spans="9:212">
      <c r="I139" t="s">
        <v>258</v>
      </c>
      <c r="J139">
        <v>49</v>
      </c>
      <c r="K139">
        <v>300</v>
      </c>
      <c r="L139">
        <v>202412</v>
      </c>
      <c r="M139">
        <v>4</v>
      </c>
      <c r="N139">
        <v>1</v>
      </c>
      <c r="O139">
        <v>0</v>
      </c>
      <c r="P139">
        <v>1307.4678839999999</v>
      </c>
      <c r="Q139">
        <v>55.57426925</v>
      </c>
      <c r="R139">
        <v>18.16253669</v>
      </c>
      <c r="S139">
        <v>0</v>
      </c>
      <c r="T139">
        <v>0</v>
      </c>
      <c r="U139">
        <v>0.15989999999999999</v>
      </c>
      <c r="V139">
        <v>120</v>
      </c>
      <c r="W139">
        <v>4</v>
      </c>
      <c r="X139">
        <v>116</v>
      </c>
      <c r="Y139">
        <v>751</v>
      </c>
      <c r="Z139">
        <v>8500</v>
      </c>
      <c r="AA139">
        <v>0.253</v>
      </c>
      <c r="AB139">
        <v>106.3228903</v>
      </c>
      <c r="AC139">
        <v>0</v>
      </c>
      <c r="AD139">
        <v>1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1307.4678839999999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F139" t="s">
        <v>259</v>
      </c>
      <c r="BG139">
        <v>0</v>
      </c>
      <c r="BH139">
        <v>202412</v>
      </c>
      <c r="BI139">
        <v>300</v>
      </c>
      <c r="BJ139">
        <v>116</v>
      </c>
      <c r="BK139">
        <v>1307.4678839999999</v>
      </c>
      <c r="BL139">
        <v>-106.3228903</v>
      </c>
      <c r="BM139">
        <v>0.15989999999999999</v>
      </c>
      <c r="BN139">
        <v>120</v>
      </c>
      <c r="BO139">
        <v>4</v>
      </c>
      <c r="BP139">
        <v>751</v>
      </c>
      <c r="BQ139">
        <v>12</v>
      </c>
      <c r="BR139" s="23">
        <v>0.25</v>
      </c>
      <c r="BS139">
        <v>12</v>
      </c>
      <c r="BU139">
        <v>0</v>
      </c>
      <c r="BV139">
        <v>0</v>
      </c>
      <c r="BY139">
        <v>0</v>
      </c>
      <c r="BZ139">
        <v>411.54</v>
      </c>
      <c r="CA139">
        <v>-99.52</v>
      </c>
      <c r="CB139">
        <v>-6.81</v>
      </c>
      <c r="CC139">
        <v>-106.33</v>
      </c>
      <c r="CM139">
        <v>1</v>
      </c>
      <c r="CN139">
        <v>1</v>
      </c>
      <c r="CO139">
        <v>0.25</v>
      </c>
      <c r="CP139" s="9">
        <v>1307.47</v>
      </c>
      <c r="CQ139">
        <v>102.57</v>
      </c>
      <c r="CR139" s="9">
        <v>1307.47</v>
      </c>
      <c r="CS139">
        <v>414.43</v>
      </c>
      <c r="CT139">
        <v>73.739999999999995</v>
      </c>
      <c r="CU139">
        <v>26.07</v>
      </c>
      <c r="CV139">
        <v>55.57</v>
      </c>
      <c r="CW139">
        <v>24.4</v>
      </c>
      <c r="CX139">
        <v>18.16</v>
      </c>
      <c r="CY139">
        <v>1.67</v>
      </c>
      <c r="DA139">
        <v>-4.5183261730000002</v>
      </c>
      <c r="DB139">
        <v>4.5501861119999996</v>
      </c>
      <c r="DC139">
        <v>-4.5183261730000002</v>
      </c>
      <c r="FK139" s="9"/>
      <c r="FO139">
        <v>9</v>
      </c>
      <c r="FR139">
        <v>1</v>
      </c>
      <c r="FS139">
        <v>0</v>
      </c>
      <c r="FT139">
        <v>1</v>
      </c>
      <c r="FU139">
        <v>0</v>
      </c>
      <c r="FV139">
        <v>0</v>
      </c>
      <c r="FW139">
        <v>0.66833333299999997</v>
      </c>
      <c r="FX139">
        <v>0</v>
      </c>
      <c r="FY139">
        <v>-1.917008E-3</v>
      </c>
      <c r="FZ139">
        <v>9.7992119999999999E-3</v>
      </c>
      <c r="GA139">
        <v>0</v>
      </c>
      <c r="GB139">
        <v>0</v>
      </c>
      <c r="GC139">
        <v>0</v>
      </c>
      <c r="GD139">
        <v>1</v>
      </c>
      <c r="GK139">
        <v>0</v>
      </c>
      <c r="GL139">
        <v>0</v>
      </c>
      <c r="GM139">
        <v>0</v>
      </c>
      <c r="GN139">
        <v>1</v>
      </c>
      <c r="GO139">
        <v>0</v>
      </c>
      <c r="GP139">
        <v>0.66833333299999997</v>
      </c>
      <c r="GQ139">
        <v>0.33166666700000003</v>
      </c>
      <c r="GR139">
        <v>0</v>
      </c>
      <c r="GS139">
        <v>0</v>
      </c>
      <c r="GT139">
        <v>0</v>
      </c>
      <c r="GU139">
        <v>1</v>
      </c>
      <c r="GV139">
        <v>0</v>
      </c>
      <c r="GW139">
        <v>0</v>
      </c>
      <c r="GY139">
        <v>0.175178897</v>
      </c>
      <c r="GZ139">
        <v>7.4028100000000001E-3</v>
      </c>
      <c r="HA139">
        <v>0</v>
      </c>
      <c r="HB139">
        <v>0</v>
      </c>
      <c r="HC139">
        <v>0.4</v>
      </c>
      <c r="HD139">
        <v>0.6</v>
      </c>
    </row>
    <row r="140" spans="9:212">
      <c r="I140" t="s">
        <v>258</v>
      </c>
      <c r="J140">
        <v>49</v>
      </c>
      <c r="K140">
        <v>301</v>
      </c>
      <c r="L140">
        <v>202501</v>
      </c>
      <c r="M140">
        <v>3</v>
      </c>
      <c r="N140">
        <v>1</v>
      </c>
      <c r="O140">
        <v>0</v>
      </c>
      <c r="P140">
        <v>1251.893615</v>
      </c>
      <c r="Q140">
        <v>55.57426925</v>
      </c>
      <c r="R140">
        <v>17.422009549999999</v>
      </c>
      <c r="S140">
        <v>0</v>
      </c>
      <c r="T140">
        <v>0</v>
      </c>
      <c r="U140">
        <v>0.15989999999999999</v>
      </c>
      <c r="V140">
        <v>120</v>
      </c>
      <c r="W140">
        <v>3</v>
      </c>
      <c r="X140">
        <v>117</v>
      </c>
      <c r="Y140">
        <v>751</v>
      </c>
      <c r="Z140">
        <v>8500</v>
      </c>
      <c r="AA140">
        <v>0.253</v>
      </c>
      <c r="AB140">
        <v>106.3228903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1251.893615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F140" t="s">
        <v>259</v>
      </c>
      <c r="BG140">
        <v>0</v>
      </c>
      <c r="BH140">
        <v>202501</v>
      </c>
      <c r="BI140">
        <v>301</v>
      </c>
      <c r="BJ140">
        <v>117</v>
      </c>
      <c r="BK140">
        <v>1251.893615</v>
      </c>
      <c r="BL140">
        <v>-106.3228903</v>
      </c>
      <c r="BM140">
        <v>0.15989999999999999</v>
      </c>
      <c r="BN140">
        <v>120</v>
      </c>
      <c r="BO140">
        <v>3</v>
      </c>
      <c r="BP140">
        <v>751</v>
      </c>
      <c r="BQ140">
        <v>12</v>
      </c>
      <c r="BR140" s="23">
        <v>0.25</v>
      </c>
      <c r="BS140">
        <v>1</v>
      </c>
      <c r="BU140">
        <v>0</v>
      </c>
      <c r="BV140">
        <v>0</v>
      </c>
      <c r="BY140">
        <v>0</v>
      </c>
      <c r="BZ140">
        <v>310.69</v>
      </c>
      <c r="CA140">
        <v>-100.85</v>
      </c>
      <c r="CB140">
        <v>-5.48</v>
      </c>
      <c r="CC140">
        <v>-106.33</v>
      </c>
      <c r="CM140">
        <v>1</v>
      </c>
      <c r="CN140">
        <v>1</v>
      </c>
      <c r="CO140">
        <v>0.04</v>
      </c>
      <c r="CP140" s="9">
        <v>1251.8900000000001</v>
      </c>
      <c r="CQ140">
        <v>12.42</v>
      </c>
      <c r="CR140" s="9">
        <v>1251.8900000000001</v>
      </c>
      <c r="CS140">
        <v>317.32</v>
      </c>
      <c r="CT140">
        <v>73</v>
      </c>
      <c r="CU140">
        <v>4.1100000000000003</v>
      </c>
      <c r="CV140">
        <v>55.57</v>
      </c>
      <c r="CW140">
        <v>3.89</v>
      </c>
      <c r="CX140">
        <v>17.420000000000002</v>
      </c>
      <c r="CY140">
        <v>0.21</v>
      </c>
      <c r="DA140">
        <v>-6.860658527</v>
      </c>
      <c r="DB140">
        <v>6.5512586339999999</v>
      </c>
      <c r="DC140">
        <v>-6.860658527</v>
      </c>
      <c r="FK140" s="9"/>
      <c r="FO140">
        <v>9</v>
      </c>
      <c r="FR140">
        <v>1</v>
      </c>
      <c r="FS140">
        <v>0</v>
      </c>
      <c r="FT140">
        <v>1</v>
      </c>
      <c r="FU140">
        <v>0</v>
      </c>
      <c r="FV140">
        <v>0</v>
      </c>
      <c r="FW140">
        <v>0.66833333299999997</v>
      </c>
      <c r="FX140">
        <v>0</v>
      </c>
      <c r="FY140">
        <v>0.115061571</v>
      </c>
      <c r="FZ140">
        <v>8.9203600000000004E-3</v>
      </c>
      <c r="GA140">
        <v>0</v>
      </c>
      <c r="GB140">
        <v>0</v>
      </c>
      <c r="GC140">
        <v>0</v>
      </c>
      <c r="GD140">
        <v>1</v>
      </c>
      <c r="GK140">
        <v>0</v>
      </c>
      <c r="GL140">
        <v>0</v>
      </c>
      <c r="GM140">
        <v>0</v>
      </c>
      <c r="GN140">
        <v>1</v>
      </c>
      <c r="GO140">
        <v>0</v>
      </c>
      <c r="GP140">
        <v>0.66833333299999997</v>
      </c>
      <c r="GQ140">
        <v>0.33166666700000003</v>
      </c>
      <c r="GR140">
        <v>0</v>
      </c>
      <c r="GS140">
        <v>0</v>
      </c>
      <c r="GT140">
        <v>0</v>
      </c>
      <c r="GU140">
        <v>1</v>
      </c>
      <c r="GV140">
        <v>0</v>
      </c>
      <c r="GW140">
        <v>0</v>
      </c>
      <c r="GY140">
        <v>-0.16715345700000001</v>
      </c>
      <c r="GZ140">
        <v>8.4753320000000004E-3</v>
      </c>
      <c r="HA140">
        <v>0</v>
      </c>
      <c r="HB140">
        <v>0</v>
      </c>
      <c r="HC140">
        <v>0.6</v>
      </c>
      <c r="HD140">
        <v>0.4</v>
      </c>
    </row>
    <row r="141" spans="9:212">
      <c r="I141" t="s">
        <v>258</v>
      </c>
      <c r="J141">
        <v>49</v>
      </c>
      <c r="K141">
        <v>302</v>
      </c>
      <c r="L141">
        <v>202502</v>
      </c>
      <c r="M141">
        <v>2</v>
      </c>
      <c r="N141">
        <v>1</v>
      </c>
      <c r="O141">
        <v>0</v>
      </c>
      <c r="P141">
        <v>1196.3193450000001</v>
      </c>
      <c r="Q141">
        <v>55.57426925</v>
      </c>
      <c r="R141">
        <v>16.681482410000001</v>
      </c>
      <c r="S141">
        <v>0</v>
      </c>
      <c r="T141">
        <v>0</v>
      </c>
      <c r="U141">
        <v>0.15989999999999999</v>
      </c>
      <c r="V141">
        <v>120</v>
      </c>
      <c r="W141">
        <v>2</v>
      </c>
      <c r="X141">
        <v>118</v>
      </c>
      <c r="Y141">
        <v>751</v>
      </c>
      <c r="Z141">
        <v>8500</v>
      </c>
      <c r="AA141">
        <v>0.253</v>
      </c>
      <c r="AB141">
        <v>106.3228903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1196.3193450000001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F141" t="s">
        <v>259</v>
      </c>
      <c r="BG141">
        <v>0</v>
      </c>
      <c r="BH141">
        <v>202502</v>
      </c>
      <c r="BI141">
        <v>302</v>
      </c>
      <c r="BJ141">
        <v>118</v>
      </c>
      <c r="BK141">
        <v>1196.3193450000001</v>
      </c>
      <c r="BL141">
        <v>-106.3228903</v>
      </c>
      <c r="BM141">
        <v>0.15989999999999999</v>
      </c>
      <c r="BN141">
        <v>120</v>
      </c>
      <c r="BO141">
        <v>2</v>
      </c>
      <c r="BP141">
        <v>751</v>
      </c>
      <c r="BQ141">
        <v>12</v>
      </c>
      <c r="BR141" s="23">
        <v>0.25</v>
      </c>
      <c r="BS141">
        <v>2</v>
      </c>
      <c r="BU141">
        <v>0</v>
      </c>
      <c r="BV141">
        <v>0</v>
      </c>
      <c r="BY141">
        <v>0</v>
      </c>
      <c r="BZ141">
        <v>208.49</v>
      </c>
      <c r="CA141">
        <v>-102.19</v>
      </c>
      <c r="CB141">
        <v>-4.1399999999999997</v>
      </c>
      <c r="CC141">
        <v>-106.33</v>
      </c>
      <c r="CM141">
        <v>1</v>
      </c>
      <c r="CN141">
        <v>1</v>
      </c>
      <c r="CO141">
        <v>0</v>
      </c>
      <c r="CP141" s="9">
        <v>1196.32</v>
      </c>
      <c r="CQ141">
        <v>0.35</v>
      </c>
      <c r="CR141" s="9">
        <v>1196.32</v>
      </c>
      <c r="CS141">
        <v>269.77999999999997</v>
      </c>
      <c r="CT141">
        <v>72.260000000000005</v>
      </c>
      <c r="CU141">
        <v>0.13</v>
      </c>
      <c r="CV141">
        <v>55.57</v>
      </c>
      <c r="CW141">
        <v>0.12</v>
      </c>
      <c r="CX141">
        <v>16.68</v>
      </c>
      <c r="CY141">
        <v>0.01</v>
      </c>
      <c r="DA141">
        <v>-8.8118521100000002</v>
      </c>
      <c r="DB141">
        <v>8.5515689239999997</v>
      </c>
      <c r="DC141">
        <v>-8.8118521100000002</v>
      </c>
      <c r="FO141">
        <v>9</v>
      </c>
      <c r="FR141">
        <v>1</v>
      </c>
      <c r="FS141">
        <v>0</v>
      </c>
      <c r="FT141">
        <v>1</v>
      </c>
      <c r="FU141">
        <v>0</v>
      </c>
      <c r="FV141">
        <v>0</v>
      </c>
      <c r="FW141">
        <v>0.66833333299999997</v>
      </c>
      <c r="FX141">
        <v>0</v>
      </c>
      <c r="FY141">
        <v>0.178680275</v>
      </c>
      <c r="FZ141">
        <v>9.0373629999999996E-3</v>
      </c>
      <c r="GA141">
        <v>0</v>
      </c>
      <c r="GB141">
        <v>0</v>
      </c>
      <c r="GC141">
        <v>0</v>
      </c>
      <c r="GD141">
        <v>1</v>
      </c>
      <c r="GK141">
        <v>0</v>
      </c>
      <c r="GL141">
        <v>0</v>
      </c>
      <c r="GM141">
        <v>0</v>
      </c>
      <c r="GN141">
        <v>1</v>
      </c>
      <c r="GO141">
        <v>0</v>
      </c>
      <c r="GP141">
        <v>0.66833333299999997</v>
      </c>
      <c r="GQ141">
        <v>0.33166666700000003</v>
      </c>
      <c r="GR141">
        <v>0</v>
      </c>
      <c r="GS141">
        <v>0</v>
      </c>
      <c r="GT141">
        <v>0</v>
      </c>
      <c r="GU141">
        <v>1</v>
      </c>
      <c r="GV141">
        <v>0</v>
      </c>
      <c r="GW141">
        <v>0</v>
      </c>
      <c r="GY141">
        <v>-0.11834704</v>
      </c>
      <c r="GZ141">
        <v>8.7856219999999999E-3</v>
      </c>
      <c r="HA141">
        <v>0</v>
      </c>
      <c r="HB141">
        <v>0</v>
      </c>
      <c r="HC141">
        <v>0.8</v>
      </c>
      <c r="HD141">
        <v>0.2</v>
      </c>
    </row>
    <row r="142" spans="9:212">
      <c r="I142" t="s">
        <v>258</v>
      </c>
      <c r="J142">
        <v>49</v>
      </c>
      <c r="K142">
        <v>303</v>
      </c>
      <c r="L142">
        <v>202503</v>
      </c>
      <c r="M142">
        <v>1</v>
      </c>
      <c r="N142">
        <v>1</v>
      </c>
      <c r="O142">
        <v>0</v>
      </c>
      <c r="P142">
        <v>1140.7450759999999</v>
      </c>
      <c r="Q142">
        <v>55.57426925</v>
      </c>
      <c r="R142">
        <v>15.940955280000001</v>
      </c>
      <c r="S142">
        <v>0</v>
      </c>
      <c r="T142">
        <v>0</v>
      </c>
      <c r="U142">
        <v>0.15989999999999999</v>
      </c>
      <c r="V142">
        <v>120</v>
      </c>
      <c r="W142">
        <v>1</v>
      </c>
      <c r="X142">
        <v>119</v>
      </c>
      <c r="Y142">
        <v>751</v>
      </c>
      <c r="Z142">
        <v>8500</v>
      </c>
      <c r="AA142">
        <v>0.253</v>
      </c>
      <c r="AB142">
        <v>106.3228903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1140.7450759999999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F142" t="s">
        <v>259</v>
      </c>
      <c r="BG142">
        <v>0</v>
      </c>
      <c r="BH142">
        <v>202503</v>
      </c>
      <c r="BI142">
        <v>303</v>
      </c>
      <c r="BJ142">
        <v>119</v>
      </c>
      <c r="BK142">
        <v>1140.7450759999999</v>
      </c>
      <c r="BL142">
        <v>-106.3228903</v>
      </c>
      <c r="BM142">
        <v>0.15989999999999999</v>
      </c>
      <c r="BN142">
        <v>120</v>
      </c>
      <c r="BO142">
        <v>1</v>
      </c>
      <c r="BP142">
        <v>751</v>
      </c>
      <c r="BQ142">
        <v>12</v>
      </c>
      <c r="BR142" s="23">
        <v>0.25</v>
      </c>
      <c r="BS142">
        <v>3</v>
      </c>
      <c r="BU142">
        <v>0</v>
      </c>
      <c r="BV142">
        <v>0</v>
      </c>
      <c r="BY142">
        <v>0</v>
      </c>
      <c r="BZ142">
        <v>104.94</v>
      </c>
      <c r="CA142">
        <v>-103.56</v>
      </c>
      <c r="CB142">
        <v>-2.78</v>
      </c>
      <c r="CC142">
        <v>-106.33</v>
      </c>
      <c r="CM142">
        <v>1</v>
      </c>
      <c r="CN142">
        <v>1</v>
      </c>
      <c r="CO142">
        <v>0</v>
      </c>
      <c r="CP142" s="9">
        <v>1140.75</v>
      </c>
      <c r="CQ142">
        <v>0.03</v>
      </c>
      <c r="CR142" s="9">
        <v>1140.75</v>
      </c>
      <c r="CS142">
        <v>295.55</v>
      </c>
      <c r="CT142">
        <v>71.52</v>
      </c>
      <c r="CU142">
        <v>0.01</v>
      </c>
      <c r="CV142">
        <v>55.57</v>
      </c>
      <c r="CW142">
        <v>0.01</v>
      </c>
      <c r="CX142">
        <v>15.94</v>
      </c>
      <c r="CY142">
        <v>0</v>
      </c>
      <c r="DA142">
        <v>-10.704629329999999</v>
      </c>
      <c r="DB142">
        <v>10.553909620000001</v>
      </c>
      <c r="DC142">
        <v>-10.704629329999999</v>
      </c>
      <c r="FO142">
        <v>9</v>
      </c>
      <c r="FR142">
        <v>1</v>
      </c>
      <c r="FS142">
        <v>0</v>
      </c>
      <c r="FT142">
        <v>1</v>
      </c>
      <c r="FU142">
        <v>0</v>
      </c>
      <c r="FV142">
        <v>0</v>
      </c>
      <c r="FW142">
        <v>0.66833333299999997</v>
      </c>
      <c r="FX142">
        <v>0</v>
      </c>
      <c r="FY142">
        <v>-8.0769039999999993E-3</v>
      </c>
      <c r="FZ142">
        <v>7.7388370000000001E-3</v>
      </c>
      <c r="GA142">
        <v>0</v>
      </c>
      <c r="GB142">
        <v>0</v>
      </c>
      <c r="GC142">
        <v>0</v>
      </c>
      <c r="GD142">
        <v>1</v>
      </c>
      <c r="GK142">
        <v>0</v>
      </c>
      <c r="GL142">
        <v>0</v>
      </c>
      <c r="GM142">
        <v>0</v>
      </c>
      <c r="GN142">
        <v>1</v>
      </c>
      <c r="GO142">
        <v>0</v>
      </c>
      <c r="GP142">
        <v>0.66833333299999997</v>
      </c>
      <c r="GQ142">
        <v>0.33166666700000003</v>
      </c>
      <c r="GR142">
        <v>0</v>
      </c>
      <c r="GS142">
        <v>0</v>
      </c>
      <c r="GT142">
        <v>0</v>
      </c>
      <c r="GU142">
        <v>1</v>
      </c>
      <c r="GV142">
        <v>0</v>
      </c>
      <c r="GW142">
        <v>0</v>
      </c>
      <c r="GY142">
        <v>-1.1124261E-2</v>
      </c>
      <c r="GZ142">
        <v>1.1126319000000001E-2</v>
      </c>
      <c r="HA142">
        <v>0</v>
      </c>
      <c r="HB142">
        <v>0</v>
      </c>
      <c r="HC142">
        <v>1</v>
      </c>
      <c r="HD142">
        <v>0</v>
      </c>
    </row>
    <row r="143" spans="9:212">
      <c r="I143" t="s">
        <v>258</v>
      </c>
      <c r="J143">
        <v>49</v>
      </c>
      <c r="K143">
        <v>304</v>
      </c>
      <c r="L143">
        <v>202504</v>
      </c>
      <c r="M143">
        <v>0</v>
      </c>
      <c r="N143">
        <v>1</v>
      </c>
      <c r="O143">
        <v>0</v>
      </c>
      <c r="P143">
        <v>1085.170807</v>
      </c>
      <c r="Q143">
        <v>55.57426925</v>
      </c>
      <c r="R143">
        <v>15.20042814</v>
      </c>
      <c r="S143">
        <v>0</v>
      </c>
      <c r="T143">
        <v>0</v>
      </c>
      <c r="U143">
        <v>0.15989999999999999</v>
      </c>
      <c r="V143">
        <v>120</v>
      </c>
      <c r="W143">
        <v>0</v>
      </c>
      <c r="X143">
        <v>120</v>
      </c>
      <c r="Y143">
        <v>751</v>
      </c>
      <c r="Z143">
        <v>8500</v>
      </c>
      <c r="AA143">
        <v>0.253</v>
      </c>
      <c r="AB143">
        <v>106.3228903</v>
      </c>
      <c r="AC143">
        <v>0</v>
      </c>
      <c r="AD143">
        <v>1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1085.170807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F143" t="s">
        <v>259</v>
      </c>
      <c r="BG143">
        <v>0</v>
      </c>
      <c r="BH143">
        <v>202504</v>
      </c>
      <c r="BI143">
        <v>304</v>
      </c>
      <c r="BJ143">
        <v>120</v>
      </c>
      <c r="BK143">
        <v>1085.170807</v>
      </c>
      <c r="BL143">
        <v>-106.3228903</v>
      </c>
      <c r="BM143">
        <v>0.15989999999999999</v>
      </c>
      <c r="BN143">
        <v>120</v>
      </c>
      <c r="BO143">
        <v>0</v>
      </c>
      <c r="BP143">
        <v>751</v>
      </c>
      <c r="BQ143">
        <v>12</v>
      </c>
      <c r="BR143" s="23">
        <v>0.25</v>
      </c>
      <c r="BS143">
        <v>4</v>
      </c>
      <c r="BU143">
        <v>0</v>
      </c>
      <c r="BV143">
        <v>0</v>
      </c>
      <c r="BY143">
        <v>0</v>
      </c>
      <c r="BZ143">
        <v>0</v>
      </c>
      <c r="CA143">
        <v>-104.94</v>
      </c>
      <c r="CB143">
        <v>-1.4</v>
      </c>
      <c r="CC143">
        <v>-106.33</v>
      </c>
      <c r="CM143">
        <v>1</v>
      </c>
      <c r="CN143">
        <v>1</v>
      </c>
      <c r="CO143">
        <v>0</v>
      </c>
      <c r="CP143" s="9">
        <v>1085.17</v>
      </c>
      <c r="CQ143">
        <v>0.01</v>
      </c>
      <c r="CR143" s="9">
        <v>1085.17</v>
      </c>
      <c r="CS143">
        <v>212.1</v>
      </c>
      <c r="CT143">
        <v>70.77</v>
      </c>
      <c r="CU143">
        <v>0</v>
      </c>
      <c r="CV143">
        <v>55.57</v>
      </c>
      <c r="CW143">
        <v>0</v>
      </c>
      <c r="CX143">
        <v>15.2</v>
      </c>
      <c r="CY143">
        <v>0</v>
      </c>
      <c r="DA143">
        <v>-0.87184031299999998</v>
      </c>
      <c r="DB143">
        <v>10.55169306</v>
      </c>
      <c r="DC143">
        <v>-0.87184031299999998</v>
      </c>
      <c r="FO143">
        <v>9</v>
      </c>
      <c r="FR143">
        <v>1</v>
      </c>
      <c r="FS143">
        <v>0</v>
      </c>
      <c r="FT143">
        <v>1</v>
      </c>
      <c r="FU143">
        <v>0</v>
      </c>
      <c r="FV143">
        <v>0</v>
      </c>
      <c r="FW143">
        <v>0.66833333299999997</v>
      </c>
      <c r="FX143">
        <v>0</v>
      </c>
      <c r="FY143">
        <v>0.175178897</v>
      </c>
      <c r="FZ143">
        <v>7.4028100000000001E-3</v>
      </c>
      <c r="GA143">
        <v>0</v>
      </c>
      <c r="GB143">
        <v>0</v>
      </c>
      <c r="GC143">
        <v>0</v>
      </c>
      <c r="GD143">
        <v>1</v>
      </c>
      <c r="GK143">
        <v>0</v>
      </c>
      <c r="GL143">
        <v>0</v>
      </c>
      <c r="GM143">
        <v>0</v>
      </c>
      <c r="GN143">
        <v>1</v>
      </c>
      <c r="GO143">
        <v>0</v>
      </c>
      <c r="GP143">
        <v>0.66833333299999997</v>
      </c>
      <c r="GQ143">
        <v>0.33166666700000003</v>
      </c>
      <c r="GR143">
        <v>0</v>
      </c>
      <c r="GS143">
        <v>0</v>
      </c>
      <c r="GT143">
        <v>0</v>
      </c>
      <c r="GU143">
        <v>1</v>
      </c>
      <c r="GV143">
        <v>0</v>
      </c>
      <c r="GW143">
        <v>0</v>
      </c>
      <c r="GY143">
        <v>-0.178335243</v>
      </c>
      <c r="GZ143">
        <v>8.9097610000000004E-3</v>
      </c>
      <c r="HA143">
        <v>0</v>
      </c>
      <c r="HB143">
        <v>0.5</v>
      </c>
      <c r="HC143">
        <v>0.5</v>
      </c>
      <c r="HD143">
        <v>0</v>
      </c>
    </row>
    <row r="144" spans="9:212">
      <c r="I144" t="s">
        <v>258</v>
      </c>
      <c r="J144">
        <v>49</v>
      </c>
      <c r="K144">
        <v>305</v>
      </c>
      <c r="L144">
        <v>202505</v>
      </c>
      <c r="M144">
        <v>-1</v>
      </c>
      <c r="N144">
        <v>1</v>
      </c>
      <c r="O144">
        <v>0</v>
      </c>
      <c r="P144">
        <v>1029.596538</v>
      </c>
      <c r="Q144">
        <v>55.57426925</v>
      </c>
      <c r="R144">
        <v>14.459901</v>
      </c>
      <c r="S144">
        <v>0</v>
      </c>
      <c r="T144">
        <v>0</v>
      </c>
      <c r="U144">
        <v>0.15989999999999999</v>
      </c>
      <c r="V144">
        <v>120</v>
      </c>
      <c r="W144">
        <v>0</v>
      </c>
      <c r="X144">
        <v>121</v>
      </c>
      <c r="Y144">
        <v>751</v>
      </c>
      <c r="Z144">
        <v>8500</v>
      </c>
      <c r="AA144">
        <v>0.253</v>
      </c>
      <c r="AB144">
        <v>106.3228903</v>
      </c>
      <c r="AC144">
        <v>0</v>
      </c>
      <c r="AD144">
        <v>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1029.596538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F144" t="s">
        <v>259</v>
      </c>
      <c r="BG144">
        <v>0</v>
      </c>
      <c r="BH144">
        <v>202505</v>
      </c>
      <c r="BI144">
        <v>305</v>
      </c>
      <c r="BJ144">
        <v>121</v>
      </c>
      <c r="BK144">
        <v>1029.596538</v>
      </c>
      <c r="BL144">
        <v>-106.3228903</v>
      </c>
      <c r="BM144">
        <v>0.15989999999999999</v>
      </c>
      <c r="BN144">
        <v>120</v>
      </c>
      <c r="BO144">
        <v>0</v>
      </c>
      <c r="BP144">
        <v>751</v>
      </c>
      <c r="BQ144">
        <v>12</v>
      </c>
      <c r="BR144" s="23">
        <v>0.25</v>
      </c>
      <c r="BS144">
        <v>5</v>
      </c>
      <c r="BU144">
        <v>0</v>
      </c>
      <c r="BV144">
        <v>0</v>
      </c>
      <c r="BY144">
        <v>0</v>
      </c>
      <c r="BZ144" t="s">
        <v>113</v>
      </c>
      <c r="CA144" t="s">
        <v>113</v>
      </c>
      <c r="CB144" t="s">
        <v>113</v>
      </c>
      <c r="CC144" t="s">
        <v>113</v>
      </c>
      <c r="CM144">
        <v>1</v>
      </c>
      <c r="CN144">
        <v>1</v>
      </c>
      <c r="CO144">
        <v>0</v>
      </c>
      <c r="CP144" s="9">
        <v>1029.5999999999999</v>
      </c>
      <c r="CQ144">
        <v>0</v>
      </c>
      <c r="CR144" s="9">
        <v>1029.5999999999999</v>
      </c>
      <c r="CS144">
        <v>120.91</v>
      </c>
      <c r="CT144">
        <v>70.03</v>
      </c>
      <c r="CU144">
        <v>0</v>
      </c>
      <c r="CV144">
        <v>55.57</v>
      </c>
      <c r="CW144">
        <v>0</v>
      </c>
      <c r="CX144">
        <v>14.46</v>
      </c>
      <c r="CY144">
        <v>0</v>
      </c>
      <c r="DA144">
        <v>-0.73180752000000004</v>
      </c>
      <c r="DB144">
        <v>10.550904299999999</v>
      </c>
      <c r="DC144">
        <v>-0.73180752000000004</v>
      </c>
      <c r="FO144">
        <v>9</v>
      </c>
      <c r="FR144">
        <v>1</v>
      </c>
      <c r="FS144">
        <v>0</v>
      </c>
      <c r="FT144">
        <v>1</v>
      </c>
      <c r="FU144">
        <v>0</v>
      </c>
      <c r="FV144">
        <v>0</v>
      </c>
      <c r="FW144">
        <v>0.66833333299999997</v>
      </c>
      <c r="FX144">
        <v>0</v>
      </c>
      <c r="FY144">
        <v>-0.16715345700000001</v>
      </c>
      <c r="FZ144">
        <v>8.4753320000000004E-3</v>
      </c>
      <c r="GA144">
        <v>0</v>
      </c>
      <c r="GB144">
        <v>0</v>
      </c>
      <c r="GC144">
        <v>0</v>
      </c>
      <c r="GD144">
        <v>1</v>
      </c>
      <c r="GK144">
        <v>0</v>
      </c>
      <c r="GL144">
        <v>0</v>
      </c>
      <c r="GM144">
        <v>0</v>
      </c>
      <c r="GN144">
        <v>1</v>
      </c>
      <c r="GO144">
        <v>0</v>
      </c>
      <c r="GP144">
        <v>0.66833333299999997</v>
      </c>
      <c r="GQ144">
        <v>0.33166666700000003</v>
      </c>
      <c r="GR144">
        <v>0</v>
      </c>
      <c r="GS144">
        <v>0</v>
      </c>
      <c r="GT144">
        <v>0</v>
      </c>
      <c r="GU144">
        <v>1</v>
      </c>
      <c r="GV144">
        <v>0</v>
      </c>
      <c r="GW144">
        <v>0</v>
      </c>
      <c r="GY144">
        <v>-3.8302450000000002E-2</v>
      </c>
      <c r="GZ144">
        <v>8.1209990000000003E-3</v>
      </c>
      <c r="HA144">
        <v>0</v>
      </c>
      <c r="HB144">
        <v>0.5</v>
      </c>
      <c r="HC144">
        <v>0.5</v>
      </c>
      <c r="HD144">
        <v>0</v>
      </c>
    </row>
    <row r="145" spans="9:212">
      <c r="I145" t="s">
        <v>258</v>
      </c>
      <c r="J145">
        <v>49</v>
      </c>
      <c r="K145">
        <v>306</v>
      </c>
      <c r="L145">
        <v>202506</v>
      </c>
      <c r="M145">
        <v>-2</v>
      </c>
      <c r="N145">
        <v>1</v>
      </c>
      <c r="O145">
        <v>0</v>
      </c>
      <c r="P145">
        <v>974.02226829999995</v>
      </c>
      <c r="Q145">
        <v>55.57426925</v>
      </c>
      <c r="R145">
        <v>13.719373859999999</v>
      </c>
      <c r="S145">
        <v>0</v>
      </c>
      <c r="T145">
        <v>0</v>
      </c>
      <c r="U145">
        <v>0.15989999999999999</v>
      </c>
      <c r="V145">
        <v>120</v>
      </c>
      <c r="W145">
        <v>0</v>
      </c>
      <c r="X145">
        <v>122</v>
      </c>
      <c r="Y145">
        <v>751</v>
      </c>
      <c r="Z145">
        <v>8500</v>
      </c>
      <c r="AA145">
        <v>0.253</v>
      </c>
      <c r="AB145">
        <v>106.3228903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974.02226829999995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F145" t="s">
        <v>259</v>
      </c>
      <c r="BG145">
        <v>0</v>
      </c>
      <c r="BH145">
        <v>202506</v>
      </c>
      <c r="BI145">
        <v>306</v>
      </c>
      <c r="BJ145">
        <v>122</v>
      </c>
      <c r="BK145">
        <v>974.02226829999995</v>
      </c>
      <c r="BL145">
        <v>-106.3228903</v>
      </c>
      <c r="BM145">
        <v>0.15989999999999999</v>
      </c>
      <c r="BN145">
        <v>120</v>
      </c>
      <c r="BO145">
        <v>0</v>
      </c>
      <c r="BP145">
        <v>751</v>
      </c>
      <c r="BQ145">
        <v>12</v>
      </c>
      <c r="BR145" s="23">
        <v>0.25</v>
      </c>
      <c r="BS145">
        <v>6</v>
      </c>
      <c r="BU145">
        <v>0</v>
      </c>
      <c r="BV145">
        <v>0</v>
      </c>
      <c r="BY145">
        <v>0</v>
      </c>
      <c r="BZ145" t="s">
        <v>113</v>
      </c>
      <c r="CA145" t="s">
        <v>113</v>
      </c>
      <c r="CB145" t="s">
        <v>113</v>
      </c>
      <c r="CC145" t="s">
        <v>113</v>
      </c>
      <c r="CM145">
        <v>1</v>
      </c>
      <c r="CN145">
        <v>1</v>
      </c>
      <c r="CO145" t="s">
        <v>113</v>
      </c>
      <c r="CP145">
        <v>974.02</v>
      </c>
      <c r="CQ145" t="s">
        <v>113</v>
      </c>
      <c r="CR145">
        <v>974.02</v>
      </c>
      <c r="CS145" t="s">
        <v>113</v>
      </c>
      <c r="CT145">
        <v>69.290000000000006</v>
      </c>
      <c r="CU145" t="s">
        <v>113</v>
      </c>
      <c r="CV145">
        <v>55.57</v>
      </c>
      <c r="CW145" t="s">
        <v>113</v>
      </c>
      <c r="CX145">
        <v>13.72</v>
      </c>
      <c r="CY145" t="s">
        <v>113</v>
      </c>
      <c r="DA145">
        <v>-0.71560336000000002</v>
      </c>
      <c r="DB145">
        <v>10.55057042</v>
      </c>
      <c r="DC145">
        <v>-0.71560336000000002</v>
      </c>
      <c r="FO145">
        <v>9</v>
      </c>
      <c r="FR145">
        <v>1</v>
      </c>
      <c r="FS145">
        <v>0</v>
      </c>
      <c r="FT145">
        <v>1</v>
      </c>
      <c r="FU145">
        <v>0</v>
      </c>
      <c r="FV145">
        <v>0</v>
      </c>
      <c r="FW145">
        <v>0.66833333299999997</v>
      </c>
      <c r="FX145">
        <v>0</v>
      </c>
      <c r="FY145">
        <v>-0.11834704</v>
      </c>
      <c r="FZ145">
        <v>8.7856219999999999E-3</v>
      </c>
      <c r="GA145">
        <v>0</v>
      </c>
      <c r="GB145">
        <v>0</v>
      </c>
      <c r="GC145">
        <v>0</v>
      </c>
      <c r="GD145">
        <v>1</v>
      </c>
      <c r="GK145">
        <v>0</v>
      </c>
      <c r="GL145">
        <v>0</v>
      </c>
      <c r="GM145">
        <v>0</v>
      </c>
      <c r="GN145">
        <v>1</v>
      </c>
      <c r="GO145">
        <v>0</v>
      </c>
      <c r="GP145">
        <v>0.66833333299999997</v>
      </c>
      <c r="GQ145">
        <v>0.33166666700000003</v>
      </c>
      <c r="GR145">
        <v>0</v>
      </c>
      <c r="GS145">
        <v>0</v>
      </c>
      <c r="GT145">
        <v>0</v>
      </c>
      <c r="GU145">
        <v>1</v>
      </c>
      <c r="GV145">
        <v>0</v>
      </c>
      <c r="GW145">
        <v>0</v>
      </c>
      <c r="GY145">
        <v>-2.209829E-2</v>
      </c>
      <c r="GZ145">
        <v>7.787118E-3</v>
      </c>
      <c r="HA145">
        <v>0</v>
      </c>
      <c r="HB145">
        <v>0.5</v>
      </c>
      <c r="HC145">
        <v>0.5</v>
      </c>
      <c r="HD145">
        <v>0</v>
      </c>
    </row>
    <row r="146" spans="9:212">
      <c r="I146" t="s">
        <v>258</v>
      </c>
      <c r="J146">
        <v>49</v>
      </c>
      <c r="K146">
        <v>307</v>
      </c>
      <c r="L146">
        <v>202507</v>
      </c>
      <c r="M146">
        <v>-3</v>
      </c>
      <c r="N146">
        <v>1</v>
      </c>
      <c r="O146">
        <v>0</v>
      </c>
      <c r="P146">
        <v>918.44799899999998</v>
      </c>
      <c r="Q146">
        <v>55.57426925</v>
      </c>
      <c r="R146">
        <v>12.97884672</v>
      </c>
      <c r="S146">
        <v>0</v>
      </c>
      <c r="T146">
        <v>0</v>
      </c>
      <c r="U146">
        <v>0.15989999999999999</v>
      </c>
      <c r="V146">
        <v>120</v>
      </c>
      <c r="W146">
        <v>0</v>
      </c>
      <c r="X146">
        <v>123</v>
      </c>
      <c r="Y146">
        <v>751</v>
      </c>
      <c r="Z146">
        <v>8500</v>
      </c>
      <c r="AA146">
        <v>0.253</v>
      </c>
      <c r="AB146">
        <v>106.3228903</v>
      </c>
      <c r="AC146">
        <v>0</v>
      </c>
      <c r="AD146">
        <v>1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918.44799899999998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F146" t="s">
        <v>259</v>
      </c>
      <c r="BG146">
        <v>0</v>
      </c>
      <c r="BH146">
        <v>202507</v>
      </c>
      <c r="BI146">
        <v>307</v>
      </c>
      <c r="BJ146">
        <v>123</v>
      </c>
      <c r="BK146">
        <v>918.44799899999998</v>
      </c>
      <c r="BL146">
        <v>-106.3228903</v>
      </c>
      <c r="BM146">
        <v>0.15989999999999999</v>
      </c>
      <c r="BN146">
        <v>120</v>
      </c>
      <c r="BO146">
        <v>0</v>
      </c>
      <c r="BP146">
        <v>751</v>
      </c>
      <c r="BQ146">
        <v>12</v>
      </c>
      <c r="BR146" s="23">
        <v>0.25</v>
      </c>
      <c r="BS146">
        <v>7</v>
      </c>
      <c r="BU146">
        <v>0</v>
      </c>
      <c r="BV146">
        <v>0</v>
      </c>
      <c r="BY146">
        <v>0</v>
      </c>
      <c r="BZ146" t="s">
        <v>113</v>
      </c>
      <c r="CA146" t="s">
        <v>113</v>
      </c>
      <c r="CB146" t="s">
        <v>113</v>
      </c>
      <c r="CC146" t="s">
        <v>113</v>
      </c>
      <c r="CM146">
        <v>1</v>
      </c>
      <c r="CN146">
        <v>1</v>
      </c>
      <c r="CO146" t="s">
        <v>113</v>
      </c>
      <c r="CP146">
        <v>918.45</v>
      </c>
      <c r="CQ146" t="s">
        <v>113</v>
      </c>
      <c r="CR146">
        <v>918.45</v>
      </c>
      <c r="CS146" t="s">
        <v>113</v>
      </c>
      <c r="CT146">
        <v>68.55</v>
      </c>
      <c r="CU146" t="s">
        <v>113</v>
      </c>
      <c r="CV146">
        <v>55.57</v>
      </c>
      <c r="CW146" t="s">
        <v>113</v>
      </c>
      <c r="CX146">
        <v>12.98</v>
      </c>
      <c r="CY146" t="s">
        <v>113</v>
      </c>
      <c r="DA146">
        <v>-0.68734581500000003</v>
      </c>
      <c r="DB146">
        <v>10.55116799</v>
      </c>
      <c r="DC146">
        <v>-0.68734581500000003</v>
      </c>
      <c r="FO146">
        <v>9</v>
      </c>
      <c r="FR146">
        <v>1</v>
      </c>
      <c r="FS146">
        <v>0</v>
      </c>
      <c r="FT146">
        <v>1</v>
      </c>
      <c r="FU146">
        <v>0</v>
      </c>
      <c r="FV146">
        <v>0</v>
      </c>
      <c r="FW146">
        <v>0.66833333299999997</v>
      </c>
      <c r="FX146">
        <v>0</v>
      </c>
      <c r="FY146">
        <v>-1.1124261E-2</v>
      </c>
      <c r="FZ146">
        <v>1.1126319000000001E-2</v>
      </c>
      <c r="GA146">
        <v>0</v>
      </c>
      <c r="GB146">
        <v>0</v>
      </c>
      <c r="GC146">
        <v>0</v>
      </c>
      <c r="GD146">
        <v>1</v>
      </c>
      <c r="GK146">
        <v>0</v>
      </c>
      <c r="GL146">
        <v>0</v>
      </c>
      <c r="GM146">
        <v>0</v>
      </c>
      <c r="GN146">
        <v>1</v>
      </c>
      <c r="GO146">
        <v>0</v>
      </c>
      <c r="GP146">
        <v>0.66833333299999997</v>
      </c>
      <c r="GQ146">
        <v>0.33166666700000003</v>
      </c>
      <c r="GR146">
        <v>0</v>
      </c>
      <c r="GS146">
        <v>0</v>
      </c>
      <c r="GT146">
        <v>0</v>
      </c>
      <c r="GU146">
        <v>1</v>
      </c>
      <c r="GV146">
        <v>0</v>
      </c>
      <c r="GW146">
        <v>0</v>
      </c>
      <c r="GY146">
        <v>6.1592549999999998E-3</v>
      </c>
      <c r="GZ146">
        <v>8.3846849999999994E-3</v>
      </c>
      <c r="HA146">
        <v>0</v>
      </c>
      <c r="HB146">
        <v>0.5</v>
      </c>
      <c r="HC146">
        <v>0.5</v>
      </c>
      <c r="HD146">
        <v>0</v>
      </c>
    </row>
    <row r="147" spans="9:212">
      <c r="I147" t="s">
        <v>258</v>
      </c>
      <c r="J147">
        <v>49</v>
      </c>
      <c r="K147">
        <v>308</v>
      </c>
      <c r="L147">
        <v>202508</v>
      </c>
      <c r="M147">
        <v>-4</v>
      </c>
      <c r="N147">
        <v>1</v>
      </c>
      <c r="O147">
        <v>0</v>
      </c>
      <c r="P147">
        <v>862.87372970000001</v>
      </c>
      <c r="Q147">
        <v>55.57426925</v>
      </c>
      <c r="R147">
        <v>12.23831959</v>
      </c>
      <c r="S147">
        <v>0</v>
      </c>
      <c r="T147">
        <v>0</v>
      </c>
      <c r="U147">
        <v>0.15989999999999999</v>
      </c>
      <c r="V147">
        <v>120</v>
      </c>
      <c r="W147">
        <v>0</v>
      </c>
      <c r="X147">
        <v>124</v>
      </c>
      <c r="Y147">
        <v>751</v>
      </c>
      <c r="Z147">
        <v>8500</v>
      </c>
      <c r="AA147">
        <v>0.253</v>
      </c>
      <c r="AB147">
        <v>106.3228903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862.87372970000001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F147" t="s">
        <v>259</v>
      </c>
      <c r="BG147">
        <v>0</v>
      </c>
      <c r="BH147">
        <v>202508</v>
      </c>
      <c r="BI147">
        <v>308</v>
      </c>
      <c r="BJ147">
        <v>124</v>
      </c>
      <c r="BK147">
        <v>862.87372970000001</v>
      </c>
      <c r="BL147">
        <v>-106.3228903</v>
      </c>
      <c r="BM147">
        <v>0.15989999999999999</v>
      </c>
      <c r="BN147">
        <v>120</v>
      </c>
      <c r="BO147">
        <v>0</v>
      </c>
      <c r="BP147">
        <v>751</v>
      </c>
      <c r="BQ147">
        <v>12</v>
      </c>
      <c r="BR147" s="23">
        <v>0.25</v>
      </c>
      <c r="BS147">
        <v>8</v>
      </c>
      <c r="BU147">
        <v>0</v>
      </c>
      <c r="BV147">
        <v>0</v>
      </c>
      <c r="BY147">
        <v>0</v>
      </c>
      <c r="BZ147" t="s">
        <v>113</v>
      </c>
      <c r="CA147" t="s">
        <v>113</v>
      </c>
      <c r="CB147" t="s">
        <v>113</v>
      </c>
      <c r="CC147" t="s">
        <v>113</v>
      </c>
      <c r="CM147">
        <v>1</v>
      </c>
      <c r="CN147">
        <v>1</v>
      </c>
      <c r="CO147" t="s">
        <v>113</v>
      </c>
      <c r="CP147">
        <v>862.87</v>
      </c>
      <c r="CQ147" t="s">
        <v>113</v>
      </c>
      <c r="CR147">
        <v>862.87</v>
      </c>
      <c r="CS147" t="s">
        <v>113</v>
      </c>
      <c r="CT147">
        <v>67.81</v>
      </c>
      <c r="CU147" t="s">
        <v>113</v>
      </c>
      <c r="CV147">
        <v>55.57</v>
      </c>
      <c r="CW147" t="s">
        <v>113</v>
      </c>
      <c r="CX147">
        <v>12.24</v>
      </c>
      <c r="CY147" t="s">
        <v>113</v>
      </c>
      <c r="DA147">
        <v>-0.695422078</v>
      </c>
      <c r="DB147">
        <v>10.552582510000001</v>
      </c>
      <c r="DC147">
        <v>-0.695422078</v>
      </c>
      <c r="FO147">
        <v>9</v>
      </c>
      <c r="FR147">
        <v>1</v>
      </c>
      <c r="FS147">
        <v>0</v>
      </c>
      <c r="FT147">
        <v>1</v>
      </c>
      <c r="FU147">
        <v>0</v>
      </c>
      <c r="FV147">
        <v>0</v>
      </c>
      <c r="FW147">
        <v>0.66833333299999997</v>
      </c>
      <c r="FX147">
        <v>0</v>
      </c>
      <c r="FY147">
        <v>-0.178335243</v>
      </c>
      <c r="FZ147">
        <v>8.9097610000000004E-3</v>
      </c>
      <c r="GA147">
        <v>0</v>
      </c>
      <c r="GB147">
        <v>0</v>
      </c>
      <c r="GC147">
        <v>0</v>
      </c>
      <c r="GD147">
        <v>1</v>
      </c>
      <c r="GK147">
        <v>0</v>
      </c>
      <c r="GL147">
        <v>0</v>
      </c>
      <c r="GM147">
        <v>0</v>
      </c>
      <c r="GN147">
        <v>1</v>
      </c>
      <c r="GO147">
        <v>0</v>
      </c>
      <c r="GP147">
        <v>0.66833333299999997</v>
      </c>
      <c r="GQ147">
        <v>0.33166666700000003</v>
      </c>
      <c r="GR147">
        <v>0</v>
      </c>
      <c r="GS147">
        <v>0</v>
      </c>
      <c r="GT147">
        <v>0</v>
      </c>
      <c r="GU147">
        <v>1</v>
      </c>
      <c r="GV147">
        <v>0</v>
      </c>
      <c r="GW147">
        <v>0</v>
      </c>
      <c r="GY147">
        <v>-1.917008E-3</v>
      </c>
      <c r="GZ147">
        <v>9.7992119999999999E-3</v>
      </c>
      <c r="HA147">
        <v>0</v>
      </c>
      <c r="HB147">
        <v>0.5</v>
      </c>
      <c r="HC147">
        <v>0.5</v>
      </c>
      <c r="HD147">
        <v>0</v>
      </c>
    </row>
    <row r="148" spans="9:212">
      <c r="I148" t="s">
        <v>258</v>
      </c>
      <c r="J148">
        <v>49</v>
      </c>
      <c r="K148">
        <v>309</v>
      </c>
      <c r="L148">
        <v>202509</v>
      </c>
      <c r="M148">
        <v>-5</v>
      </c>
      <c r="N148">
        <v>1</v>
      </c>
      <c r="O148">
        <v>0</v>
      </c>
      <c r="P148">
        <v>807.29946050000001</v>
      </c>
      <c r="Q148">
        <v>55.57426925</v>
      </c>
      <c r="R148">
        <v>11.49779245</v>
      </c>
      <c r="S148">
        <v>0</v>
      </c>
      <c r="T148">
        <v>0</v>
      </c>
      <c r="U148">
        <v>0.15989999999999999</v>
      </c>
      <c r="V148">
        <v>120</v>
      </c>
      <c r="W148">
        <v>0</v>
      </c>
      <c r="X148">
        <v>125</v>
      </c>
      <c r="Y148">
        <v>751</v>
      </c>
      <c r="Z148">
        <v>8500</v>
      </c>
      <c r="AA148">
        <v>0.253</v>
      </c>
      <c r="AB148">
        <v>106.3228903</v>
      </c>
      <c r="AC148">
        <v>0</v>
      </c>
      <c r="AD148">
        <v>1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807.29946050000001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F148" t="s">
        <v>259</v>
      </c>
      <c r="BG148">
        <v>0</v>
      </c>
      <c r="BH148">
        <v>202509</v>
      </c>
      <c r="BI148">
        <v>309</v>
      </c>
      <c r="BJ148">
        <v>125</v>
      </c>
      <c r="BK148">
        <v>807.29946050000001</v>
      </c>
      <c r="BL148">
        <v>-106.3228903</v>
      </c>
      <c r="BM148">
        <v>0.15989999999999999</v>
      </c>
      <c r="BN148">
        <v>120</v>
      </c>
      <c r="BO148">
        <v>0</v>
      </c>
      <c r="BP148">
        <v>751</v>
      </c>
      <c r="BQ148">
        <v>12</v>
      </c>
      <c r="BR148" s="23">
        <v>0.25</v>
      </c>
      <c r="BS148">
        <v>9</v>
      </c>
      <c r="BU148">
        <v>0</v>
      </c>
      <c r="BV148">
        <v>0</v>
      </c>
      <c r="BY148">
        <v>0</v>
      </c>
      <c r="BZ148" t="s">
        <v>113</v>
      </c>
      <c r="CA148" t="s">
        <v>113</v>
      </c>
      <c r="CB148" t="s">
        <v>113</v>
      </c>
      <c r="CC148" t="s">
        <v>113</v>
      </c>
      <c r="CM148">
        <v>1</v>
      </c>
      <c r="CN148">
        <v>1</v>
      </c>
      <c r="CO148" t="s">
        <v>113</v>
      </c>
      <c r="CP148">
        <v>807.3</v>
      </c>
      <c r="CQ148" t="s">
        <v>113</v>
      </c>
      <c r="CR148">
        <v>807.3</v>
      </c>
      <c r="CS148" t="s">
        <v>113</v>
      </c>
      <c r="CT148">
        <v>67.069999999999993</v>
      </c>
      <c r="CU148" t="s">
        <v>113</v>
      </c>
      <c r="CV148">
        <v>55.57</v>
      </c>
      <c r="CW148" t="s">
        <v>113</v>
      </c>
      <c r="CX148">
        <v>11.5</v>
      </c>
      <c r="CY148" t="s">
        <v>113</v>
      </c>
      <c r="DA148">
        <v>-0.57844349900000003</v>
      </c>
      <c r="DB148">
        <v>10.551703659999999</v>
      </c>
      <c r="DC148">
        <v>-0.57844349900000003</v>
      </c>
      <c r="FO148">
        <v>9</v>
      </c>
      <c r="FR148">
        <v>1</v>
      </c>
      <c r="FS148">
        <v>0</v>
      </c>
      <c r="FT148">
        <v>1</v>
      </c>
      <c r="FU148">
        <v>0</v>
      </c>
      <c r="FV148">
        <v>0</v>
      </c>
      <c r="FW148">
        <v>0.66833333299999997</v>
      </c>
      <c r="FX148">
        <v>0</v>
      </c>
      <c r="FY148">
        <v>-3.8302450000000002E-2</v>
      </c>
      <c r="FZ148">
        <v>8.1209990000000003E-3</v>
      </c>
      <c r="GA148">
        <v>0</v>
      </c>
      <c r="GB148">
        <v>0</v>
      </c>
      <c r="GC148">
        <v>0</v>
      </c>
      <c r="GD148">
        <v>1</v>
      </c>
      <c r="GK148">
        <v>0</v>
      </c>
      <c r="GL148">
        <v>0</v>
      </c>
      <c r="GM148">
        <v>0</v>
      </c>
      <c r="GN148">
        <v>1</v>
      </c>
      <c r="GO148">
        <v>0</v>
      </c>
      <c r="GP148">
        <v>0.66833333299999997</v>
      </c>
      <c r="GQ148">
        <v>0.33166666700000003</v>
      </c>
      <c r="GR148">
        <v>0</v>
      </c>
      <c r="GS148">
        <v>0</v>
      </c>
      <c r="GT148">
        <v>0</v>
      </c>
      <c r="GU148">
        <v>1</v>
      </c>
      <c r="GV148">
        <v>0</v>
      </c>
      <c r="GW148">
        <v>0</v>
      </c>
      <c r="GY148">
        <v>0.115061571</v>
      </c>
      <c r="GZ148">
        <v>8.9203600000000004E-3</v>
      </c>
      <c r="HA148">
        <v>0</v>
      </c>
      <c r="HB148">
        <v>0.5</v>
      </c>
      <c r="HC148">
        <v>0.5</v>
      </c>
      <c r="HD148">
        <v>0</v>
      </c>
    </row>
    <row r="149" spans="9:212">
      <c r="I149" t="s">
        <v>260</v>
      </c>
      <c r="J149">
        <v>51</v>
      </c>
      <c r="K149">
        <v>255</v>
      </c>
      <c r="L149">
        <v>202103</v>
      </c>
      <c r="M149">
        <v>51</v>
      </c>
      <c r="N149">
        <v>1</v>
      </c>
      <c r="O149">
        <v>4169.1000000000004</v>
      </c>
      <c r="P149">
        <v>4169.1000000000004</v>
      </c>
      <c r="Q149">
        <v>56.84</v>
      </c>
      <c r="R149">
        <v>56.31</v>
      </c>
      <c r="S149">
        <v>0</v>
      </c>
      <c r="T149">
        <v>0</v>
      </c>
      <c r="U149">
        <v>0.15989999999999999</v>
      </c>
      <c r="V149">
        <v>120</v>
      </c>
      <c r="W149">
        <v>51</v>
      </c>
      <c r="X149">
        <v>69</v>
      </c>
      <c r="Y149">
        <v>771</v>
      </c>
      <c r="Z149">
        <v>8500</v>
      </c>
      <c r="AA149">
        <v>0.20499999999999999</v>
      </c>
      <c r="AB149">
        <v>113.15488329999999</v>
      </c>
      <c r="AC149">
        <v>0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4169.1000000000004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F149" t="s">
        <v>261</v>
      </c>
      <c r="BG149">
        <v>1</v>
      </c>
      <c r="BH149">
        <v>202103</v>
      </c>
      <c r="BI149">
        <v>255</v>
      </c>
      <c r="BJ149">
        <v>69</v>
      </c>
      <c r="BK149">
        <v>4169.1000000000004</v>
      </c>
      <c r="BL149">
        <v>-113.15488329999999</v>
      </c>
      <c r="BM149">
        <v>0.15989999999999999</v>
      </c>
      <c r="BN149">
        <v>120</v>
      </c>
      <c r="BO149">
        <v>51</v>
      </c>
      <c r="BP149">
        <v>771</v>
      </c>
      <c r="BQ149">
        <v>12</v>
      </c>
      <c r="BR149" s="23">
        <v>0.21</v>
      </c>
      <c r="BS149">
        <v>3</v>
      </c>
      <c r="BU149">
        <v>0</v>
      </c>
      <c r="BV149">
        <v>0</v>
      </c>
      <c r="BY149">
        <v>1</v>
      </c>
      <c r="BZ149" s="9">
        <v>4169.1000000000004</v>
      </c>
      <c r="CA149" t="s">
        <v>113</v>
      </c>
      <c r="CB149" t="s">
        <v>113</v>
      </c>
      <c r="CC149" t="s">
        <v>113</v>
      </c>
      <c r="CM149">
        <v>1</v>
      </c>
      <c r="CN149">
        <v>1</v>
      </c>
      <c r="CO149">
        <v>1</v>
      </c>
      <c r="CP149" s="9">
        <v>4169.1000000000004</v>
      </c>
      <c r="CQ149" s="9">
        <v>4169.1000000000004</v>
      </c>
      <c r="CR149" s="9">
        <v>4169.1000000000004</v>
      </c>
      <c r="CS149" s="9">
        <v>4169.1000000000004</v>
      </c>
      <c r="CT149" t="s">
        <v>113</v>
      </c>
      <c r="CU149" t="s">
        <v>113</v>
      </c>
      <c r="CV149" t="s">
        <v>113</v>
      </c>
      <c r="CW149" t="s">
        <v>113</v>
      </c>
      <c r="CX149" t="s">
        <v>113</v>
      </c>
      <c r="CY149" t="s">
        <v>113</v>
      </c>
      <c r="DA149">
        <v>-0.60462933100000005</v>
      </c>
      <c r="DB149">
        <v>0.55390962099999996</v>
      </c>
      <c r="DC149">
        <v>-0.60462933100000005</v>
      </c>
      <c r="FO149">
        <v>9</v>
      </c>
      <c r="FR149">
        <v>1</v>
      </c>
      <c r="FS149">
        <v>0</v>
      </c>
      <c r="FT149">
        <v>1</v>
      </c>
      <c r="FU149">
        <v>0</v>
      </c>
      <c r="FV149">
        <v>0</v>
      </c>
      <c r="FW149">
        <v>0.66833333299999997</v>
      </c>
      <c r="FX149">
        <v>0</v>
      </c>
      <c r="FY149">
        <v>-2.209829E-2</v>
      </c>
      <c r="FZ149">
        <v>7.787118E-3</v>
      </c>
      <c r="GA149">
        <v>0</v>
      </c>
      <c r="GB149">
        <v>0</v>
      </c>
      <c r="GC149">
        <v>0</v>
      </c>
      <c r="GD149">
        <v>1</v>
      </c>
      <c r="GK149">
        <v>0</v>
      </c>
      <c r="GL149">
        <v>0</v>
      </c>
      <c r="GM149">
        <v>0</v>
      </c>
      <c r="GN149">
        <v>1</v>
      </c>
      <c r="GO149">
        <v>0</v>
      </c>
      <c r="GP149">
        <v>0.66833333299999997</v>
      </c>
      <c r="GQ149">
        <v>0.33166666700000003</v>
      </c>
      <c r="GR149">
        <v>0</v>
      </c>
      <c r="GS149">
        <v>0</v>
      </c>
      <c r="GT149">
        <v>0</v>
      </c>
      <c r="GU149">
        <v>1</v>
      </c>
      <c r="GV149">
        <v>0</v>
      </c>
      <c r="GW149">
        <v>0</v>
      </c>
      <c r="GY149">
        <v>-1.1124261E-2</v>
      </c>
      <c r="GZ149">
        <v>1.1126319000000001E-2</v>
      </c>
      <c r="HA149">
        <v>0</v>
      </c>
      <c r="HB149">
        <v>0</v>
      </c>
      <c r="HC149">
        <v>0</v>
      </c>
      <c r="HD149">
        <v>1</v>
      </c>
    </row>
    <row r="150" spans="9:212">
      <c r="I150" t="s">
        <v>260</v>
      </c>
      <c r="J150">
        <v>51</v>
      </c>
      <c r="K150">
        <v>256</v>
      </c>
      <c r="L150">
        <v>202104</v>
      </c>
      <c r="M150">
        <v>50</v>
      </c>
      <c r="N150">
        <v>1</v>
      </c>
      <c r="O150">
        <v>0</v>
      </c>
      <c r="P150">
        <v>4111.5032579999997</v>
      </c>
      <c r="Q150">
        <v>57.596742499999998</v>
      </c>
      <c r="R150">
        <v>55.553257500000001</v>
      </c>
      <c r="S150">
        <v>0</v>
      </c>
      <c r="T150">
        <v>0</v>
      </c>
      <c r="U150">
        <v>0.15989999999999999</v>
      </c>
      <c r="V150">
        <v>120</v>
      </c>
      <c r="W150">
        <v>50</v>
      </c>
      <c r="X150">
        <v>70</v>
      </c>
      <c r="Y150">
        <v>771</v>
      </c>
      <c r="Z150">
        <v>8500</v>
      </c>
      <c r="AA150">
        <v>0.20499999999999999</v>
      </c>
      <c r="AB150">
        <v>113.15488329999999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4111.5032579999997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F150" t="s">
        <v>261</v>
      </c>
      <c r="BG150">
        <v>0</v>
      </c>
      <c r="BH150">
        <v>202104</v>
      </c>
      <c r="BI150">
        <v>256</v>
      </c>
      <c r="BJ150">
        <v>70</v>
      </c>
      <c r="BK150">
        <v>4111.5032579999997</v>
      </c>
      <c r="BL150">
        <v>-113.15488329999999</v>
      </c>
      <c r="BM150">
        <v>0.15989999999999999</v>
      </c>
      <c r="BN150">
        <v>120</v>
      </c>
      <c r="BO150">
        <v>50</v>
      </c>
      <c r="BP150">
        <v>771</v>
      </c>
      <c r="BQ150">
        <v>12</v>
      </c>
      <c r="BR150" s="23">
        <v>0.21</v>
      </c>
      <c r="BS150">
        <v>4</v>
      </c>
      <c r="BU150">
        <v>0</v>
      </c>
      <c r="BV150">
        <v>0</v>
      </c>
      <c r="BY150">
        <v>0</v>
      </c>
      <c r="BZ150" s="9">
        <v>4111.4799999999996</v>
      </c>
      <c r="CA150">
        <v>-57.62</v>
      </c>
      <c r="CB150">
        <v>-55.55</v>
      </c>
      <c r="CC150">
        <v>-113.17</v>
      </c>
      <c r="CM150">
        <v>1</v>
      </c>
      <c r="CN150">
        <v>1</v>
      </c>
      <c r="CO150">
        <v>0.99</v>
      </c>
      <c r="CP150" s="9">
        <v>4111.5</v>
      </c>
      <c r="CQ150" s="9">
        <v>4056.19</v>
      </c>
      <c r="CR150" s="9">
        <v>4111.5</v>
      </c>
      <c r="CS150" s="9">
        <v>4111.7700000000004</v>
      </c>
      <c r="CT150">
        <v>113.15</v>
      </c>
      <c r="CU150">
        <v>111.08</v>
      </c>
      <c r="CV150">
        <v>57.6</v>
      </c>
      <c r="CW150">
        <v>56.55</v>
      </c>
      <c r="CX150">
        <v>55.55</v>
      </c>
      <c r="CY150">
        <v>54.53</v>
      </c>
      <c r="DA150">
        <v>-0.771840313</v>
      </c>
      <c r="DB150">
        <v>0.55169306299999998</v>
      </c>
      <c r="DC150">
        <v>-0.771840313</v>
      </c>
      <c r="FO150">
        <v>9</v>
      </c>
      <c r="FR150">
        <v>1</v>
      </c>
      <c r="FS150">
        <v>0</v>
      </c>
      <c r="FT150">
        <v>1</v>
      </c>
      <c r="FU150">
        <v>0</v>
      </c>
      <c r="FV150">
        <v>0</v>
      </c>
      <c r="FW150">
        <v>0.66833333299999997</v>
      </c>
      <c r="FX150">
        <v>0</v>
      </c>
      <c r="FY150">
        <v>6.1592549999999998E-3</v>
      </c>
      <c r="FZ150">
        <v>8.3846849999999994E-3</v>
      </c>
      <c r="GA150">
        <v>0</v>
      </c>
      <c r="GB150">
        <v>0</v>
      </c>
      <c r="GC150">
        <v>0</v>
      </c>
      <c r="GD150">
        <v>1</v>
      </c>
      <c r="GK150">
        <v>0</v>
      </c>
      <c r="GL150">
        <v>0</v>
      </c>
      <c r="GM150">
        <v>0</v>
      </c>
      <c r="GN150">
        <v>1</v>
      </c>
      <c r="GO150">
        <v>0</v>
      </c>
      <c r="GP150">
        <v>0.66833333299999997</v>
      </c>
      <c r="GQ150">
        <v>0.33166666700000003</v>
      </c>
      <c r="GR150">
        <v>0</v>
      </c>
      <c r="GS150">
        <v>0</v>
      </c>
      <c r="GT150">
        <v>0</v>
      </c>
      <c r="GU150">
        <v>1</v>
      </c>
      <c r="GV150">
        <v>0</v>
      </c>
      <c r="GW150">
        <v>0</v>
      </c>
      <c r="GY150">
        <v>-0.178335243</v>
      </c>
      <c r="GZ150">
        <v>8.9097610000000004E-3</v>
      </c>
      <c r="HA150">
        <v>0</v>
      </c>
      <c r="HB150">
        <v>0</v>
      </c>
      <c r="HC150">
        <v>0</v>
      </c>
      <c r="HD150">
        <v>1</v>
      </c>
    </row>
    <row r="151" spans="9:212">
      <c r="I151" t="s">
        <v>260</v>
      </c>
      <c r="J151">
        <v>51</v>
      </c>
      <c r="K151">
        <v>257</v>
      </c>
      <c r="L151">
        <v>202105</v>
      </c>
      <c r="M151">
        <v>49</v>
      </c>
      <c r="N151">
        <v>1</v>
      </c>
      <c r="O151">
        <v>0</v>
      </c>
      <c r="P151">
        <v>4053.9065150000001</v>
      </c>
      <c r="Q151">
        <v>57.596742499999998</v>
      </c>
      <c r="R151">
        <v>54.78578091</v>
      </c>
      <c r="S151">
        <v>0</v>
      </c>
      <c r="T151">
        <v>0</v>
      </c>
      <c r="U151">
        <v>0.15989999999999999</v>
      </c>
      <c r="V151">
        <v>120</v>
      </c>
      <c r="W151">
        <v>49</v>
      </c>
      <c r="X151">
        <v>71</v>
      </c>
      <c r="Y151">
        <v>771</v>
      </c>
      <c r="Z151">
        <v>8500</v>
      </c>
      <c r="AA151">
        <v>0.20499999999999999</v>
      </c>
      <c r="AB151">
        <v>113.15488329999999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4053.9065150000001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F151" t="s">
        <v>261</v>
      </c>
      <c r="BG151">
        <v>0</v>
      </c>
      <c r="BH151">
        <v>202105</v>
      </c>
      <c r="BI151">
        <v>257</v>
      </c>
      <c r="BJ151">
        <v>71</v>
      </c>
      <c r="BK151">
        <v>4053.9065150000001</v>
      </c>
      <c r="BL151">
        <v>-113.15488329999999</v>
      </c>
      <c r="BM151">
        <v>0.15989999999999999</v>
      </c>
      <c r="BN151">
        <v>120</v>
      </c>
      <c r="BO151">
        <v>49</v>
      </c>
      <c r="BP151">
        <v>771</v>
      </c>
      <c r="BQ151">
        <v>12</v>
      </c>
      <c r="BR151" s="23">
        <v>0.21</v>
      </c>
      <c r="BS151">
        <v>5</v>
      </c>
      <c r="BU151">
        <v>0</v>
      </c>
      <c r="BV151">
        <v>0</v>
      </c>
      <c r="BY151">
        <v>0</v>
      </c>
      <c r="BZ151" s="9">
        <v>4053.1</v>
      </c>
      <c r="CA151">
        <v>-58.38</v>
      </c>
      <c r="CB151">
        <v>-54.79</v>
      </c>
      <c r="CC151">
        <v>-113.17</v>
      </c>
      <c r="CM151">
        <v>1</v>
      </c>
      <c r="CN151">
        <v>1</v>
      </c>
      <c r="CO151">
        <v>0.97</v>
      </c>
      <c r="CP151" s="9">
        <v>4053.91</v>
      </c>
      <c r="CQ151" s="9">
        <v>3944.42</v>
      </c>
      <c r="CR151" s="9">
        <v>4053.91</v>
      </c>
      <c r="CS151" s="9">
        <v>4053.89</v>
      </c>
      <c r="CT151">
        <v>112.38</v>
      </c>
      <c r="CU151">
        <v>109.16</v>
      </c>
      <c r="CV151">
        <v>57.6</v>
      </c>
      <c r="CW151">
        <v>56.31</v>
      </c>
      <c r="CX151">
        <v>54.79</v>
      </c>
      <c r="CY151">
        <v>52.84</v>
      </c>
      <c r="DA151">
        <v>-0.63180751999999996</v>
      </c>
      <c r="DB151">
        <v>0.55090430099999999</v>
      </c>
      <c r="DC151">
        <v>-0.63180751999999996</v>
      </c>
      <c r="FO151">
        <v>9</v>
      </c>
      <c r="FR151">
        <v>1</v>
      </c>
      <c r="FS151">
        <v>0</v>
      </c>
      <c r="FT151">
        <v>1</v>
      </c>
      <c r="FU151">
        <v>0</v>
      </c>
      <c r="FV151">
        <v>0</v>
      </c>
      <c r="FW151">
        <v>0.66833333299999997</v>
      </c>
      <c r="FX151">
        <v>0</v>
      </c>
      <c r="FY151">
        <v>-1.917008E-3</v>
      </c>
      <c r="FZ151">
        <v>9.7992119999999999E-3</v>
      </c>
      <c r="GA151">
        <v>0</v>
      </c>
      <c r="GB151">
        <v>0</v>
      </c>
      <c r="GC151">
        <v>0</v>
      </c>
      <c r="GD151">
        <v>1</v>
      </c>
      <c r="GK151">
        <v>0</v>
      </c>
      <c r="GL151">
        <v>0</v>
      </c>
      <c r="GM151">
        <v>0</v>
      </c>
      <c r="GN151">
        <v>1</v>
      </c>
      <c r="GO151">
        <v>0</v>
      </c>
      <c r="GP151">
        <v>0.66833333299999997</v>
      </c>
      <c r="GQ151">
        <v>0.33166666700000003</v>
      </c>
      <c r="GR151">
        <v>0</v>
      </c>
      <c r="GS151">
        <v>0</v>
      </c>
      <c r="GT151">
        <v>0</v>
      </c>
      <c r="GU151">
        <v>1</v>
      </c>
      <c r="GV151">
        <v>0</v>
      </c>
      <c r="GW151">
        <v>0</v>
      </c>
      <c r="GY151">
        <v>-3.8302450000000002E-2</v>
      </c>
      <c r="GZ151">
        <v>8.1209990000000003E-3</v>
      </c>
      <c r="HA151">
        <v>0</v>
      </c>
      <c r="HB151">
        <v>0</v>
      </c>
      <c r="HC151">
        <v>0</v>
      </c>
      <c r="HD151">
        <v>1</v>
      </c>
    </row>
    <row r="152" spans="9:212">
      <c r="I152" t="s">
        <v>260</v>
      </c>
      <c r="J152">
        <v>51</v>
      </c>
      <c r="K152">
        <v>258</v>
      </c>
      <c r="L152">
        <v>202106</v>
      </c>
      <c r="M152">
        <v>48</v>
      </c>
      <c r="N152">
        <v>1</v>
      </c>
      <c r="O152">
        <v>0</v>
      </c>
      <c r="P152">
        <v>3996.309773</v>
      </c>
      <c r="Q152">
        <v>57.596742499999998</v>
      </c>
      <c r="R152">
        <v>54.018304309999998</v>
      </c>
      <c r="S152">
        <v>0</v>
      </c>
      <c r="T152">
        <v>0</v>
      </c>
      <c r="U152">
        <v>0.15989999999999999</v>
      </c>
      <c r="V152">
        <v>120</v>
      </c>
      <c r="W152">
        <v>48</v>
      </c>
      <c r="X152">
        <v>72</v>
      </c>
      <c r="Y152">
        <v>771</v>
      </c>
      <c r="Z152">
        <v>8500</v>
      </c>
      <c r="AA152">
        <v>0.20499999999999999</v>
      </c>
      <c r="AB152">
        <v>113.15488329999999</v>
      </c>
      <c r="AC152">
        <v>0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3996.309773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F152" t="s">
        <v>261</v>
      </c>
      <c r="BG152">
        <v>0</v>
      </c>
      <c r="BH152">
        <v>202106</v>
      </c>
      <c r="BI152">
        <v>258</v>
      </c>
      <c r="BJ152">
        <v>72</v>
      </c>
      <c r="BK152">
        <v>3996.309773</v>
      </c>
      <c r="BL152">
        <v>-113.15488329999999</v>
      </c>
      <c r="BM152">
        <v>0.15989999999999999</v>
      </c>
      <c r="BN152">
        <v>120</v>
      </c>
      <c r="BO152">
        <v>48</v>
      </c>
      <c r="BP152">
        <v>771</v>
      </c>
      <c r="BQ152">
        <v>12</v>
      </c>
      <c r="BR152" s="23">
        <v>0.21</v>
      </c>
      <c r="BS152">
        <v>6</v>
      </c>
      <c r="BU152">
        <v>0</v>
      </c>
      <c r="BV152">
        <v>0</v>
      </c>
      <c r="BY152">
        <v>0</v>
      </c>
      <c r="BZ152" s="9">
        <v>3993.94</v>
      </c>
      <c r="CA152">
        <v>-59.16</v>
      </c>
      <c r="CB152">
        <v>-54.01</v>
      </c>
      <c r="CC152">
        <v>-113.17</v>
      </c>
      <c r="CM152">
        <v>1</v>
      </c>
      <c r="CN152">
        <v>1</v>
      </c>
      <c r="CO152">
        <v>0.96</v>
      </c>
      <c r="CP152" s="9">
        <v>3996.31</v>
      </c>
      <c r="CQ152" s="9">
        <v>3831.33</v>
      </c>
      <c r="CR152" s="9">
        <v>3996.31</v>
      </c>
      <c r="CS152" s="9">
        <v>3995.29</v>
      </c>
      <c r="CT152">
        <v>111.62</v>
      </c>
      <c r="CU152">
        <v>107.32</v>
      </c>
      <c r="CV152">
        <v>57.6</v>
      </c>
      <c r="CW152">
        <v>56.1</v>
      </c>
      <c r="CX152">
        <v>54.02</v>
      </c>
      <c r="CY152">
        <v>51.22</v>
      </c>
      <c r="DA152">
        <v>-0.61560336000000004</v>
      </c>
      <c r="DB152">
        <v>0.55057042</v>
      </c>
      <c r="DC152">
        <v>-0.61560336000000004</v>
      </c>
      <c r="FO152">
        <v>9</v>
      </c>
      <c r="FR152">
        <v>1</v>
      </c>
      <c r="FS152">
        <v>0</v>
      </c>
      <c r="FT152">
        <v>1</v>
      </c>
      <c r="FU152">
        <v>0</v>
      </c>
      <c r="FV152">
        <v>0</v>
      </c>
      <c r="FW152">
        <v>0.66833333299999997</v>
      </c>
      <c r="FX152">
        <v>0</v>
      </c>
      <c r="FY152">
        <v>0.115061571</v>
      </c>
      <c r="FZ152">
        <v>8.9203600000000004E-3</v>
      </c>
      <c r="GA152">
        <v>0</v>
      </c>
      <c r="GB152">
        <v>0</v>
      </c>
      <c r="GC152">
        <v>0</v>
      </c>
      <c r="GD152">
        <v>1</v>
      </c>
      <c r="GK152">
        <v>0</v>
      </c>
      <c r="GL152">
        <v>0</v>
      </c>
      <c r="GM152">
        <v>0</v>
      </c>
      <c r="GN152">
        <v>1</v>
      </c>
      <c r="GO152">
        <v>0</v>
      </c>
      <c r="GP152">
        <v>0.66833333299999997</v>
      </c>
      <c r="GQ152">
        <v>0.33166666700000003</v>
      </c>
      <c r="GR152">
        <v>0</v>
      </c>
      <c r="GS152">
        <v>0</v>
      </c>
      <c r="GT152">
        <v>0</v>
      </c>
      <c r="GU152">
        <v>1</v>
      </c>
      <c r="GV152">
        <v>0</v>
      </c>
      <c r="GW152">
        <v>0</v>
      </c>
      <c r="GY152">
        <v>-2.209829E-2</v>
      </c>
      <c r="GZ152">
        <v>7.787118E-3</v>
      </c>
      <c r="HA152">
        <v>0</v>
      </c>
      <c r="HB152">
        <v>0</v>
      </c>
      <c r="HC152">
        <v>0</v>
      </c>
      <c r="HD152">
        <v>1</v>
      </c>
    </row>
    <row r="153" spans="9:212">
      <c r="I153" t="s">
        <v>260</v>
      </c>
      <c r="J153">
        <v>51</v>
      </c>
      <c r="K153">
        <v>259</v>
      </c>
      <c r="L153">
        <v>202107</v>
      </c>
      <c r="M153">
        <v>47</v>
      </c>
      <c r="N153">
        <v>1</v>
      </c>
      <c r="O153">
        <v>0</v>
      </c>
      <c r="P153">
        <v>3938.7130299999999</v>
      </c>
      <c r="Q153">
        <v>57.596742499999998</v>
      </c>
      <c r="R153">
        <v>53.250827719999997</v>
      </c>
      <c r="S153">
        <v>0</v>
      </c>
      <c r="T153">
        <v>0</v>
      </c>
      <c r="U153">
        <v>0.15989999999999999</v>
      </c>
      <c r="V153">
        <v>120</v>
      </c>
      <c r="W153">
        <v>47</v>
      </c>
      <c r="X153">
        <v>73</v>
      </c>
      <c r="Y153">
        <v>771</v>
      </c>
      <c r="Z153">
        <v>8500</v>
      </c>
      <c r="AA153">
        <v>0.20499999999999999</v>
      </c>
      <c r="AB153">
        <v>113.15488329999999</v>
      </c>
      <c r="AC153">
        <v>0</v>
      </c>
      <c r="AD153">
        <v>1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3938.7130299999999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F153" t="s">
        <v>261</v>
      </c>
      <c r="BG153">
        <v>0</v>
      </c>
      <c r="BH153">
        <v>202107</v>
      </c>
      <c r="BI153">
        <v>259</v>
      </c>
      <c r="BJ153">
        <v>73</v>
      </c>
      <c r="BK153">
        <v>3938.7130299999999</v>
      </c>
      <c r="BL153">
        <v>-113.15488329999999</v>
      </c>
      <c r="BM153">
        <v>0.15989999999999999</v>
      </c>
      <c r="BN153">
        <v>120</v>
      </c>
      <c r="BO153">
        <v>47</v>
      </c>
      <c r="BP153">
        <v>771</v>
      </c>
      <c r="BQ153">
        <v>12</v>
      </c>
      <c r="BR153" s="23">
        <v>0.21</v>
      </c>
      <c r="BS153">
        <v>7</v>
      </c>
      <c r="BU153">
        <v>0</v>
      </c>
      <c r="BV153">
        <v>0</v>
      </c>
      <c r="BY153">
        <v>0</v>
      </c>
      <c r="BZ153" s="9">
        <v>3933.99</v>
      </c>
      <c r="CA153">
        <v>-59.95</v>
      </c>
      <c r="CB153">
        <v>-53.22</v>
      </c>
      <c r="CC153">
        <v>-113.17</v>
      </c>
      <c r="CM153">
        <v>1</v>
      </c>
      <c r="CN153">
        <v>1</v>
      </c>
      <c r="CO153">
        <v>0.94</v>
      </c>
      <c r="CP153" s="9">
        <v>3938.71</v>
      </c>
      <c r="CQ153" s="9">
        <v>3711.07</v>
      </c>
      <c r="CR153" s="9">
        <v>3938.71</v>
      </c>
      <c r="CS153" s="9">
        <v>3935.54</v>
      </c>
      <c r="CT153">
        <v>110.85</v>
      </c>
      <c r="CU153">
        <v>105.49</v>
      </c>
      <c r="CV153">
        <v>57.6</v>
      </c>
      <c r="CW153">
        <v>55.88</v>
      </c>
      <c r="CX153">
        <v>53.25</v>
      </c>
      <c r="CY153">
        <v>49.61</v>
      </c>
      <c r="DA153">
        <v>-0.58734581500000005</v>
      </c>
      <c r="DB153">
        <v>0.55116798700000003</v>
      </c>
      <c r="DC153">
        <v>-0.58734581500000005</v>
      </c>
      <c r="FO153">
        <v>9</v>
      </c>
      <c r="FR153">
        <v>1</v>
      </c>
      <c r="FS153">
        <v>0</v>
      </c>
      <c r="FT153">
        <v>1</v>
      </c>
      <c r="FU153">
        <v>0</v>
      </c>
      <c r="FV153">
        <v>0</v>
      </c>
      <c r="FW153">
        <v>0.66833333299999997</v>
      </c>
      <c r="FX153">
        <v>0</v>
      </c>
      <c r="FY153">
        <v>0.178680275</v>
      </c>
      <c r="FZ153">
        <v>9.0373629999999996E-3</v>
      </c>
      <c r="GA153">
        <v>0</v>
      </c>
      <c r="GB153">
        <v>0</v>
      </c>
      <c r="GC153">
        <v>0</v>
      </c>
      <c r="GD153">
        <v>1</v>
      </c>
      <c r="GK153">
        <v>0</v>
      </c>
      <c r="GL153">
        <v>0</v>
      </c>
      <c r="GM153">
        <v>0</v>
      </c>
      <c r="GN153">
        <v>1</v>
      </c>
      <c r="GO153">
        <v>0</v>
      </c>
      <c r="GP153">
        <v>0.66833333299999997</v>
      </c>
      <c r="GQ153">
        <v>0.33166666700000003</v>
      </c>
      <c r="GR153">
        <v>0</v>
      </c>
      <c r="GS153">
        <v>0</v>
      </c>
      <c r="GT153">
        <v>0</v>
      </c>
      <c r="GU153">
        <v>1</v>
      </c>
      <c r="GV153">
        <v>0</v>
      </c>
      <c r="GW153">
        <v>0</v>
      </c>
      <c r="GY153">
        <v>6.1592549999999998E-3</v>
      </c>
      <c r="GZ153">
        <v>8.3846849999999994E-3</v>
      </c>
      <c r="HA153">
        <v>0</v>
      </c>
      <c r="HB153">
        <v>0</v>
      </c>
      <c r="HC153">
        <v>0</v>
      </c>
      <c r="HD153">
        <v>1</v>
      </c>
    </row>
    <row r="154" spans="9:212">
      <c r="I154" t="s">
        <v>260</v>
      </c>
      <c r="J154">
        <v>51</v>
      </c>
      <c r="K154">
        <v>260</v>
      </c>
      <c r="L154">
        <v>202108</v>
      </c>
      <c r="M154">
        <v>46</v>
      </c>
      <c r="N154">
        <v>1</v>
      </c>
      <c r="O154">
        <v>0</v>
      </c>
      <c r="P154">
        <v>3881.1162880000002</v>
      </c>
      <c r="Q154">
        <v>57.596742499999998</v>
      </c>
      <c r="R154">
        <v>52.483351120000002</v>
      </c>
      <c r="S154">
        <v>0</v>
      </c>
      <c r="T154">
        <v>0</v>
      </c>
      <c r="U154">
        <v>0.15989999999999999</v>
      </c>
      <c r="V154">
        <v>120</v>
      </c>
      <c r="W154">
        <v>46</v>
      </c>
      <c r="X154">
        <v>74</v>
      </c>
      <c r="Y154">
        <v>771</v>
      </c>
      <c r="Z154">
        <v>8500</v>
      </c>
      <c r="AA154">
        <v>0.20499999999999999</v>
      </c>
      <c r="AB154">
        <v>113.15488329999999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3881.1162880000002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F154" t="s">
        <v>261</v>
      </c>
      <c r="BG154">
        <v>0</v>
      </c>
      <c r="BH154">
        <v>202108</v>
      </c>
      <c r="BI154">
        <v>260</v>
      </c>
      <c r="BJ154">
        <v>74</v>
      </c>
      <c r="BK154">
        <v>3881.1162880000002</v>
      </c>
      <c r="BL154">
        <v>-113.15488329999999</v>
      </c>
      <c r="BM154">
        <v>0.15989999999999999</v>
      </c>
      <c r="BN154">
        <v>120</v>
      </c>
      <c r="BO154">
        <v>46</v>
      </c>
      <c r="BP154">
        <v>771</v>
      </c>
      <c r="BQ154">
        <v>12</v>
      </c>
      <c r="BR154" s="23">
        <v>0.21</v>
      </c>
      <c r="BS154">
        <v>8</v>
      </c>
      <c r="BU154">
        <v>0</v>
      </c>
      <c r="BV154">
        <v>0</v>
      </c>
      <c r="BY154">
        <v>0</v>
      </c>
      <c r="BZ154" s="9">
        <v>3873.24</v>
      </c>
      <c r="CA154">
        <v>-60.75</v>
      </c>
      <c r="CB154">
        <v>-52.42</v>
      </c>
      <c r="CC154">
        <v>-113.17</v>
      </c>
      <c r="CM154">
        <v>1</v>
      </c>
      <c r="CN154">
        <v>1</v>
      </c>
      <c r="CO154">
        <v>0.93</v>
      </c>
      <c r="CP154" s="9">
        <v>3881.12</v>
      </c>
      <c r="CQ154" s="9">
        <v>3589.95</v>
      </c>
      <c r="CR154" s="9">
        <v>3881.12</v>
      </c>
      <c r="CS154" s="9">
        <v>3874.86</v>
      </c>
      <c r="CT154">
        <v>110.08</v>
      </c>
      <c r="CU154">
        <v>103.64</v>
      </c>
      <c r="CV154">
        <v>57.6</v>
      </c>
      <c r="CW154">
        <v>55.63</v>
      </c>
      <c r="CX154">
        <v>52.48</v>
      </c>
      <c r="CY154">
        <v>48.01</v>
      </c>
      <c r="DA154">
        <v>-0.59542207800000002</v>
      </c>
      <c r="DB154">
        <v>0.55258251400000002</v>
      </c>
      <c r="DC154">
        <v>-0.59542207800000002</v>
      </c>
      <c r="FO154">
        <v>9</v>
      </c>
      <c r="FR154">
        <v>1</v>
      </c>
      <c r="FS154">
        <v>0</v>
      </c>
      <c r="FT154">
        <v>1</v>
      </c>
      <c r="FU154">
        <v>0</v>
      </c>
      <c r="FV154">
        <v>0</v>
      </c>
      <c r="FW154">
        <v>0.66833333299999997</v>
      </c>
      <c r="FX154">
        <v>0</v>
      </c>
      <c r="FY154">
        <v>-8.0769039999999993E-3</v>
      </c>
      <c r="FZ154">
        <v>7.7388370000000001E-3</v>
      </c>
      <c r="GA154">
        <v>0</v>
      </c>
      <c r="GB154">
        <v>0.2</v>
      </c>
      <c r="GC154">
        <v>0</v>
      </c>
      <c r="GD154">
        <v>1</v>
      </c>
      <c r="GK154">
        <v>0</v>
      </c>
      <c r="GL154">
        <v>0</v>
      </c>
      <c r="GM154">
        <v>0</v>
      </c>
      <c r="GN154">
        <v>1</v>
      </c>
      <c r="GO154">
        <v>0</v>
      </c>
      <c r="GP154">
        <v>0.66833333299999997</v>
      </c>
      <c r="GQ154">
        <v>0.33166666700000003</v>
      </c>
      <c r="GR154">
        <v>0</v>
      </c>
      <c r="GS154">
        <v>0</v>
      </c>
      <c r="GT154">
        <v>0</v>
      </c>
      <c r="GU154">
        <v>1</v>
      </c>
      <c r="GV154">
        <v>0</v>
      </c>
      <c r="GW154">
        <v>0</v>
      </c>
      <c r="GY154">
        <v>-1.917008E-3</v>
      </c>
      <c r="GZ154">
        <v>9.7992119999999999E-3</v>
      </c>
      <c r="HA154">
        <v>0</v>
      </c>
      <c r="HB154">
        <v>0</v>
      </c>
      <c r="HC154">
        <v>0</v>
      </c>
      <c r="HD154">
        <v>1</v>
      </c>
    </row>
    <row r="155" spans="9:212">
      <c r="I155" t="s">
        <v>260</v>
      </c>
      <c r="J155">
        <v>51</v>
      </c>
      <c r="K155">
        <v>261</v>
      </c>
      <c r="L155">
        <v>202109</v>
      </c>
      <c r="M155">
        <v>45</v>
      </c>
      <c r="N155">
        <v>1</v>
      </c>
      <c r="O155">
        <v>0</v>
      </c>
      <c r="P155">
        <v>3823.5195450000001</v>
      </c>
      <c r="Q155">
        <v>57.596742499999998</v>
      </c>
      <c r="R155">
        <v>51.715874530000001</v>
      </c>
      <c r="S155">
        <v>0</v>
      </c>
      <c r="T155">
        <v>0</v>
      </c>
      <c r="U155">
        <v>0.15989999999999999</v>
      </c>
      <c r="V155">
        <v>120</v>
      </c>
      <c r="W155">
        <v>45</v>
      </c>
      <c r="X155">
        <v>75</v>
      </c>
      <c r="Y155">
        <v>771</v>
      </c>
      <c r="Z155">
        <v>8500</v>
      </c>
      <c r="AA155">
        <v>0.20499999999999999</v>
      </c>
      <c r="AB155">
        <v>113.15488329999999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3823.5195450000001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F155" t="s">
        <v>261</v>
      </c>
      <c r="BG155">
        <v>0</v>
      </c>
      <c r="BH155">
        <v>202109</v>
      </c>
      <c r="BI155">
        <v>261</v>
      </c>
      <c r="BJ155">
        <v>75</v>
      </c>
      <c r="BK155">
        <v>3823.5195450000001</v>
      </c>
      <c r="BL155">
        <v>-113.15488329999999</v>
      </c>
      <c r="BM155">
        <v>0.15989999999999999</v>
      </c>
      <c r="BN155">
        <v>120</v>
      </c>
      <c r="BO155">
        <v>45</v>
      </c>
      <c r="BP155">
        <v>771</v>
      </c>
      <c r="BQ155">
        <v>12</v>
      </c>
      <c r="BR155" s="23">
        <v>0.21</v>
      </c>
      <c r="BS155">
        <v>9</v>
      </c>
      <c r="BU155">
        <v>0</v>
      </c>
      <c r="BV155">
        <v>0</v>
      </c>
      <c r="BY155">
        <v>0</v>
      </c>
      <c r="BZ155" s="9">
        <v>3811.68</v>
      </c>
      <c r="CA155">
        <v>-61.56</v>
      </c>
      <c r="CB155">
        <v>-51.61</v>
      </c>
      <c r="CC155">
        <v>-113.17</v>
      </c>
      <c r="CM155">
        <v>1</v>
      </c>
      <c r="CN155">
        <v>1</v>
      </c>
      <c r="CO155">
        <v>0.91</v>
      </c>
      <c r="CP155" s="9">
        <v>3823.52</v>
      </c>
      <c r="CQ155" s="9">
        <v>3470.37</v>
      </c>
      <c r="CR155" s="9">
        <v>3823.52</v>
      </c>
      <c r="CS155" s="9">
        <v>3813.37</v>
      </c>
      <c r="CT155">
        <v>109.31</v>
      </c>
      <c r="CU155">
        <v>101.74</v>
      </c>
      <c r="CV155">
        <v>57.6</v>
      </c>
      <c r="CW155">
        <v>55.33</v>
      </c>
      <c r="CX155">
        <v>51.72</v>
      </c>
      <c r="CY155">
        <v>46.4</v>
      </c>
      <c r="DA155">
        <v>-0.47844349899999999</v>
      </c>
      <c r="DB155">
        <v>0.55170366299999996</v>
      </c>
      <c r="DC155">
        <v>-0.47844349899999999</v>
      </c>
      <c r="FO155">
        <v>9</v>
      </c>
      <c r="FR155">
        <v>1</v>
      </c>
      <c r="FS155">
        <v>0</v>
      </c>
      <c r="FT155">
        <v>1</v>
      </c>
      <c r="FU155">
        <v>0</v>
      </c>
      <c r="FV155">
        <v>0</v>
      </c>
      <c r="FW155">
        <v>0.66833333299999997</v>
      </c>
      <c r="FX155">
        <v>0</v>
      </c>
      <c r="FY155">
        <v>0.175178897</v>
      </c>
      <c r="FZ155">
        <v>7.4028100000000001E-3</v>
      </c>
      <c r="GA155">
        <v>0</v>
      </c>
      <c r="GB155">
        <v>0.4</v>
      </c>
      <c r="GC155">
        <v>0</v>
      </c>
      <c r="GD155">
        <v>1</v>
      </c>
      <c r="GK155">
        <v>0</v>
      </c>
      <c r="GL155">
        <v>0</v>
      </c>
      <c r="GM155">
        <v>0</v>
      </c>
      <c r="GN155">
        <v>1</v>
      </c>
      <c r="GO155">
        <v>0</v>
      </c>
      <c r="GP155">
        <v>0.66833333299999997</v>
      </c>
      <c r="GQ155">
        <v>0.33166666700000003</v>
      </c>
      <c r="GR155">
        <v>0</v>
      </c>
      <c r="GS155">
        <v>0</v>
      </c>
      <c r="GT155">
        <v>0</v>
      </c>
      <c r="GU155">
        <v>1</v>
      </c>
      <c r="GV155">
        <v>0</v>
      </c>
      <c r="GW155">
        <v>0</v>
      </c>
      <c r="GY155">
        <v>0.115061571</v>
      </c>
      <c r="GZ155">
        <v>8.9203600000000004E-3</v>
      </c>
      <c r="HA155">
        <v>0</v>
      </c>
      <c r="HB155">
        <v>0</v>
      </c>
      <c r="HC155">
        <v>0</v>
      </c>
      <c r="HD155">
        <v>1</v>
      </c>
    </row>
    <row r="156" spans="9:212">
      <c r="I156" t="s">
        <v>260</v>
      </c>
      <c r="J156">
        <v>51</v>
      </c>
      <c r="K156">
        <v>262</v>
      </c>
      <c r="L156">
        <v>202110</v>
      </c>
      <c r="M156">
        <v>44</v>
      </c>
      <c r="N156">
        <v>1</v>
      </c>
      <c r="O156">
        <v>0</v>
      </c>
      <c r="P156">
        <v>3765.9228029999999</v>
      </c>
      <c r="Q156">
        <v>57.596742499999998</v>
      </c>
      <c r="R156">
        <v>50.94839794</v>
      </c>
      <c r="S156">
        <v>0</v>
      </c>
      <c r="T156">
        <v>0</v>
      </c>
      <c r="U156">
        <v>0.15989999999999999</v>
      </c>
      <c r="V156">
        <v>120</v>
      </c>
      <c r="W156">
        <v>44</v>
      </c>
      <c r="X156">
        <v>76</v>
      </c>
      <c r="Y156">
        <v>771</v>
      </c>
      <c r="Z156">
        <v>8500</v>
      </c>
      <c r="AA156">
        <v>0.20499999999999999</v>
      </c>
      <c r="AB156">
        <v>113.15488329999999</v>
      </c>
      <c r="AC156">
        <v>0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3765.9228029999999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F156" t="s">
        <v>261</v>
      </c>
      <c r="BG156">
        <v>0</v>
      </c>
      <c r="BH156">
        <v>202110</v>
      </c>
      <c r="BI156">
        <v>262</v>
      </c>
      <c r="BJ156">
        <v>76</v>
      </c>
      <c r="BK156">
        <v>3765.9228029999999</v>
      </c>
      <c r="BL156">
        <v>-113.15488329999999</v>
      </c>
      <c r="BM156">
        <v>0.15989999999999999</v>
      </c>
      <c r="BN156">
        <v>120</v>
      </c>
      <c r="BO156">
        <v>44</v>
      </c>
      <c r="BP156">
        <v>771</v>
      </c>
      <c r="BQ156">
        <v>12</v>
      </c>
      <c r="BR156" s="23">
        <v>0.21</v>
      </c>
      <c r="BS156">
        <v>10</v>
      </c>
      <c r="BU156">
        <v>0</v>
      </c>
      <c r="BV156">
        <v>0</v>
      </c>
      <c r="BY156">
        <v>0</v>
      </c>
      <c r="BZ156" s="9">
        <v>3749.31</v>
      </c>
      <c r="CA156">
        <v>-62.38</v>
      </c>
      <c r="CB156">
        <v>-50.79</v>
      </c>
      <c r="CC156">
        <v>-113.17</v>
      </c>
      <c r="CM156">
        <v>1</v>
      </c>
      <c r="CN156">
        <v>1</v>
      </c>
      <c r="CO156">
        <v>0.89</v>
      </c>
      <c r="CP156" s="9">
        <v>3765.92</v>
      </c>
      <c r="CQ156" s="9">
        <v>3352.72</v>
      </c>
      <c r="CR156" s="9">
        <v>3765.92</v>
      </c>
      <c r="CS156" s="9">
        <v>3751.09</v>
      </c>
      <c r="CT156">
        <v>108.55</v>
      </c>
      <c r="CU156">
        <v>99.85</v>
      </c>
      <c r="CV156">
        <v>57.6</v>
      </c>
      <c r="CW156">
        <v>55.03</v>
      </c>
      <c r="CX156">
        <v>50.95</v>
      </c>
      <c r="CY156">
        <v>44.82</v>
      </c>
      <c r="DA156">
        <v>-0.41482479500000002</v>
      </c>
      <c r="DB156">
        <v>0.55182066600000002</v>
      </c>
      <c r="DC156">
        <v>-0.41482479500000002</v>
      </c>
      <c r="FO156">
        <v>9</v>
      </c>
      <c r="FR156">
        <v>1</v>
      </c>
      <c r="FS156">
        <v>0</v>
      </c>
      <c r="FT156">
        <v>1</v>
      </c>
      <c r="FU156">
        <v>0</v>
      </c>
      <c r="FV156">
        <v>0</v>
      </c>
      <c r="FW156">
        <v>0.66833333299999997</v>
      </c>
      <c r="FX156">
        <v>0</v>
      </c>
      <c r="FY156">
        <v>-0.16715345700000001</v>
      </c>
      <c r="FZ156">
        <v>8.4753320000000004E-3</v>
      </c>
      <c r="GA156">
        <v>0</v>
      </c>
      <c r="GB156">
        <v>0.6</v>
      </c>
      <c r="GC156">
        <v>0</v>
      </c>
      <c r="GD156">
        <v>1</v>
      </c>
      <c r="GK156">
        <v>0</v>
      </c>
      <c r="GL156">
        <v>0</v>
      </c>
      <c r="GM156">
        <v>0</v>
      </c>
      <c r="GN156">
        <v>1</v>
      </c>
      <c r="GO156">
        <v>0</v>
      </c>
      <c r="GP156">
        <v>0.66833333299999997</v>
      </c>
      <c r="GQ156">
        <v>0.33166666700000003</v>
      </c>
      <c r="GR156">
        <v>0</v>
      </c>
      <c r="GS156">
        <v>0</v>
      </c>
      <c r="GT156">
        <v>0</v>
      </c>
      <c r="GU156">
        <v>1</v>
      </c>
      <c r="GV156">
        <v>0</v>
      </c>
      <c r="GW156">
        <v>0</v>
      </c>
      <c r="GY156">
        <v>0.178680275</v>
      </c>
      <c r="GZ156">
        <v>9.0373629999999996E-3</v>
      </c>
      <c r="HA156">
        <v>0</v>
      </c>
      <c r="HB156">
        <v>0</v>
      </c>
      <c r="HC156">
        <v>0</v>
      </c>
      <c r="HD156">
        <v>1</v>
      </c>
    </row>
    <row r="157" spans="9:212">
      <c r="I157" t="s">
        <v>260</v>
      </c>
      <c r="J157">
        <v>51</v>
      </c>
      <c r="K157">
        <v>263</v>
      </c>
      <c r="L157">
        <v>202111</v>
      </c>
      <c r="M157">
        <v>43</v>
      </c>
      <c r="N157">
        <v>1</v>
      </c>
      <c r="O157">
        <v>0</v>
      </c>
      <c r="P157">
        <v>3708.3260599999999</v>
      </c>
      <c r="Q157">
        <v>57.596742499999998</v>
      </c>
      <c r="R157">
        <v>50.180921339999998</v>
      </c>
      <c r="S157">
        <v>0</v>
      </c>
      <c r="T157">
        <v>0</v>
      </c>
      <c r="U157">
        <v>0.15989999999999999</v>
      </c>
      <c r="V157">
        <v>120</v>
      </c>
      <c r="W157">
        <v>43</v>
      </c>
      <c r="X157">
        <v>77</v>
      </c>
      <c r="Y157">
        <v>771</v>
      </c>
      <c r="Z157">
        <v>8500</v>
      </c>
      <c r="AA157">
        <v>0.20499999999999999</v>
      </c>
      <c r="AB157">
        <v>113.15488329999999</v>
      </c>
      <c r="AC157">
        <v>0</v>
      </c>
      <c r="AD157">
        <v>1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3708.3260599999999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F157" t="s">
        <v>261</v>
      </c>
      <c r="BG157">
        <v>0</v>
      </c>
      <c r="BH157">
        <v>202111</v>
      </c>
      <c r="BI157">
        <v>263</v>
      </c>
      <c r="BJ157">
        <v>77</v>
      </c>
      <c r="BK157">
        <v>3708.3260599999999</v>
      </c>
      <c r="BL157">
        <v>-113.15488329999999</v>
      </c>
      <c r="BM157">
        <v>0.15989999999999999</v>
      </c>
      <c r="BN157">
        <v>120</v>
      </c>
      <c r="BO157">
        <v>43</v>
      </c>
      <c r="BP157">
        <v>771</v>
      </c>
      <c r="BQ157">
        <v>12</v>
      </c>
      <c r="BR157" s="23">
        <v>0.21</v>
      </c>
      <c r="BS157">
        <v>11</v>
      </c>
      <c r="BU157">
        <v>0</v>
      </c>
      <c r="BV157">
        <v>0</v>
      </c>
      <c r="BY157">
        <v>0</v>
      </c>
      <c r="BZ157" s="9">
        <v>3686.1</v>
      </c>
      <c r="CA157">
        <v>-63.21</v>
      </c>
      <c r="CB157">
        <v>-49.96</v>
      </c>
      <c r="CC157">
        <v>-113.17</v>
      </c>
      <c r="CM157">
        <v>1</v>
      </c>
      <c r="CN157">
        <v>1</v>
      </c>
      <c r="CO157">
        <v>0.88</v>
      </c>
      <c r="CP157" s="9">
        <v>3708.33</v>
      </c>
      <c r="CQ157" s="9">
        <v>3237.43</v>
      </c>
      <c r="CR157" s="9">
        <v>3708.33</v>
      </c>
      <c r="CS157" s="9">
        <v>3687.94</v>
      </c>
      <c r="CT157">
        <v>107.78</v>
      </c>
      <c r="CU157">
        <v>98.11</v>
      </c>
      <c r="CV157">
        <v>57.6</v>
      </c>
      <c r="CW157">
        <v>54.8</v>
      </c>
      <c r="CX157">
        <v>50.18</v>
      </c>
      <c r="CY157">
        <v>43.32</v>
      </c>
      <c r="DA157">
        <v>-0.60158197400000002</v>
      </c>
      <c r="DB157">
        <v>0.55052213900000002</v>
      </c>
      <c r="DC157">
        <v>-0.60158197400000002</v>
      </c>
      <c r="FO157">
        <v>9</v>
      </c>
      <c r="FR157">
        <v>1</v>
      </c>
      <c r="FS157">
        <v>0</v>
      </c>
      <c r="FT157">
        <v>1</v>
      </c>
      <c r="FU157">
        <v>0</v>
      </c>
      <c r="FV157">
        <v>0</v>
      </c>
      <c r="FW157">
        <v>0.66833333299999997</v>
      </c>
      <c r="FX157">
        <v>0</v>
      </c>
      <c r="FY157">
        <v>-0.11834704</v>
      </c>
      <c r="FZ157">
        <v>8.7856219999999999E-3</v>
      </c>
      <c r="GA157">
        <v>0</v>
      </c>
      <c r="GB157">
        <v>0.8</v>
      </c>
      <c r="GC157">
        <v>0</v>
      </c>
      <c r="GD157">
        <v>1</v>
      </c>
      <c r="GK157">
        <v>0</v>
      </c>
      <c r="GL157">
        <v>0</v>
      </c>
      <c r="GM157">
        <v>0</v>
      </c>
      <c r="GN157">
        <v>1</v>
      </c>
      <c r="GO157">
        <v>0</v>
      </c>
      <c r="GP157">
        <v>0.66833333299999997</v>
      </c>
      <c r="GQ157">
        <v>0.33166666700000003</v>
      </c>
      <c r="GR157">
        <v>0</v>
      </c>
      <c r="GS157">
        <v>0</v>
      </c>
      <c r="GT157">
        <v>0</v>
      </c>
      <c r="GU157">
        <v>1</v>
      </c>
      <c r="GV157">
        <v>0</v>
      </c>
      <c r="GW157">
        <v>0</v>
      </c>
      <c r="GY157">
        <v>-8.0769039999999993E-3</v>
      </c>
      <c r="GZ157">
        <v>7.7388370000000001E-3</v>
      </c>
      <c r="HA157">
        <v>0</v>
      </c>
      <c r="HB157">
        <v>0</v>
      </c>
      <c r="HC157">
        <v>0</v>
      </c>
      <c r="HD157">
        <v>1</v>
      </c>
    </row>
    <row r="158" spans="9:212">
      <c r="I158" t="s">
        <v>260</v>
      </c>
      <c r="J158">
        <v>51</v>
      </c>
      <c r="K158">
        <v>264</v>
      </c>
      <c r="L158">
        <v>202112</v>
      </c>
      <c r="M158">
        <v>42</v>
      </c>
      <c r="N158">
        <v>1</v>
      </c>
      <c r="O158">
        <v>0</v>
      </c>
      <c r="P158">
        <v>3650.7293180000001</v>
      </c>
      <c r="Q158">
        <v>57.596742499999998</v>
      </c>
      <c r="R158">
        <v>49.413444749999996</v>
      </c>
      <c r="S158">
        <v>0</v>
      </c>
      <c r="T158">
        <v>0</v>
      </c>
      <c r="U158">
        <v>0.15989999999999999</v>
      </c>
      <c r="V158">
        <v>120</v>
      </c>
      <c r="W158">
        <v>42</v>
      </c>
      <c r="X158">
        <v>78</v>
      </c>
      <c r="Y158">
        <v>771</v>
      </c>
      <c r="Z158">
        <v>8500</v>
      </c>
      <c r="AA158">
        <v>0.20499999999999999</v>
      </c>
      <c r="AB158">
        <v>113.15488329999999</v>
      </c>
      <c r="AC158">
        <v>0</v>
      </c>
      <c r="AD158">
        <v>1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3650.7293180000001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F158" t="s">
        <v>261</v>
      </c>
      <c r="BG158">
        <v>0</v>
      </c>
      <c r="BH158">
        <v>202112</v>
      </c>
      <c r="BI158">
        <v>264</v>
      </c>
      <c r="BJ158">
        <v>78</v>
      </c>
      <c r="BK158">
        <v>3650.7293180000001</v>
      </c>
      <c r="BL158">
        <v>-113.15488329999999</v>
      </c>
      <c r="BM158">
        <v>0.15989999999999999</v>
      </c>
      <c r="BN158">
        <v>120</v>
      </c>
      <c r="BO158">
        <v>42</v>
      </c>
      <c r="BP158">
        <v>771</v>
      </c>
      <c r="BQ158">
        <v>12</v>
      </c>
      <c r="BR158" s="23">
        <v>0.21</v>
      </c>
      <c r="BS158">
        <v>12</v>
      </c>
      <c r="BU158">
        <v>0</v>
      </c>
      <c r="BV158">
        <v>0</v>
      </c>
      <c r="BY158">
        <v>0</v>
      </c>
      <c r="BZ158" s="9">
        <v>3622.04</v>
      </c>
      <c r="CA158">
        <v>-64.05</v>
      </c>
      <c r="CB158">
        <v>-49.12</v>
      </c>
      <c r="CC158">
        <v>-113.17</v>
      </c>
      <c r="CM158">
        <v>1</v>
      </c>
      <c r="CN158">
        <v>1</v>
      </c>
      <c r="CO158">
        <v>0.86</v>
      </c>
      <c r="CP158" s="9">
        <v>3650.73</v>
      </c>
      <c r="CQ158" s="9">
        <v>3123.29</v>
      </c>
      <c r="CR158" s="9">
        <v>3650.73</v>
      </c>
      <c r="CS158" s="9">
        <v>3623.92</v>
      </c>
      <c r="CT158">
        <v>107.01</v>
      </c>
      <c r="CU158">
        <v>96.27</v>
      </c>
      <c r="CV158">
        <v>57.6</v>
      </c>
      <c r="CW158">
        <v>54.48</v>
      </c>
      <c r="CX158">
        <v>49.41</v>
      </c>
      <c r="CY158">
        <v>41.79</v>
      </c>
      <c r="DA158">
        <v>-0.41832617300000002</v>
      </c>
      <c r="DB158">
        <v>0.550186112</v>
      </c>
      <c r="DC158">
        <v>-0.41832617300000002</v>
      </c>
      <c r="EX158" s="10"/>
      <c r="EY158" s="10"/>
      <c r="EZ158" s="10"/>
      <c r="FO158">
        <v>9</v>
      </c>
      <c r="FR158">
        <v>1</v>
      </c>
      <c r="FS158">
        <v>0</v>
      </c>
      <c r="FT158">
        <v>1</v>
      </c>
      <c r="FU158">
        <v>0</v>
      </c>
      <c r="FV158">
        <v>0</v>
      </c>
      <c r="FW158">
        <v>0.66833333299999997</v>
      </c>
      <c r="FX158">
        <v>0</v>
      </c>
      <c r="FY158">
        <v>-1.1124261E-2</v>
      </c>
      <c r="FZ158">
        <v>1.1126319000000001E-2</v>
      </c>
      <c r="GA158">
        <v>0</v>
      </c>
      <c r="GB158">
        <v>1</v>
      </c>
      <c r="GC158">
        <v>0</v>
      </c>
      <c r="GD158">
        <v>1</v>
      </c>
      <c r="GK158">
        <v>0</v>
      </c>
      <c r="GL158">
        <v>0</v>
      </c>
      <c r="GM158">
        <v>0</v>
      </c>
      <c r="GN158">
        <v>1</v>
      </c>
      <c r="GO158">
        <v>0</v>
      </c>
      <c r="GP158">
        <v>0.66833333299999997</v>
      </c>
      <c r="GQ158">
        <v>0.33166666700000003</v>
      </c>
      <c r="GR158">
        <v>0</v>
      </c>
      <c r="GS158">
        <v>0</v>
      </c>
      <c r="GT158">
        <v>0</v>
      </c>
      <c r="GU158">
        <v>1</v>
      </c>
      <c r="GV158">
        <v>0</v>
      </c>
      <c r="GW158">
        <v>0</v>
      </c>
      <c r="GY158">
        <v>0.175178897</v>
      </c>
      <c r="GZ158">
        <v>7.4028100000000001E-3</v>
      </c>
      <c r="HA158">
        <v>0</v>
      </c>
      <c r="HB158">
        <v>0</v>
      </c>
      <c r="HC158">
        <v>0</v>
      </c>
      <c r="HD158">
        <v>1</v>
      </c>
    </row>
    <row r="159" spans="9:212">
      <c r="I159" t="s">
        <v>260</v>
      </c>
      <c r="J159">
        <v>51</v>
      </c>
      <c r="K159">
        <v>265</v>
      </c>
      <c r="L159">
        <v>202201</v>
      </c>
      <c r="M159">
        <v>41</v>
      </c>
      <c r="N159">
        <v>1</v>
      </c>
      <c r="O159">
        <v>0</v>
      </c>
      <c r="P159">
        <v>3593.1325750000001</v>
      </c>
      <c r="Q159">
        <v>57.596742499999998</v>
      </c>
      <c r="R159">
        <v>48.645968160000002</v>
      </c>
      <c r="S159">
        <v>0</v>
      </c>
      <c r="T159">
        <v>0</v>
      </c>
      <c r="U159">
        <v>0.15989999999999999</v>
      </c>
      <c r="V159">
        <v>120</v>
      </c>
      <c r="W159">
        <v>41</v>
      </c>
      <c r="X159">
        <v>79</v>
      </c>
      <c r="Y159">
        <v>771</v>
      </c>
      <c r="Z159">
        <v>8500</v>
      </c>
      <c r="AA159">
        <v>0.20499999999999999</v>
      </c>
      <c r="AB159">
        <v>113.15488329999999</v>
      </c>
      <c r="AC159">
        <v>0</v>
      </c>
      <c r="AD159">
        <v>1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3593.1325750000001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F159" t="s">
        <v>261</v>
      </c>
      <c r="BG159">
        <v>0</v>
      </c>
      <c r="BH159">
        <v>202201</v>
      </c>
      <c r="BI159">
        <v>265</v>
      </c>
      <c r="BJ159">
        <v>79</v>
      </c>
      <c r="BK159">
        <v>3593.1325750000001</v>
      </c>
      <c r="BL159">
        <v>-113.15488329999999</v>
      </c>
      <c r="BM159">
        <v>0.15989999999999999</v>
      </c>
      <c r="BN159">
        <v>120</v>
      </c>
      <c r="BO159">
        <v>41</v>
      </c>
      <c r="BP159">
        <v>771</v>
      </c>
      <c r="BQ159">
        <v>12</v>
      </c>
      <c r="BR159" s="23">
        <v>0.21</v>
      </c>
      <c r="BS159">
        <v>1</v>
      </c>
      <c r="BU159">
        <v>0</v>
      </c>
      <c r="BV159">
        <v>0</v>
      </c>
      <c r="BY159">
        <v>0</v>
      </c>
      <c r="BZ159" s="9">
        <v>3557.14</v>
      </c>
      <c r="CA159">
        <v>-64.91</v>
      </c>
      <c r="CB159">
        <v>-48.26</v>
      </c>
      <c r="CC159">
        <v>-113.17</v>
      </c>
      <c r="CM159">
        <v>1</v>
      </c>
      <c r="CN159">
        <v>1</v>
      </c>
      <c r="CO159">
        <v>0.85</v>
      </c>
      <c r="CP159" s="9">
        <v>3593.13</v>
      </c>
      <c r="CQ159" s="9">
        <v>3010.86</v>
      </c>
      <c r="CR159" s="9">
        <v>3593.13</v>
      </c>
      <c r="CS159" s="9">
        <v>3558.91</v>
      </c>
      <c r="CT159">
        <v>106.24</v>
      </c>
      <c r="CU159">
        <v>94.65</v>
      </c>
      <c r="CV159">
        <v>57.6</v>
      </c>
      <c r="CW159">
        <v>54.28</v>
      </c>
      <c r="CX159">
        <v>48.65</v>
      </c>
      <c r="CY159">
        <v>40.369999999999997</v>
      </c>
      <c r="DA159">
        <v>-0.76065852700000003</v>
      </c>
      <c r="DB159">
        <v>0.55125863399999997</v>
      </c>
      <c r="DC159">
        <v>-0.76065852700000003</v>
      </c>
      <c r="EW159" s="10"/>
      <c r="EX159" s="10"/>
      <c r="EY159" s="10"/>
      <c r="EZ159" s="10"/>
      <c r="FO159">
        <v>9</v>
      </c>
      <c r="FR159">
        <v>1</v>
      </c>
      <c r="FS159">
        <v>0</v>
      </c>
      <c r="FT159">
        <v>1</v>
      </c>
      <c r="FU159">
        <v>0</v>
      </c>
      <c r="FV159">
        <v>0</v>
      </c>
      <c r="FW159">
        <v>0.66833333299999997</v>
      </c>
      <c r="FX159">
        <v>0</v>
      </c>
      <c r="FY159">
        <v>-0.178335243</v>
      </c>
      <c r="FZ159">
        <v>8.9097610000000004E-3</v>
      </c>
      <c r="GA159">
        <v>0.5</v>
      </c>
      <c r="GB159">
        <v>0.5</v>
      </c>
      <c r="GC159">
        <v>0</v>
      </c>
      <c r="GD159">
        <v>1</v>
      </c>
      <c r="GK159">
        <v>0</v>
      </c>
      <c r="GL159">
        <v>0</v>
      </c>
      <c r="GM159">
        <v>0</v>
      </c>
      <c r="GN159">
        <v>1</v>
      </c>
      <c r="GO159">
        <v>0</v>
      </c>
      <c r="GP159">
        <v>0.66833333299999997</v>
      </c>
      <c r="GQ159">
        <v>0.33166666700000003</v>
      </c>
      <c r="GR159">
        <v>0</v>
      </c>
      <c r="GS159">
        <v>0</v>
      </c>
      <c r="GT159">
        <v>0</v>
      </c>
      <c r="GU159">
        <v>1</v>
      </c>
      <c r="GV159">
        <v>0</v>
      </c>
      <c r="GW159">
        <v>0</v>
      </c>
      <c r="GY159">
        <v>-0.16715345700000001</v>
      </c>
      <c r="GZ159">
        <v>8.4753320000000004E-3</v>
      </c>
      <c r="HA159">
        <v>0</v>
      </c>
      <c r="HB159">
        <v>0</v>
      </c>
      <c r="HC159">
        <v>0</v>
      </c>
      <c r="HD159">
        <v>1</v>
      </c>
    </row>
    <row r="160" spans="9:212">
      <c r="I160" t="s">
        <v>260</v>
      </c>
      <c r="J160">
        <v>51</v>
      </c>
      <c r="K160">
        <v>266</v>
      </c>
      <c r="L160">
        <v>202202</v>
      </c>
      <c r="M160">
        <v>40</v>
      </c>
      <c r="N160">
        <v>1</v>
      </c>
      <c r="O160">
        <v>0</v>
      </c>
      <c r="P160">
        <v>3535.5358329999999</v>
      </c>
      <c r="Q160">
        <v>57.596742499999998</v>
      </c>
      <c r="R160">
        <v>47.878491560000001</v>
      </c>
      <c r="S160">
        <v>0</v>
      </c>
      <c r="T160">
        <v>0</v>
      </c>
      <c r="U160">
        <v>0.15989999999999999</v>
      </c>
      <c r="V160">
        <v>120</v>
      </c>
      <c r="W160">
        <v>40</v>
      </c>
      <c r="X160">
        <v>80</v>
      </c>
      <c r="Y160">
        <v>771</v>
      </c>
      <c r="Z160">
        <v>8500</v>
      </c>
      <c r="AA160">
        <v>0.20499999999999999</v>
      </c>
      <c r="AB160">
        <v>113.15488329999999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3535.5358329999999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F160" t="s">
        <v>261</v>
      </c>
      <c r="BG160">
        <v>0</v>
      </c>
      <c r="BH160">
        <v>202202</v>
      </c>
      <c r="BI160">
        <v>266</v>
      </c>
      <c r="BJ160">
        <v>80</v>
      </c>
      <c r="BK160">
        <v>3535.5358329999999</v>
      </c>
      <c r="BL160">
        <v>-113.15488329999999</v>
      </c>
      <c r="BM160">
        <v>0.15989999999999999</v>
      </c>
      <c r="BN160">
        <v>120</v>
      </c>
      <c r="BO160">
        <v>40</v>
      </c>
      <c r="BP160">
        <v>771</v>
      </c>
      <c r="BQ160">
        <v>12</v>
      </c>
      <c r="BR160" s="23">
        <v>0.21</v>
      </c>
      <c r="BS160">
        <v>2</v>
      </c>
      <c r="BU160">
        <v>0</v>
      </c>
      <c r="BV160">
        <v>0</v>
      </c>
      <c r="BY160">
        <v>0</v>
      </c>
      <c r="BZ160" s="9">
        <v>3491.37</v>
      </c>
      <c r="CA160">
        <v>-65.77</v>
      </c>
      <c r="CB160">
        <v>-47.4</v>
      </c>
      <c r="CC160">
        <v>-113.17</v>
      </c>
      <c r="CM160">
        <v>1</v>
      </c>
      <c r="CN160">
        <v>1</v>
      </c>
      <c r="CO160">
        <v>0.83</v>
      </c>
      <c r="CP160" s="9">
        <v>3535.54</v>
      </c>
      <c r="CQ160" s="9">
        <v>2902.03</v>
      </c>
      <c r="CR160" s="9">
        <v>3535.54</v>
      </c>
      <c r="CS160" s="9">
        <v>3493.09</v>
      </c>
      <c r="CT160">
        <v>105.48</v>
      </c>
      <c r="CU160">
        <v>92.98</v>
      </c>
      <c r="CV160">
        <v>57.6</v>
      </c>
      <c r="CW160">
        <v>54.03</v>
      </c>
      <c r="CX160">
        <v>47.88</v>
      </c>
      <c r="CY160">
        <v>38.950000000000003</v>
      </c>
      <c r="DA160">
        <v>-0.71185211000000004</v>
      </c>
      <c r="DB160">
        <v>0.55156892400000002</v>
      </c>
      <c r="DC160">
        <v>-0.71185211000000004</v>
      </c>
      <c r="EL160" s="10"/>
      <c r="EW160" s="10"/>
      <c r="EX160" s="10"/>
      <c r="EY160" s="10"/>
      <c r="EZ160" s="10"/>
      <c r="FO160">
        <v>9</v>
      </c>
      <c r="FR160">
        <v>1</v>
      </c>
      <c r="FS160">
        <v>0</v>
      </c>
      <c r="FT160">
        <v>1</v>
      </c>
      <c r="FU160">
        <v>0</v>
      </c>
      <c r="FV160">
        <v>0</v>
      </c>
      <c r="FW160">
        <v>0.66833333299999997</v>
      </c>
      <c r="FX160">
        <v>0</v>
      </c>
      <c r="FY160">
        <v>-3.8302450000000002E-2</v>
      </c>
      <c r="FZ160">
        <v>8.1209990000000003E-3</v>
      </c>
      <c r="GA160">
        <v>0.5</v>
      </c>
      <c r="GB160">
        <v>0.5</v>
      </c>
      <c r="GC160">
        <v>0</v>
      </c>
      <c r="GD160">
        <v>1</v>
      </c>
      <c r="GK160">
        <v>0</v>
      </c>
      <c r="GL160">
        <v>0</v>
      </c>
      <c r="GM160">
        <v>0</v>
      </c>
      <c r="GN160">
        <v>1</v>
      </c>
      <c r="GO160">
        <v>0</v>
      </c>
      <c r="GP160">
        <v>0.66833333299999997</v>
      </c>
      <c r="GQ160">
        <v>0.33166666700000003</v>
      </c>
      <c r="GR160">
        <v>0</v>
      </c>
      <c r="GS160">
        <v>0</v>
      </c>
      <c r="GT160">
        <v>0</v>
      </c>
      <c r="GU160">
        <v>1</v>
      </c>
      <c r="GV160">
        <v>0</v>
      </c>
      <c r="GW160">
        <v>0</v>
      </c>
      <c r="GY160">
        <v>-0.11834704</v>
      </c>
      <c r="GZ160">
        <v>8.7856219999999999E-3</v>
      </c>
      <c r="HA160">
        <v>0</v>
      </c>
      <c r="HB160">
        <v>0</v>
      </c>
      <c r="HC160">
        <v>0</v>
      </c>
      <c r="HD160">
        <v>1</v>
      </c>
    </row>
    <row r="161" spans="9:212">
      <c r="I161" t="s">
        <v>260</v>
      </c>
      <c r="J161">
        <v>51</v>
      </c>
      <c r="K161">
        <v>267</v>
      </c>
      <c r="L161">
        <v>202203</v>
      </c>
      <c r="M161">
        <v>39</v>
      </c>
      <c r="N161">
        <v>1</v>
      </c>
      <c r="O161">
        <v>0</v>
      </c>
      <c r="P161">
        <v>3477.9390899999999</v>
      </c>
      <c r="Q161">
        <v>57.596742499999998</v>
      </c>
      <c r="R161">
        <v>47.111014969999999</v>
      </c>
      <c r="S161">
        <v>0</v>
      </c>
      <c r="T161">
        <v>0</v>
      </c>
      <c r="U161">
        <v>0.15989999999999999</v>
      </c>
      <c r="V161">
        <v>120</v>
      </c>
      <c r="W161">
        <v>39</v>
      </c>
      <c r="X161">
        <v>81</v>
      </c>
      <c r="Y161">
        <v>771</v>
      </c>
      <c r="Z161">
        <v>8500</v>
      </c>
      <c r="AA161">
        <v>0.20499999999999999</v>
      </c>
      <c r="AB161">
        <v>113.15488329999999</v>
      </c>
      <c r="AC161">
        <v>0</v>
      </c>
      <c r="AD161">
        <v>1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3477.9390899999999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F161" t="s">
        <v>261</v>
      </c>
      <c r="BG161">
        <v>0</v>
      </c>
      <c r="BH161">
        <v>202203</v>
      </c>
      <c r="BI161">
        <v>267</v>
      </c>
      <c r="BJ161">
        <v>81</v>
      </c>
      <c r="BK161">
        <v>3477.9390899999999</v>
      </c>
      <c r="BL161">
        <v>-113.15488329999999</v>
      </c>
      <c r="BM161">
        <v>0.15989999999999999</v>
      </c>
      <c r="BN161">
        <v>120</v>
      </c>
      <c r="BO161">
        <v>39</v>
      </c>
      <c r="BP161">
        <v>771</v>
      </c>
      <c r="BQ161">
        <v>12</v>
      </c>
      <c r="BR161" s="23">
        <v>0.21</v>
      </c>
      <c r="BS161">
        <v>3</v>
      </c>
      <c r="BU161">
        <v>0</v>
      </c>
      <c r="BV161">
        <v>0</v>
      </c>
      <c r="BY161">
        <v>0</v>
      </c>
      <c r="BZ161" s="9">
        <v>3424.72</v>
      </c>
      <c r="CA161">
        <v>-66.650000000000006</v>
      </c>
      <c r="CB161">
        <v>-46.52</v>
      </c>
      <c r="CC161">
        <v>-113.17</v>
      </c>
      <c r="CM161">
        <v>1</v>
      </c>
      <c r="CN161">
        <v>1</v>
      </c>
      <c r="CO161">
        <v>0.82</v>
      </c>
      <c r="CP161" s="9">
        <v>3477.94</v>
      </c>
      <c r="CQ161" s="9">
        <v>2794.26</v>
      </c>
      <c r="CR161" s="9">
        <v>3477.94</v>
      </c>
      <c r="CS161" s="9">
        <v>3426.31</v>
      </c>
      <c r="CT161">
        <v>104.71</v>
      </c>
      <c r="CU161">
        <v>91.29</v>
      </c>
      <c r="CV161">
        <v>57.6</v>
      </c>
      <c r="CW161">
        <v>53.76</v>
      </c>
      <c r="CX161">
        <v>47.11</v>
      </c>
      <c r="CY161">
        <v>37.53</v>
      </c>
      <c r="DA161">
        <v>-0.60462933100000005</v>
      </c>
      <c r="DB161">
        <v>0.55390962099999996</v>
      </c>
      <c r="DC161">
        <v>-0.60462933100000005</v>
      </c>
      <c r="FO161">
        <v>9</v>
      </c>
      <c r="FR161">
        <v>1</v>
      </c>
      <c r="FS161">
        <v>0</v>
      </c>
      <c r="FT161">
        <v>1</v>
      </c>
      <c r="FU161">
        <v>0</v>
      </c>
      <c r="FV161">
        <v>0</v>
      </c>
      <c r="FW161">
        <v>0.66833333299999997</v>
      </c>
      <c r="FX161">
        <v>0</v>
      </c>
      <c r="FY161">
        <v>-2.209829E-2</v>
      </c>
      <c r="FZ161">
        <v>7.787118E-3</v>
      </c>
      <c r="GA161">
        <v>0.5</v>
      </c>
      <c r="GB161">
        <v>0.5</v>
      </c>
      <c r="GC161">
        <v>0</v>
      </c>
      <c r="GD161">
        <v>1</v>
      </c>
      <c r="GK161">
        <v>0</v>
      </c>
      <c r="GL161">
        <v>0</v>
      </c>
      <c r="GM161">
        <v>0</v>
      </c>
      <c r="GN161">
        <v>1</v>
      </c>
      <c r="GO161">
        <v>0</v>
      </c>
      <c r="GP161">
        <v>0.66833333299999997</v>
      </c>
      <c r="GQ161">
        <v>0.33166666700000003</v>
      </c>
      <c r="GR161">
        <v>0</v>
      </c>
      <c r="GS161">
        <v>0</v>
      </c>
      <c r="GT161">
        <v>0</v>
      </c>
      <c r="GU161">
        <v>1</v>
      </c>
      <c r="GV161">
        <v>0</v>
      </c>
      <c r="GW161">
        <v>0</v>
      </c>
      <c r="GY161">
        <v>-1.1124261E-2</v>
      </c>
      <c r="GZ161">
        <v>1.1126319000000001E-2</v>
      </c>
      <c r="HA161">
        <v>0</v>
      </c>
      <c r="HB161">
        <v>0</v>
      </c>
      <c r="HC161">
        <v>0</v>
      </c>
      <c r="HD161">
        <v>1</v>
      </c>
    </row>
    <row r="162" spans="9:212">
      <c r="I162" t="s">
        <v>260</v>
      </c>
      <c r="J162">
        <v>51</v>
      </c>
      <c r="K162">
        <v>268</v>
      </c>
      <c r="L162">
        <v>202204</v>
      </c>
      <c r="M162">
        <v>38</v>
      </c>
      <c r="N162">
        <v>1</v>
      </c>
      <c r="O162">
        <v>0</v>
      </c>
      <c r="P162">
        <v>3420.3423480000001</v>
      </c>
      <c r="Q162">
        <v>57.596742499999998</v>
      </c>
      <c r="R162">
        <v>46.343538369999997</v>
      </c>
      <c r="S162">
        <v>0</v>
      </c>
      <c r="T162">
        <v>0</v>
      </c>
      <c r="U162">
        <v>0.15989999999999999</v>
      </c>
      <c r="V162">
        <v>120</v>
      </c>
      <c r="W162">
        <v>38</v>
      </c>
      <c r="X162">
        <v>82</v>
      </c>
      <c r="Y162">
        <v>771</v>
      </c>
      <c r="Z162">
        <v>8500</v>
      </c>
      <c r="AA162">
        <v>0.20499999999999999</v>
      </c>
      <c r="AB162">
        <v>113.15488329999999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3420.3423480000001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F162" t="s">
        <v>261</v>
      </c>
      <c r="BG162">
        <v>0</v>
      </c>
      <c r="BH162">
        <v>202204</v>
      </c>
      <c r="BI162">
        <v>268</v>
      </c>
      <c r="BJ162">
        <v>82</v>
      </c>
      <c r="BK162">
        <v>3420.3423480000001</v>
      </c>
      <c r="BL162">
        <v>-113.15488329999999</v>
      </c>
      <c r="BM162">
        <v>0.15989999999999999</v>
      </c>
      <c r="BN162">
        <v>120</v>
      </c>
      <c r="BO162">
        <v>38</v>
      </c>
      <c r="BP162">
        <v>771</v>
      </c>
      <c r="BQ162">
        <v>12</v>
      </c>
      <c r="BR162" s="23">
        <v>0.21</v>
      </c>
      <c r="BS162">
        <v>4</v>
      </c>
      <c r="BU162">
        <v>0</v>
      </c>
      <c r="BV162">
        <v>0</v>
      </c>
      <c r="BY162">
        <v>0</v>
      </c>
      <c r="BZ162" s="9">
        <v>3357.19</v>
      </c>
      <c r="CA162">
        <v>-67.53</v>
      </c>
      <c r="CB162">
        <v>-45.63</v>
      </c>
      <c r="CC162">
        <v>-113.17</v>
      </c>
      <c r="CM162">
        <v>1</v>
      </c>
      <c r="CN162">
        <v>1</v>
      </c>
      <c r="CO162">
        <v>0.8</v>
      </c>
      <c r="CP162" s="9">
        <v>3420.34</v>
      </c>
      <c r="CQ162" s="9">
        <v>2691.16</v>
      </c>
      <c r="CR162" s="9">
        <v>3420.34</v>
      </c>
      <c r="CS162" s="9">
        <v>3358.78</v>
      </c>
      <c r="CT162">
        <v>103.94</v>
      </c>
      <c r="CU162">
        <v>89.72</v>
      </c>
      <c r="CV162">
        <v>57.6</v>
      </c>
      <c r="CW162">
        <v>53.54</v>
      </c>
      <c r="CX162">
        <v>46.34</v>
      </c>
      <c r="CY162">
        <v>36.18</v>
      </c>
      <c r="DA162">
        <v>-0.771840313</v>
      </c>
      <c r="DB162">
        <v>0.55169306299999998</v>
      </c>
      <c r="DC162">
        <v>-0.771840313</v>
      </c>
      <c r="FO162">
        <v>9</v>
      </c>
      <c r="FR162">
        <v>1</v>
      </c>
      <c r="FS162">
        <v>0</v>
      </c>
      <c r="FT162">
        <v>1</v>
      </c>
      <c r="FU162">
        <v>0</v>
      </c>
      <c r="FV162">
        <v>0</v>
      </c>
      <c r="FW162">
        <v>0.66833333299999997</v>
      </c>
      <c r="FX162">
        <v>0</v>
      </c>
      <c r="FY162">
        <v>6.1592549999999998E-3</v>
      </c>
      <c r="FZ162">
        <v>8.3846849999999994E-3</v>
      </c>
      <c r="GA162">
        <v>0.5</v>
      </c>
      <c r="GB162">
        <v>0.5</v>
      </c>
      <c r="GC162">
        <v>0</v>
      </c>
      <c r="GD162">
        <v>1</v>
      </c>
      <c r="GK162">
        <v>0</v>
      </c>
      <c r="GL162">
        <v>0</v>
      </c>
      <c r="GM162">
        <v>0</v>
      </c>
      <c r="GN162">
        <v>1</v>
      </c>
      <c r="GO162">
        <v>0</v>
      </c>
      <c r="GP162">
        <v>0.66833333299999997</v>
      </c>
      <c r="GQ162">
        <v>0.33166666700000003</v>
      </c>
      <c r="GR162">
        <v>0</v>
      </c>
      <c r="GS162">
        <v>0</v>
      </c>
      <c r="GT162">
        <v>0</v>
      </c>
      <c r="GU162">
        <v>1</v>
      </c>
      <c r="GV162">
        <v>0</v>
      </c>
      <c r="GW162">
        <v>0</v>
      </c>
      <c r="GY162">
        <v>-0.178335243</v>
      </c>
      <c r="GZ162">
        <v>8.9097610000000004E-3</v>
      </c>
      <c r="HA162">
        <v>0</v>
      </c>
      <c r="HB162">
        <v>0</v>
      </c>
      <c r="HC162">
        <v>0</v>
      </c>
      <c r="HD162">
        <v>1</v>
      </c>
    </row>
    <row r="163" spans="9:212">
      <c r="I163" t="s">
        <v>260</v>
      </c>
      <c r="J163">
        <v>51</v>
      </c>
      <c r="K163">
        <v>269</v>
      </c>
      <c r="L163">
        <v>202205</v>
      </c>
      <c r="M163">
        <v>37</v>
      </c>
      <c r="N163">
        <v>1</v>
      </c>
      <c r="O163">
        <v>0</v>
      </c>
      <c r="P163">
        <v>3362.7456050000001</v>
      </c>
      <c r="Q163">
        <v>57.596742499999998</v>
      </c>
      <c r="R163">
        <v>45.576061780000003</v>
      </c>
      <c r="S163">
        <v>0</v>
      </c>
      <c r="T163">
        <v>0</v>
      </c>
      <c r="U163">
        <v>0.15989999999999999</v>
      </c>
      <c r="V163">
        <v>120</v>
      </c>
      <c r="W163">
        <v>37</v>
      </c>
      <c r="X163">
        <v>83</v>
      </c>
      <c r="Y163">
        <v>771</v>
      </c>
      <c r="Z163">
        <v>8500</v>
      </c>
      <c r="AA163">
        <v>0.20499999999999999</v>
      </c>
      <c r="AB163">
        <v>113.15488329999999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3362.7456050000001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F163" t="s">
        <v>261</v>
      </c>
      <c r="BG163">
        <v>0</v>
      </c>
      <c r="BH163">
        <v>202205</v>
      </c>
      <c r="BI163">
        <v>269</v>
      </c>
      <c r="BJ163">
        <v>83</v>
      </c>
      <c r="BK163">
        <v>3362.7456050000001</v>
      </c>
      <c r="BL163">
        <v>-113.15488329999999</v>
      </c>
      <c r="BM163">
        <v>0.15989999999999999</v>
      </c>
      <c r="BN163">
        <v>120</v>
      </c>
      <c r="BO163">
        <v>37</v>
      </c>
      <c r="BP163">
        <v>771</v>
      </c>
      <c r="BQ163">
        <v>12</v>
      </c>
      <c r="BR163" s="23">
        <v>0.21</v>
      </c>
      <c r="BS163">
        <v>5</v>
      </c>
      <c r="BU163">
        <v>0</v>
      </c>
      <c r="BV163">
        <v>0</v>
      </c>
      <c r="BY163">
        <v>0</v>
      </c>
      <c r="BZ163" s="9">
        <v>3288.75</v>
      </c>
      <c r="CA163">
        <v>-68.430000000000007</v>
      </c>
      <c r="CB163">
        <v>-44.73</v>
      </c>
      <c r="CC163">
        <v>-113.17</v>
      </c>
      <c r="CM163">
        <v>1</v>
      </c>
      <c r="CN163">
        <v>1</v>
      </c>
      <c r="CO163">
        <v>0.79</v>
      </c>
      <c r="CP163" s="9">
        <v>3362.75</v>
      </c>
      <c r="CQ163" s="9">
        <v>2590.1999999999998</v>
      </c>
      <c r="CR163" s="9">
        <v>3362.75</v>
      </c>
      <c r="CS163" s="9">
        <v>3290.37</v>
      </c>
      <c r="CT163">
        <v>103.17</v>
      </c>
      <c r="CU163">
        <v>88.11</v>
      </c>
      <c r="CV163">
        <v>57.6</v>
      </c>
      <c r="CW163">
        <v>53.28</v>
      </c>
      <c r="CX163">
        <v>45.58</v>
      </c>
      <c r="CY163">
        <v>34.83</v>
      </c>
      <c r="DA163">
        <v>-0.63180751999999996</v>
      </c>
      <c r="DB163">
        <v>0.55090430099999999</v>
      </c>
      <c r="DC163">
        <v>-0.63180751999999996</v>
      </c>
      <c r="FO163">
        <v>9</v>
      </c>
      <c r="FR163">
        <v>1</v>
      </c>
      <c r="FS163">
        <v>0</v>
      </c>
      <c r="FT163">
        <v>1</v>
      </c>
      <c r="FU163">
        <v>0</v>
      </c>
      <c r="FV163">
        <v>0</v>
      </c>
      <c r="FW163">
        <v>0.66833333299999997</v>
      </c>
      <c r="FX163">
        <v>0</v>
      </c>
      <c r="FY163">
        <v>-1.917008E-3</v>
      </c>
      <c r="FZ163">
        <v>9.7992119999999999E-3</v>
      </c>
      <c r="GA163">
        <v>0.5</v>
      </c>
      <c r="GB163">
        <v>0.5</v>
      </c>
      <c r="GC163">
        <v>0</v>
      </c>
      <c r="GD163">
        <v>1</v>
      </c>
      <c r="GK163">
        <v>0</v>
      </c>
      <c r="GL163">
        <v>0</v>
      </c>
      <c r="GM163">
        <v>0</v>
      </c>
      <c r="GN163">
        <v>1</v>
      </c>
      <c r="GO163">
        <v>0</v>
      </c>
      <c r="GP163">
        <v>0.66833333299999997</v>
      </c>
      <c r="GQ163">
        <v>0.33166666700000003</v>
      </c>
      <c r="GR163">
        <v>0</v>
      </c>
      <c r="GS163">
        <v>0</v>
      </c>
      <c r="GT163">
        <v>0</v>
      </c>
      <c r="GU163">
        <v>1</v>
      </c>
      <c r="GV163">
        <v>0</v>
      </c>
      <c r="GW163">
        <v>0</v>
      </c>
      <c r="GY163">
        <v>-3.8302450000000002E-2</v>
      </c>
      <c r="GZ163">
        <v>8.1209990000000003E-3</v>
      </c>
      <c r="HA163">
        <v>0</v>
      </c>
      <c r="HB163">
        <v>0</v>
      </c>
      <c r="HC163">
        <v>0</v>
      </c>
      <c r="HD163">
        <v>1</v>
      </c>
    </row>
    <row r="164" spans="9:212">
      <c r="I164" t="s">
        <v>260</v>
      </c>
      <c r="J164">
        <v>51</v>
      </c>
      <c r="K164">
        <v>270</v>
      </c>
      <c r="L164">
        <v>202206</v>
      </c>
      <c r="M164">
        <v>36</v>
      </c>
      <c r="N164">
        <v>1</v>
      </c>
      <c r="O164">
        <v>0</v>
      </c>
      <c r="P164">
        <v>3305.1488629999999</v>
      </c>
      <c r="Q164">
        <v>57.596742499999998</v>
      </c>
      <c r="R164">
        <v>44.808585190000002</v>
      </c>
      <c r="S164">
        <v>0</v>
      </c>
      <c r="T164">
        <v>0</v>
      </c>
      <c r="U164">
        <v>0.15989999999999999</v>
      </c>
      <c r="V164">
        <v>120</v>
      </c>
      <c r="W164">
        <v>36</v>
      </c>
      <c r="X164">
        <v>84</v>
      </c>
      <c r="Y164">
        <v>771</v>
      </c>
      <c r="Z164">
        <v>8500</v>
      </c>
      <c r="AA164">
        <v>0.20499999999999999</v>
      </c>
      <c r="AB164">
        <v>113.15488329999999</v>
      </c>
      <c r="AC164">
        <v>0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3305.1488629999999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F164" t="s">
        <v>261</v>
      </c>
      <c r="BG164">
        <v>0</v>
      </c>
      <c r="BH164">
        <v>202206</v>
      </c>
      <c r="BI164">
        <v>270</v>
      </c>
      <c r="BJ164">
        <v>84</v>
      </c>
      <c r="BK164">
        <v>3305.1488629999999</v>
      </c>
      <c r="BL164">
        <v>-113.15488329999999</v>
      </c>
      <c r="BM164">
        <v>0.15989999999999999</v>
      </c>
      <c r="BN164">
        <v>120</v>
      </c>
      <c r="BO164">
        <v>36</v>
      </c>
      <c r="BP164">
        <v>771</v>
      </c>
      <c r="BQ164">
        <v>12</v>
      </c>
      <c r="BR164" s="23">
        <v>0.21</v>
      </c>
      <c r="BS164">
        <v>6</v>
      </c>
      <c r="BU164">
        <v>0</v>
      </c>
      <c r="BV164">
        <v>0</v>
      </c>
      <c r="BY164">
        <v>0</v>
      </c>
      <c r="BZ164" s="9">
        <v>3219.41</v>
      </c>
      <c r="CA164">
        <v>-69.349999999999994</v>
      </c>
      <c r="CB164">
        <v>-43.82</v>
      </c>
      <c r="CC164">
        <v>-113.17</v>
      </c>
      <c r="CM164">
        <v>1</v>
      </c>
      <c r="CN164">
        <v>1</v>
      </c>
      <c r="CO164">
        <v>0.77</v>
      </c>
      <c r="CP164" s="9">
        <v>3305.15</v>
      </c>
      <c r="CQ164" s="9">
        <v>2490.6999999999998</v>
      </c>
      <c r="CR164" s="9">
        <v>3305.15</v>
      </c>
      <c r="CS164" s="9">
        <v>3221.02</v>
      </c>
      <c r="CT164">
        <v>102.41</v>
      </c>
      <c r="CU164">
        <v>86.55</v>
      </c>
      <c r="CV164">
        <v>57.6</v>
      </c>
      <c r="CW164">
        <v>53.03</v>
      </c>
      <c r="CX164">
        <v>44.81</v>
      </c>
      <c r="CY164">
        <v>33.520000000000003</v>
      </c>
      <c r="DA164">
        <v>-0.61560336000000004</v>
      </c>
      <c r="DB164">
        <v>0.55057042</v>
      </c>
      <c r="DC164">
        <v>-0.61560336000000004</v>
      </c>
      <c r="FO164">
        <v>9</v>
      </c>
      <c r="FR164">
        <v>1</v>
      </c>
      <c r="FS164">
        <v>0</v>
      </c>
      <c r="FT164">
        <v>1</v>
      </c>
      <c r="FU164">
        <v>0</v>
      </c>
      <c r="FV164">
        <v>0</v>
      </c>
      <c r="FW164">
        <v>0.66833333299999997</v>
      </c>
      <c r="FX164">
        <v>0</v>
      </c>
      <c r="FY164">
        <v>0.115061571</v>
      </c>
      <c r="FZ164">
        <v>8.9203600000000004E-3</v>
      </c>
      <c r="GA164">
        <v>0.5</v>
      </c>
      <c r="GB164">
        <v>0.5</v>
      </c>
      <c r="GC164">
        <v>0</v>
      </c>
      <c r="GD164">
        <v>1</v>
      </c>
      <c r="GK164">
        <v>0</v>
      </c>
      <c r="GL164">
        <v>0</v>
      </c>
      <c r="GM164">
        <v>0</v>
      </c>
      <c r="GN164">
        <v>1</v>
      </c>
      <c r="GO164">
        <v>0</v>
      </c>
      <c r="GP164">
        <v>0.66833333299999997</v>
      </c>
      <c r="GQ164">
        <v>0.33166666700000003</v>
      </c>
      <c r="GR164">
        <v>0</v>
      </c>
      <c r="GS164">
        <v>0</v>
      </c>
      <c r="GT164">
        <v>0</v>
      </c>
      <c r="GU164">
        <v>1</v>
      </c>
      <c r="GV164">
        <v>0</v>
      </c>
      <c r="GW164">
        <v>0</v>
      </c>
      <c r="GY164">
        <v>-2.209829E-2</v>
      </c>
      <c r="GZ164">
        <v>7.787118E-3</v>
      </c>
      <c r="HA164">
        <v>0</v>
      </c>
      <c r="HB164">
        <v>0</v>
      </c>
      <c r="HC164">
        <v>0</v>
      </c>
      <c r="HD164">
        <v>1</v>
      </c>
    </row>
    <row r="165" spans="9:212">
      <c r="I165" t="s">
        <v>260</v>
      </c>
      <c r="J165">
        <v>51</v>
      </c>
      <c r="K165">
        <v>271</v>
      </c>
      <c r="L165">
        <v>202207</v>
      </c>
      <c r="M165">
        <v>35</v>
      </c>
      <c r="N165">
        <v>1</v>
      </c>
      <c r="O165">
        <v>0</v>
      </c>
      <c r="P165">
        <v>3247.5521199999998</v>
      </c>
      <c r="Q165">
        <v>57.596742499999998</v>
      </c>
      <c r="R165">
        <v>44.04110859</v>
      </c>
      <c r="S165">
        <v>0</v>
      </c>
      <c r="T165">
        <v>0</v>
      </c>
      <c r="U165">
        <v>0.15989999999999999</v>
      </c>
      <c r="V165">
        <v>120</v>
      </c>
      <c r="W165">
        <v>35</v>
      </c>
      <c r="X165">
        <v>85</v>
      </c>
      <c r="Y165">
        <v>771</v>
      </c>
      <c r="Z165">
        <v>8500</v>
      </c>
      <c r="AA165">
        <v>0.20499999999999999</v>
      </c>
      <c r="AB165">
        <v>113.15488329999999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3247.5521199999998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F165" t="s">
        <v>261</v>
      </c>
      <c r="BG165">
        <v>0</v>
      </c>
      <c r="BH165">
        <v>202207</v>
      </c>
      <c r="BI165">
        <v>271</v>
      </c>
      <c r="BJ165">
        <v>85</v>
      </c>
      <c r="BK165">
        <v>3247.5521199999998</v>
      </c>
      <c r="BL165">
        <v>-113.15488329999999</v>
      </c>
      <c r="BM165">
        <v>0.15989999999999999</v>
      </c>
      <c r="BN165">
        <v>120</v>
      </c>
      <c r="BO165">
        <v>35</v>
      </c>
      <c r="BP165">
        <v>771</v>
      </c>
      <c r="BQ165">
        <v>12</v>
      </c>
      <c r="BR165" s="23">
        <v>0.21</v>
      </c>
      <c r="BS165">
        <v>7</v>
      </c>
      <c r="BU165">
        <v>0</v>
      </c>
      <c r="BV165">
        <v>0</v>
      </c>
      <c r="BY165">
        <v>0</v>
      </c>
      <c r="BZ165" s="9">
        <v>3149.14</v>
      </c>
      <c r="CA165">
        <v>-70.27</v>
      </c>
      <c r="CB165">
        <v>-42.9</v>
      </c>
      <c r="CC165">
        <v>-113.17</v>
      </c>
      <c r="CM165">
        <v>1</v>
      </c>
      <c r="CN165">
        <v>1</v>
      </c>
      <c r="CO165">
        <v>0.76</v>
      </c>
      <c r="CP165" s="9">
        <v>3247.55</v>
      </c>
      <c r="CQ165" s="9">
        <v>2394.0300000000002</v>
      </c>
      <c r="CR165" s="9">
        <v>3247.55</v>
      </c>
      <c r="CS165" s="9">
        <v>3150.84</v>
      </c>
      <c r="CT165">
        <v>101.64</v>
      </c>
      <c r="CU165">
        <v>85</v>
      </c>
      <c r="CV165">
        <v>57.6</v>
      </c>
      <c r="CW165">
        <v>52.78</v>
      </c>
      <c r="CX165">
        <v>44.04</v>
      </c>
      <c r="CY165">
        <v>32.229999999999997</v>
      </c>
      <c r="DA165">
        <v>-0.58734581500000005</v>
      </c>
      <c r="DB165">
        <v>0.55116798700000003</v>
      </c>
      <c r="DC165">
        <v>-0.58734581500000005</v>
      </c>
      <c r="FO165">
        <v>1</v>
      </c>
      <c r="FR165">
        <v>1</v>
      </c>
      <c r="FS165">
        <v>0</v>
      </c>
      <c r="FT165">
        <v>1</v>
      </c>
      <c r="FU165">
        <v>0</v>
      </c>
      <c r="FV165">
        <v>0</v>
      </c>
      <c r="FW165">
        <v>0.66833333299999997</v>
      </c>
      <c r="FX165">
        <v>0</v>
      </c>
      <c r="FY165">
        <v>-1.1124261E-2</v>
      </c>
      <c r="FZ165">
        <v>1.1126319000000001E-2</v>
      </c>
      <c r="GA165">
        <v>0</v>
      </c>
      <c r="GB165">
        <v>0</v>
      </c>
      <c r="GC165">
        <v>1</v>
      </c>
      <c r="GD165">
        <v>1</v>
      </c>
      <c r="GK165">
        <v>0</v>
      </c>
      <c r="GL165">
        <v>0</v>
      </c>
      <c r="GM165">
        <v>0</v>
      </c>
      <c r="GN165">
        <v>1</v>
      </c>
      <c r="GO165">
        <v>0</v>
      </c>
      <c r="GP165">
        <v>0.66833333299999997</v>
      </c>
      <c r="GQ165">
        <v>0.33166666700000003</v>
      </c>
      <c r="GR165">
        <v>0</v>
      </c>
      <c r="GS165">
        <v>0</v>
      </c>
      <c r="GT165">
        <v>0</v>
      </c>
      <c r="GU165">
        <v>1</v>
      </c>
      <c r="GV165">
        <v>0</v>
      </c>
      <c r="GW165">
        <v>0</v>
      </c>
      <c r="GY165">
        <v>6.1592549999999998E-3</v>
      </c>
      <c r="GZ165">
        <v>8.3846849999999994E-3</v>
      </c>
      <c r="HA165">
        <v>0</v>
      </c>
      <c r="HB165">
        <v>0</v>
      </c>
      <c r="HC165">
        <v>0</v>
      </c>
      <c r="HD165">
        <v>1</v>
      </c>
    </row>
    <row r="166" spans="9:212">
      <c r="I166" t="s">
        <v>260</v>
      </c>
      <c r="J166">
        <v>51</v>
      </c>
      <c r="K166">
        <v>272</v>
      </c>
      <c r="L166">
        <v>202208</v>
      </c>
      <c r="M166">
        <v>34</v>
      </c>
      <c r="N166">
        <v>1</v>
      </c>
      <c r="O166">
        <v>0</v>
      </c>
      <c r="P166">
        <v>3189.9553780000001</v>
      </c>
      <c r="Q166">
        <v>57.596742499999998</v>
      </c>
      <c r="R166">
        <v>43.273631999999999</v>
      </c>
      <c r="S166">
        <v>0</v>
      </c>
      <c r="T166">
        <v>0</v>
      </c>
      <c r="U166">
        <v>0.15989999999999999</v>
      </c>
      <c r="V166">
        <v>120</v>
      </c>
      <c r="W166">
        <v>34</v>
      </c>
      <c r="X166">
        <v>86</v>
      </c>
      <c r="Y166">
        <v>771</v>
      </c>
      <c r="Z166">
        <v>8500</v>
      </c>
      <c r="AA166">
        <v>0.20499999999999999</v>
      </c>
      <c r="AB166">
        <v>113.15488329999999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3189.9553780000001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F166" t="s">
        <v>261</v>
      </c>
      <c r="BG166">
        <v>0</v>
      </c>
      <c r="BH166">
        <v>202208</v>
      </c>
      <c r="BI166">
        <v>272</v>
      </c>
      <c r="BJ166">
        <v>86</v>
      </c>
      <c r="BK166">
        <v>3189.9553780000001</v>
      </c>
      <c r="BL166">
        <v>-113.15488329999999</v>
      </c>
      <c r="BM166">
        <v>0.15989999999999999</v>
      </c>
      <c r="BN166">
        <v>120</v>
      </c>
      <c r="BO166">
        <v>34</v>
      </c>
      <c r="BP166">
        <v>771</v>
      </c>
      <c r="BQ166">
        <v>12</v>
      </c>
      <c r="BR166" s="23">
        <v>0.21</v>
      </c>
      <c r="BS166">
        <v>8</v>
      </c>
      <c r="BU166">
        <v>0</v>
      </c>
      <c r="BV166">
        <v>0</v>
      </c>
      <c r="BY166">
        <v>0</v>
      </c>
      <c r="BZ166" s="9">
        <v>3077.93</v>
      </c>
      <c r="CA166">
        <v>-71.209999999999994</v>
      </c>
      <c r="CB166">
        <v>-41.96</v>
      </c>
      <c r="CC166">
        <v>-113.17</v>
      </c>
      <c r="CM166">
        <v>1</v>
      </c>
      <c r="CN166">
        <v>1</v>
      </c>
      <c r="CO166">
        <v>0.75</v>
      </c>
      <c r="CP166" s="9">
        <v>3189.96</v>
      </c>
      <c r="CQ166" s="9">
        <v>2298.59</v>
      </c>
      <c r="CR166" s="9">
        <v>3189.96</v>
      </c>
      <c r="CS166" s="9">
        <v>3079.68</v>
      </c>
      <c r="CT166">
        <v>100.87</v>
      </c>
      <c r="CU166">
        <v>83.49</v>
      </c>
      <c r="CV166">
        <v>57.6</v>
      </c>
      <c r="CW166">
        <v>52.53</v>
      </c>
      <c r="CX166">
        <v>43.27</v>
      </c>
      <c r="CY166">
        <v>30.96</v>
      </c>
      <c r="DA166">
        <v>-0.59542207800000002</v>
      </c>
      <c r="DB166">
        <v>0.55258251400000002</v>
      </c>
      <c r="DC166">
        <v>-0.59542207800000002</v>
      </c>
      <c r="FK166" s="9"/>
      <c r="FO166">
        <v>1</v>
      </c>
      <c r="FR166">
        <v>1</v>
      </c>
      <c r="FS166">
        <v>0</v>
      </c>
      <c r="FT166">
        <v>1</v>
      </c>
      <c r="FU166">
        <v>0</v>
      </c>
      <c r="FV166">
        <v>0</v>
      </c>
      <c r="FW166">
        <v>0.66833333299999997</v>
      </c>
      <c r="FX166">
        <v>0</v>
      </c>
      <c r="FY166">
        <v>-0.178335243</v>
      </c>
      <c r="FZ166">
        <v>8.9097610000000004E-3</v>
      </c>
      <c r="GA166">
        <v>0</v>
      </c>
      <c r="GB166">
        <v>0</v>
      </c>
      <c r="GC166">
        <v>1</v>
      </c>
      <c r="GD166">
        <v>1</v>
      </c>
      <c r="GK166">
        <v>0</v>
      </c>
      <c r="GL166">
        <v>0</v>
      </c>
      <c r="GM166">
        <v>0</v>
      </c>
      <c r="GN166">
        <v>1</v>
      </c>
      <c r="GO166">
        <v>0</v>
      </c>
      <c r="GP166">
        <v>0.66833333299999997</v>
      </c>
      <c r="GQ166">
        <v>0.33166666700000003</v>
      </c>
      <c r="GR166">
        <v>0</v>
      </c>
      <c r="GS166">
        <v>0</v>
      </c>
      <c r="GT166">
        <v>0</v>
      </c>
      <c r="GU166">
        <v>1</v>
      </c>
      <c r="GV166">
        <v>0</v>
      </c>
      <c r="GW166">
        <v>0</v>
      </c>
      <c r="GY166">
        <v>-1.917008E-3</v>
      </c>
      <c r="GZ166">
        <v>9.7992119999999999E-3</v>
      </c>
      <c r="HA166">
        <v>0</v>
      </c>
      <c r="HB166">
        <v>0</v>
      </c>
      <c r="HC166">
        <v>0</v>
      </c>
      <c r="HD166">
        <v>1</v>
      </c>
    </row>
    <row r="167" spans="9:212">
      <c r="I167" t="s">
        <v>260</v>
      </c>
      <c r="J167">
        <v>51</v>
      </c>
      <c r="K167">
        <v>273</v>
      </c>
      <c r="L167">
        <v>202209</v>
      </c>
      <c r="M167">
        <v>33</v>
      </c>
      <c r="N167">
        <v>1</v>
      </c>
      <c r="O167">
        <v>0</v>
      </c>
      <c r="P167">
        <v>3132.358635</v>
      </c>
      <c r="Q167">
        <v>57.596742499999998</v>
      </c>
      <c r="R167">
        <v>42.506155409999998</v>
      </c>
      <c r="S167">
        <v>0</v>
      </c>
      <c r="T167">
        <v>0</v>
      </c>
      <c r="U167">
        <v>0.15989999999999999</v>
      </c>
      <c r="V167">
        <v>120</v>
      </c>
      <c r="W167">
        <v>33</v>
      </c>
      <c r="X167">
        <v>87</v>
      </c>
      <c r="Y167">
        <v>771</v>
      </c>
      <c r="Z167">
        <v>8500</v>
      </c>
      <c r="AA167">
        <v>0.20499999999999999</v>
      </c>
      <c r="AB167">
        <v>113.15488329999999</v>
      </c>
      <c r="AC167">
        <v>0</v>
      </c>
      <c r="AD167">
        <v>1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3132.358635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F167" t="s">
        <v>261</v>
      </c>
      <c r="BG167">
        <v>0</v>
      </c>
      <c r="BH167">
        <v>202209</v>
      </c>
      <c r="BI167">
        <v>273</v>
      </c>
      <c r="BJ167">
        <v>87</v>
      </c>
      <c r="BK167">
        <v>3132.358635</v>
      </c>
      <c r="BL167">
        <v>-113.15488329999999</v>
      </c>
      <c r="BM167">
        <v>0.15989999999999999</v>
      </c>
      <c r="BN167">
        <v>120</v>
      </c>
      <c r="BO167">
        <v>33</v>
      </c>
      <c r="BP167">
        <v>771</v>
      </c>
      <c r="BQ167">
        <v>12</v>
      </c>
      <c r="BR167" s="23">
        <v>0.21</v>
      </c>
      <c r="BS167">
        <v>9</v>
      </c>
      <c r="BU167">
        <v>0</v>
      </c>
      <c r="BV167">
        <v>0</v>
      </c>
      <c r="BY167">
        <v>0</v>
      </c>
      <c r="BZ167" s="9">
        <v>3005.77</v>
      </c>
      <c r="CA167">
        <v>-72.16</v>
      </c>
      <c r="CB167">
        <v>-41.01</v>
      </c>
      <c r="CC167">
        <v>-113.17</v>
      </c>
      <c r="CM167">
        <v>1</v>
      </c>
      <c r="CN167">
        <v>1</v>
      </c>
      <c r="CO167">
        <v>0.73</v>
      </c>
      <c r="CP167" s="9">
        <v>3132.36</v>
      </c>
      <c r="CQ167" s="9">
        <v>2204.89</v>
      </c>
      <c r="CR167" s="9">
        <v>3132.36</v>
      </c>
      <c r="CS167" s="9">
        <v>3007.6</v>
      </c>
      <c r="CT167">
        <v>100.1</v>
      </c>
      <c r="CU167">
        <v>81.95</v>
      </c>
      <c r="CV167">
        <v>57.6</v>
      </c>
      <c r="CW167">
        <v>52.25</v>
      </c>
      <c r="CX167">
        <v>42.51</v>
      </c>
      <c r="CY167">
        <v>29.7</v>
      </c>
      <c r="DA167">
        <v>-0.47844349899999999</v>
      </c>
      <c r="DB167">
        <v>0.55170366299999996</v>
      </c>
      <c r="DC167">
        <v>-0.47844349899999999</v>
      </c>
      <c r="FK167" s="9"/>
      <c r="FO167">
        <v>1</v>
      </c>
      <c r="FR167">
        <v>1</v>
      </c>
      <c r="FS167">
        <v>0</v>
      </c>
      <c r="FT167">
        <v>1</v>
      </c>
      <c r="FU167">
        <v>0</v>
      </c>
      <c r="FV167">
        <v>0</v>
      </c>
      <c r="FW167">
        <v>0.66833333299999997</v>
      </c>
      <c r="FX167">
        <v>0</v>
      </c>
      <c r="FY167">
        <v>-3.8302450000000002E-2</v>
      </c>
      <c r="FZ167">
        <v>8.1209990000000003E-3</v>
      </c>
      <c r="GA167">
        <v>0</v>
      </c>
      <c r="GB167">
        <v>0</v>
      </c>
      <c r="GC167">
        <v>1</v>
      </c>
      <c r="GD167">
        <v>1</v>
      </c>
      <c r="GK167">
        <v>0</v>
      </c>
      <c r="GL167">
        <v>0</v>
      </c>
      <c r="GM167">
        <v>0</v>
      </c>
      <c r="GN167">
        <v>1</v>
      </c>
      <c r="GO167">
        <v>0</v>
      </c>
      <c r="GP167">
        <v>0.66833333299999997</v>
      </c>
      <c r="GQ167">
        <v>0.33166666700000003</v>
      </c>
      <c r="GR167">
        <v>0</v>
      </c>
      <c r="GS167">
        <v>0</v>
      </c>
      <c r="GT167">
        <v>0</v>
      </c>
      <c r="GU167">
        <v>1</v>
      </c>
      <c r="GV167">
        <v>0</v>
      </c>
      <c r="GW167">
        <v>0</v>
      </c>
      <c r="GY167">
        <v>0.115061571</v>
      </c>
      <c r="GZ167">
        <v>8.9203600000000004E-3</v>
      </c>
      <c r="HA167">
        <v>0</v>
      </c>
      <c r="HB167">
        <v>0</v>
      </c>
      <c r="HC167">
        <v>0</v>
      </c>
      <c r="HD167">
        <v>1</v>
      </c>
    </row>
    <row r="168" spans="9:212">
      <c r="I168" t="s">
        <v>260</v>
      </c>
      <c r="J168">
        <v>51</v>
      </c>
      <c r="K168">
        <v>274</v>
      </c>
      <c r="L168">
        <v>202210</v>
      </c>
      <c r="M168">
        <v>32</v>
      </c>
      <c r="N168">
        <v>1</v>
      </c>
      <c r="O168">
        <v>0</v>
      </c>
      <c r="P168">
        <v>3074.7618929999999</v>
      </c>
      <c r="Q168">
        <v>57.596742499999998</v>
      </c>
      <c r="R168">
        <v>41.738678810000003</v>
      </c>
      <c r="S168">
        <v>0</v>
      </c>
      <c r="T168">
        <v>0</v>
      </c>
      <c r="U168">
        <v>0.15989999999999999</v>
      </c>
      <c r="V168">
        <v>120</v>
      </c>
      <c r="W168">
        <v>32</v>
      </c>
      <c r="X168">
        <v>88</v>
      </c>
      <c r="Y168">
        <v>771</v>
      </c>
      <c r="Z168">
        <v>8500</v>
      </c>
      <c r="AA168">
        <v>0.20499999999999999</v>
      </c>
      <c r="AB168">
        <v>113.15488329999999</v>
      </c>
      <c r="AC168">
        <v>0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3074.7618929999999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F168" t="s">
        <v>261</v>
      </c>
      <c r="BG168">
        <v>0</v>
      </c>
      <c r="BH168">
        <v>202210</v>
      </c>
      <c r="BI168">
        <v>274</v>
      </c>
      <c r="BJ168">
        <v>88</v>
      </c>
      <c r="BK168">
        <v>3074.7618929999999</v>
      </c>
      <c r="BL168">
        <v>-113.15488329999999</v>
      </c>
      <c r="BM168">
        <v>0.15989999999999999</v>
      </c>
      <c r="BN168">
        <v>120</v>
      </c>
      <c r="BO168">
        <v>32</v>
      </c>
      <c r="BP168">
        <v>771</v>
      </c>
      <c r="BQ168">
        <v>12</v>
      </c>
      <c r="BR168" s="23">
        <v>0.21</v>
      </c>
      <c r="BS168">
        <v>10</v>
      </c>
      <c r="BU168">
        <v>0</v>
      </c>
      <c r="BV168">
        <v>0</v>
      </c>
      <c r="BY168">
        <v>0</v>
      </c>
      <c r="BZ168" s="9">
        <v>2932.66</v>
      </c>
      <c r="CA168">
        <v>-73.12</v>
      </c>
      <c r="CB168">
        <v>-40.049999999999997</v>
      </c>
      <c r="CC168">
        <v>-113.17</v>
      </c>
      <c r="CM168">
        <v>1</v>
      </c>
      <c r="CN168">
        <v>1</v>
      </c>
      <c r="CO168">
        <v>0.72</v>
      </c>
      <c r="CP168" s="9">
        <v>3074.76</v>
      </c>
      <c r="CQ168" s="9">
        <v>2112.9</v>
      </c>
      <c r="CR168" s="9">
        <v>3074.76</v>
      </c>
      <c r="CS168" s="9">
        <v>2934.59</v>
      </c>
      <c r="CT168">
        <v>99.34</v>
      </c>
      <c r="CU168">
        <v>80.430000000000007</v>
      </c>
      <c r="CV168">
        <v>57.6</v>
      </c>
      <c r="CW168">
        <v>51.96</v>
      </c>
      <c r="CX168">
        <v>41.74</v>
      </c>
      <c r="CY168">
        <v>28.47</v>
      </c>
      <c r="DA168">
        <v>-0.41482479500000002</v>
      </c>
      <c r="DB168">
        <v>0.55182066600000002</v>
      </c>
      <c r="DC168">
        <v>-0.41482479500000002</v>
      </c>
      <c r="FK168" s="9"/>
      <c r="FO168">
        <v>1</v>
      </c>
      <c r="FR168">
        <v>1</v>
      </c>
      <c r="FS168">
        <v>0</v>
      </c>
      <c r="FT168">
        <v>1</v>
      </c>
      <c r="FU168">
        <v>0</v>
      </c>
      <c r="FV168">
        <v>0</v>
      </c>
      <c r="FW168">
        <v>0.66833333299999997</v>
      </c>
      <c r="FX168">
        <v>0</v>
      </c>
      <c r="FY168">
        <v>-2.209829E-2</v>
      </c>
      <c r="FZ168">
        <v>7.787118E-3</v>
      </c>
      <c r="GA168">
        <v>0</v>
      </c>
      <c r="GB168">
        <v>0</v>
      </c>
      <c r="GC168">
        <v>1</v>
      </c>
      <c r="GD168">
        <v>1</v>
      </c>
      <c r="GK168">
        <v>0</v>
      </c>
      <c r="GL168">
        <v>0</v>
      </c>
      <c r="GM168">
        <v>0</v>
      </c>
      <c r="GN168">
        <v>1</v>
      </c>
      <c r="GO168">
        <v>0</v>
      </c>
      <c r="GP168">
        <v>0.66833333299999997</v>
      </c>
      <c r="GQ168">
        <v>0.33166666700000003</v>
      </c>
      <c r="GR168">
        <v>0</v>
      </c>
      <c r="GS168">
        <v>0</v>
      </c>
      <c r="GT168">
        <v>0</v>
      </c>
      <c r="GU168">
        <v>1</v>
      </c>
      <c r="GV168">
        <v>0</v>
      </c>
      <c r="GW168">
        <v>0</v>
      </c>
      <c r="GY168">
        <v>0.178680275</v>
      </c>
      <c r="GZ168">
        <v>9.0373629999999996E-3</v>
      </c>
      <c r="HA168">
        <v>0</v>
      </c>
      <c r="HB168">
        <v>0</v>
      </c>
      <c r="HC168">
        <v>0</v>
      </c>
      <c r="HD168">
        <v>1</v>
      </c>
    </row>
    <row r="169" spans="9:212">
      <c r="I169" t="s">
        <v>260</v>
      </c>
      <c r="J169">
        <v>51</v>
      </c>
      <c r="K169">
        <v>275</v>
      </c>
      <c r="L169">
        <v>202211</v>
      </c>
      <c r="M169">
        <v>31</v>
      </c>
      <c r="N169">
        <v>1</v>
      </c>
      <c r="O169">
        <v>0</v>
      </c>
      <c r="P169">
        <v>3017.1651499999998</v>
      </c>
      <c r="Q169">
        <v>57.596742499999998</v>
      </c>
      <c r="R169">
        <v>40.971202220000002</v>
      </c>
      <c r="S169">
        <v>0</v>
      </c>
      <c r="T169">
        <v>0</v>
      </c>
      <c r="U169">
        <v>0.15989999999999999</v>
      </c>
      <c r="V169">
        <v>120</v>
      </c>
      <c r="W169">
        <v>31</v>
      </c>
      <c r="X169">
        <v>89</v>
      </c>
      <c r="Y169">
        <v>771</v>
      </c>
      <c r="Z169">
        <v>8500</v>
      </c>
      <c r="AA169">
        <v>0.20499999999999999</v>
      </c>
      <c r="AB169">
        <v>113.15488329999999</v>
      </c>
      <c r="AC169">
        <v>0</v>
      </c>
      <c r="AD169">
        <v>1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3017.1651499999998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F169" t="s">
        <v>261</v>
      </c>
      <c r="BG169">
        <v>0</v>
      </c>
      <c r="BH169">
        <v>202211</v>
      </c>
      <c r="BI169">
        <v>275</v>
      </c>
      <c r="BJ169">
        <v>89</v>
      </c>
      <c r="BK169">
        <v>3017.1651499999998</v>
      </c>
      <c r="BL169">
        <v>-113.15488329999999</v>
      </c>
      <c r="BM169">
        <v>0.15989999999999999</v>
      </c>
      <c r="BN169">
        <v>120</v>
      </c>
      <c r="BO169">
        <v>31</v>
      </c>
      <c r="BP169">
        <v>771</v>
      </c>
      <c r="BQ169">
        <v>12</v>
      </c>
      <c r="BR169" s="23">
        <v>0.21</v>
      </c>
      <c r="BS169">
        <v>11</v>
      </c>
      <c r="BU169">
        <v>0</v>
      </c>
      <c r="BV169">
        <v>0</v>
      </c>
      <c r="BY169">
        <v>0</v>
      </c>
      <c r="BZ169" s="9">
        <v>2858.57</v>
      </c>
      <c r="CA169">
        <v>-74.09</v>
      </c>
      <c r="CB169">
        <v>-39.08</v>
      </c>
      <c r="CC169">
        <v>-113.17</v>
      </c>
      <c r="CM169">
        <v>1</v>
      </c>
      <c r="CN169">
        <v>1</v>
      </c>
      <c r="CO169">
        <v>0.71</v>
      </c>
      <c r="CP169" s="9">
        <v>3017.17</v>
      </c>
      <c r="CQ169" s="9">
        <v>2022.83</v>
      </c>
      <c r="CR169" s="9">
        <v>3017.17</v>
      </c>
      <c r="CS169" s="9">
        <v>2860.57</v>
      </c>
      <c r="CT169">
        <v>98.57</v>
      </c>
      <c r="CU169">
        <v>79.040000000000006</v>
      </c>
      <c r="CV169">
        <v>57.6</v>
      </c>
      <c r="CW169">
        <v>51.74</v>
      </c>
      <c r="CX169">
        <v>40.97</v>
      </c>
      <c r="CY169">
        <v>27.3</v>
      </c>
      <c r="DA169">
        <v>-0.60158197400000002</v>
      </c>
      <c r="DB169">
        <v>0.55052213900000002</v>
      </c>
      <c r="DC169">
        <v>-0.60158197400000002</v>
      </c>
      <c r="FK169" s="9"/>
      <c r="FO169">
        <v>1</v>
      </c>
      <c r="FR169">
        <v>1</v>
      </c>
      <c r="FS169">
        <v>0</v>
      </c>
      <c r="FT169">
        <v>1</v>
      </c>
      <c r="FU169">
        <v>0</v>
      </c>
      <c r="FV169">
        <v>0</v>
      </c>
      <c r="FW169">
        <v>0.66833333299999997</v>
      </c>
      <c r="FX169">
        <v>0</v>
      </c>
      <c r="FY169">
        <v>6.1592549999999998E-3</v>
      </c>
      <c r="FZ169">
        <v>8.3846849999999994E-3</v>
      </c>
      <c r="GA169">
        <v>0</v>
      </c>
      <c r="GB169">
        <v>0</v>
      </c>
      <c r="GC169">
        <v>1</v>
      </c>
      <c r="GD169">
        <v>1</v>
      </c>
      <c r="GK169">
        <v>0</v>
      </c>
      <c r="GL169">
        <v>0</v>
      </c>
      <c r="GM169">
        <v>0</v>
      </c>
      <c r="GN169">
        <v>1</v>
      </c>
      <c r="GO169">
        <v>0</v>
      </c>
      <c r="GP169">
        <v>0.66833333299999997</v>
      </c>
      <c r="GQ169">
        <v>0.33166666700000003</v>
      </c>
      <c r="GR169">
        <v>0</v>
      </c>
      <c r="GS169">
        <v>0</v>
      </c>
      <c r="GT169">
        <v>0</v>
      </c>
      <c r="GU169">
        <v>1</v>
      </c>
      <c r="GV169">
        <v>0</v>
      </c>
      <c r="GW169">
        <v>0</v>
      </c>
      <c r="GY169">
        <v>-8.0769039999999993E-3</v>
      </c>
      <c r="GZ169">
        <v>7.7388370000000001E-3</v>
      </c>
      <c r="HA169">
        <v>0</v>
      </c>
      <c r="HB169">
        <v>0</v>
      </c>
      <c r="HC169">
        <v>0</v>
      </c>
      <c r="HD169">
        <v>1</v>
      </c>
    </row>
    <row r="170" spans="9:212">
      <c r="I170" t="s">
        <v>260</v>
      </c>
      <c r="J170">
        <v>51</v>
      </c>
      <c r="K170">
        <v>276</v>
      </c>
      <c r="L170">
        <v>202212</v>
      </c>
      <c r="M170">
        <v>30</v>
      </c>
      <c r="N170">
        <v>1</v>
      </c>
      <c r="O170">
        <v>0</v>
      </c>
      <c r="P170">
        <v>2959.5684080000001</v>
      </c>
      <c r="Q170">
        <v>57.596742499999998</v>
      </c>
      <c r="R170">
        <v>40.20372562</v>
      </c>
      <c r="S170">
        <v>0</v>
      </c>
      <c r="T170">
        <v>0</v>
      </c>
      <c r="U170">
        <v>0.15989999999999999</v>
      </c>
      <c r="V170">
        <v>120</v>
      </c>
      <c r="W170">
        <v>30</v>
      </c>
      <c r="X170">
        <v>90</v>
      </c>
      <c r="Y170">
        <v>771</v>
      </c>
      <c r="Z170">
        <v>8500</v>
      </c>
      <c r="AA170">
        <v>0.20499999999999999</v>
      </c>
      <c r="AB170">
        <v>113.15488329999999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2959.5684080000001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F170" t="s">
        <v>261</v>
      </c>
      <c r="BG170">
        <v>0</v>
      </c>
      <c r="BH170">
        <v>202212</v>
      </c>
      <c r="BI170">
        <v>276</v>
      </c>
      <c r="BJ170">
        <v>90</v>
      </c>
      <c r="BK170">
        <v>2959.5684080000001</v>
      </c>
      <c r="BL170">
        <v>-113.15488329999999</v>
      </c>
      <c r="BM170">
        <v>0.15989999999999999</v>
      </c>
      <c r="BN170">
        <v>120</v>
      </c>
      <c r="BO170">
        <v>30</v>
      </c>
      <c r="BP170">
        <v>771</v>
      </c>
      <c r="BQ170">
        <v>12</v>
      </c>
      <c r="BR170" s="23">
        <v>0.21</v>
      </c>
      <c r="BS170">
        <v>12</v>
      </c>
      <c r="BU170">
        <v>0</v>
      </c>
      <c r="BV170">
        <v>0</v>
      </c>
      <c r="BY170">
        <v>0</v>
      </c>
      <c r="BZ170" s="9">
        <v>2783.49</v>
      </c>
      <c r="CA170">
        <v>-75.08</v>
      </c>
      <c r="CB170">
        <v>-38.090000000000003</v>
      </c>
      <c r="CC170">
        <v>-113.17</v>
      </c>
      <c r="CM170">
        <v>1</v>
      </c>
      <c r="CN170">
        <v>1</v>
      </c>
      <c r="CO170">
        <v>0.69</v>
      </c>
      <c r="CP170" s="9">
        <v>2959.57</v>
      </c>
      <c r="CQ170" s="9">
        <v>1933.89</v>
      </c>
      <c r="CR170" s="9">
        <v>2959.57</v>
      </c>
      <c r="CS170" s="9">
        <v>2785.53</v>
      </c>
      <c r="CT170">
        <v>97.8</v>
      </c>
      <c r="CU170">
        <v>77.55</v>
      </c>
      <c r="CV170">
        <v>57.6</v>
      </c>
      <c r="CW170">
        <v>51.44</v>
      </c>
      <c r="CX170">
        <v>40.200000000000003</v>
      </c>
      <c r="CY170">
        <v>26.11</v>
      </c>
      <c r="DA170">
        <v>-0.41832617300000002</v>
      </c>
      <c r="DB170">
        <v>0.550186112</v>
      </c>
      <c r="DC170">
        <v>-0.41832617300000002</v>
      </c>
      <c r="FK170" s="9"/>
      <c r="FO170">
        <v>1</v>
      </c>
      <c r="FR170">
        <v>1</v>
      </c>
      <c r="FS170">
        <v>0</v>
      </c>
      <c r="FT170">
        <v>1</v>
      </c>
      <c r="FU170">
        <v>0</v>
      </c>
      <c r="FV170">
        <v>0</v>
      </c>
      <c r="FW170">
        <v>0.66833333299999997</v>
      </c>
      <c r="FX170">
        <v>0</v>
      </c>
      <c r="FY170">
        <v>-1.917008E-3</v>
      </c>
      <c r="FZ170">
        <v>9.7992119999999999E-3</v>
      </c>
      <c r="GA170">
        <v>0</v>
      </c>
      <c r="GB170">
        <v>0</v>
      </c>
      <c r="GC170">
        <v>1</v>
      </c>
      <c r="GD170">
        <v>1</v>
      </c>
      <c r="GK170">
        <v>0</v>
      </c>
      <c r="GL170">
        <v>0</v>
      </c>
      <c r="GM170">
        <v>0</v>
      </c>
      <c r="GN170">
        <v>1</v>
      </c>
      <c r="GO170">
        <v>0</v>
      </c>
      <c r="GP170">
        <v>0.66833333299999997</v>
      </c>
      <c r="GQ170">
        <v>0.33166666700000003</v>
      </c>
      <c r="GR170">
        <v>0</v>
      </c>
      <c r="GS170">
        <v>0</v>
      </c>
      <c r="GT170">
        <v>0</v>
      </c>
      <c r="GU170">
        <v>1</v>
      </c>
      <c r="GV170">
        <v>0</v>
      </c>
      <c r="GW170">
        <v>0</v>
      </c>
      <c r="GY170">
        <v>0.175178897</v>
      </c>
      <c r="GZ170">
        <v>7.4028100000000001E-3</v>
      </c>
      <c r="HA170">
        <v>0</v>
      </c>
      <c r="HB170">
        <v>0</v>
      </c>
      <c r="HC170">
        <v>0</v>
      </c>
      <c r="HD170">
        <v>1</v>
      </c>
    </row>
    <row r="171" spans="9:212">
      <c r="I171" t="s">
        <v>260</v>
      </c>
      <c r="J171">
        <v>51</v>
      </c>
      <c r="K171">
        <v>277</v>
      </c>
      <c r="L171">
        <v>202301</v>
      </c>
      <c r="M171">
        <v>29</v>
      </c>
      <c r="N171">
        <v>1</v>
      </c>
      <c r="O171">
        <v>0</v>
      </c>
      <c r="P171">
        <v>2901.971665</v>
      </c>
      <c r="Q171">
        <v>57.596742499999998</v>
      </c>
      <c r="R171">
        <v>39.436249029999999</v>
      </c>
      <c r="S171">
        <v>0</v>
      </c>
      <c r="T171">
        <v>0</v>
      </c>
      <c r="U171">
        <v>0.15989999999999999</v>
      </c>
      <c r="V171">
        <v>120</v>
      </c>
      <c r="W171">
        <v>29</v>
      </c>
      <c r="X171">
        <v>91</v>
      </c>
      <c r="Y171">
        <v>771</v>
      </c>
      <c r="Z171">
        <v>8500</v>
      </c>
      <c r="AA171">
        <v>0.20499999999999999</v>
      </c>
      <c r="AB171">
        <v>113.15488329999999</v>
      </c>
      <c r="AC171">
        <v>0</v>
      </c>
      <c r="AD171">
        <v>1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2901.971665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F171" t="s">
        <v>261</v>
      </c>
      <c r="BG171">
        <v>0</v>
      </c>
      <c r="BH171">
        <v>202301</v>
      </c>
      <c r="BI171">
        <v>277</v>
      </c>
      <c r="BJ171">
        <v>91</v>
      </c>
      <c r="BK171">
        <v>2901.971665</v>
      </c>
      <c r="BL171">
        <v>-113.15488329999999</v>
      </c>
      <c r="BM171">
        <v>0.15989999999999999</v>
      </c>
      <c r="BN171">
        <v>120</v>
      </c>
      <c r="BO171">
        <v>29</v>
      </c>
      <c r="BP171">
        <v>771</v>
      </c>
      <c r="BQ171">
        <v>12</v>
      </c>
      <c r="BR171" s="23">
        <v>0.21</v>
      </c>
      <c r="BS171">
        <v>1</v>
      </c>
      <c r="BU171">
        <v>0</v>
      </c>
      <c r="BV171">
        <v>0</v>
      </c>
      <c r="BY171">
        <v>0</v>
      </c>
      <c r="BZ171" s="9">
        <v>2707.41</v>
      </c>
      <c r="CA171">
        <v>-76.08</v>
      </c>
      <c r="CB171">
        <v>-37.090000000000003</v>
      </c>
      <c r="CC171">
        <v>-113.17</v>
      </c>
      <c r="CM171">
        <v>1</v>
      </c>
      <c r="CN171">
        <v>1</v>
      </c>
      <c r="CO171">
        <v>0.68</v>
      </c>
      <c r="CP171" s="9">
        <v>2901.97</v>
      </c>
      <c r="CQ171" s="9">
        <v>1846.39</v>
      </c>
      <c r="CR171" s="9">
        <v>2901.97</v>
      </c>
      <c r="CS171" s="9">
        <v>2709.33</v>
      </c>
      <c r="CT171">
        <v>97.03</v>
      </c>
      <c r="CU171">
        <v>76.239999999999995</v>
      </c>
      <c r="CV171">
        <v>57.6</v>
      </c>
      <c r="CW171">
        <v>51.25</v>
      </c>
      <c r="CX171">
        <v>39.44</v>
      </c>
      <c r="CY171">
        <v>24.99</v>
      </c>
      <c r="DA171">
        <v>-0.76065852700000003</v>
      </c>
      <c r="DB171">
        <v>0.55125863399999997</v>
      </c>
      <c r="DC171">
        <v>-0.76065852700000003</v>
      </c>
      <c r="FK171" s="9"/>
      <c r="FO171">
        <v>1</v>
      </c>
      <c r="FR171">
        <v>1</v>
      </c>
      <c r="FS171">
        <v>0</v>
      </c>
      <c r="FT171">
        <v>1</v>
      </c>
      <c r="FU171">
        <v>0</v>
      </c>
      <c r="FV171">
        <v>0</v>
      </c>
      <c r="FW171">
        <v>0.66833333299999997</v>
      </c>
      <c r="FX171">
        <v>0</v>
      </c>
      <c r="FY171">
        <v>0.115061571</v>
      </c>
      <c r="FZ171">
        <v>8.9203600000000004E-3</v>
      </c>
      <c r="GA171">
        <v>0</v>
      </c>
      <c r="GB171">
        <v>0</v>
      </c>
      <c r="GC171">
        <v>1</v>
      </c>
      <c r="GD171">
        <v>1</v>
      </c>
      <c r="GK171">
        <v>0</v>
      </c>
      <c r="GL171">
        <v>0</v>
      </c>
      <c r="GM171">
        <v>0</v>
      </c>
      <c r="GN171">
        <v>1</v>
      </c>
      <c r="GO171">
        <v>0</v>
      </c>
      <c r="GP171">
        <v>0.66833333299999997</v>
      </c>
      <c r="GQ171">
        <v>0.33166666700000003</v>
      </c>
      <c r="GR171">
        <v>0</v>
      </c>
      <c r="GS171">
        <v>0</v>
      </c>
      <c r="GT171">
        <v>0</v>
      </c>
      <c r="GU171">
        <v>1</v>
      </c>
      <c r="GV171">
        <v>0</v>
      </c>
      <c r="GW171">
        <v>0</v>
      </c>
      <c r="GY171">
        <v>-0.16715345700000001</v>
      </c>
      <c r="GZ171">
        <v>8.4753320000000004E-3</v>
      </c>
      <c r="HA171">
        <v>0</v>
      </c>
      <c r="HB171">
        <v>0</v>
      </c>
      <c r="HC171">
        <v>0</v>
      </c>
      <c r="HD171">
        <v>1</v>
      </c>
    </row>
    <row r="172" spans="9:212">
      <c r="I172" t="s">
        <v>260</v>
      </c>
      <c r="J172">
        <v>51</v>
      </c>
      <c r="K172">
        <v>278</v>
      </c>
      <c r="L172">
        <v>202302</v>
      </c>
      <c r="M172">
        <v>28</v>
      </c>
      <c r="N172">
        <v>1</v>
      </c>
      <c r="O172">
        <v>0</v>
      </c>
      <c r="P172">
        <v>2844.3749229999999</v>
      </c>
      <c r="Q172">
        <v>57.596742499999998</v>
      </c>
      <c r="R172">
        <v>38.668772439999998</v>
      </c>
      <c r="S172">
        <v>0</v>
      </c>
      <c r="T172">
        <v>0</v>
      </c>
      <c r="U172">
        <v>0.15989999999999999</v>
      </c>
      <c r="V172">
        <v>120</v>
      </c>
      <c r="W172">
        <v>28</v>
      </c>
      <c r="X172">
        <v>92</v>
      </c>
      <c r="Y172">
        <v>771</v>
      </c>
      <c r="Z172">
        <v>8500</v>
      </c>
      <c r="AA172">
        <v>0.20499999999999999</v>
      </c>
      <c r="AB172">
        <v>113.15488329999999</v>
      </c>
      <c r="AC172">
        <v>0</v>
      </c>
      <c r="AD172">
        <v>1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2844.3749229999999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F172" t="s">
        <v>261</v>
      </c>
      <c r="BG172">
        <v>0</v>
      </c>
      <c r="BH172">
        <v>202302</v>
      </c>
      <c r="BI172">
        <v>278</v>
      </c>
      <c r="BJ172">
        <v>92</v>
      </c>
      <c r="BK172">
        <v>2844.3749229999999</v>
      </c>
      <c r="BL172">
        <v>-113.15488329999999</v>
      </c>
      <c r="BM172">
        <v>0.15989999999999999</v>
      </c>
      <c r="BN172">
        <v>120</v>
      </c>
      <c r="BO172">
        <v>28</v>
      </c>
      <c r="BP172">
        <v>771</v>
      </c>
      <c r="BQ172">
        <v>12</v>
      </c>
      <c r="BR172" s="23">
        <v>0.21</v>
      </c>
      <c r="BS172">
        <v>2</v>
      </c>
      <c r="BU172">
        <v>0</v>
      </c>
      <c r="BV172">
        <v>0</v>
      </c>
      <c r="BY172">
        <v>0</v>
      </c>
      <c r="BZ172" s="9">
        <v>2630.32</v>
      </c>
      <c r="CA172">
        <v>-77.09</v>
      </c>
      <c r="CB172">
        <v>-36.08</v>
      </c>
      <c r="CC172">
        <v>-113.17</v>
      </c>
      <c r="CM172">
        <v>1</v>
      </c>
      <c r="CN172">
        <v>1</v>
      </c>
      <c r="CO172">
        <v>0.67</v>
      </c>
      <c r="CP172" s="9">
        <v>2844.37</v>
      </c>
      <c r="CQ172" s="9">
        <v>1761.55</v>
      </c>
      <c r="CR172" s="9">
        <v>2844.37</v>
      </c>
      <c r="CS172" s="9">
        <v>2632.18</v>
      </c>
      <c r="CT172">
        <v>96.27</v>
      </c>
      <c r="CU172">
        <v>74.900000000000006</v>
      </c>
      <c r="CV172">
        <v>57.6</v>
      </c>
      <c r="CW172">
        <v>51.02</v>
      </c>
      <c r="CX172">
        <v>38.67</v>
      </c>
      <c r="CY172">
        <v>23.88</v>
      </c>
      <c r="DA172">
        <v>-0.71185211000000004</v>
      </c>
      <c r="DB172">
        <v>0.55156892400000002</v>
      </c>
      <c r="DC172">
        <v>-0.71185211000000004</v>
      </c>
      <c r="FK172" s="9"/>
      <c r="FO172">
        <v>1</v>
      </c>
      <c r="FR172">
        <v>1</v>
      </c>
      <c r="FS172">
        <v>0</v>
      </c>
      <c r="FT172">
        <v>1</v>
      </c>
      <c r="FU172">
        <v>0</v>
      </c>
      <c r="FV172">
        <v>0</v>
      </c>
      <c r="FW172">
        <v>0.66833333299999997</v>
      </c>
      <c r="FX172">
        <v>0</v>
      </c>
      <c r="FY172">
        <v>0.178680275</v>
      </c>
      <c r="FZ172">
        <v>9.0373629999999996E-3</v>
      </c>
      <c r="GA172">
        <v>0</v>
      </c>
      <c r="GB172">
        <v>0</v>
      </c>
      <c r="GC172">
        <v>1</v>
      </c>
      <c r="GD172">
        <v>1</v>
      </c>
      <c r="GK172">
        <v>0</v>
      </c>
      <c r="GL172">
        <v>0</v>
      </c>
      <c r="GM172">
        <v>0</v>
      </c>
      <c r="GN172">
        <v>1</v>
      </c>
      <c r="GO172">
        <v>0</v>
      </c>
      <c r="GP172">
        <v>0.66833333299999997</v>
      </c>
      <c r="GQ172">
        <v>0.33166666700000003</v>
      </c>
      <c r="GR172">
        <v>0</v>
      </c>
      <c r="GS172">
        <v>0</v>
      </c>
      <c r="GT172">
        <v>0</v>
      </c>
      <c r="GU172">
        <v>1</v>
      </c>
      <c r="GV172">
        <v>0</v>
      </c>
      <c r="GW172">
        <v>0</v>
      </c>
      <c r="GY172">
        <v>-0.11834704</v>
      </c>
      <c r="GZ172">
        <v>8.7856219999999999E-3</v>
      </c>
      <c r="HA172">
        <v>0</v>
      </c>
      <c r="HB172">
        <v>0</v>
      </c>
      <c r="HC172">
        <v>0</v>
      </c>
      <c r="HD172">
        <v>1</v>
      </c>
    </row>
    <row r="173" spans="9:212">
      <c r="I173" t="s">
        <v>260</v>
      </c>
      <c r="J173">
        <v>51</v>
      </c>
      <c r="K173">
        <v>279</v>
      </c>
      <c r="L173">
        <v>202303</v>
      </c>
      <c r="M173">
        <v>27</v>
      </c>
      <c r="N173">
        <v>1</v>
      </c>
      <c r="O173">
        <v>0</v>
      </c>
      <c r="P173">
        <v>2786.7781799999998</v>
      </c>
      <c r="Q173">
        <v>57.596742499999998</v>
      </c>
      <c r="R173">
        <v>37.901295840000003</v>
      </c>
      <c r="S173">
        <v>0</v>
      </c>
      <c r="T173">
        <v>0</v>
      </c>
      <c r="U173">
        <v>0.15989999999999999</v>
      </c>
      <c r="V173">
        <v>120</v>
      </c>
      <c r="W173">
        <v>27</v>
      </c>
      <c r="X173">
        <v>93</v>
      </c>
      <c r="Y173">
        <v>771</v>
      </c>
      <c r="Z173">
        <v>8500</v>
      </c>
      <c r="AA173">
        <v>0.20499999999999999</v>
      </c>
      <c r="AB173">
        <v>113.15488329999999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2786.7781799999998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F173" t="s">
        <v>261</v>
      </c>
      <c r="BG173">
        <v>0</v>
      </c>
      <c r="BH173">
        <v>202303</v>
      </c>
      <c r="BI173">
        <v>279</v>
      </c>
      <c r="BJ173">
        <v>93</v>
      </c>
      <c r="BK173">
        <v>2786.7781799999998</v>
      </c>
      <c r="BL173">
        <v>-113.15488329999999</v>
      </c>
      <c r="BM173">
        <v>0.15989999999999999</v>
      </c>
      <c r="BN173">
        <v>120</v>
      </c>
      <c r="BO173">
        <v>27</v>
      </c>
      <c r="BP173">
        <v>771</v>
      </c>
      <c r="BQ173">
        <v>12</v>
      </c>
      <c r="BR173" s="23">
        <v>0.21</v>
      </c>
      <c r="BS173">
        <v>3</v>
      </c>
      <c r="BU173">
        <v>0</v>
      </c>
      <c r="BV173">
        <v>0</v>
      </c>
      <c r="BY173">
        <v>0</v>
      </c>
      <c r="BZ173" s="9">
        <v>2552.1999999999998</v>
      </c>
      <c r="CA173">
        <v>-78.12</v>
      </c>
      <c r="CB173">
        <v>-35.049999999999997</v>
      </c>
      <c r="CC173">
        <v>-113.17</v>
      </c>
      <c r="CM173">
        <v>1</v>
      </c>
      <c r="CN173">
        <v>1</v>
      </c>
      <c r="CO173">
        <v>0.66</v>
      </c>
      <c r="CP173" s="9">
        <v>2786.78</v>
      </c>
      <c r="CQ173" s="9">
        <v>1677.78</v>
      </c>
      <c r="CR173" s="9">
        <v>2786.78</v>
      </c>
      <c r="CS173" s="9">
        <v>2553.91</v>
      </c>
      <c r="CT173">
        <v>95.5</v>
      </c>
      <c r="CU173">
        <v>73.53</v>
      </c>
      <c r="CV173">
        <v>57.6</v>
      </c>
      <c r="CW173">
        <v>50.76</v>
      </c>
      <c r="CX173">
        <v>37.9</v>
      </c>
      <c r="CY173">
        <v>22.78</v>
      </c>
      <c r="DA173">
        <v>-0.60462933100000005</v>
      </c>
      <c r="DB173">
        <v>0.55390962099999996</v>
      </c>
      <c r="DC173">
        <v>-0.60462933100000005</v>
      </c>
      <c r="FK173" s="9"/>
      <c r="FO173">
        <v>1</v>
      </c>
      <c r="FR173">
        <v>1</v>
      </c>
      <c r="FS173">
        <v>0</v>
      </c>
      <c r="FT173">
        <v>1</v>
      </c>
      <c r="FU173">
        <v>0</v>
      </c>
      <c r="FV173">
        <v>0</v>
      </c>
      <c r="FW173">
        <v>0.66833333299999997</v>
      </c>
      <c r="FX173">
        <v>0</v>
      </c>
      <c r="FY173">
        <v>-8.0769039999999993E-3</v>
      </c>
      <c r="FZ173">
        <v>7.7388370000000001E-3</v>
      </c>
      <c r="GA173">
        <v>0</v>
      </c>
      <c r="GB173">
        <v>0</v>
      </c>
      <c r="GC173">
        <v>1</v>
      </c>
      <c r="GD173">
        <v>1</v>
      </c>
      <c r="GK173">
        <v>0</v>
      </c>
      <c r="GL173">
        <v>0</v>
      </c>
      <c r="GM173">
        <v>0</v>
      </c>
      <c r="GN173">
        <v>1</v>
      </c>
      <c r="GO173">
        <v>0</v>
      </c>
      <c r="GP173">
        <v>0.66833333299999997</v>
      </c>
      <c r="GQ173">
        <v>0.33166666700000003</v>
      </c>
      <c r="GR173">
        <v>0</v>
      </c>
      <c r="GS173">
        <v>0</v>
      </c>
      <c r="GT173">
        <v>0</v>
      </c>
      <c r="GU173">
        <v>1</v>
      </c>
      <c r="GV173">
        <v>0</v>
      </c>
      <c r="GW173">
        <v>0</v>
      </c>
      <c r="GY173">
        <v>-1.1124261E-2</v>
      </c>
      <c r="GZ173">
        <v>1.1126319000000001E-2</v>
      </c>
      <c r="HA173">
        <v>0</v>
      </c>
      <c r="HB173">
        <v>0</v>
      </c>
      <c r="HC173">
        <v>0</v>
      </c>
      <c r="HD173">
        <v>1</v>
      </c>
    </row>
    <row r="174" spans="9:212">
      <c r="I174" t="s">
        <v>260</v>
      </c>
      <c r="J174">
        <v>51</v>
      </c>
      <c r="K174">
        <v>280</v>
      </c>
      <c r="L174">
        <v>202304</v>
      </c>
      <c r="M174">
        <v>26</v>
      </c>
      <c r="N174">
        <v>1</v>
      </c>
      <c r="O174">
        <v>0</v>
      </c>
      <c r="P174">
        <v>2729.1814380000001</v>
      </c>
      <c r="Q174">
        <v>57.596742499999998</v>
      </c>
      <c r="R174">
        <v>37.133819250000002</v>
      </c>
      <c r="S174">
        <v>0</v>
      </c>
      <c r="T174">
        <v>0</v>
      </c>
      <c r="U174">
        <v>0.15989999999999999</v>
      </c>
      <c r="V174">
        <v>120</v>
      </c>
      <c r="W174">
        <v>26</v>
      </c>
      <c r="X174">
        <v>94</v>
      </c>
      <c r="Y174">
        <v>771</v>
      </c>
      <c r="Z174">
        <v>8500</v>
      </c>
      <c r="AA174">
        <v>0.20499999999999999</v>
      </c>
      <c r="AB174">
        <v>113.15488329999999</v>
      </c>
      <c r="AC174">
        <v>0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2729.1814380000001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F174" t="s">
        <v>261</v>
      </c>
      <c r="BG174">
        <v>0</v>
      </c>
      <c r="BH174">
        <v>202304</v>
      </c>
      <c r="BI174">
        <v>280</v>
      </c>
      <c r="BJ174">
        <v>94</v>
      </c>
      <c r="BK174">
        <v>2729.1814380000001</v>
      </c>
      <c r="BL174">
        <v>-113.15488329999999</v>
      </c>
      <c r="BM174">
        <v>0.15989999999999999</v>
      </c>
      <c r="BN174">
        <v>120</v>
      </c>
      <c r="BO174">
        <v>26</v>
      </c>
      <c r="BP174">
        <v>771</v>
      </c>
      <c r="BQ174">
        <v>12</v>
      </c>
      <c r="BR174" s="23">
        <v>0.21</v>
      </c>
      <c r="BS174">
        <v>4</v>
      </c>
      <c r="BU174">
        <v>0</v>
      </c>
      <c r="BV174">
        <v>0</v>
      </c>
      <c r="BY174">
        <v>0</v>
      </c>
      <c r="BZ174" s="9">
        <v>2473.04</v>
      </c>
      <c r="CA174">
        <v>-79.16</v>
      </c>
      <c r="CB174">
        <v>-34.01</v>
      </c>
      <c r="CC174">
        <v>-113.17</v>
      </c>
      <c r="CM174">
        <v>1</v>
      </c>
      <c r="CN174">
        <v>1</v>
      </c>
      <c r="CO174">
        <v>0.65</v>
      </c>
      <c r="CP174" s="9">
        <v>2729.18</v>
      </c>
      <c r="CQ174" s="9">
        <v>1597.27</v>
      </c>
      <c r="CR174" s="9">
        <v>2729.18</v>
      </c>
      <c r="CS174" s="9">
        <v>2474.7399999999998</v>
      </c>
      <c r="CT174">
        <v>94.73</v>
      </c>
      <c r="CU174">
        <v>72.27</v>
      </c>
      <c r="CV174">
        <v>57.6</v>
      </c>
      <c r="CW174">
        <v>50.55</v>
      </c>
      <c r="CX174">
        <v>37.130000000000003</v>
      </c>
      <c r="CY174">
        <v>21.72</v>
      </c>
      <c r="DA174">
        <v>-0.771840313</v>
      </c>
      <c r="DB174">
        <v>0.55169306299999998</v>
      </c>
      <c r="DC174">
        <v>-0.771840313</v>
      </c>
      <c r="FK174" s="9"/>
      <c r="FO174">
        <v>1</v>
      </c>
      <c r="FR174">
        <v>1</v>
      </c>
      <c r="FS174">
        <v>0</v>
      </c>
      <c r="FT174">
        <v>1</v>
      </c>
      <c r="FU174">
        <v>0</v>
      </c>
      <c r="FV174">
        <v>0</v>
      </c>
      <c r="FW174">
        <v>0.66833333299999997</v>
      </c>
      <c r="FX174">
        <v>0</v>
      </c>
      <c r="FY174">
        <v>0.175178897</v>
      </c>
      <c r="FZ174">
        <v>7.4028100000000001E-3</v>
      </c>
      <c r="GA174">
        <v>0</v>
      </c>
      <c r="GB174">
        <v>0</v>
      </c>
      <c r="GC174">
        <v>1</v>
      </c>
      <c r="GD174">
        <v>1</v>
      </c>
      <c r="GK174">
        <v>0</v>
      </c>
      <c r="GL174">
        <v>0</v>
      </c>
      <c r="GM174">
        <v>0</v>
      </c>
      <c r="GN174">
        <v>1</v>
      </c>
      <c r="GO174">
        <v>0</v>
      </c>
      <c r="GP174">
        <v>0.66833333299999997</v>
      </c>
      <c r="GQ174">
        <v>0.33166666700000003</v>
      </c>
      <c r="GR174">
        <v>0</v>
      </c>
      <c r="GS174">
        <v>0</v>
      </c>
      <c r="GT174">
        <v>0</v>
      </c>
      <c r="GU174">
        <v>1</v>
      </c>
      <c r="GV174">
        <v>0</v>
      </c>
      <c r="GW174">
        <v>0</v>
      </c>
      <c r="GY174">
        <v>-0.178335243</v>
      </c>
      <c r="GZ174">
        <v>8.9097610000000004E-3</v>
      </c>
      <c r="HA174">
        <v>0</v>
      </c>
      <c r="HB174">
        <v>0</v>
      </c>
      <c r="HC174">
        <v>0</v>
      </c>
      <c r="HD174">
        <v>1</v>
      </c>
    </row>
    <row r="175" spans="9:212">
      <c r="I175" t="s">
        <v>260</v>
      </c>
      <c r="J175">
        <v>51</v>
      </c>
      <c r="K175">
        <v>281</v>
      </c>
      <c r="L175">
        <v>202305</v>
      </c>
      <c r="M175">
        <v>25</v>
      </c>
      <c r="N175">
        <v>1</v>
      </c>
      <c r="O175">
        <v>0</v>
      </c>
      <c r="P175">
        <v>2671.584695</v>
      </c>
      <c r="Q175">
        <v>57.596742499999998</v>
      </c>
      <c r="R175">
        <v>36.36634265</v>
      </c>
      <c r="S175">
        <v>0</v>
      </c>
      <c r="T175">
        <v>0</v>
      </c>
      <c r="U175">
        <v>0.15989999999999999</v>
      </c>
      <c r="V175">
        <v>120</v>
      </c>
      <c r="W175">
        <v>25</v>
      </c>
      <c r="X175">
        <v>95</v>
      </c>
      <c r="Y175">
        <v>771</v>
      </c>
      <c r="Z175">
        <v>8500</v>
      </c>
      <c r="AA175">
        <v>0.20499999999999999</v>
      </c>
      <c r="AB175">
        <v>113.15488329999999</v>
      </c>
      <c r="AC175">
        <v>0</v>
      </c>
      <c r="AD175">
        <v>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2671.584695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F175" t="s">
        <v>261</v>
      </c>
      <c r="BG175">
        <v>0</v>
      </c>
      <c r="BH175">
        <v>202305</v>
      </c>
      <c r="BI175">
        <v>281</v>
      </c>
      <c r="BJ175">
        <v>95</v>
      </c>
      <c r="BK175">
        <v>2671.584695</v>
      </c>
      <c r="BL175">
        <v>-113.15488329999999</v>
      </c>
      <c r="BM175">
        <v>0.15989999999999999</v>
      </c>
      <c r="BN175">
        <v>120</v>
      </c>
      <c r="BO175">
        <v>25</v>
      </c>
      <c r="BP175">
        <v>771</v>
      </c>
      <c r="BQ175">
        <v>12</v>
      </c>
      <c r="BR175" s="23">
        <v>0.21</v>
      </c>
      <c r="BS175">
        <v>5</v>
      </c>
      <c r="BU175">
        <v>0</v>
      </c>
      <c r="BV175">
        <v>0</v>
      </c>
      <c r="BY175">
        <v>0</v>
      </c>
      <c r="BZ175" s="9">
        <v>2392.8200000000002</v>
      </c>
      <c r="CA175">
        <v>-80.22</v>
      </c>
      <c r="CB175">
        <v>-32.950000000000003</v>
      </c>
      <c r="CC175">
        <v>-113.17</v>
      </c>
      <c r="CM175">
        <v>1</v>
      </c>
      <c r="CN175">
        <v>1</v>
      </c>
      <c r="CO175">
        <v>0.63</v>
      </c>
      <c r="CP175" s="9">
        <v>2671.58</v>
      </c>
      <c r="CQ175" s="9">
        <v>1518.46</v>
      </c>
      <c r="CR175" s="9">
        <v>2671.58</v>
      </c>
      <c r="CS175" s="9">
        <v>2394.5700000000002</v>
      </c>
      <c r="CT175">
        <v>93.96</v>
      </c>
      <c r="CU175">
        <v>70.98</v>
      </c>
      <c r="CV175">
        <v>57.6</v>
      </c>
      <c r="CW175">
        <v>50.31</v>
      </c>
      <c r="CX175">
        <v>36.369999999999997</v>
      </c>
      <c r="CY175">
        <v>20.67</v>
      </c>
      <c r="DA175">
        <v>-0.63180751999999996</v>
      </c>
      <c r="DB175">
        <v>0.55090430099999999</v>
      </c>
      <c r="DC175">
        <v>-0.63180751999999996</v>
      </c>
      <c r="FK175" s="9"/>
      <c r="FO175">
        <v>1</v>
      </c>
      <c r="FR175">
        <v>1</v>
      </c>
      <c r="FS175">
        <v>0</v>
      </c>
      <c r="FT175">
        <v>1</v>
      </c>
      <c r="FU175">
        <v>0</v>
      </c>
      <c r="FV175">
        <v>0</v>
      </c>
      <c r="FW175">
        <v>0.66833333299999997</v>
      </c>
      <c r="FX175">
        <v>0</v>
      </c>
      <c r="FY175">
        <v>-0.16715345700000001</v>
      </c>
      <c r="FZ175">
        <v>8.4753320000000004E-3</v>
      </c>
      <c r="GA175">
        <v>0</v>
      </c>
      <c r="GB175">
        <v>0</v>
      </c>
      <c r="GC175">
        <v>1</v>
      </c>
      <c r="GD175">
        <v>1</v>
      </c>
      <c r="GK175">
        <v>0</v>
      </c>
      <c r="GL175">
        <v>0</v>
      </c>
      <c r="GM175">
        <v>0</v>
      </c>
      <c r="GN175">
        <v>1</v>
      </c>
      <c r="GO175">
        <v>0</v>
      </c>
      <c r="GP175">
        <v>0.66833333299999997</v>
      </c>
      <c r="GQ175">
        <v>0.33166666700000003</v>
      </c>
      <c r="GR175">
        <v>0</v>
      </c>
      <c r="GS175">
        <v>0</v>
      </c>
      <c r="GT175">
        <v>0</v>
      </c>
      <c r="GU175">
        <v>1</v>
      </c>
      <c r="GV175">
        <v>0</v>
      </c>
      <c r="GW175">
        <v>0</v>
      </c>
      <c r="GY175">
        <v>-3.8302450000000002E-2</v>
      </c>
      <c r="GZ175">
        <v>8.1209990000000003E-3</v>
      </c>
      <c r="HA175">
        <v>0</v>
      </c>
      <c r="HB175">
        <v>0</v>
      </c>
      <c r="HC175">
        <v>0</v>
      </c>
      <c r="HD175">
        <v>1</v>
      </c>
    </row>
    <row r="176" spans="9:212">
      <c r="I176" t="s">
        <v>260</v>
      </c>
      <c r="J176">
        <v>51</v>
      </c>
      <c r="K176">
        <v>282</v>
      </c>
      <c r="L176">
        <v>202306</v>
      </c>
      <c r="M176">
        <v>24</v>
      </c>
      <c r="N176">
        <v>1</v>
      </c>
      <c r="O176">
        <v>0</v>
      </c>
      <c r="P176">
        <v>2613.9879529999998</v>
      </c>
      <c r="Q176">
        <v>57.596742499999998</v>
      </c>
      <c r="R176">
        <v>35.598866059999999</v>
      </c>
      <c r="S176">
        <v>0</v>
      </c>
      <c r="T176">
        <v>0</v>
      </c>
      <c r="U176">
        <v>0.15989999999999999</v>
      </c>
      <c r="V176">
        <v>120</v>
      </c>
      <c r="W176">
        <v>24</v>
      </c>
      <c r="X176">
        <v>96</v>
      </c>
      <c r="Y176">
        <v>771</v>
      </c>
      <c r="Z176">
        <v>8500</v>
      </c>
      <c r="AA176">
        <v>0.20499999999999999</v>
      </c>
      <c r="AB176">
        <v>113.15488329999999</v>
      </c>
      <c r="AC176">
        <v>0</v>
      </c>
      <c r="AD176">
        <v>1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2613.9879529999998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F176" t="s">
        <v>261</v>
      </c>
      <c r="BG176">
        <v>0</v>
      </c>
      <c r="BH176">
        <v>202306</v>
      </c>
      <c r="BI176">
        <v>282</v>
      </c>
      <c r="BJ176">
        <v>96</v>
      </c>
      <c r="BK176">
        <v>2613.9879529999998</v>
      </c>
      <c r="BL176">
        <v>-113.15488329999999</v>
      </c>
      <c r="BM176">
        <v>0.15989999999999999</v>
      </c>
      <c r="BN176">
        <v>120</v>
      </c>
      <c r="BO176">
        <v>24</v>
      </c>
      <c r="BP176">
        <v>771</v>
      </c>
      <c r="BQ176">
        <v>12</v>
      </c>
      <c r="BR176" s="23">
        <v>0.21</v>
      </c>
      <c r="BS176">
        <v>6</v>
      </c>
      <c r="BU176">
        <v>0</v>
      </c>
      <c r="BV176">
        <v>0</v>
      </c>
      <c r="BY176">
        <v>0</v>
      </c>
      <c r="BZ176" s="9">
        <v>2311.54</v>
      </c>
      <c r="CA176">
        <v>-81.28</v>
      </c>
      <c r="CB176">
        <v>-31.88</v>
      </c>
      <c r="CC176">
        <v>-113.17</v>
      </c>
      <c r="CM176">
        <v>1</v>
      </c>
      <c r="CN176">
        <v>1</v>
      </c>
      <c r="CO176">
        <v>0.62</v>
      </c>
      <c r="CP176" s="9">
        <v>2613.9899999999998</v>
      </c>
      <c r="CQ176" s="9">
        <v>1440.93</v>
      </c>
      <c r="CR176" s="9">
        <v>2613.9899999999998</v>
      </c>
      <c r="CS176" s="9">
        <v>2313.27</v>
      </c>
      <c r="CT176">
        <v>93.2</v>
      </c>
      <c r="CU176">
        <v>69.72</v>
      </c>
      <c r="CV176">
        <v>57.6</v>
      </c>
      <c r="CW176">
        <v>50.07</v>
      </c>
      <c r="CX176">
        <v>35.6</v>
      </c>
      <c r="CY176">
        <v>19.649999999999999</v>
      </c>
      <c r="DA176">
        <v>-0.61560336000000004</v>
      </c>
      <c r="DB176">
        <v>0.55057042</v>
      </c>
      <c r="DC176">
        <v>-0.61560336000000004</v>
      </c>
      <c r="FK176" s="9"/>
      <c r="FO176">
        <v>1</v>
      </c>
      <c r="FR176">
        <v>1</v>
      </c>
      <c r="FS176">
        <v>0</v>
      </c>
      <c r="FT176">
        <v>1</v>
      </c>
      <c r="FU176">
        <v>0</v>
      </c>
      <c r="FV176">
        <v>0</v>
      </c>
      <c r="FW176">
        <v>0.66833333299999997</v>
      </c>
      <c r="FX176">
        <v>0</v>
      </c>
      <c r="FY176">
        <v>-0.11834704</v>
      </c>
      <c r="FZ176">
        <v>8.7856219999999999E-3</v>
      </c>
      <c r="GA176">
        <v>0</v>
      </c>
      <c r="GB176">
        <v>0</v>
      </c>
      <c r="GC176">
        <v>1</v>
      </c>
      <c r="GD176">
        <v>1</v>
      </c>
      <c r="GK176">
        <v>0</v>
      </c>
      <c r="GL176">
        <v>0</v>
      </c>
      <c r="GM176">
        <v>0</v>
      </c>
      <c r="GN176">
        <v>1</v>
      </c>
      <c r="GO176">
        <v>0</v>
      </c>
      <c r="GP176">
        <v>0.66833333299999997</v>
      </c>
      <c r="GQ176">
        <v>0.33166666700000003</v>
      </c>
      <c r="GR176">
        <v>0</v>
      </c>
      <c r="GS176">
        <v>0</v>
      </c>
      <c r="GT176">
        <v>0</v>
      </c>
      <c r="GU176">
        <v>1</v>
      </c>
      <c r="GV176">
        <v>0</v>
      </c>
      <c r="GW176">
        <v>0</v>
      </c>
      <c r="GY176">
        <v>-2.209829E-2</v>
      </c>
      <c r="GZ176">
        <v>7.787118E-3</v>
      </c>
      <c r="HA176">
        <v>0</v>
      </c>
      <c r="HB176">
        <v>0</v>
      </c>
      <c r="HC176">
        <v>0</v>
      </c>
      <c r="HD176">
        <v>1</v>
      </c>
    </row>
    <row r="177" spans="9:212">
      <c r="I177" t="s">
        <v>260</v>
      </c>
      <c r="J177">
        <v>51</v>
      </c>
      <c r="K177">
        <v>283</v>
      </c>
      <c r="L177">
        <v>202307</v>
      </c>
      <c r="M177">
        <v>23</v>
      </c>
      <c r="N177">
        <v>1</v>
      </c>
      <c r="O177">
        <v>0</v>
      </c>
      <c r="P177">
        <v>2556.3912099999998</v>
      </c>
      <c r="Q177">
        <v>57.596742499999998</v>
      </c>
      <c r="R177">
        <v>34.831389469999998</v>
      </c>
      <c r="S177">
        <v>0</v>
      </c>
      <c r="T177">
        <v>0</v>
      </c>
      <c r="U177">
        <v>0.15989999999999999</v>
      </c>
      <c r="V177">
        <v>120</v>
      </c>
      <c r="W177">
        <v>23</v>
      </c>
      <c r="X177">
        <v>97</v>
      </c>
      <c r="Y177">
        <v>771</v>
      </c>
      <c r="Z177">
        <v>8500</v>
      </c>
      <c r="AA177">
        <v>0.20499999999999999</v>
      </c>
      <c r="AB177">
        <v>113.15488329999999</v>
      </c>
      <c r="AC177">
        <v>0</v>
      </c>
      <c r="AD177">
        <v>1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2556.3912099999998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F177" t="s">
        <v>261</v>
      </c>
      <c r="BG177">
        <v>0</v>
      </c>
      <c r="BH177">
        <v>202307</v>
      </c>
      <c r="BI177">
        <v>283</v>
      </c>
      <c r="BJ177">
        <v>97</v>
      </c>
      <c r="BK177">
        <v>2556.3912099999998</v>
      </c>
      <c r="BL177">
        <v>-113.15488329999999</v>
      </c>
      <c r="BM177">
        <v>0.15989999999999999</v>
      </c>
      <c r="BN177">
        <v>120</v>
      </c>
      <c r="BO177">
        <v>23</v>
      </c>
      <c r="BP177">
        <v>771</v>
      </c>
      <c r="BQ177">
        <v>12</v>
      </c>
      <c r="BR177" s="23">
        <v>0.21</v>
      </c>
      <c r="BS177">
        <v>7</v>
      </c>
      <c r="BU177">
        <v>0</v>
      </c>
      <c r="BV177">
        <v>0</v>
      </c>
      <c r="BY177">
        <v>0</v>
      </c>
      <c r="BZ177" s="9">
        <v>2229.17</v>
      </c>
      <c r="CA177">
        <v>-82.37</v>
      </c>
      <c r="CB177">
        <v>-30.8</v>
      </c>
      <c r="CC177">
        <v>-113.17</v>
      </c>
      <c r="CM177">
        <v>1</v>
      </c>
      <c r="CN177">
        <v>1</v>
      </c>
      <c r="CO177">
        <v>0.61</v>
      </c>
      <c r="CP177" s="9">
        <v>2556.39</v>
      </c>
      <c r="CQ177" s="9">
        <v>1365.5</v>
      </c>
      <c r="CR177" s="9">
        <v>2556.39</v>
      </c>
      <c r="CS177" s="9">
        <v>2231.0100000000002</v>
      </c>
      <c r="CT177">
        <v>92.43</v>
      </c>
      <c r="CU177">
        <v>68.47</v>
      </c>
      <c r="CV177">
        <v>57.6</v>
      </c>
      <c r="CW177">
        <v>49.83</v>
      </c>
      <c r="CX177">
        <v>34.83</v>
      </c>
      <c r="CY177">
        <v>18.64</v>
      </c>
      <c r="DA177">
        <v>-0.58734581500000005</v>
      </c>
      <c r="DB177">
        <v>0.55116798700000003</v>
      </c>
      <c r="DC177">
        <v>-0.58734581500000005</v>
      </c>
      <c r="FK177" s="9"/>
      <c r="FO177">
        <v>1</v>
      </c>
      <c r="FR177">
        <v>1</v>
      </c>
      <c r="FS177">
        <v>0</v>
      </c>
      <c r="FT177">
        <v>1</v>
      </c>
      <c r="FU177">
        <v>0</v>
      </c>
      <c r="FV177">
        <v>0</v>
      </c>
      <c r="FW177">
        <v>0.66833333299999997</v>
      </c>
      <c r="FX177">
        <v>0</v>
      </c>
      <c r="FY177">
        <v>-1.1124261E-2</v>
      </c>
      <c r="FZ177">
        <v>1.1126319000000001E-2</v>
      </c>
      <c r="GA177">
        <v>0</v>
      </c>
      <c r="GB177">
        <v>0</v>
      </c>
      <c r="GC177">
        <v>1</v>
      </c>
      <c r="GD177">
        <v>1</v>
      </c>
      <c r="GK177">
        <v>0</v>
      </c>
      <c r="GL177">
        <v>0</v>
      </c>
      <c r="GM177">
        <v>0</v>
      </c>
      <c r="GN177">
        <v>1</v>
      </c>
      <c r="GO177">
        <v>0</v>
      </c>
      <c r="GP177">
        <v>0.66833333299999997</v>
      </c>
      <c r="GQ177">
        <v>0.33166666700000003</v>
      </c>
      <c r="GR177">
        <v>0</v>
      </c>
      <c r="GS177">
        <v>0</v>
      </c>
      <c r="GT177">
        <v>0</v>
      </c>
      <c r="GU177">
        <v>1</v>
      </c>
      <c r="GV177">
        <v>0</v>
      </c>
      <c r="GW177">
        <v>0</v>
      </c>
      <c r="GY177">
        <v>6.1592549999999998E-3</v>
      </c>
      <c r="GZ177">
        <v>8.3846849999999994E-3</v>
      </c>
      <c r="HA177">
        <v>0</v>
      </c>
      <c r="HB177">
        <v>0</v>
      </c>
      <c r="HC177">
        <v>0</v>
      </c>
      <c r="HD177">
        <v>1</v>
      </c>
    </row>
    <row r="178" spans="9:212">
      <c r="I178" t="s">
        <v>260</v>
      </c>
      <c r="J178">
        <v>51</v>
      </c>
      <c r="K178">
        <v>284</v>
      </c>
      <c r="L178">
        <v>202308</v>
      </c>
      <c r="M178">
        <v>22</v>
      </c>
      <c r="N178">
        <v>1</v>
      </c>
      <c r="O178">
        <v>0</v>
      </c>
      <c r="P178">
        <v>2498.7944680000001</v>
      </c>
      <c r="Q178">
        <v>57.596742499999998</v>
      </c>
      <c r="R178">
        <v>34.063912870000003</v>
      </c>
      <c r="S178">
        <v>0</v>
      </c>
      <c r="T178">
        <v>0</v>
      </c>
      <c r="U178">
        <v>0.15989999999999999</v>
      </c>
      <c r="V178">
        <v>120</v>
      </c>
      <c r="W178">
        <v>22</v>
      </c>
      <c r="X178">
        <v>98</v>
      </c>
      <c r="Y178">
        <v>771</v>
      </c>
      <c r="Z178">
        <v>8500</v>
      </c>
      <c r="AA178">
        <v>0.20499999999999999</v>
      </c>
      <c r="AB178">
        <v>113.15488329999999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2498.7944680000001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F178" t="s">
        <v>261</v>
      </c>
      <c r="BG178">
        <v>0</v>
      </c>
      <c r="BH178">
        <v>202308</v>
      </c>
      <c r="BI178">
        <v>284</v>
      </c>
      <c r="BJ178">
        <v>98</v>
      </c>
      <c r="BK178">
        <v>2498.7944680000001</v>
      </c>
      <c r="BL178">
        <v>-113.15488329999999</v>
      </c>
      <c r="BM178">
        <v>0.15989999999999999</v>
      </c>
      <c r="BN178">
        <v>120</v>
      </c>
      <c r="BO178">
        <v>22</v>
      </c>
      <c r="BP178">
        <v>771</v>
      </c>
      <c r="BQ178">
        <v>12</v>
      </c>
      <c r="BR178" s="23">
        <v>0.21</v>
      </c>
      <c r="BS178">
        <v>8</v>
      </c>
      <c r="BU178">
        <v>0</v>
      </c>
      <c r="BV178">
        <v>0</v>
      </c>
      <c r="BY178">
        <v>0</v>
      </c>
      <c r="BZ178" s="9">
        <v>2145.6999999999998</v>
      </c>
      <c r="CA178">
        <v>-83.47</v>
      </c>
      <c r="CB178">
        <v>-29.7</v>
      </c>
      <c r="CC178">
        <v>-113.17</v>
      </c>
      <c r="CM178">
        <v>1</v>
      </c>
      <c r="CN178">
        <v>1</v>
      </c>
      <c r="CO178">
        <v>0.6</v>
      </c>
      <c r="CP178" s="9">
        <v>2498.79</v>
      </c>
      <c r="CQ178" s="9">
        <v>1291.22</v>
      </c>
      <c r="CR178" s="9">
        <v>2498.79</v>
      </c>
      <c r="CS178" s="9">
        <v>2147.61</v>
      </c>
      <c r="CT178">
        <v>91.66</v>
      </c>
      <c r="CU178">
        <v>67.260000000000005</v>
      </c>
      <c r="CV178">
        <v>57.6</v>
      </c>
      <c r="CW178">
        <v>49.6</v>
      </c>
      <c r="CX178">
        <v>34.06</v>
      </c>
      <c r="CY178">
        <v>17.66</v>
      </c>
      <c r="DA178">
        <v>-0.59542207800000002</v>
      </c>
      <c r="DB178">
        <v>0.55258251400000002</v>
      </c>
      <c r="DC178">
        <v>-0.59542207800000002</v>
      </c>
      <c r="FK178" s="9"/>
      <c r="FO178">
        <v>1</v>
      </c>
      <c r="FR178">
        <v>1</v>
      </c>
      <c r="FS178">
        <v>0</v>
      </c>
      <c r="FT178">
        <v>1</v>
      </c>
      <c r="FU178">
        <v>0</v>
      </c>
      <c r="FV178">
        <v>0</v>
      </c>
      <c r="FW178">
        <v>0.66833333299999997</v>
      </c>
      <c r="FX178">
        <v>0</v>
      </c>
      <c r="FY178">
        <v>-0.178335243</v>
      </c>
      <c r="FZ178">
        <v>8.9097610000000004E-3</v>
      </c>
      <c r="GA178">
        <v>0</v>
      </c>
      <c r="GB178">
        <v>0</v>
      </c>
      <c r="GC178">
        <v>1</v>
      </c>
      <c r="GD178">
        <v>1</v>
      </c>
      <c r="GK178">
        <v>0</v>
      </c>
      <c r="GL178">
        <v>0</v>
      </c>
      <c r="GM178">
        <v>0</v>
      </c>
      <c r="GN178">
        <v>1</v>
      </c>
      <c r="GO178">
        <v>0</v>
      </c>
      <c r="GP178">
        <v>0.66833333299999997</v>
      </c>
      <c r="GQ178">
        <v>0.33166666700000003</v>
      </c>
      <c r="GR178">
        <v>0</v>
      </c>
      <c r="GS178">
        <v>0</v>
      </c>
      <c r="GT178">
        <v>0</v>
      </c>
      <c r="GU178">
        <v>1</v>
      </c>
      <c r="GV178">
        <v>0</v>
      </c>
      <c r="GW178">
        <v>0</v>
      </c>
      <c r="GY178">
        <v>-1.917008E-3</v>
      </c>
      <c r="GZ178">
        <v>9.7992119999999999E-3</v>
      </c>
      <c r="HA178">
        <v>0</v>
      </c>
      <c r="HB178">
        <v>0</v>
      </c>
      <c r="HC178">
        <v>0</v>
      </c>
      <c r="HD178">
        <v>1</v>
      </c>
    </row>
    <row r="179" spans="9:212">
      <c r="I179" t="s">
        <v>260</v>
      </c>
      <c r="J179">
        <v>51</v>
      </c>
      <c r="K179">
        <v>285</v>
      </c>
      <c r="L179">
        <v>202309</v>
      </c>
      <c r="M179">
        <v>21</v>
      </c>
      <c r="N179">
        <v>1</v>
      </c>
      <c r="O179">
        <v>0</v>
      </c>
      <c r="P179">
        <v>2441.197725</v>
      </c>
      <c r="Q179">
        <v>57.596742499999998</v>
      </c>
      <c r="R179">
        <v>33.296436280000002</v>
      </c>
      <c r="S179">
        <v>0</v>
      </c>
      <c r="T179">
        <v>0</v>
      </c>
      <c r="U179">
        <v>0.15989999999999999</v>
      </c>
      <c r="V179">
        <v>120</v>
      </c>
      <c r="W179">
        <v>21</v>
      </c>
      <c r="X179">
        <v>99</v>
      </c>
      <c r="Y179">
        <v>771</v>
      </c>
      <c r="Z179">
        <v>8500</v>
      </c>
      <c r="AA179">
        <v>0.20499999999999999</v>
      </c>
      <c r="AB179">
        <v>113.15488329999999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2441.197725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F179" t="s">
        <v>261</v>
      </c>
      <c r="BG179">
        <v>0</v>
      </c>
      <c r="BH179">
        <v>202309</v>
      </c>
      <c r="BI179">
        <v>285</v>
      </c>
      <c r="BJ179">
        <v>99</v>
      </c>
      <c r="BK179">
        <v>2441.197725</v>
      </c>
      <c r="BL179">
        <v>-113.15488329999999</v>
      </c>
      <c r="BM179">
        <v>0.15989999999999999</v>
      </c>
      <c r="BN179">
        <v>120</v>
      </c>
      <c r="BO179">
        <v>21</v>
      </c>
      <c r="BP179">
        <v>771</v>
      </c>
      <c r="BQ179">
        <v>12</v>
      </c>
      <c r="BR179" s="23">
        <v>0.21</v>
      </c>
      <c r="BS179">
        <v>9</v>
      </c>
      <c r="BU179">
        <v>0</v>
      </c>
      <c r="BV179">
        <v>0</v>
      </c>
      <c r="BY179">
        <v>0</v>
      </c>
      <c r="BZ179" s="9">
        <v>2061.12</v>
      </c>
      <c r="CA179">
        <v>-84.58</v>
      </c>
      <c r="CB179">
        <v>-28.59</v>
      </c>
      <c r="CC179">
        <v>-113.17</v>
      </c>
      <c r="CM179">
        <v>1</v>
      </c>
      <c r="CN179">
        <v>1</v>
      </c>
      <c r="CO179">
        <v>0.59</v>
      </c>
      <c r="CP179" s="9">
        <v>2441.1999999999998</v>
      </c>
      <c r="CQ179" s="9">
        <v>1218.3599999999999</v>
      </c>
      <c r="CR179" s="9">
        <v>2441.1999999999998</v>
      </c>
      <c r="CS179" s="9">
        <v>2063.12</v>
      </c>
      <c r="CT179">
        <v>90.89</v>
      </c>
      <c r="CU179">
        <v>66.02</v>
      </c>
      <c r="CV179">
        <v>57.6</v>
      </c>
      <c r="CW179">
        <v>49.33</v>
      </c>
      <c r="CX179">
        <v>33.299999999999997</v>
      </c>
      <c r="CY179">
        <v>16.68</v>
      </c>
      <c r="DA179">
        <v>-0.47844349899999999</v>
      </c>
      <c r="DB179">
        <v>0.55170366299999996</v>
      </c>
      <c r="DC179">
        <v>-0.47844349899999999</v>
      </c>
      <c r="FK179" s="9"/>
      <c r="FO179">
        <v>1</v>
      </c>
      <c r="FR179">
        <v>1</v>
      </c>
      <c r="FS179">
        <v>0</v>
      </c>
      <c r="FT179">
        <v>1</v>
      </c>
      <c r="FU179">
        <v>0</v>
      </c>
      <c r="FV179">
        <v>0</v>
      </c>
      <c r="FW179">
        <v>0.66833333299999997</v>
      </c>
      <c r="FX179">
        <v>0</v>
      </c>
      <c r="FY179">
        <v>-3.8302450000000002E-2</v>
      </c>
      <c r="FZ179">
        <v>8.1209990000000003E-3</v>
      </c>
      <c r="GA179">
        <v>0</v>
      </c>
      <c r="GB179">
        <v>0</v>
      </c>
      <c r="GC179">
        <v>1</v>
      </c>
      <c r="GD179">
        <v>1</v>
      </c>
      <c r="GK179">
        <v>0</v>
      </c>
      <c r="GL179">
        <v>0</v>
      </c>
      <c r="GM179">
        <v>0</v>
      </c>
      <c r="GN179">
        <v>1</v>
      </c>
      <c r="GO179">
        <v>0</v>
      </c>
      <c r="GP179">
        <v>0.66833333299999997</v>
      </c>
      <c r="GQ179">
        <v>0.33166666700000003</v>
      </c>
      <c r="GR179">
        <v>0</v>
      </c>
      <c r="GS179">
        <v>0</v>
      </c>
      <c r="GT179">
        <v>0</v>
      </c>
      <c r="GU179">
        <v>1</v>
      </c>
      <c r="GV179">
        <v>0</v>
      </c>
      <c r="GW179">
        <v>0</v>
      </c>
      <c r="GY179">
        <v>0.115061571</v>
      </c>
      <c r="GZ179">
        <v>8.9203600000000004E-3</v>
      </c>
      <c r="HA179">
        <v>0</v>
      </c>
      <c r="HB179">
        <v>0</v>
      </c>
      <c r="HC179">
        <v>0</v>
      </c>
      <c r="HD179">
        <v>1</v>
      </c>
    </row>
    <row r="180" spans="9:212">
      <c r="I180" t="s">
        <v>260</v>
      </c>
      <c r="J180">
        <v>51</v>
      </c>
      <c r="K180">
        <v>286</v>
      </c>
      <c r="L180">
        <v>202310</v>
      </c>
      <c r="M180">
        <v>20</v>
      </c>
      <c r="N180">
        <v>1</v>
      </c>
      <c r="O180">
        <v>0</v>
      </c>
      <c r="P180">
        <v>2383.6009829999998</v>
      </c>
      <c r="Q180">
        <v>57.596742499999998</v>
      </c>
      <c r="R180">
        <v>32.528959690000001</v>
      </c>
      <c r="S180">
        <v>0</v>
      </c>
      <c r="T180">
        <v>0</v>
      </c>
      <c r="U180">
        <v>0.15989999999999999</v>
      </c>
      <c r="V180">
        <v>120</v>
      </c>
      <c r="W180">
        <v>20</v>
      </c>
      <c r="X180">
        <v>100</v>
      </c>
      <c r="Y180">
        <v>771</v>
      </c>
      <c r="Z180">
        <v>8500</v>
      </c>
      <c r="AA180">
        <v>0.20499999999999999</v>
      </c>
      <c r="AB180">
        <v>113.15488329999999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2383.6009829999998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F180" t="s">
        <v>261</v>
      </c>
      <c r="BG180">
        <v>0</v>
      </c>
      <c r="BH180">
        <v>202310</v>
      </c>
      <c r="BI180">
        <v>286</v>
      </c>
      <c r="BJ180">
        <v>100</v>
      </c>
      <c r="BK180">
        <v>2383.6009829999998</v>
      </c>
      <c r="BL180">
        <v>-113.15488329999999</v>
      </c>
      <c r="BM180">
        <v>0.15989999999999999</v>
      </c>
      <c r="BN180">
        <v>120</v>
      </c>
      <c r="BO180">
        <v>20</v>
      </c>
      <c r="BP180">
        <v>771</v>
      </c>
      <c r="BQ180">
        <v>12</v>
      </c>
      <c r="BR180" s="23">
        <v>0.21</v>
      </c>
      <c r="BS180">
        <v>10</v>
      </c>
      <c r="BU180">
        <v>0</v>
      </c>
      <c r="BV180">
        <v>0</v>
      </c>
      <c r="BY180">
        <v>0</v>
      </c>
      <c r="BZ180" s="9">
        <v>1975.42</v>
      </c>
      <c r="CA180">
        <v>-85.7</v>
      </c>
      <c r="CB180">
        <v>-27.46</v>
      </c>
      <c r="CC180">
        <v>-113.17</v>
      </c>
      <c r="CM180">
        <v>1</v>
      </c>
      <c r="CN180">
        <v>1</v>
      </c>
      <c r="CO180">
        <v>0.57999999999999996</v>
      </c>
      <c r="CP180" s="9">
        <v>2383.6</v>
      </c>
      <c r="CQ180" s="9">
        <v>1146.95</v>
      </c>
      <c r="CR180" s="9">
        <v>2383.6</v>
      </c>
      <c r="CS180" s="9">
        <v>1977.54</v>
      </c>
      <c r="CT180">
        <v>90.13</v>
      </c>
      <c r="CU180">
        <v>64.790000000000006</v>
      </c>
      <c r="CV180">
        <v>57.6</v>
      </c>
      <c r="CW180">
        <v>49.06</v>
      </c>
      <c r="CX180">
        <v>32.53</v>
      </c>
      <c r="CY180">
        <v>15.73</v>
      </c>
      <c r="DA180">
        <v>-0.41482479500000002</v>
      </c>
      <c r="DB180">
        <v>0.55182066600000002</v>
      </c>
      <c r="DC180">
        <v>-0.41482479500000002</v>
      </c>
      <c r="FK180" s="9"/>
      <c r="FO180">
        <v>1</v>
      </c>
      <c r="FR180">
        <v>1</v>
      </c>
      <c r="FS180">
        <v>0</v>
      </c>
      <c r="FT180">
        <v>1</v>
      </c>
      <c r="FU180">
        <v>0</v>
      </c>
      <c r="FV180">
        <v>0</v>
      </c>
      <c r="FW180">
        <v>0.66833333299999997</v>
      </c>
      <c r="FX180">
        <v>0</v>
      </c>
      <c r="FY180">
        <v>-2.209829E-2</v>
      </c>
      <c r="FZ180">
        <v>7.787118E-3</v>
      </c>
      <c r="GA180">
        <v>0</v>
      </c>
      <c r="GB180">
        <v>0</v>
      </c>
      <c r="GC180">
        <v>1</v>
      </c>
      <c r="GD180">
        <v>1</v>
      </c>
      <c r="GK180">
        <v>0</v>
      </c>
      <c r="GL180">
        <v>0</v>
      </c>
      <c r="GM180">
        <v>0</v>
      </c>
      <c r="GN180">
        <v>1</v>
      </c>
      <c r="GO180">
        <v>0</v>
      </c>
      <c r="GP180">
        <v>0.66833333299999997</v>
      </c>
      <c r="GQ180">
        <v>0.33166666700000003</v>
      </c>
      <c r="GR180">
        <v>0</v>
      </c>
      <c r="GS180">
        <v>0</v>
      </c>
      <c r="GT180">
        <v>0</v>
      </c>
      <c r="GU180">
        <v>1</v>
      </c>
      <c r="GV180">
        <v>0</v>
      </c>
      <c r="GW180">
        <v>0</v>
      </c>
      <c r="GY180">
        <v>0.178680275</v>
      </c>
      <c r="GZ180">
        <v>9.0373629999999996E-3</v>
      </c>
      <c r="HA180">
        <v>0</v>
      </c>
      <c r="HB180">
        <v>0</v>
      </c>
      <c r="HC180">
        <v>0</v>
      </c>
      <c r="HD180">
        <v>1</v>
      </c>
    </row>
    <row r="181" spans="9:212">
      <c r="I181" t="s">
        <v>260</v>
      </c>
      <c r="J181">
        <v>51</v>
      </c>
      <c r="K181">
        <v>287</v>
      </c>
      <c r="L181">
        <v>202311</v>
      </c>
      <c r="M181">
        <v>19</v>
      </c>
      <c r="N181">
        <v>1</v>
      </c>
      <c r="O181">
        <v>0</v>
      </c>
      <c r="P181">
        <v>2326.0042400000002</v>
      </c>
      <c r="Q181">
        <v>57.596742499999998</v>
      </c>
      <c r="R181">
        <v>31.761483089999999</v>
      </c>
      <c r="S181">
        <v>0</v>
      </c>
      <c r="T181">
        <v>0</v>
      </c>
      <c r="U181">
        <v>0.15989999999999999</v>
      </c>
      <c r="V181">
        <v>120</v>
      </c>
      <c r="W181">
        <v>19</v>
      </c>
      <c r="X181">
        <v>101</v>
      </c>
      <c r="Y181">
        <v>771</v>
      </c>
      <c r="Z181">
        <v>8500</v>
      </c>
      <c r="AA181">
        <v>0.20499999999999999</v>
      </c>
      <c r="AB181">
        <v>113.15488329999999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2326.0042400000002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F181" t="s">
        <v>261</v>
      </c>
      <c r="BG181">
        <v>0</v>
      </c>
      <c r="BH181">
        <v>202311</v>
      </c>
      <c r="BI181">
        <v>287</v>
      </c>
      <c r="BJ181">
        <v>101</v>
      </c>
      <c r="BK181">
        <v>2326.0042400000002</v>
      </c>
      <c r="BL181">
        <v>-113.15488329999999</v>
      </c>
      <c r="BM181">
        <v>0.15989999999999999</v>
      </c>
      <c r="BN181">
        <v>120</v>
      </c>
      <c r="BO181">
        <v>19</v>
      </c>
      <c r="BP181">
        <v>771</v>
      </c>
      <c r="BQ181">
        <v>12</v>
      </c>
      <c r="BR181" s="23">
        <v>0.21</v>
      </c>
      <c r="BS181">
        <v>11</v>
      </c>
      <c r="BU181">
        <v>0</v>
      </c>
      <c r="BV181">
        <v>0</v>
      </c>
      <c r="BY181">
        <v>0</v>
      </c>
      <c r="BZ181" s="9">
        <v>1888.57</v>
      </c>
      <c r="CA181">
        <v>-86.85</v>
      </c>
      <c r="CB181">
        <v>-26.32</v>
      </c>
      <c r="CC181">
        <v>-113.17</v>
      </c>
      <c r="CM181">
        <v>1</v>
      </c>
      <c r="CN181">
        <v>1</v>
      </c>
      <c r="CO181">
        <v>0.56999999999999995</v>
      </c>
      <c r="CP181" s="9">
        <v>2326</v>
      </c>
      <c r="CQ181" s="9">
        <v>1077.04</v>
      </c>
      <c r="CR181" s="9">
        <v>2326</v>
      </c>
      <c r="CS181" s="9">
        <v>1890.77</v>
      </c>
      <c r="CT181">
        <v>89.36</v>
      </c>
      <c r="CU181">
        <v>63.67</v>
      </c>
      <c r="CV181">
        <v>57.6</v>
      </c>
      <c r="CW181">
        <v>48.85</v>
      </c>
      <c r="CX181">
        <v>31.76</v>
      </c>
      <c r="CY181">
        <v>14.81</v>
      </c>
      <c r="DA181">
        <v>-0.60158197400000002</v>
      </c>
      <c r="DB181">
        <v>0.55052213900000002</v>
      </c>
      <c r="DC181">
        <v>-0.60158197400000002</v>
      </c>
      <c r="FK181" s="9"/>
      <c r="FO181">
        <v>1</v>
      </c>
      <c r="FR181">
        <v>1</v>
      </c>
      <c r="FS181">
        <v>0</v>
      </c>
      <c r="FT181">
        <v>1</v>
      </c>
      <c r="FU181">
        <v>0</v>
      </c>
      <c r="FV181">
        <v>0</v>
      </c>
      <c r="FW181">
        <v>0.66833333299999997</v>
      </c>
      <c r="FX181">
        <v>0</v>
      </c>
      <c r="FY181">
        <v>6.1592549999999998E-3</v>
      </c>
      <c r="FZ181">
        <v>8.3846849999999994E-3</v>
      </c>
      <c r="GA181">
        <v>0</v>
      </c>
      <c r="GB181">
        <v>0</v>
      </c>
      <c r="GC181">
        <v>1</v>
      </c>
      <c r="GD181">
        <v>1</v>
      </c>
      <c r="GK181">
        <v>0</v>
      </c>
      <c r="GL181">
        <v>0</v>
      </c>
      <c r="GM181">
        <v>0</v>
      </c>
      <c r="GN181">
        <v>1</v>
      </c>
      <c r="GO181">
        <v>0</v>
      </c>
      <c r="GP181">
        <v>0.66833333299999997</v>
      </c>
      <c r="GQ181">
        <v>0.33166666700000003</v>
      </c>
      <c r="GR181">
        <v>0</v>
      </c>
      <c r="GS181">
        <v>0</v>
      </c>
      <c r="GT181">
        <v>0</v>
      </c>
      <c r="GU181">
        <v>1</v>
      </c>
      <c r="GV181">
        <v>0</v>
      </c>
      <c r="GW181">
        <v>0</v>
      </c>
      <c r="GY181">
        <v>-8.0769039999999993E-3</v>
      </c>
      <c r="GZ181">
        <v>7.7388370000000001E-3</v>
      </c>
      <c r="HA181">
        <v>0</v>
      </c>
      <c r="HB181">
        <v>0</v>
      </c>
      <c r="HC181">
        <v>0</v>
      </c>
      <c r="HD181">
        <v>1</v>
      </c>
    </row>
    <row r="182" spans="9:212">
      <c r="I182" t="s">
        <v>260</v>
      </c>
      <c r="J182">
        <v>51</v>
      </c>
      <c r="K182">
        <v>288</v>
      </c>
      <c r="L182">
        <v>202312</v>
      </c>
      <c r="M182">
        <v>18</v>
      </c>
      <c r="N182">
        <v>1</v>
      </c>
      <c r="O182">
        <v>0</v>
      </c>
      <c r="P182">
        <v>2268.407498</v>
      </c>
      <c r="Q182">
        <v>57.596742499999998</v>
      </c>
      <c r="R182">
        <v>30.994006500000001</v>
      </c>
      <c r="S182">
        <v>0</v>
      </c>
      <c r="T182">
        <v>0</v>
      </c>
      <c r="U182">
        <v>0.15989999999999999</v>
      </c>
      <c r="V182">
        <v>120</v>
      </c>
      <c r="W182">
        <v>18</v>
      </c>
      <c r="X182">
        <v>102</v>
      </c>
      <c r="Y182">
        <v>771</v>
      </c>
      <c r="Z182">
        <v>8500</v>
      </c>
      <c r="AA182">
        <v>0.20499999999999999</v>
      </c>
      <c r="AB182">
        <v>113.15488329999999</v>
      </c>
      <c r="AC182">
        <v>0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2268.407498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F182" t="s">
        <v>261</v>
      </c>
      <c r="BG182">
        <v>0</v>
      </c>
      <c r="BH182">
        <v>202312</v>
      </c>
      <c r="BI182">
        <v>288</v>
      </c>
      <c r="BJ182">
        <v>102</v>
      </c>
      <c r="BK182">
        <v>2268.407498</v>
      </c>
      <c r="BL182">
        <v>-113.15488329999999</v>
      </c>
      <c r="BM182">
        <v>0.15989999999999999</v>
      </c>
      <c r="BN182">
        <v>120</v>
      </c>
      <c r="BO182">
        <v>18</v>
      </c>
      <c r="BP182">
        <v>771</v>
      </c>
      <c r="BQ182">
        <v>12</v>
      </c>
      <c r="BR182" s="23">
        <v>0.21</v>
      </c>
      <c r="BS182">
        <v>12</v>
      </c>
      <c r="BU182">
        <v>0</v>
      </c>
      <c r="BV182">
        <v>0</v>
      </c>
      <c r="BY182">
        <v>0</v>
      </c>
      <c r="BZ182" s="9">
        <v>1800.57</v>
      </c>
      <c r="CA182">
        <v>-88</v>
      </c>
      <c r="CB182">
        <v>-25.17</v>
      </c>
      <c r="CC182">
        <v>-113.17</v>
      </c>
      <c r="CM182">
        <v>1</v>
      </c>
      <c r="CN182">
        <v>1</v>
      </c>
      <c r="CO182">
        <v>0.56000000000000005</v>
      </c>
      <c r="CP182" s="9">
        <v>2268.41</v>
      </c>
      <c r="CQ182" s="9">
        <v>1008.24</v>
      </c>
      <c r="CR182" s="9">
        <v>2268.41</v>
      </c>
      <c r="CS182" s="9">
        <v>1802.82</v>
      </c>
      <c r="CT182">
        <v>88.59</v>
      </c>
      <c r="CU182">
        <v>62.47</v>
      </c>
      <c r="CV182">
        <v>57.6</v>
      </c>
      <c r="CW182">
        <v>48.57</v>
      </c>
      <c r="CX182">
        <v>30.99</v>
      </c>
      <c r="CY182">
        <v>13.9</v>
      </c>
      <c r="DA182">
        <v>-0.41832617300000002</v>
      </c>
      <c r="DB182">
        <v>0.550186112</v>
      </c>
      <c r="DC182">
        <v>-0.41832617300000002</v>
      </c>
      <c r="FK182" s="9"/>
      <c r="FO182">
        <v>1</v>
      </c>
      <c r="FR182">
        <v>1</v>
      </c>
      <c r="FS182">
        <v>0</v>
      </c>
      <c r="FT182">
        <v>1</v>
      </c>
      <c r="FU182">
        <v>0</v>
      </c>
      <c r="FV182">
        <v>0</v>
      </c>
      <c r="FW182">
        <v>0.66833333299999997</v>
      </c>
      <c r="FX182">
        <v>0</v>
      </c>
      <c r="FY182">
        <v>-1.917008E-3</v>
      </c>
      <c r="FZ182">
        <v>9.7992119999999999E-3</v>
      </c>
      <c r="GA182">
        <v>0</v>
      </c>
      <c r="GB182">
        <v>0</v>
      </c>
      <c r="GC182">
        <v>1</v>
      </c>
      <c r="GD182">
        <v>1</v>
      </c>
      <c r="GK182">
        <v>0</v>
      </c>
      <c r="GL182">
        <v>0</v>
      </c>
      <c r="GM182">
        <v>0</v>
      </c>
      <c r="GN182">
        <v>1</v>
      </c>
      <c r="GO182">
        <v>0</v>
      </c>
      <c r="GP182">
        <v>0.66833333299999997</v>
      </c>
      <c r="GQ182">
        <v>0.33166666700000003</v>
      </c>
      <c r="GR182">
        <v>0</v>
      </c>
      <c r="GS182">
        <v>0</v>
      </c>
      <c r="GT182">
        <v>0</v>
      </c>
      <c r="GU182">
        <v>1</v>
      </c>
      <c r="GV182">
        <v>0</v>
      </c>
      <c r="GW182">
        <v>0</v>
      </c>
      <c r="GY182">
        <v>0.175178897</v>
      </c>
      <c r="GZ182">
        <v>7.4028100000000001E-3</v>
      </c>
      <c r="HA182">
        <v>0</v>
      </c>
      <c r="HB182">
        <v>0</v>
      </c>
      <c r="HC182">
        <v>0</v>
      </c>
      <c r="HD182">
        <v>1</v>
      </c>
    </row>
    <row r="183" spans="9:212">
      <c r="I183" t="s">
        <v>260</v>
      </c>
      <c r="J183">
        <v>51</v>
      </c>
      <c r="K183">
        <v>289</v>
      </c>
      <c r="L183">
        <v>202401</v>
      </c>
      <c r="M183">
        <v>17</v>
      </c>
      <c r="N183">
        <v>1</v>
      </c>
      <c r="O183">
        <v>0</v>
      </c>
      <c r="P183">
        <v>2210.810755</v>
      </c>
      <c r="Q183">
        <v>57.596742499999998</v>
      </c>
      <c r="R183">
        <v>30.226529899999999</v>
      </c>
      <c r="S183">
        <v>0</v>
      </c>
      <c r="T183">
        <v>0</v>
      </c>
      <c r="U183">
        <v>0.15989999999999999</v>
      </c>
      <c r="V183">
        <v>120</v>
      </c>
      <c r="W183">
        <v>17</v>
      </c>
      <c r="X183">
        <v>103</v>
      </c>
      <c r="Y183">
        <v>771</v>
      </c>
      <c r="Z183">
        <v>8500</v>
      </c>
      <c r="AA183">
        <v>0.20499999999999999</v>
      </c>
      <c r="AB183">
        <v>113.15488329999999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2210.810755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F183" t="s">
        <v>261</v>
      </c>
      <c r="BG183">
        <v>0</v>
      </c>
      <c r="BH183">
        <v>202401</v>
      </c>
      <c r="BI183">
        <v>289</v>
      </c>
      <c r="BJ183">
        <v>103</v>
      </c>
      <c r="BK183">
        <v>2210.810755</v>
      </c>
      <c r="BL183">
        <v>-113.15488329999999</v>
      </c>
      <c r="BM183">
        <v>0.15989999999999999</v>
      </c>
      <c r="BN183">
        <v>120</v>
      </c>
      <c r="BO183">
        <v>17</v>
      </c>
      <c r="BP183">
        <v>771</v>
      </c>
      <c r="BQ183">
        <v>12</v>
      </c>
      <c r="BR183" s="23">
        <v>0.21</v>
      </c>
      <c r="BS183">
        <v>1</v>
      </c>
      <c r="BU183">
        <v>0</v>
      </c>
      <c r="BV183">
        <v>0</v>
      </c>
      <c r="BY183">
        <v>0</v>
      </c>
      <c r="BZ183" s="9">
        <v>1711.39</v>
      </c>
      <c r="CA183">
        <v>-89.18</v>
      </c>
      <c r="CB183">
        <v>-23.99</v>
      </c>
      <c r="CC183">
        <v>-113.17</v>
      </c>
      <c r="CM183">
        <v>1</v>
      </c>
      <c r="CN183">
        <v>1</v>
      </c>
      <c r="CO183">
        <v>0.55000000000000004</v>
      </c>
      <c r="CP183" s="9">
        <v>2210.81</v>
      </c>
      <c r="CQ183">
        <v>940.66</v>
      </c>
      <c r="CR183" s="9">
        <v>2210.81</v>
      </c>
      <c r="CS183" s="9">
        <v>1713.49</v>
      </c>
      <c r="CT183">
        <v>87.82</v>
      </c>
      <c r="CU183">
        <v>61.42</v>
      </c>
      <c r="CV183">
        <v>57.6</v>
      </c>
      <c r="CW183">
        <v>48.39</v>
      </c>
      <c r="CX183">
        <v>30.23</v>
      </c>
      <c r="CY183">
        <v>13.03</v>
      </c>
      <c r="DA183">
        <v>-0.76065852700000003</v>
      </c>
      <c r="DB183">
        <v>0.55125863399999997</v>
      </c>
      <c r="DC183">
        <v>-0.76065852700000003</v>
      </c>
      <c r="FK183" s="9"/>
      <c r="FO183">
        <v>1</v>
      </c>
      <c r="FR183">
        <v>1</v>
      </c>
      <c r="FS183">
        <v>0</v>
      </c>
      <c r="FT183">
        <v>1</v>
      </c>
      <c r="FU183">
        <v>0</v>
      </c>
      <c r="FV183">
        <v>0</v>
      </c>
      <c r="FW183">
        <v>0.66833333299999997</v>
      </c>
      <c r="FX183">
        <v>0</v>
      </c>
      <c r="FY183">
        <v>0.115061571</v>
      </c>
      <c r="FZ183">
        <v>8.9203600000000004E-3</v>
      </c>
      <c r="GA183">
        <v>0</v>
      </c>
      <c r="GB183">
        <v>0</v>
      </c>
      <c r="GC183">
        <v>1</v>
      </c>
      <c r="GD183">
        <v>1</v>
      </c>
      <c r="GK183">
        <v>0</v>
      </c>
      <c r="GL183">
        <v>0</v>
      </c>
      <c r="GM183">
        <v>0</v>
      </c>
      <c r="GN183">
        <v>1</v>
      </c>
      <c r="GO183">
        <v>0</v>
      </c>
      <c r="GP183">
        <v>0.66833333299999997</v>
      </c>
      <c r="GQ183">
        <v>0.33166666700000003</v>
      </c>
      <c r="GR183">
        <v>0</v>
      </c>
      <c r="GS183">
        <v>0</v>
      </c>
      <c r="GT183">
        <v>0</v>
      </c>
      <c r="GU183">
        <v>1</v>
      </c>
      <c r="GV183">
        <v>0</v>
      </c>
      <c r="GW183">
        <v>0</v>
      </c>
      <c r="GY183">
        <v>-0.16715345700000001</v>
      </c>
      <c r="GZ183">
        <v>8.4753320000000004E-3</v>
      </c>
      <c r="HA183">
        <v>0</v>
      </c>
      <c r="HB183">
        <v>0</v>
      </c>
      <c r="HC183">
        <v>0</v>
      </c>
      <c r="HD183">
        <v>1</v>
      </c>
    </row>
    <row r="184" spans="9:212">
      <c r="I184" t="s">
        <v>260</v>
      </c>
      <c r="J184">
        <v>51</v>
      </c>
      <c r="K184">
        <v>290</v>
      </c>
      <c r="L184">
        <v>202402</v>
      </c>
      <c r="M184">
        <v>16</v>
      </c>
      <c r="N184">
        <v>1</v>
      </c>
      <c r="O184">
        <v>0</v>
      </c>
      <c r="P184">
        <v>2153.2140129999998</v>
      </c>
      <c r="Q184">
        <v>57.596742499999998</v>
      </c>
      <c r="R184">
        <v>29.459053310000002</v>
      </c>
      <c r="S184">
        <v>0</v>
      </c>
      <c r="T184">
        <v>0</v>
      </c>
      <c r="U184">
        <v>0.15989999999999999</v>
      </c>
      <c r="V184">
        <v>120</v>
      </c>
      <c r="W184">
        <v>16</v>
      </c>
      <c r="X184">
        <v>104</v>
      </c>
      <c r="Y184">
        <v>771</v>
      </c>
      <c r="Z184">
        <v>8500</v>
      </c>
      <c r="AA184">
        <v>0.20499999999999999</v>
      </c>
      <c r="AB184">
        <v>113.15488329999999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2153.2140129999998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F184" t="s">
        <v>261</v>
      </c>
      <c r="BG184">
        <v>0</v>
      </c>
      <c r="BH184">
        <v>202402</v>
      </c>
      <c r="BI184">
        <v>290</v>
      </c>
      <c r="BJ184">
        <v>104</v>
      </c>
      <c r="BK184">
        <v>2153.2140129999998</v>
      </c>
      <c r="BL184">
        <v>-113.15488329999999</v>
      </c>
      <c r="BM184">
        <v>0.15989999999999999</v>
      </c>
      <c r="BN184">
        <v>120</v>
      </c>
      <c r="BO184">
        <v>16</v>
      </c>
      <c r="BP184">
        <v>771</v>
      </c>
      <c r="BQ184">
        <v>12</v>
      </c>
      <c r="BR184" s="23">
        <v>0.21</v>
      </c>
      <c r="BS184">
        <v>2</v>
      </c>
      <c r="BU184">
        <v>0</v>
      </c>
      <c r="BV184">
        <v>0</v>
      </c>
      <c r="BY184">
        <v>0</v>
      </c>
      <c r="BZ184" s="9">
        <v>1621.03</v>
      </c>
      <c r="CA184">
        <v>-90.36</v>
      </c>
      <c r="CB184">
        <v>-22.8</v>
      </c>
      <c r="CC184">
        <v>-113.17</v>
      </c>
      <c r="CM184">
        <v>1</v>
      </c>
      <c r="CN184">
        <v>1</v>
      </c>
      <c r="CO184">
        <v>0.54</v>
      </c>
      <c r="CP184" s="9">
        <v>2153.21</v>
      </c>
      <c r="CQ184">
        <v>874.99</v>
      </c>
      <c r="CR184" s="9">
        <v>2153.21</v>
      </c>
      <c r="CS184" s="9">
        <v>1623.06</v>
      </c>
      <c r="CT184">
        <v>87.06</v>
      </c>
      <c r="CU184">
        <v>60.33</v>
      </c>
      <c r="CV184">
        <v>57.6</v>
      </c>
      <c r="CW184">
        <v>48.17</v>
      </c>
      <c r="CX184">
        <v>29.46</v>
      </c>
      <c r="CY184">
        <v>12.16</v>
      </c>
      <c r="DA184">
        <v>-0.71185211000000004</v>
      </c>
      <c r="DB184">
        <v>0.55156892400000002</v>
      </c>
      <c r="DC184">
        <v>-0.71185211000000004</v>
      </c>
      <c r="FK184" s="9"/>
      <c r="FO184">
        <v>1</v>
      </c>
      <c r="FR184">
        <v>1</v>
      </c>
      <c r="FS184">
        <v>0</v>
      </c>
      <c r="FT184">
        <v>1</v>
      </c>
      <c r="FU184">
        <v>0</v>
      </c>
      <c r="FV184">
        <v>0</v>
      </c>
      <c r="FW184">
        <v>0.66833333299999997</v>
      </c>
      <c r="FX184">
        <v>0</v>
      </c>
      <c r="FY184">
        <v>0.178680275</v>
      </c>
      <c r="FZ184">
        <v>9.0373629999999996E-3</v>
      </c>
      <c r="GA184">
        <v>0</v>
      </c>
      <c r="GB184">
        <v>0</v>
      </c>
      <c r="GC184">
        <v>1</v>
      </c>
      <c r="GD184">
        <v>1</v>
      </c>
      <c r="GK184">
        <v>0</v>
      </c>
      <c r="GL184">
        <v>0</v>
      </c>
      <c r="GM184">
        <v>0</v>
      </c>
      <c r="GN184">
        <v>1</v>
      </c>
      <c r="GO184">
        <v>0</v>
      </c>
      <c r="GP184">
        <v>0.66833333299999997</v>
      </c>
      <c r="GQ184">
        <v>0.33166666700000003</v>
      </c>
      <c r="GR184">
        <v>0</v>
      </c>
      <c r="GS184">
        <v>0</v>
      </c>
      <c r="GT184">
        <v>0</v>
      </c>
      <c r="GU184">
        <v>1</v>
      </c>
      <c r="GV184">
        <v>0</v>
      </c>
      <c r="GW184">
        <v>0</v>
      </c>
      <c r="GY184">
        <v>-0.11834704</v>
      </c>
      <c r="GZ184">
        <v>8.7856219999999999E-3</v>
      </c>
      <c r="HA184">
        <v>0</v>
      </c>
      <c r="HB184">
        <v>0</v>
      </c>
      <c r="HC184">
        <v>0</v>
      </c>
      <c r="HD184">
        <v>1</v>
      </c>
    </row>
    <row r="185" spans="9:212">
      <c r="I185" t="s">
        <v>260</v>
      </c>
      <c r="J185">
        <v>51</v>
      </c>
      <c r="K185">
        <v>291</v>
      </c>
      <c r="L185">
        <v>202403</v>
      </c>
      <c r="M185">
        <v>15</v>
      </c>
      <c r="N185">
        <v>1</v>
      </c>
      <c r="O185">
        <v>0</v>
      </c>
      <c r="P185">
        <v>2095.6172700000002</v>
      </c>
      <c r="Q185">
        <v>57.596742499999998</v>
      </c>
      <c r="R185">
        <v>28.69157672</v>
      </c>
      <c r="S185">
        <v>0</v>
      </c>
      <c r="T185">
        <v>0</v>
      </c>
      <c r="U185">
        <v>0.15989999999999999</v>
      </c>
      <c r="V185">
        <v>120</v>
      </c>
      <c r="W185">
        <v>15</v>
      </c>
      <c r="X185">
        <v>105</v>
      </c>
      <c r="Y185">
        <v>771</v>
      </c>
      <c r="Z185">
        <v>8500</v>
      </c>
      <c r="AA185">
        <v>0.20499999999999999</v>
      </c>
      <c r="AB185">
        <v>113.15488329999999</v>
      </c>
      <c r="AC185">
        <v>0</v>
      </c>
      <c r="AD185">
        <v>1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2095.6172700000002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F185" t="s">
        <v>261</v>
      </c>
      <c r="BG185">
        <v>0</v>
      </c>
      <c r="BH185">
        <v>202403</v>
      </c>
      <c r="BI185">
        <v>291</v>
      </c>
      <c r="BJ185">
        <v>105</v>
      </c>
      <c r="BK185">
        <v>2095.6172700000002</v>
      </c>
      <c r="BL185">
        <v>-113.15488329999999</v>
      </c>
      <c r="BM185">
        <v>0.15989999999999999</v>
      </c>
      <c r="BN185">
        <v>120</v>
      </c>
      <c r="BO185">
        <v>15</v>
      </c>
      <c r="BP185">
        <v>771</v>
      </c>
      <c r="BQ185">
        <v>12</v>
      </c>
      <c r="BR185" s="23">
        <v>0.21</v>
      </c>
      <c r="BS185">
        <v>3</v>
      </c>
      <c r="BU185">
        <v>0</v>
      </c>
      <c r="BV185">
        <v>0</v>
      </c>
      <c r="BY185">
        <v>0</v>
      </c>
      <c r="BZ185" s="9">
        <v>1529.46</v>
      </c>
      <c r="CA185">
        <v>-91.57</v>
      </c>
      <c r="CB185">
        <v>-21.6</v>
      </c>
      <c r="CC185">
        <v>-113.17</v>
      </c>
      <c r="CM185">
        <v>1</v>
      </c>
      <c r="CN185">
        <v>1</v>
      </c>
      <c r="CO185">
        <v>0.53</v>
      </c>
      <c r="CP185" s="9">
        <v>2095.62</v>
      </c>
      <c r="CQ185">
        <v>810.37</v>
      </c>
      <c r="CR185" s="9">
        <v>2095.62</v>
      </c>
      <c r="CS185" s="9">
        <v>1531.31</v>
      </c>
      <c r="CT185">
        <v>86.29</v>
      </c>
      <c r="CU185">
        <v>59.24</v>
      </c>
      <c r="CV185">
        <v>57.6</v>
      </c>
      <c r="CW185">
        <v>47.93</v>
      </c>
      <c r="CX185">
        <v>28.69</v>
      </c>
      <c r="CY185">
        <v>11.31</v>
      </c>
      <c r="DA185">
        <v>-0.60462933100000005</v>
      </c>
      <c r="DB185">
        <v>0.55390962099999996</v>
      </c>
      <c r="DC185">
        <v>-0.60462933100000005</v>
      </c>
      <c r="FK185" s="9"/>
      <c r="FO185">
        <v>1</v>
      </c>
      <c r="FR185">
        <v>1</v>
      </c>
      <c r="FS185">
        <v>0</v>
      </c>
      <c r="FT185">
        <v>1</v>
      </c>
      <c r="FU185">
        <v>0</v>
      </c>
      <c r="FV185">
        <v>0</v>
      </c>
      <c r="FW185">
        <v>0.66833333299999997</v>
      </c>
      <c r="FX185">
        <v>0</v>
      </c>
      <c r="FY185">
        <v>-8.0769039999999993E-3</v>
      </c>
      <c r="FZ185">
        <v>7.7388370000000001E-3</v>
      </c>
      <c r="GA185">
        <v>0</v>
      </c>
      <c r="GB185">
        <v>0</v>
      </c>
      <c r="GC185">
        <v>1</v>
      </c>
      <c r="GD185">
        <v>1</v>
      </c>
      <c r="GK185">
        <v>0</v>
      </c>
      <c r="GL185">
        <v>0</v>
      </c>
      <c r="GM185">
        <v>0</v>
      </c>
      <c r="GN185">
        <v>1</v>
      </c>
      <c r="GO185">
        <v>0</v>
      </c>
      <c r="GP185">
        <v>0.66833333299999997</v>
      </c>
      <c r="GQ185">
        <v>0.33166666700000003</v>
      </c>
      <c r="GR185">
        <v>0</v>
      </c>
      <c r="GS185">
        <v>0</v>
      </c>
      <c r="GT185">
        <v>0</v>
      </c>
      <c r="GU185">
        <v>1</v>
      </c>
      <c r="GV185">
        <v>0</v>
      </c>
      <c r="GW185">
        <v>0</v>
      </c>
      <c r="GY185">
        <v>-1.1124261E-2</v>
      </c>
      <c r="GZ185">
        <v>1.1126319000000001E-2</v>
      </c>
      <c r="HA185">
        <v>0</v>
      </c>
      <c r="HB185">
        <v>0</v>
      </c>
      <c r="HC185">
        <v>0</v>
      </c>
      <c r="HD185">
        <v>1</v>
      </c>
    </row>
    <row r="186" spans="9:212">
      <c r="I186" t="s">
        <v>260</v>
      </c>
      <c r="J186">
        <v>51</v>
      </c>
      <c r="K186">
        <v>292</v>
      </c>
      <c r="L186">
        <v>202404</v>
      </c>
      <c r="M186">
        <v>14</v>
      </c>
      <c r="N186">
        <v>1</v>
      </c>
      <c r="O186">
        <v>0</v>
      </c>
      <c r="P186">
        <v>2038.020528</v>
      </c>
      <c r="Q186">
        <v>57.596742499999998</v>
      </c>
      <c r="R186">
        <v>27.924100119999999</v>
      </c>
      <c r="S186">
        <v>0</v>
      </c>
      <c r="T186">
        <v>0</v>
      </c>
      <c r="U186">
        <v>0.15989999999999999</v>
      </c>
      <c r="V186">
        <v>120</v>
      </c>
      <c r="W186">
        <v>14</v>
      </c>
      <c r="X186">
        <v>106</v>
      </c>
      <c r="Y186">
        <v>771</v>
      </c>
      <c r="Z186">
        <v>8500</v>
      </c>
      <c r="AA186">
        <v>0.20499999999999999</v>
      </c>
      <c r="AB186">
        <v>113.15488329999999</v>
      </c>
      <c r="AC186">
        <v>0</v>
      </c>
      <c r="AD186">
        <v>1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2038.020528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F186" t="s">
        <v>261</v>
      </c>
      <c r="BG186">
        <v>0</v>
      </c>
      <c r="BH186">
        <v>202404</v>
      </c>
      <c r="BI186">
        <v>292</v>
      </c>
      <c r="BJ186">
        <v>106</v>
      </c>
      <c r="BK186">
        <v>2038.020528</v>
      </c>
      <c r="BL186">
        <v>-113.15488329999999</v>
      </c>
      <c r="BM186">
        <v>0.15989999999999999</v>
      </c>
      <c r="BN186">
        <v>120</v>
      </c>
      <c r="BO186">
        <v>14</v>
      </c>
      <c r="BP186">
        <v>771</v>
      </c>
      <c r="BQ186">
        <v>12</v>
      </c>
      <c r="BR186" s="23">
        <v>0.21</v>
      </c>
      <c r="BS186">
        <v>4</v>
      </c>
      <c r="BU186">
        <v>0</v>
      </c>
      <c r="BV186">
        <v>0</v>
      </c>
      <c r="BY186">
        <v>0</v>
      </c>
      <c r="BZ186" s="9">
        <v>1436.67</v>
      </c>
      <c r="CA186">
        <v>-92.79</v>
      </c>
      <c r="CB186">
        <v>-20.38</v>
      </c>
      <c r="CC186">
        <v>-113.17</v>
      </c>
      <c r="CM186">
        <v>1</v>
      </c>
      <c r="CN186">
        <v>1</v>
      </c>
      <c r="CO186">
        <v>0.52</v>
      </c>
      <c r="CP186" s="9">
        <v>2038.02</v>
      </c>
      <c r="CQ186">
        <v>747.91</v>
      </c>
      <c r="CR186" s="9">
        <v>2038.02</v>
      </c>
      <c r="CS186" s="9">
        <v>1438.52</v>
      </c>
      <c r="CT186">
        <v>85.52</v>
      </c>
      <c r="CU186">
        <v>58.22</v>
      </c>
      <c r="CV186">
        <v>57.6</v>
      </c>
      <c r="CW186">
        <v>47.73</v>
      </c>
      <c r="CX186">
        <v>27.92</v>
      </c>
      <c r="CY186">
        <v>10.49</v>
      </c>
      <c r="DA186">
        <v>-0.771840313</v>
      </c>
      <c r="DB186">
        <v>0.55169306299999998</v>
      </c>
      <c r="DC186">
        <v>-0.771840313</v>
      </c>
      <c r="FK186" s="9"/>
      <c r="FO186">
        <v>1</v>
      </c>
      <c r="FR186">
        <v>1</v>
      </c>
      <c r="FS186">
        <v>0</v>
      </c>
      <c r="FT186">
        <v>1</v>
      </c>
      <c r="FU186">
        <v>0</v>
      </c>
      <c r="FV186">
        <v>0</v>
      </c>
      <c r="FW186">
        <v>0.66833333299999997</v>
      </c>
      <c r="FX186">
        <v>0</v>
      </c>
      <c r="FY186">
        <v>0.175178897</v>
      </c>
      <c r="FZ186">
        <v>7.4028100000000001E-3</v>
      </c>
      <c r="GA186">
        <v>0</v>
      </c>
      <c r="GB186">
        <v>0</v>
      </c>
      <c r="GC186">
        <v>1</v>
      </c>
      <c r="GD186">
        <v>1</v>
      </c>
      <c r="GK186">
        <v>0</v>
      </c>
      <c r="GL186">
        <v>0</v>
      </c>
      <c r="GM186">
        <v>0</v>
      </c>
      <c r="GN186">
        <v>1</v>
      </c>
      <c r="GO186">
        <v>0</v>
      </c>
      <c r="GP186">
        <v>0.66833333299999997</v>
      </c>
      <c r="GQ186">
        <v>0.33166666700000003</v>
      </c>
      <c r="GR186">
        <v>0</v>
      </c>
      <c r="GS186">
        <v>0</v>
      </c>
      <c r="GT186">
        <v>0</v>
      </c>
      <c r="GU186">
        <v>1</v>
      </c>
      <c r="GV186">
        <v>0</v>
      </c>
      <c r="GW186">
        <v>0</v>
      </c>
      <c r="GY186">
        <v>-0.178335243</v>
      </c>
      <c r="GZ186">
        <v>8.9097610000000004E-3</v>
      </c>
      <c r="HA186">
        <v>0</v>
      </c>
      <c r="HB186">
        <v>0</v>
      </c>
      <c r="HC186">
        <v>0</v>
      </c>
      <c r="HD186">
        <v>1</v>
      </c>
    </row>
    <row r="187" spans="9:212">
      <c r="I187" t="s">
        <v>260</v>
      </c>
      <c r="J187">
        <v>51</v>
      </c>
      <c r="K187">
        <v>293</v>
      </c>
      <c r="L187">
        <v>202405</v>
      </c>
      <c r="M187">
        <v>13</v>
      </c>
      <c r="N187">
        <v>1</v>
      </c>
      <c r="O187">
        <v>0</v>
      </c>
      <c r="P187">
        <v>1980.423785</v>
      </c>
      <c r="Q187">
        <v>57.596742499999998</v>
      </c>
      <c r="R187">
        <v>27.156623530000001</v>
      </c>
      <c r="S187">
        <v>0</v>
      </c>
      <c r="T187">
        <v>0</v>
      </c>
      <c r="U187">
        <v>0.15989999999999999</v>
      </c>
      <c r="V187">
        <v>120</v>
      </c>
      <c r="W187">
        <v>13</v>
      </c>
      <c r="X187">
        <v>107</v>
      </c>
      <c r="Y187">
        <v>771</v>
      </c>
      <c r="Z187">
        <v>8500</v>
      </c>
      <c r="AA187">
        <v>0.20499999999999999</v>
      </c>
      <c r="AB187">
        <v>113.15488329999999</v>
      </c>
      <c r="AC187">
        <v>0</v>
      </c>
      <c r="AD187">
        <v>1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1980.423785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F187" t="s">
        <v>261</v>
      </c>
      <c r="BG187">
        <v>0</v>
      </c>
      <c r="BH187">
        <v>202405</v>
      </c>
      <c r="BI187">
        <v>293</v>
      </c>
      <c r="BJ187">
        <v>107</v>
      </c>
      <c r="BK187">
        <v>1980.423785</v>
      </c>
      <c r="BL187">
        <v>-113.15488329999999</v>
      </c>
      <c r="BM187">
        <v>0.15989999999999999</v>
      </c>
      <c r="BN187">
        <v>120</v>
      </c>
      <c r="BO187">
        <v>13</v>
      </c>
      <c r="BP187">
        <v>771</v>
      </c>
      <c r="BQ187">
        <v>12</v>
      </c>
      <c r="BR187" s="23">
        <v>0.21</v>
      </c>
      <c r="BS187">
        <v>5</v>
      </c>
      <c r="BU187">
        <v>0</v>
      </c>
      <c r="BV187">
        <v>0</v>
      </c>
      <c r="BY187">
        <v>0</v>
      </c>
      <c r="BZ187" s="9">
        <v>1342.65</v>
      </c>
      <c r="CA187">
        <v>-94.03</v>
      </c>
      <c r="CB187">
        <v>-19.14</v>
      </c>
      <c r="CC187">
        <v>-113.17</v>
      </c>
      <c r="CM187">
        <v>1</v>
      </c>
      <c r="CN187">
        <v>1</v>
      </c>
      <c r="CO187">
        <v>0.51</v>
      </c>
      <c r="CP187" s="9">
        <v>1980.42</v>
      </c>
      <c r="CQ187">
        <v>686.81</v>
      </c>
      <c r="CR187" s="9">
        <v>1980.42</v>
      </c>
      <c r="CS187" s="9">
        <v>1344.54</v>
      </c>
      <c r="CT187">
        <v>84.75</v>
      </c>
      <c r="CU187">
        <v>57.18</v>
      </c>
      <c r="CV187">
        <v>57.6</v>
      </c>
      <c r="CW187">
        <v>47.5</v>
      </c>
      <c r="CX187">
        <v>27.16</v>
      </c>
      <c r="CY187">
        <v>9.68</v>
      </c>
      <c r="DA187">
        <v>-0.63180751999999996</v>
      </c>
      <c r="DB187">
        <v>0.55090430099999999</v>
      </c>
      <c r="DC187">
        <v>-0.63180751999999996</v>
      </c>
      <c r="FK187" s="9"/>
      <c r="FO187">
        <v>1</v>
      </c>
      <c r="FR187">
        <v>1</v>
      </c>
      <c r="FS187">
        <v>0</v>
      </c>
      <c r="FT187">
        <v>1</v>
      </c>
      <c r="FU187">
        <v>0</v>
      </c>
      <c r="FV187">
        <v>0</v>
      </c>
      <c r="FW187">
        <v>0.66833333299999997</v>
      </c>
      <c r="FX187">
        <v>0</v>
      </c>
      <c r="FY187">
        <v>-0.16715345700000001</v>
      </c>
      <c r="FZ187">
        <v>8.4753320000000004E-3</v>
      </c>
      <c r="GA187">
        <v>0</v>
      </c>
      <c r="GB187">
        <v>0</v>
      </c>
      <c r="GC187">
        <v>1</v>
      </c>
      <c r="GD187">
        <v>1</v>
      </c>
      <c r="GK187">
        <v>0</v>
      </c>
      <c r="GL187">
        <v>0</v>
      </c>
      <c r="GM187">
        <v>0</v>
      </c>
      <c r="GN187">
        <v>1</v>
      </c>
      <c r="GO187">
        <v>0</v>
      </c>
      <c r="GP187">
        <v>0.66833333299999997</v>
      </c>
      <c r="GQ187">
        <v>0.33166666700000003</v>
      </c>
      <c r="GR187">
        <v>0</v>
      </c>
      <c r="GS187">
        <v>0</v>
      </c>
      <c r="GT187">
        <v>0</v>
      </c>
      <c r="GU187">
        <v>1</v>
      </c>
      <c r="GV187">
        <v>0</v>
      </c>
      <c r="GW187">
        <v>0</v>
      </c>
      <c r="GY187">
        <v>-3.8302450000000002E-2</v>
      </c>
      <c r="GZ187">
        <v>8.1209990000000003E-3</v>
      </c>
      <c r="HA187">
        <v>0</v>
      </c>
      <c r="HB187">
        <v>0</v>
      </c>
      <c r="HC187">
        <v>0</v>
      </c>
      <c r="HD187">
        <v>1</v>
      </c>
    </row>
    <row r="188" spans="9:212">
      <c r="I188" t="s">
        <v>260</v>
      </c>
      <c r="J188">
        <v>51</v>
      </c>
      <c r="K188">
        <v>294</v>
      </c>
      <c r="L188">
        <v>202406</v>
      </c>
      <c r="M188">
        <v>12</v>
      </c>
      <c r="N188">
        <v>1</v>
      </c>
      <c r="O188">
        <v>0</v>
      </c>
      <c r="P188">
        <v>1922.827043</v>
      </c>
      <c r="Q188">
        <v>57.596742499999998</v>
      </c>
      <c r="R188">
        <v>26.38914694</v>
      </c>
      <c r="S188">
        <v>0</v>
      </c>
      <c r="T188">
        <v>0</v>
      </c>
      <c r="U188">
        <v>0.15989999999999999</v>
      </c>
      <c r="V188">
        <v>120</v>
      </c>
      <c r="W188">
        <v>12</v>
      </c>
      <c r="X188">
        <v>108</v>
      </c>
      <c r="Y188">
        <v>771</v>
      </c>
      <c r="Z188">
        <v>8500</v>
      </c>
      <c r="AA188">
        <v>0.20499999999999999</v>
      </c>
      <c r="AB188">
        <v>113.15488329999999</v>
      </c>
      <c r="AC188">
        <v>0</v>
      </c>
      <c r="AD188">
        <v>1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1922.827043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F188" t="s">
        <v>261</v>
      </c>
      <c r="BG188">
        <v>0</v>
      </c>
      <c r="BH188">
        <v>202406</v>
      </c>
      <c r="BI188">
        <v>294</v>
      </c>
      <c r="BJ188">
        <v>108</v>
      </c>
      <c r="BK188">
        <v>1922.827043</v>
      </c>
      <c r="BL188">
        <v>-113.15488329999999</v>
      </c>
      <c r="BM188">
        <v>0.15989999999999999</v>
      </c>
      <c r="BN188">
        <v>120</v>
      </c>
      <c r="BO188">
        <v>12</v>
      </c>
      <c r="BP188">
        <v>771</v>
      </c>
      <c r="BQ188">
        <v>12</v>
      </c>
      <c r="BR188" s="23">
        <v>0.21</v>
      </c>
      <c r="BS188">
        <v>6</v>
      </c>
      <c r="BU188">
        <v>0</v>
      </c>
      <c r="BV188">
        <v>0</v>
      </c>
      <c r="BY188">
        <v>0</v>
      </c>
      <c r="BZ188" s="9">
        <v>1247.3699999999999</v>
      </c>
      <c r="CA188">
        <v>-95.28</v>
      </c>
      <c r="CB188">
        <v>-17.89</v>
      </c>
      <c r="CC188">
        <v>-113.17</v>
      </c>
      <c r="CM188">
        <v>1</v>
      </c>
      <c r="CN188">
        <v>1</v>
      </c>
      <c r="CO188">
        <v>0.5</v>
      </c>
      <c r="CP188" s="9">
        <v>1922.83</v>
      </c>
      <c r="CQ188">
        <v>626.84</v>
      </c>
      <c r="CR188" s="9">
        <v>1922.83</v>
      </c>
      <c r="CS188" s="9">
        <v>1249.25</v>
      </c>
      <c r="CT188">
        <v>83.99</v>
      </c>
      <c r="CU188">
        <v>56.16</v>
      </c>
      <c r="CV188">
        <v>57.6</v>
      </c>
      <c r="CW188">
        <v>47.28</v>
      </c>
      <c r="CX188">
        <v>26.39</v>
      </c>
      <c r="CY188">
        <v>8.8800000000000008</v>
      </c>
      <c r="DA188">
        <v>-0.61560336000000004</v>
      </c>
      <c r="DB188">
        <v>0.55057042</v>
      </c>
      <c r="DC188">
        <v>-0.61560336000000004</v>
      </c>
      <c r="FK188" s="9"/>
      <c r="FO188">
        <v>1</v>
      </c>
      <c r="FR188">
        <v>1</v>
      </c>
      <c r="FS188">
        <v>0</v>
      </c>
      <c r="FT188">
        <v>1</v>
      </c>
      <c r="FU188">
        <v>0</v>
      </c>
      <c r="FV188">
        <v>0</v>
      </c>
      <c r="FW188">
        <v>0.66833333299999997</v>
      </c>
      <c r="FX188">
        <v>0</v>
      </c>
      <c r="FY188">
        <v>-0.11834704</v>
      </c>
      <c r="FZ188">
        <v>8.7856219999999999E-3</v>
      </c>
      <c r="GA188">
        <v>0</v>
      </c>
      <c r="GB188">
        <v>0</v>
      </c>
      <c r="GC188">
        <v>1</v>
      </c>
      <c r="GD188">
        <v>1</v>
      </c>
      <c r="GK188">
        <v>0</v>
      </c>
      <c r="GL188">
        <v>0</v>
      </c>
      <c r="GM188">
        <v>0</v>
      </c>
      <c r="GN188">
        <v>1</v>
      </c>
      <c r="GO188">
        <v>0</v>
      </c>
      <c r="GP188">
        <v>0.66833333299999997</v>
      </c>
      <c r="GQ188">
        <v>0.33166666700000003</v>
      </c>
      <c r="GR188">
        <v>0</v>
      </c>
      <c r="GS188">
        <v>0</v>
      </c>
      <c r="GT188">
        <v>0</v>
      </c>
      <c r="GU188">
        <v>1</v>
      </c>
      <c r="GV188">
        <v>0</v>
      </c>
      <c r="GW188">
        <v>0</v>
      </c>
      <c r="GY188">
        <v>-2.209829E-2</v>
      </c>
      <c r="GZ188">
        <v>7.787118E-3</v>
      </c>
      <c r="HA188">
        <v>0</v>
      </c>
      <c r="HB188">
        <v>0</v>
      </c>
      <c r="HC188">
        <v>0</v>
      </c>
      <c r="HD188">
        <v>1</v>
      </c>
    </row>
    <row r="189" spans="9:212">
      <c r="I189" t="s">
        <v>260</v>
      </c>
      <c r="J189">
        <v>51</v>
      </c>
      <c r="K189">
        <v>295</v>
      </c>
      <c r="L189">
        <v>202407</v>
      </c>
      <c r="M189">
        <v>11</v>
      </c>
      <c r="N189">
        <v>1</v>
      </c>
      <c r="O189">
        <v>0</v>
      </c>
      <c r="P189">
        <v>1865.2302999999999</v>
      </c>
      <c r="Q189">
        <v>57.596742499999998</v>
      </c>
      <c r="R189">
        <v>25.621670340000001</v>
      </c>
      <c r="S189">
        <v>0</v>
      </c>
      <c r="T189">
        <v>0</v>
      </c>
      <c r="U189">
        <v>0.15989999999999999</v>
      </c>
      <c r="V189">
        <v>120</v>
      </c>
      <c r="W189">
        <v>11</v>
      </c>
      <c r="X189">
        <v>109</v>
      </c>
      <c r="Y189">
        <v>771</v>
      </c>
      <c r="Z189">
        <v>8500</v>
      </c>
      <c r="AA189">
        <v>0.20499999999999999</v>
      </c>
      <c r="AB189">
        <v>113.15488329999999</v>
      </c>
      <c r="AC189">
        <v>0</v>
      </c>
      <c r="AD189">
        <v>1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1865.2302999999999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F189" t="s">
        <v>261</v>
      </c>
      <c r="BG189">
        <v>0</v>
      </c>
      <c r="BH189">
        <v>202407</v>
      </c>
      <c r="BI189">
        <v>295</v>
      </c>
      <c r="BJ189">
        <v>109</v>
      </c>
      <c r="BK189">
        <v>1865.2302999999999</v>
      </c>
      <c r="BL189">
        <v>-113.15488329999999</v>
      </c>
      <c r="BM189">
        <v>0.15989999999999999</v>
      </c>
      <c r="BN189">
        <v>120</v>
      </c>
      <c r="BO189">
        <v>11</v>
      </c>
      <c r="BP189">
        <v>771</v>
      </c>
      <c r="BQ189">
        <v>12</v>
      </c>
      <c r="BR189" s="23">
        <v>0.21</v>
      </c>
      <c r="BS189">
        <v>7</v>
      </c>
      <c r="BU189">
        <v>0</v>
      </c>
      <c r="BV189">
        <v>0</v>
      </c>
      <c r="BY189">
        <v>0</v>
      </c>
      <c r="BZ189" s="9">
        <v>1150.82</v>
      </c>
      <c r="CA189">
        <v>-96.55</v>
      </c>
      <c r="CB189">
        <v>-16.62</v>
      </c>
      <c r="CC189">
        <v>-113.17</v>
      </c>
      <c r="CM189">
        <v>1</v>
      </c>
      <c r="CN189">
        <v>1</v>
      </c>
      <c r="CO189">
        <v>0.49</v>
      </c>
      <c r="CP189" s="9">
        <v>1865.23</v>
      </c>
      <c r="CQ189">
        <v>568.39</v>
      </c>
      <c r="CR189" s="9">
        <v>1865.23</v>
      </c>
      <c r="CS189" s="9">
        <v>1152.83</v>
      </c>
      <c r="CT189">
        <v>83.22</v>
      </c>
      <c r="CU189">
        <v>55.16</v>
      </c>
      <c r="CV189">
        <v>57.6</v>
      </c>
      <c r="CW189">
        <v>47.05</v>
      </c>
      <c r="CX189">
        <v>25.62</v>
      </c>
      <c r="CY189">
        <v>8.1</v>
      </c>
      <c r="DA189">
        <v>-0.58734581500000005</v>
      </c>
      <c r="DB189">
        <v>0.55116798700000003</v>
      </c>
      <c r="DC189">
        <v>-0.58734581500000005</v>
      </c>
      <c r="FK189" s="9"/>
      <c r="FO189">
        <v>1</v>
      </c>
      <c r="FR189">
        <v>1</v>
      </c>
      <c r="FS189">
        <v>0</v>
      </c>
      <c r="FT189">
        <v>1</v>
      </c>
      <c r="FU189">
        <v>0</v>
      </c>
      <c r="FV189">
        <v>0</v>
      </c>
      <c r="FW189">
        <v>0.66833333299999997</v>
      </c>
      <c r="FX189">
        <v>0</v>
      </c>
      <c r="FY189">
        <v>-1.1124261E-2</v>
      </c>
      <c r="FZ189">
        <v>1.1126319000000001E-2</v>
      </c>
      <c r="GA189">
        <v>0</v>
      </c>
      <c r="GB189">
        <v>0</v>
      </c>
      <c r="GC189">
        <v>1</v>
      </c>
      <c r="GD189">
        <v>1</v>
      </c>
      <c r="GK189">
        <v>0</v>
      </c>
      <c r="GL189">
        <v>0</v>
      </c>
      <c r="GM189">
        <v>0</v>
      </c>
      <c r="GN189">
        <v>1</v>
      </c>
      <c r="GO189">
        <v>0</v>
      </c>
      <c r="GP189">
        <v>0.66833333299999997</v>
      </c>
      <c r="GQ189">
        <v>0.33166666700000003</v>
      </c>
      <c r="GR189">
        <v>0</v>
      </c>
      <c r="GS189">
        <v>0</v>
      </c>
      <c r="GT189">
        <v>0</v>
      </c>
      <c r="GU189">
        <v>1</v>
      </c>
      <c r="GV189">
        <v>0</v>
      </c>
      <c r="GW189">
        <v>0</v>
      </c>
      <c r="GY189">
        <v>6.1592549999999998E-3</v>
      </c>
      <c r="GZ189">
        <v>8.3846849999999994E-3</v>
      </c>
      <c r="HA189">
        <v>0</v>
      </c>
      <c r="HB189">
        <v>0</v>
      </c>
      <c r="HC189">
        <v>0</v>
      </c>
      <c r="HD189">
        <v>1</v>
      </c>
    </row>
    <row r="190" spans="9:212">
      <c r="I190" t="s">
        <v>260</v>
      </c>
      <c r="J190">
        <v>51</v>
      </c>
      <c r="K190">
        <v>296</v>
      </c>
      <c r="L190">
        <v>202408</v>
      </c>
      <c r="M190">
        <v>10</v>
      </c>
      <c r="N190">
        <v>1</v>
      </c>
      <c r="O190">
        <v>0</v>
      </c>
      <c r="P190">
        <v>1807.633558</v>
      </c>
      <c r="Q190">
        <v>57.596742499999998</v>
      </c>
      <c r="R190">
        <v>24.85419375</v>
      </c>
      <c r="S190">
        <v>0</v>
      </c>
      <c r="T190">
        <v>0</v>
      </c>
      <c r="U190">
        <v>0.15989999999999999</v>
      </c>
      <c r="V190">
        <v>120</v>
      </c>
      <c r="W190">
        <v>10</v>
      </c>
      <c r="X190">
        <v>110</v>
      </c>
      <c r="Y190">
        <v>771</v>
      </c>
      <c r="Z190">
        <v>8500</v>
      </c>
      <c r="AA190">
        <v>0.20499999999999999</v>
      </c>
      <c r="AB190">
        <v>113.15488329999999</v>
      </c>
      <c r="AC190">
        <v>0</v>
      </c>
      <c r="AD190">
        <v>1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1807.633558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F190" t="s">
        <v>261</v>
      </c>
      <c r="BG190">
        <v>0</v>
      </c>
      <c r="BH190">
        <v>202408</v>
      </c>
      <c r="BI190">
        <v>296</v>
      </c>
      <c r="BJ190">
        <v>110</v>
      </c>
      <c r="BK190">
        <v>1807.633558</v>
      </c>
      <c r="BL190">
        <v>-113.15488329999999</v>
      </c>
      <c r="BM190">
        <v>0.15989999999999999</v>
      </c>
      <c r="BN190">
        <v>120</v>
      </c>
      <c r="BO190">
        <v>10</v>
      </c>
      <c r="BP190">
        <v>771</v>
      </c>
      <c r="BQ190">
        <v>12</v>
      </c>
      <c r="BR190" s="23">
        <v>0.21</v>
      </c>
      <c r="BS190">
        <v>8</v>
      </c>
      <c r="BU190">
        <v>0</v>
      </c>
      <c r="BV190">
        <v>0</v>
      </c>
      <c r="BY190">
        <v>0</v>
      </c>
      <c r="BZ190" s="9">
        <v>1052.99</v>
      </c>
      <c r="CA190">
        <v>-97.83</v>
      </c>
      <c r="CB190">
        <v>-15.33</v>
      </c>
      <c r="CC190">
        <v>-113.17</v>
      </c>
      <c r="CM190">
        <v>1</v>
      </c>
      <c r="CN190">
        <v>1</v>
      </c>
      <c r="CO190">
        <v>0.48</v>
      </c>
      <c r="CP190" s="9">
        <v>1807.63</v>
      </c>
      <c r="CQ190">
        <v>510.99</v>
      </c>
      <c r="CR190" s="9">
        <v>1807.63</v>
      </c>
      <c r="CS190" s="9">
        <v>1055.06</v>
      </c>
      <c r="CT190">
        <v>82.45</v>
      </c>
      <c r="CU190">
        <v>54.18</v>
      </c>
      <c r="CV190">
        <v>57.6</v>
      </c>
      <c r="CW190">
        <v>46.83</v>
      </c>
      <c r="CX190">
        <v>24.85</v>
      </c>
      <c r="CY190">
        <v>7.34</v>
      </c>
      <c r="DA190">
        <v>-0.59542207800000002</v>
      </c>
      <c r="DB190">
        <v>0.55258251400000002</v>
      </c>
      <c r="DC190">
        <v>-0.59542207800000002</v>
      </c>
      <c r="FK190" s="9"/>
      <c r="FO190">
        <v>1</v>
      </c>
      <c r="FR190">
        <v>1</v>
      </c>
      <c r="FS190">
        <v>0</v>
      </c>
      <c r="FT190">
        <v>1</v>
      </c>
      <c r="FU190">
        <v>0</v>
      </c>
      <c r="FV190">
        <v>0</v>
      </c>
      <c r="FW190">
        <v>0.66833333299999997</v>
      </c>
      <c r="FX190">
        <v>0</v>
      </c>
      <c r="FY190">
        <v>-0.178335243</v>
      </c>
      <c r="FZ190">
        <v>8.9097610000000004E-3</v>
      </c>
      <c r="GA190">
        <v>0</v>
      </c>
      <c r="GB190">
        <v>0</v>
      </c>
      <c r="GC190">
        <v>1</v>
      </c>
      <c r="GD190">
        <v>1</v>
      </c>
      <c r="GK190">
        <v>0</v>
      </c>
      <c r="GL190">
        <v>0</v>
      </c>
      <c r="GM190">
        <v>0</v>
      </c>
      <c r="GN190">
        <v>1</v>
      </c>
      <c r="GO190">
        <v>0</v>
      </c>
      <c r="GP190">
        <v>0.66833333299999997</v>
      </c>
      <c r="GQ190">
        <v>0.33166666700000003</v>
      </c>
      <c r="GR190">
        <v>0</v>
      </c>
      <c r="GS190">
        <v>0</v>
      </c>
      <c r="GT190">
        <v>0</v>
      </c>
      <c r="GU190">
        <v>1</v>
      </c>
      <c r="GV190">
        <v>0</v>
      </c>
      <c r="GW190">
        <v>0</v>
      </c>
      <c r="GY190">
        <v>-1.917008E-3</v>
      </c>
      <c r="GZ190">
        <v>9.7992119999999999E-3</v>
      </c>
      <c r="HA190">
        <v>0</v>
      </c>
      <c r="HB190">
        <v>0</v>
      </c>
      <c r="HC190">
        <v>0</v>
      </c>
      <c r="HD190">
        <v>1</v>
      </c>
    </row>
    <row r="191" spans="9:212">
      <c r="I191" t="s">
        <v>260</v>
      </c>
      <c r="J191">
        <v>51</v>
      </c>
      <c r="K191">
        <v>297</v>
      </c>
      <c r="L191">
        <v>202409</v>
      </c>
      <c r="M191">
        <v>9</v>
      </c>
      <c r="N191">
        <v>1</v>
      </c>
      <c r="O191">
        <v>0</v>
      </c>
      <c r="P191">
        <v>1750.0368149999999</v>
      </c>
      <c r="Q191">
        <v>57.596742499999998</v>
      </c>
      <c r="R191">
        <v>24.086717149999998</v>
      </c>
      <c r="S191">
        <v>0</v>
      </c>
      <c r="T191">
        <v>0</v>
      </c>
      <c r="U191">
        <v>0.15989999999999999</v>
      </c>
      <c r="V191">
        <v>120</v>
      </c>
      <c r="W191">
        <v>9</v>
      </c>
      <c r="X191">
        <v>111</v>
      </c>
      <c r="Y191">
        <v>771</v>
      </c>
      <c r="Z191">
        <v>8500</v>
      </c>
      <c r="AA191">
        <v>0.20499999999999999</v>
      </c>
      <c r="AB191">
        <v>113.15488329999999</v>
      </c>
      <c r="AC191">
        <v>0</v>
      </c>
      <c r="AD191">
        <v>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1750.0368149999999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F191" t="s">
        <v>261</v>
      </c>
      <c r="BG191">
        <v>0</v>
      </c>
      <c r="BH191">
        <v>202409</v>
      </c>
      <c r="BI191">
        <v>297</v>
      </c>
      <c r="BJ191">
        <v>111</v>
      </c>
      <c r="BK191">
        <v>1750.0368149999999</v>
      </c>
      <c r="BL191">
        <v>-113.15488329999999</v>
      </c>
      <c r="BM191">
        <v>0.15989999999999999</v>
      </c>
      <c r="BN191">
        <v>120</v>
      </c>
      <c r="BO191">
        <v>9</v>
      </c>
      <c r="BP191">
        <v>771</v>
      </c>
      <c r="BQ191">
        <v>12</v>
      </c>
      <c r="BR191" s="23">
        <v>0.21</v>
      </c>
      <c r="BS191">
        <v>9</v>
      </c>
      <c r="BU191">
        <v>0</v>
      </c>
      <c r="BV191">
        <v>0</v>
      </c>
      <c r="BY191">
        <v>0</v>
      </c>
      <c r="BZ191">
        <v>953.85</v>
      </c>
      <c r="CA191">
        <v>-99.14</v>
      </c>
      <c r="CB191">
        <v>-14.03</v>
      </c>
      <c r="CC191">
        <v>-113.17</v>
      </c>
      <c r="CM191">
        <v>1</v>
      </c>
      <c r="CN191">
        <v>1</v>
      </c>
      <c r="CO191">
        <v>0.48</v>
      </c>
      <c r="CP191" s="9">
        <v>1750.04</v>
      </c>
      <c r="CQ191">
        <v>454.79</v>
      </c>
      <c r="CR191" s="9">
        <v>1750.04</v>
      </c>
      <c r="CS191">
        <v>956.03</v>
      </c>
      <c r="CT191">
        <v>81.680000000000007</v>
      </c>
      <c r="CU191">
        <v>53.18</v>
      </c>
      <c r="CV191">
        <v>57.6</v>
      </c>
      <c r="CW191">
        <v>46.58</v>
      </c>
      <c r="CX191">
        <v>24.09</v>
      </c>
      <c r="CY191">
        <v>6.6</v>
      </c>
      <c r="DA191">
        <v>-0.47844349899999999</v>
      </c>
      <c r="DB191">
        <v>0.55170366299999996</v>
      </c>
      <c r="DC191">
        <v>-0.47844349899999999</v>
      </c>
      <c r="FK191" s="9"/>
      <c r="FO191">
        <v>1</v>
      </c>
      <c r="FR191">
        <v>1</v>
      </c>
      <c r="FS191">
        <v>0</v>
      </c>
      <c r="FT191">
        <v>1</v>
      </c>
      <c r="FU191">
        <v>0</v>
      </c>
      <c r="FV191">
        <v>0</v>
      </c>
      <c r="FW191">
        <v>0.66833333299999997</v>
      </c>
      <c r="FX191">
        <v>0</v>
      </c>
      <c r="FY191">
        <v>-3.8302450000000002E-2</v>
      </c>
      <c r="FZ191">
        <v>8.1209990000000003E-3</v>
      </c>
      <c r="GA191">
        <v>0</v>
      </c>
      <c r="GB191">
        <v>0</v>
      </c>
      <c r="GC191">
        <v>1</v>
      </c>
      <c r="GD191">
        <v>1</v>
      </c>
      <c r="GK191">
        <v>0</v>
      </c>
      <c r="GL191">
        <v>0</v>
      </c>
      <c r="GM191">
        <v>0</v>
      </c>
      <c r="GN191">
        <v>1</v>
      </c>
      <c r="GO191">
        <v>0</v>
      </c>
      <c r="GP191">
        <v>0.66833333299999997</v>
      </c>
      <c r="GQ191">
        <v>0.33166666700000003</v>
      </c>
      <c r="GR191">
        <v>0</v>
      </c>
      <c r="GS191">
        <v>0</v>
      </c>
      <c r="GT191">
        <v>0</v>
      </c>
      <c r="GU191">
        <v>1</v>
      </c>
      <c r="GV191">
        <v>0</v>
      </c>
      <c r="GW191">
        <v>0</v>
      </c>
      <c r="GY191">
        <v>0.115061571</v>
      </c>
      <c r="GZ191">
        <v>8.9203600000000004E-3</v>
      </c>
      <c r="HA191">
        <v>0</v>
      </c>
      <c r="HB191">
        <v>0</v>
      </c>
      <c r="HC191">
        <v>0</v>
      </c>
      <c r="HD191">
        <v>1</v>
      </c>
    </row>
    <row r="192" spans="9:212">
      <c r="I192" t="s">
        <v>260</v>
      </c>
      <c r="J192">
        <v>51</v>
      </c>
      <c r="K192">
        <v>298</v>
      </c>
      <c r="L192">
        <v>202410</v>
      </c>
      <c r="M192">
        <v>8</v>
      </c>
      <c r="N192">
        <v>1</v>
      </c>
      <c r="O192">
        <v>0</v>
      </c>
      <c r="P192">
        <v>1692.440073</v>
      </c>
      <c r="Q192">
        <v>57.596742499999998</v>
      </c>
      <c r="R192">
        <v>23.319240560000001</v>
      </c>
      <c r="S192">
        <v>0</v>
      </c>
      <c r="T192">
        <v>0</v>
      </c>
      <c r="U192">
        <v>0.15989999999999999</v>
      </c>
      <c r="V192">
        <v>120</v>
      </c>
      <c r="W192">
        <v>8</v>
      </c>
      <c r="X192">
        <v>112</v>
      </c>
      <c r="Y192">
        <v>771</v>
      </c>
      <c r="Z192">
        <v>8500</v>
      </c>
      <c r="AA192">
        <v>0.20499999999999999</v>
      </c>
      <c r="AB192">
        <v>113.15488329999999</v>
      </c>
      <c r="AC192">
        <v>0</v>
      </c>
      <c r="AD192">
        <v>1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1692.440073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F192" t="s">
        <v>261</v>
      </c>
      <c r="BG192">
        <v>0</v>
      </c>
      <c r="BH192">
        <v>202410</v>
      </c>
      <c r="BI192">
        <v>298</v>
      </c>
      <c r="BJ192">
        <v>112</v>
      </c>
      <c r="BK192">
        <v>1692.440073</v>
      </c>
      <c r="BL192">
        <v>-113.15488329999999</v>
      </c>
      <c r="BM192">
        <v>0.15989999999999999</v>
      </c>
      <c r="BN192">
        <v>120</v>
      </c>
      <c r="BO192">
        <v>8</v>
      </c>
      <c r="BP192">
        <v>771</v>
      </c>
      <c r="BQ192">
        <v>12</v>
      </c>
      <c r="BR192" s="23">
        <v>0.21</v>
      </c>
      <c r="BS192">
        <v>10</v>
      </c>
      <c r="BU192">
        <v>0</v>
      </c>
      <c r="BV192">
        <v>0</v>
      </c>
      <c r="BY192">
        <v>0</v>
      </c>
      <c r="BZ192">
        <v>853.39</v>
      </c>
      <c r="CA192">
        <v>-100.46</v>
      </c>
      <c r="CB192">
        <v>-12.71</v>
      </c>
      <c r="CC192">
        <v>-113.17</v>
      </c>
      <c r="CM192">
        <v>1</v>
      </c>
      <c r="CN192">
        <v>1</v>
      </c>
      <c r="CO192">
        <v>0.47</v>
      </c>
      <c r="CP192" s="9">
        <v>1692.44</v>
      </c>
      <c r="CQ192">
        <v>399.8</v>
      </c>
      <c r="CR192" s="9">
        <v>1692.44</v>
      </c>
      <c r="CS192">
        <v>855.72</v>
      </c>
      <c r="CT192">
        <v>80.92</v>
      </c>
      <c r="CU192">
        <v>52.19</v>
      </c>
      <c r="CV192">
        <v>57.6</v>
      </c>
      <c r="CW192">
        <v>46.33</v>
      </c>
      <c r="CX192">
        <v>23.32</v>
      </c>
      <c r="CY192">
        <v>5.87</v>
      </c>
      <c r="DA192">
        <v>-0.41482479500000002</v>
      </c>
      <c r="DB192">
        <v>0.55182066600000002</v>
      </c>
      <c r="DC192">
        <v>-0.41482479500000002</v>
      </c>
      <c r="FK192" s="9"/>
      <c r="FO192">
        <v>1</v>
      </c>
      <c r="FR192">
        <v>1</v>
      </c>
      <c r="FS192">
        <v>0</v>
      </c>
      <c r="FT192">
        <v>1</v>
      </c>
      <c r="FU192">
        <v>0</v>
      </c>
      <c r="FV192">
        <v>0</v>
      </c>
      <c r="FW192">
        <v>0.66833333299999997</v>
      </c>
      <c r="FX192">
        <v>0</v>
      </c>
      <c r="FY192">
        <v>-2.209829E-2</v>
      </c>
      <c r="FZ192">
        <v>7.787118E-3</v>
      </c>
      <c r="GA192">
        <v>0</v>
      </c>
      <c r="GB192">
        <v>0</v>
      </c>
      <c r="GC192">
        <v>1</v>
      </c>
      <c r="GD192">
        <v>1</v>
      </c>
      <c r="GK192">
        <v>0</v>
      </c>
      <c r="GL192">
        <v>0</v>
      </c>
      <c r="GM192">
        <v>0</v>
      </c>
      <c r="GN192">
        <v>1</v>
      </c>
      <c r="GO192">
        <v>0</v>
      </c>
      <c r="GP192">
        <v>0.66833333299999997</v>
      </c>
      <c r="GQ192">
        <v>0.33166666700000003</v>
      </c>
      <c r="GR192">
        <v>0</v>
      </c>
      <c r="GS192">
        <v>0</v>
      </c>
      <c r="GT192">
        <v>0</v>
      </c>
      <c r="GU192">
        <v>1</v>
      </c>
      <c r="GV192">
        <v>0</v>
      </c>
      <c r="GW192">
        <v>0</v>
      </c>
      <c r="GY192">
        <v>0.178680275</v>
      </c>
      <c r="GZ192">
        <v>9.0373629999999996E-3</v>
      </c>
      <c r="HA192">
        <v>0</v>
      </c>
      <c r="HB192">
        <v>0</v>
      </c>
      <c r="HC192">
        <v>0</v>
      </c>
      <c r="HD192">
        <v>1</v>
      </c>
    </row>
    <row r="193" spans="9:212">
      <c r="I193" t="s">
        <v>260</v>
      </c>
      <c r="J193">
        <v>51</v>
      </c>
      <c r="K193">
        <v>299</v>
      </c>
      <c r="L193">
        <v>202411</v>
      </c>
      <c r="M193">
        <v>7</v>
      </c>
      <c r="N193">
        <v>1</v>
      </c>
      <c r="O193">
        <v>0</v>
      </c>
      <c r="P193">
        <v>1634.8433299999999</v>
      </c>
      <c r="Q193">
        <v>57.596742499999998</v>
      </c>
      <c r="R193">
        <v>22.55176397</v>
      </c>
      <c r="S193">
        <v>0</v>
      </c>
      <c r="T193">
        <v>0</v>
      </c>
      <c r="U193">
        <v>0.15989999999999999</v>
      </c>
      <c r="V193">
        <v>120</v>
      </c>
      <c r="W193">
        <v>7</v>
      </c>
      <c r="X193">
        <v>113</v>
      </c>
      <c r="Y193">
        <v>771</v>
      </c>
      <c r="Z193">
        <v>8500</v>
      </c>
      <c r="AA193">
        <v>0.20499999999999999</v>
      </c>
      <c r="AB193">
        <v>113.15488329999999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1634.8433299999999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F193" t="s">
        <v>261</v>
      </c>
      <c r="BG193">
        <v>0</v>
      </c>
      <c r="BH193">
        <v>202411</v>
      </c>
      <c r="BI193">
        <v>299</v>
      </c>
      <c r="BJ193">
        <v>113</v>
      </c>
      <c r="BK193">
        <v>1634.8433299999999</v>
      </c>
      <c r="BL193">
        <v>-113.15488329999999</v>
      </c>
      <c r="BM193">
        <v>0.15989999999999999</v>
      </c>
      <c r="BN193">
        <v>120</v>
      </c>
      <c r="BO193">
        <v>7</v>
      </c>
      <c r="BP193">
        <v>771</v>
      </c>
      <c r="BQ193">
        <v>12</v>
      </c>
      <c r="BR193" s="23">
        <v>0.21</v>
      </c>
      <c r="BS193">
        <v>11</v>
      </c>
      <c r="BU193">
        <v>0</v>
      </c>
      <c r="BV193">
        <v>0</v>
      </c>
      <c r="BY193">
        <v>0</v>
      </c>
      <c r="BZ193">
        <v>751.59</v>
      </c>
      <c r="CA193">
        <v>-101.8</v>
      </c>
      <c r="CB193">
        <v>-11.37</v>
      </c>
      <c r="CC193">
        <v>-113.17</v>
      </c>
      <c r="CM193">
        <v>1</v>
      </c>
      <c r="CN193">
        <v>1</v>
      </c>
      <c r="CO193">
        <v>0.46</v>
      </c>
      <c r="CP193" s="9">
        <v>1634.84</v>
      </c>
      <c r="CQ193">
        <v>345.99</v>
      </c>
      <c r="CR193" s="9">
        <v>1634.84</v>
      </c>
      <c r="CS193">
        <v>754.02</v>
      </c>
      <c r="CT193">
        <v>80.150000000000006</v>
      </c>
      <c r="CU193">
        <v>51.29</v>
      </c>
      <c r="CV193">
        <v>57.6</v>
      </c>
      <c r="CW193">
        <v>46.13</v>
      </c>
      <c r="CX193">
        <v>22.55</v>
      </c>
      <c r="CY193">
        <v>5.16</v>
      </c>
      <c r="DA193">
        <v>-0.60158197400000002</v>
      </c>
      <c r="DB193">
        <v>0.55052213900000002</v>
      </c>
      <c r="DC193">
        <v>-0.60158197400000002</v>
      </c>
      <c r="FK193" s="9"/>
      <c r="FO193">
        <v>1</v>
      </c>
      <c r="FR193">
        <v>1</v>
      </c>
      <c r="FS193">
        <v>0</v>
      </c>
      <c r="FT193">
        <v>1</v>
      </c>
      <c r="FU193">
        <v>0</v>
      </c>
      <c r="FV193">
        <v>0</v>
      </c>
      <c r="FW193">
        <v>0.66833333299999997</v>
      </c>
      <c r="FX193">
        <v>0</v>
      </c>
      <c r="FY193">
        <v>6.1592549999999998E-3</v>
      </c>
      <c r="FZ193">
        <v>8.3846849999999994E-3</v>
      </c>
      <c r="GA193">
        <v>0</v>
      </c>
      <c r="GB193">
        <v>0</v>
      </c>
      <c r="GC193">
        <v>1</v>
      </c>
      <c r="GD193">
        <v>1</v>
      </c>
      <c r="GK193">
        <v>0</v>
      </c>
      <c r="GL193">
        <v>0</v>
      </c>
      <c r="GM193">
        <v>0</v>
      </c>
      <c r="GN193">
        <v>1</v>
      </c>
      <c r="GO193">
        <v>0</v>
      </c>
      <c r="GP193">
        <v>0.66833333299999997</v>
      </c>
      <c r="GQ193">
        <v>0.33166666700000003</v>
      </c>
      <c r="GR193">
        <v>0</v>
      </c>
      <c r="GS193">
        <v>0</v>
      </c>
      <c r="GT193">
        <v>0</v>
      </c>
      <c r="GU193">
        <v>1</v>
      </c>
      <c r="GV193">
        <v>0</v>
      </c>
      <c r="GW193">
        <v>0</v>
      </c>
      <c r="GY193">
        <v>-8.0769039999999993E-3</v>
      </c>
      <c r="GZ193">
        <v>7.7388370000000001E-3</v>
      </c>
      <c r="HA193">
        <v>0</v>
      </c>
      <c r="HB193">
        <v>0</v>
      </c>
      <c r="HC193">
        <v>0</v>
      </c>
      <c r="HD193">
        <v>1</v>
      </c>
    </row>
    <row r="194" spans="9:212">
      <c r="I194" t="s">
        <v>260</v>
      </c>
      <c r="J194">
        <v>51</v>
      </c>
      <c r="K194">
        <v>300</v>
      </c>
      <c r="L194">
        <v>202412</v>
      </c>
      <c r="M194">
        <v>6</v>
      </c>
      <c r="N194">
        <v>1</v>
      </c>
      <c r="O194">
        <v>0</v>
      </c>
      <c r="P194">
        <v>1577.246588</v>
      </c>
      <c r="Q194">
        <v>57.596742499999998</v>
      </c>
      <c r="R194">
        <v>21.784287370000001</v>
      </c>
      <c r="S194">
        <v>0</v>
      </c>
      <c r="T194">
        <v>0</v>
      </c>
      <c r="U194">
        <v>0.15989999999999999</v>
      </c>
      <c r="V194">
        <v>120</v>
      </c>
      <c r="W194">
        <v>6</v>
      </c>
      <c r="X194">
        <v>114</v>
      </c>
      <c r="Y194">
        <v>771</v>
      </c>
      <c r="Z194">
        <v>8500</v>
      </c>
      <c r="AA194">
        <v>0.20499999999999999</v>
      </c>
      <c r="AB194">
        <v>113.15488329999999</v>
      </c>
      <c r="AC194">
        <v>0</v>
      </c>
      <c r="AD194">
        <v>1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1577.246588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F194" t="s">
        <v>261</v>
      </c>
      <c r="BG194">
        <v>0</v>
      </c>
      <c r="BH194">
        <v>202412</v>
      </c>
      <c r="BI194">
        <v>300</v>
      </c>
      <c r="BJ194">
        <v>114</v>
      </c>
      <c r="BK194">
        <v>1577.246588</v>
      </c>
      <c r="BL194">
        <v>-113.15488329999999</v>
      </c>
      <c r="BM194">
        <v>0.15989999999999999</v>
      </c>
      <c r="BN194">
        <v>120</v>
      </c>
      <c r="BO194">
        <v>6</v>
      </c>
      <c r="BP194">
        <v>771</v>
      </c>
      <c r="BQ194">
        <v>12</v>
      </c>
      <c r="BR194" s="23">
        <v>0.21</v>
      </c>
      <c r="BS194">
        <v>12</v>
      </c>
      <c r="BU194">
        <v>0</v>
      </c>
      <c r="BV194">
        <v>0</v>
      </c>
      <c r="BY194">
        <v>0</v>
      </c>
      <c r="BZ194">
        <v>648.44000000000005</v>
      </c>
      <c r="CA194">
        <v>-103.15</v>
      </c>
      <c r="CB194">
        <v>-10.01</v>
      </c>
      <c r="CC194">
        <v>-113.17</v>
      </c>
      <c r="CM194">
        <v>1</v>
      </c>
      <c r="CN194">
        <v>1</v>
      </c>
      <c r="CO194">
        <v>0.45</v>
      </c>
      <c r="CP194" s="9">
        <v>1577.25</v>
      </c>
      <c r="CQ194">
        <v>293.32</v>
      </c>
      <c r="CR194" s="9">
        <v>1577.25</v>
      </c>
      <c r="CS194">
        <v>651.09</v>
      </c>
      <c r="CT194">
        <v>79.38</v>
      </c>
      <c r="CU194">
        <v>50.23</v>
      </c>
      <c r="CV194">
        <v>57.6</v>
      </c>
      <c r="CW194">
        <v>45.79</v>
      </c>
      <c r="CX194">
        <v>21.78</v>
      </c>
      <c r="CY194">
        <v>4.45</v>
      </c>
      <c r="DA194">
        <v>-0.41832617300000002</v>
      </c>
      <c r="DB194">
        <v>0.550186112</v>
      </c>
      <c r="DC194">
        <v>-0.41832617300000002</v>
      </c>
      <c r="FK194" s="9"/>
      <c r="FO194">
        <v>1</v>
      </c>
      <c r="FR194">
        <v>1</v>
      </c>
      <c r="FS194">
        <v>0</v>
      </c>
      <c r="FT194">
        <v>1</v>
      </c>
      <c r="FU194">
        <v>0</v>
      </c>
      <c r="FV194">
        <v>0</v>
      </c>
      <c r="FW194">
        <v>0.66833333299999997</v>
      </c>
      <c r="FX194">
        <v>0</v>
      </c>
      <c r="FY194">
        <v>-1.917008E-3</v>
      </c>
      <c r="FZ194">
        <v>9.7992119999999999E-3</v>
      </c>
      <c r="GA194">
        <v>0</v>
      </c>
      <c r="GB194">
        <v>0</v>
      </c>
      <c r="GC194">
        <v>1</v>
      </c>
      <c r="GD194">
        <v>1</v>
      </c>
      <c r="GK194">
        <v>0</v>
      </c>
      <c r="GL194">
        <v>0</v>
      </c>
      <c r="GM194">
        <v>0</v>
      </c>
      <c r="GN194">
        <v>1</v>
      </c>
      <c r="GO194">
        <v>0</v>
      </c>
      <c r="GP194">
        <v>0.66833333299999997</v>
      </c>
      <c r="GQ194">
        <v>0.33166666700000003</v>
      </c>
      <c r="GR194">
        <v>0</v>
      </c>
      <c r="GS194">
        <v>0</v>
      </c>
      <c r="GT194">
        <v>0</v>
      </c>
      <c r="GU194">
        <v>1</v>
      </c>
      <c r="GV194">
        <v>0</v>
      </c>
      <c r="GW194">
        <v>0</v>
      </c>
      <c r="GY194">
        <v>0.175178897</v>
      </c>
      <c r="GZ194">
        <v>7.4028100000000001E-3</v>
      </c>
      <c r="HA194">
        <v>0</v>
      </c>
      <c r="HB194">
        <v>0</v>
      </c>
      <c r="HC194">
        <v>0</v>
      </c>
      <c r="HD194">
        <v>1</v>
      </c>
    </row>
    <row r="195" spans="9:212">
      <c r="I195" t="s">
        <v>260</v>
      </c>
      <c r="J195">
        <v>51</v>
      </c>
      <c r="K195">
        <v>301</v>
      </c>
      <c r="L195">
        <v>202501</v>
      </c>
      <c r="M195">
        <v>5</v>
      </c>
      <c r="N195">
        <v>1</v>
      </c>
      <c r="O195">
        <v>0</v>
      </c>
      <c r="P195">
        <v>1519.6498449999999</v>
      </c>
      <c r="Q195">
        <v>57.596742499999998</v>
      </c>
      <c r="R195">
        <v>21.01681078</v>
      </c>
      <c r="S195">
        <v>0</v>
      </c>
      <c r="T195">
        <v>0</v>
      </c>
      <c r="U195">
        <v>0.15989999999999999</v>
      </c>
      <c r="V195">
        <v>120</v>
      </c>
      <c r="W195">
        <v>5</v>
      </c>
      <c r="X195">
        <v>115</v>
      </c>
      <c r="Y195">
        <v>771</v>
      </c>
      <c r="Z195">
        <v>8500</v>
      </c>
      <c r="AA195">
        <v>0.20499999999999999</v>
      </c>
      <c r="AB195">
        <v>113.15488329999999</v>
      </c>
      <c r="AC195">
        <v>0</v>
      </c>
      <c r="AD195">
        <v>1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1519.6498449999999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F195" t="s">
        <v>261</v>
      </c>
      <c r="BG195">
        <v>0</v>
      </c>
      <c r="BH195">
        <v>202501</v>
      </c>
      <c r="BI195">
        <v>301</v>
      </c>
      <c r="BJ195">
        <v>115</v>
      </c>
      <c r="BK195">
        <v>1519.6498449999999</v>
      </c>
      <c r="BL195">
        <v>-113.15488329999999</v>
      </c>
      <c r="BM195">
        <v>0.15989999999999999</v>
      </c>
      <c r="BN195">
        <v>120</v>
      </c>
      <c r="BO195">
        <v>5</v>
      </c>
      <c r="BP195">
        <v>771</v>
      </c>
      <c r="BQ195">
        <v>12</v>
      </c>
      <c r="BR195" s="23">
        <v>0.21</v>
      </c>
      <c r="BS195">
        <v>1</v>
      </c>
      <c r="BU195">
        <v>0</v>
      </c>
      <c r="BV195">
        <v>0</v>
      </c>
      <c r="BY195">
        <v>0</v>
      </c>
      <c r="BZ195">
        <v>543.91</v>
      </c>
      <c r="CA195">
        <v>-104.53</v>
      </c>
      <c r="CB195">
        <v>-8.64</v>
      </c>
      <c r="CC195">
        <v>-113.17</v>
      </c>
      <c r="CM195">
        <v>1</v>
      </c>
      <c r="CN195">
        <v>1</v>
      </c>
      <c r="CO195">
        <v>0.41</v>
      </c>
      <c r="CP195" s="9">
        <v>1519.65</v>
      </c>
      <c r="CQ195">
        <v>222.99</v>
      </c>
      <c r="CR195" s="9">
        <v>1519.65</v>
      </c>
      <c r="CS195">
        <v>546.52</v>
      </c>
      <c r="CT195">
        <v>78.61</v>
      </c>
      <c r="CU195">
        <v>45.66</v>
      </c>
      <c r="CV195">
        <v>57.6</v>
      </c>
      <c r="CW195">
        <v>42.17</v>
      </c>
      <c r="CX195">
        <v>21.02</v>
      </c>
      <c r="CY195">
        <v>3.49</v>
      </c>
      <c r="DA195">
        <v>-2.7606585269999999</v>
      </c>
      <c r="DB195">
        <v>2.5512586339999999</v>
      </c>
      <c r="DC195">
        <v>-2.7606585269999999</v>
      </c>
      <c r="FK195" s="9"/>
      <c r="FO195">
        <v>1</v>
      </c>
      <c r="FR195">
        <v>1</v>
      </c>
      <c r="FS195">
        <v>0</v>
      </c>
      <c r="FT195">
        <v>1</v>
      </c>
      <c r="FU195">
        <v>0</v>
      </c>
      <c r="FV195">
        <v>0</v>
      </c>
      <c r="FW195">
        <v>0.66833333299999997</v>
      </c>
      <c r="FX195">
        <v>0</v>
      </c>
      <c r="FY195">
        <v>0.115061571</v>
      </c>
      <c r="FZ195">
        <v>8.9203600000000004E-3</v>
      </c>
      <c r="GA195">
        <v>0</v>
      </c>
      <c r="GB195">
        <v>0</v>
      </c>
      <c r="GC195">
        <v>1</v>
      </c>
      <c r="GD195">
        <v>1</v>
      </c>
      <c r="GK195">
        <v>0</v>
      </c>
      <c r="GL195">
        <v>0</v>
      </c>
      <c r="GM195">
        <v>0</v>
      </c>
      <c r="GN195">
        <v>1</v>
      </c>
      <c r="GO195">
        <v>0</v>
      </c>
      <c r="GP195">
        <v>0.66833333299999997</v>
      </c>
      <c r="GQ195">
        <v>0.33166666700000003</v>
      </c>
      <c r="GR195">
        <v>0</v>
      </c>
      <c r="GS195">
        <v>0</v>
      </c>
      <c r="GT195">
        <v>0</v>
      </c>
      <c r="GU195">
        <v>1</v>
      </c>
      <c r="GV195">
        <v>0</v>
      </c>
      <c r="GW195">
        <v>0</v>
      </c>
      <c r="GY195">
        <v>-0.16715345700000001</v>
      </c>
      <c r="GZ195">
        <v>8.4753320000000004E-3</v>
      </c>
      <c r="HA195">
        <v>0</v>
      </c>
      <c r="HB195">
        <v>0</v>
      </c>
      <c r="HC195">
        <v>0.2</v>
      </c>
      <c r="HD195">
        <v>0.8</v>
      </c>
    </row>
    <row r="196" spans="9:212">
      <c r="I196" t="s">
        <v>260</v>
      </c>
      <c r="J196">
        <v>51</v>
      </c>
      <c r="K196">
        <v>302</v>
      </c>
      <c r="L196">
        <v>202502</v>
      </c>
      <c r="M196">
        <v>4</v>
      </c>
      <c r="N196">
        <v>1</v>
      </c>
      <c r="O196">
        <v>0</v>
      </c>
      <c r="P196">
        <v>1462.053103</v>
      </c>
      <c r="Q196">
        <v>57.596742499999998</v>
      </c>
      <c r="R196">
        <v>20.249334180000002</v>
      </c>
      <c r="S196">
        <v>0</v>
      </c>
      <c r="T196">
        <v>0</v>
      </c>
      <c r="U196">
        <v>0.15989999999999999</v>
      </c>
      <c r="V196">
        <v>120</v>
      </c>
      <c r="W196">
        <v>4</v>
      </c>
      <c r="X196">
        <v>116</v>
      </c>
      <c r="Y196">
        <v>771</v>
      </c>
      <c r="Z196">
        <v>8500</v>
      </c>
      <c r="AA196">
        <v>0.20499999999999999</v>
      </c>
      <c r="AB196">
        <v>113.15488329999999</v>
      </c>
      <c r="AC196">
        <v>0</v>
      </c>
      <c r="AD196">
        <v>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1462.053103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F196" t="s">
        <v>261</v>
      </c>
      <c r="BG196">
        <v>0</v>
      </c>
      <c r="BH196">
        <v>202502</v>
      </c>
      <c r="BI196">
        <v>302</v>
      </c>
      <c r="BJ196">
        <v>116</v>
      </c>
      <c r="BK196">
        <v>1462.053103</v>
      </c>
      <c r="BL196">
        <v>-113.15488329999999</v>
      </c>
      <c r="BM196">
        <v>0.15989999999999999</v>
      </c>
      <c r="BN196">
        <v>120</v>
      </c>
      <c r="BO196">
        <v>4</v>
      </c>
      <c r="BP196">
        <v>771</v>
      </c>
      <c r="BQ196">
        <v>12</v>
      </c>
      <c r="BR196" s="23">
        <v>0.21</v>
      </c>
      <c r="BS196">
        <v>2</v>
      </c>
      <c r="BU196">
        <v>0</v>
      </c>
      <c r="BV196">
        <v>0</v>
      </c>
      <c r="BY196">
        <v>0</v>
      </c>
      <c r="BZ196">
        <v>437.99</v>
      </c>
      <c r="CA196">
        <v>-105.92</v>
      </c>
      <c r="CB196">
        <v>-7.25</v>
      </c>
      <c r="CC196">
        <v>-113.17</v>
      </c>
      <c r="CM196">
        <v>1</v>
      </c>
      <c r="CN196">
        <v>1</v>
      </c>
      <c r="CO196">
        <v>0.24</v>
      </c>
      <c r="CP196" s="9">
        <v>1462.05</v>
      </c>
      <c r="CQ196">
        <v>103.75</v>
      </c>
      <c r="CR196" s="9">
        <v>1462.05</v>
      </c>
      <c r="CS196">
        <v>441.29</v>
      </c>
      <c r="CT196">
        <v>77.849999999999994</v>
      </c>
      <c r="CU196">
        <v>26.34</v>
      </c>
      <c r="CV196">
        <v>57.6</v>
      </c>
      <c r="CW196">
        <v>24.65</v>
      </c>
      <c r="CX196">
        <v>20.25</v>
      </c>
      <c r="CY196">
        <v>1.69</v>
      </c>
      <c r="DA196">
        <v>-4.7118521099999997</v>
      </c>
      <c r="DB196">
        <v>4.5515689239999997</v>
      </c>
      <c r="DC196">
        <v>-4.7118521099999997</v>
      </c>
      <c r="FK196" s="9"/>
      <c r="FO196">
        <v>1</v>
      </c>
      <c r="FR196">
        <v>1</v>
      </c>
      <c r="FS196">
        <v>0</v>
      </c>
      <c r="FT196">
        <v>1</v>
      </c>
      <c r="FU196">
        <v>0</v>
      </c>
      <c r="FV196">
        <v>0</v>
      </c>
      <c r="FW196">
        <v>0.66833333299999997</v>
      </c>
      <c r="FX196">
        <v>0</v>
      </c>
      <c r="FY196">
        <v>0.178680275</v>
      </c>
      <c r="FZ196">
        <v>9.0373629999999996E-3</v>
      </c>
      <c r="GA196">
        <v>0</v>
      </c>
      <c r="GB196">
        <v>0</v>
      </c>
      <c r="GC196">
        <v>1</v>
      </c>
      <c r="GD196">
        <v>1</v>
      </c>
      <c r="GK196">
        <v>0</v>
      </c>
      <c r="GL196">
        <v>0</v>
      </c>
      <c r="GM196">
        <v>0</v>
      </c>
      <c r="GN196">
        <v>1</v>
      </c>
      <c r="GO196">
        <v>0</v>
      </c>
      <c r="GP196">
        <v>0.66833333299999997</v>
      </c>
      <c r="GQ196">
        <v>0.33166666700000003</v>
      </c>
      <c r="GR196">
        <v>0</v>
      </c>
      <c r="GS196">
        <v>0</v>
      </c>
      <c r="GT196">
        <v>0</v>
      </c>
      <c r="GU196">
        <v>1</v>
      </c>
      <c r="GV196">
        <v>0</v>
      </c>
      <c r="GW196">
        <v>0</v>
      </c>
      <c r="GY196">
        <v>-0.11834704</v>
      </c>
      <c r="GZ196">
        <v>8.7856219999999999E-3</v>
      </c>
      <c r="HA196">
        <v>0</v>
      </c>
      <c r="HB196">
        <v>0</v>
      </c>
      <c r="HC196">
        <v>0.4</v>
      </c>
      <c r="HD196">
        <v>0.6</v>
      </c>
    </row>
    <row r="197" spans="9:212">
      <c r="I197" t="s">
        <v>260</v>
      </c>
      <c r="J197">
        <v>51</v>
      </c>
      <c r="K197">
        <v>303</v>
      </c>
      <c r="L197">
        <v>202503</v>
      </c>
      <c r="M197">
        <v>3</v>
      </c>
      <c r="N197">
        <v>1</v>
      </c>
      <c r="O197">
        <v>0</v>
      </c>
      <c r="P197">
        <v>1404.4563599999999</v>
      </c>
      <c r="Q197">
        <v>57.596742499999998</v>
      </c>
      <c r="R197">
        <v>19.481857590000001</v>
      </c>
      <c r="S197">
        <v>0</v>
      </c>
      <c r="T197">
        <v>0</v>
      </c>
      <c r="U197">
        <v>0.15989999999999999</v>
      </c>
      <c r="V197">
        <v>120</v>
      </c>
      <c r="W197">
        <v>3</v>
      </c>
      <c r="X197">
        <v>117</v>
      </c>
      <c r="Y197">
        <v>771</v>
      </c>
      <c r="Z197">
        <v>8500</v>
      </c>
      <c r="AA197">
        <v>0.20499999999999999</v>
      </c>
      <c r="AB197">
        <v>113.15488329999999</v>
      </c>
      <c r="AC197">
        <v>0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1404.4563599999999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F197" t="s">
        <v>261</v>
      </c>
      <c r="BG197">
        <v>0</v>
      </c>
      <c r="BH197">
        <v>202503</v>
      </c>
      <c r="BI197">
        <v>303</v>
      </c>
      <c r="BJ197">
        <v>117</v>
      </c>
      <c r="BK197">
        <v>1404.4563599999999</v>
      </c>
      <c r="BL197">
        <v>-113.15488329999999</v>
      </c>
      <c r="BM197">
        <v>0.15989999999999999</v>
      </c>
      <c r="BN197">
        <v>120</v>
      </c>
      <c r="BO197">
        <v>3</v>
      </c>
      <c r="BP197">
        <v>771</v>
      </c>
      <c r="BQ197">
        <v>12</v>
      </c>
      <c r="BR197" s="23">
        <v>0.21</v>
      </c>
      <c r="BS197">
        <v>3</v>
      </c>
      <c r="BU197">
        <v>0</v>
      </c>
      <c r="BV197">
        <v>0</v>
      </c>
      <c r="BY197">
        <v>0</v>
      </c>
      <c r="BZ197">
        <v>330.66</v>
      </c>
      <c r="CA197">
        <v>-107.33</v>
      </c>
      <c r="CB197">
        <v>-5.84</v>
      </c>
      <c r="CC197">
        <v>-113.17</v>
      </c>
      <c r="CM197">
        <v>1</v>
      </c>
      <c r="CN197">
        <v>1</v>
      </c>
      <c r="CO197">
        <v>0.04</v>
      </c>
      <c r="CP197" s="9">
        <v>1404.46</v>
      </c>
      <c r="CQ197">
        <v>12.54</v>
      </c>
      <c r="CR197" s="9">
        <v>1404.46</v>
      </c>
      <c r="CS197">
        <v>338</v>
      </c>
      <c r="CT197">
        <v>77.08</v>
      </c>
      <c r="CU197">
        <v>4.1399999999999997</v>
      </c>
      <c r="CV197">
        <v>57.6</v>
      </c>
      <c r="CW197">
        <v>3.93</v>
      </c>
      <c r="CX197">
        <v>19.48</v>
      </c>
      <c r="CY197">
        <v>0.22</v>
      </c>
      <c r="DA197">
        <v>-6.6046293309999999</v>
      </c>
      <c r="DB197">
        <v>6.5539096209999999</v>
      </c>
      <c r="DC197">
        <v>-6.6046293309999999</v>
      </c>
      <c r="FK197" s="9"/>
      <c r="FO197">
        <v>1</v>
      </c>
      <c r="FR197">
        <v>1</v>
      </c>
      <c r="FS197">
        <v>0</v>
      </c>
      <c r="FT197">
        <v>1</v>
      </c>
      <c r="FU197">
        <v>0</v>
      </c>
      <c r="FV197">
        <v>0</v>
      </c>
      <c r="FW197">
        <v>0.66833333299999997</v>
      </c>
      <c r="FX197">
        <v>0</v>
      </c>
      <c r="FY197">
        <v>-8.0769039999999993E-3</v>
      </c>
      <c r="FZ197">
        <v>7.7388370000000001E-3</v>
      </c>
      <c r="GA197">
        <v>0</v>
      </c>
      <c r="GB197">
        <v>0</v>
      </c>
      <c r="GC197">
        <v>1</v>
      </c>
      <c r="GD197">
        <v>1</v>
      </c>
      <c r="GK197">
        <v>0</v>
      </c>
      <c r="GL197">
        <v>0</v>
      </c>
      <c r="GM197">
        <v>0</v>
      </c>
      <c r="GN197">
        <v>1</v>
      </c>
      <c r="GO197">
        <v>0</v>
      </c>
      <c r="GP197">
        <v>0.66833333299999997</v>
      </c>
      <c r="GQ197">
        <v>0.33166666700000003</v>
      </c>
      <c r="GR197">
        <v>0</v>
      </c>
      <c r="GS197">
        <v>0</v>
      </c>
      <c r="GT197">
        <v>0</v>
      </c>
      <c r="GU197">
        <v>1</v>
      </c>
      <c r="GV197">
        <v>0</v>
      </c>
      <c r="GW197">
        <v>0</v>
      </c>
      <c r="GY197">
        <v>-1.1124261E-2</v>
      </c>
      <c r="GZ197">
        <v>1.1126319000000001E-2</v>
      </c>
      <c r="HA197">
        <v>0</v>
      </c>
      <c r="HB197">
        <v>0</v>
      </c>
      <c r="HC197">
        <v>0.6</v>
      </c>
      <c r="HD197">
        <v>0.4</v>
      </c>
    </row>
    <row r="198" spans="9:212">
      <c r="I198" t="s">
        <v>260</v>
      </c>
      <c r="J198">
        <v>51</v>
      </c>
      <c r="K198">
        <v>304</v>
      </c>
      <c r="L198">
        <v>202504</v>
      </c>
      <c r="M198">
        <v>2</v>
      </c>
      <c r="N198">
        <v>1</v>
      </c>
      <c r="O198">
        <v>0</v>
      </c>
      <c r="P198">
        <v>1346.859618</v>
      </c>
      <c r="Q198">
        <v>57.596742499999998</v>
      </c>
      <c r="R198">
        <v>18.714380999999999</v>
      </c>
      <c r="S198">
        <v>0</v>
      </c>
      <c r="T198">
        <v>0</v>
      </c>
      <c r="U198">
        <v>0.15989999999999999</v>
      </c>
      <c r="V198">
        <v>120</v>
      </c>
      <c r="W198">
        <v>2</v>
      </c>
      <c r="X198">
        <v>118</v>
      </c>
      <c r="Y198">
        <v>771</v>
      </c>
      <c r="Z198">
        <v>8500</v>
      </c>
      <c r="AA198">
        <v>0.20499999999999999</v>
      </c>
      <c r="AB198">
        <v>113.15488329999999</v>
      </c>
      <c r="AC198">
        <v>0</v>
      </c>
      <c r="AD198">
        <v>1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1346.859618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F198" t="s">
        <v>261</v>
      </c>
      <c r="BG198">
        <v>0</v>
      </c>
      <c r="BH198">
        <v>202504</v>
      </c>
      <c r="BI198">
        <v>304</v>
      </c>
      <c r="BJ198">
        <v>118</v>
      </c>
      <c r="BK198">
        <v>1346.859618</v>
      </c>
      <c r="BL198">
        <v>-113.15488329999999</v>
      </c>
      <c r="BM198">
        <v>0.15989999999999999</v>
      </c>
      <c r="BN198">
        <v>120</v>
      </c>
      <c r="BO198">
        <v>2</v>
      </c>
      <c r="BP198">
        <v>771</v>
      </c>
      <c r="BQ198">
        <v>12</v>
      </c>
      <c r="BR198" s="23">
        <v>0.21</v>
      </c>
      <c r="BS198">
        <v>4</v>
      </c>
      <c r="BU198">
        <v>0</v>
      </c>
      <c r="BV198">
        <v>0</v>
      </c>
      <c r="BY198">
        <v>0</v>
      </c>
      <c r="BZ198">
        <v>221.89</v>
      </c>
      <c r="CA198">
        <v>-108.76</v>
      </c>
      <c r="CB198">
        <v>-4.41</v>
      </c>
      <c r="CC198">
        <v>-113.17</v>
      </c>
      <c r="CM198">
        <v>1</v>
      </c>
      <c r="CN198">
        <v>1</v>
      </c>
      <c r="CO198">
        <v>0</v>
      </c>
      <c r="CP198" s="9">
        <v>1346.86</v>
      </c>
      <c r="CQ198">
        <v>0.36</v>
      </c>
      <c r="CR198" s="9">
        <v>1346.86</v>
      </c>
      <c r="CS198">
        <v>288.70999999999998</v>
      </c>
      <c r="CT198">
        <v>76.31</v>
      </c>
      <c r="CU198">
        <v>0.13</v>
      </c>
      <c r="CV198">
        <v>57.6</v>
      </c>
      <c r="CW198">
        <v>0.13</v>
      </c>
      <c r="CX198">
        <v>18.71</v>
      </c>
      <c r="CY198">
        <v>0.01</v>
      </c>
      <c r="DA198">
        <v>-8.7718403130000002</v>
      </c>
      <c r="DB198">
        <v>8.5516930630000001</v>
      </c>
      <c r="DC198">
        <v>-8.7718403130000002</v>
      </c>
      <c r="FK198" s="9"/>
      <c r="FO198">
        <v>1</v>
      </c>
      <c r="FR198">
        <v>1</v>
      </c>
      <c r="FS198">
        <v>0</v>
      </c>
      <c r="FT198">
        <v>1</v>
      </c>
      <c r="FU198">
        <v>0</v>
      </c>
      <c r="FV198">
        <v>0</v>
      </c>
      <c r="FW198">
        <v>0.66833333299999997</v>
      </c>
      <c r="FX198">
        <v>0</v>
      </c>
      <c r="FY198">
        <v>0.175178897</v>
      </c>
      <c r="FZ198">
        <v>7.4028100000000001E-3</v>
      </c>
      <c r="GA198">
        <v>0</v>
      </c>
      <c r="GB198">
        <v>0</v>
      </c>
      <c r="GC198">
        <v>1</v>
      </c>
      <c r="GD198">
        <v>1</v>
      </c>
      <c r="GK198">
        <v>0</v>
      </c>
      <c r="GL198">
        <v>0</v>
      </c>
      <c r="GM198">
        <v>0</v>
      </c>
      <c r="GN198">
        <v>1</v>
      </c>
      <c r="GO198">
        <v>0</v>
      </c>
      <c r="GP198">
        <v>0.66833333299999997</v>
      </c>
      <c r="GQ198">
        <v>0.33166666700000003</v>
      </c>
      <c r="GR198">
        <v>0</v>
      </c>
      <c r="GS198">
        <v>0</v>
      </c>
      <c r="GT198">
        <v>0</v>
      </c>
      <c r="GU198">
        <v>1</v>
      </c>
      <c r="GV198">
        <v>0</v>
      </c>
      <c r="GW198">
        <v>0</v>
      </c>
      <c r="GY198">
        <v>-0.178335243</v>
      </c>
      <c r="GZ198">
        <v>8.9097610000000004E-3</v>
      </c>
      <c r="HA198">
        <v>0</v>
      </c>
      <c r="HB198">
        <v>0</v>
      </c>
      <c r="HC198">
        <v>0.8</v>
      </c>
      <c r="HD198">
        <v>0.2</v>
      </c>
    </row>
    <row r="199" spans="9:212">
      <c r="I199" t="s">
        <v>260</v>
      </c>
      <c r="J199">
        <v>51</v>
      </c>
      <c r="K199">
        <v>305</v>
      </c>
      <c r="L199">
        <v>202505</v>
      </c>
      <c r="M199">
        <v>1</v>
      </c>
      <c r="N199">
        <v>1</v>
      </c>
      <c r="O199">
        <v>0</v>
      </c>
      <c r="P199">
        <v>1289.2628749999999</v>
      </c>
      <c r="Q199">
        <v>57.596742499999998</v>
      </c>
      <c r="R199">
        <v>17.946904400000001</v>
      </c>
      <c r="S199">
        <v>0</v>
      </c>
      <c r="T199">
        <v>0</v>
      </c>
      <c r="U199">
        <v>0.15989999999999999</v>
      </c>
      <c r="V199">
        <v>120</v>
      </c>
      <c r="W199">
        <v>1</v>
      </c>
      <c r="X199">
        <v>119</v>
      </c>
      <c r="Y199">
        <v>771</v>
      </c>
      <c r="Z199">
        <v>8500</v>
      </c>
      <c r="AA199">
        <v>0.20499999999999999</v>
      </c>
      <c r="AB199">
        <v>113.15488329999999</v>
      </c>
      <c r="AC199">
        <v>0</v>
      </c>
      <c r="AD199">
        <v>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1289.2628749999999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F199" t="s">
        <v>261</v>
      </c>
      <c r="BG199">
        <v>0</v>
      </c>
      <c r="BH199">
        <v>202505</v>
      </c>
      <c r="BI199">
        <v>305</v>
      </c>
      <c r="BJ199">
        <v>119</v>
      </c>
      <c r="BK199">
        <v>1289.2628749999999</v>
      </c>
      <c r="BL199">
        <v>-113.15488329999999</v>
      </c>
      <c r="BM199">
        <v>0.15989999999999999</v>
      </c>
      <c r="BN199">
        <v>120</v>
      </c>
      <c r="BO199">
        <v>1</v>
      </c>
      <c r="BP199">
        <v>771</v>
      </c>
      <c r="BQ199">
        <v>12</v>
      </c>
      <c r="BR199" s="23">
        <v>0.21</v>
      </c>
      <c r="BS199">
        <v>5</v>
      </c>
      <c r="BU199">
        <v>0</v>
      </c>
      <c r="BV199">
        <v>0</v>
      </c>
      <c r="BY199">
        <v>0</v>
      </c>
      <c r="BZ199">
        <v>111.68</v>
      </c>
      <c r="CA199">
        <v>-110.21</v>
      </c>
      <c r="CB199">
        <v>-2.96</v>
      </c>
      <c r="CC199">
        <v>-113.17</v>
      </c>
      <c r="CM199">
        <v>1</v>
      </c>
      <c r="CN199">
        <v>1</v>
      </c>
      <c r="CO199">
        <v>0</v>
      </c>
      <c r="CP199" s="9">
        <v>1289.26</v>
      </c>
      <c r="CQ199">
        <v>0.04</v>
      </c>
      <c r="CR199" s="9">
        <v>1289.26</v>
      </c>
      <c r="CS199">
        <v>315.45</v>
      </c>
      <c r="CT199">
        <v>75.540000000000006</v>
      </c>
      <c r="CU199">
        <v>0.01</v>
      </c>
      <c r="CV199">
        <v>57.6</v>
      </c>
      <c r="CW199">
        <v>0.01</v>
      </c>
      <c r="CX199">
        <v>17.95</v>
      </c>
      <c r="CY199">
        <v>0</v>
      </c>
      <c r="DA199">
        <v>-10.631807520000001</v>
      </c>
      <c r="DB199">
        <v>10.550904299999999</v>
      </c>
      <c r="DC199">
        <v>-10.631807520000001</v>
      </c>
      <c r="FO199">
        <v>1</v>
      </c>
      <c r="FR199">
        <v>1</v>
      </c>
      <c r="FS199">
        <v>0</v>
      </c>
      <c r="FT199">
        <v>1</v>
      </c>
      <c r="FU199">
        <v>0</v>
      </c>
      <c r="FV199">
        <v>0</v>
      </c>
      <c r="FW199">
        <v>0.66833333299999997</v>
      </c>
      <c r="FX199">
        <v>0</v>
      </c>
      <c r="FY199">
        <v>-0.16715345700000001</v>
      </c>
      <c r="FZ199">
        <v>8.4753320000000004E-3</v>
      </c>
      <c r="GA199">
        <v>0</v>
      </c>
      <c r="GB199">
        <v>0</v>
      </c>
      <c r="GC199">
        <v>1</v>
      </c>
      <c r="GD199">
        <v>1</v>
      </c>
      <c r="GK199">
        <v>0</v>
      </c>
      <c r="GL199">
        <v>0</v>
      </c>
      <c r="GM199">
        <v>0</v>
      </c>
      <c r="GN199">
        <v>1</v>
      </c>
      <c r="GO199">
        <v>0</v>
      </c>
      <c r="GP199">
        <v>0.66833333299999997</v>
      </c>
      <c r="GQ199">
        <v>0.33166666700000003</v>
      </c>
      <c r="GR199">
        <v>0</v>
      </c>
      <c r="GS199">
        <v>0</v>
      </c>
      <c r="GT199">
        <v>0</v>
      </c>
      <c r="GU199">
        <v>1</v>
      </c>
      <c r="GV199">
        <v>0</v>
      </c>
      <c r="GW199">
        <v>0</v>
      </c>
      <c r="GY199">
        <v>-3.8302450000000002E-2</v>
      </c>
      <c r="GZ199">
        <v>8.1209990000000003E-3</v>
      </c>
      <c r="HA199">
        <v>0</v>
      </c>
      <c r="HB199">
        <v>0</v>
      </c>
      <c r="HC199">
        <v>1</v>
      </c>
      <c r="HD199">
        <v>0</v>
      </c>
    </row>
    <row r="200" spans="9:212">
      <c r="I200" t="s">
        <v>260</v>
      </c>
      <c r="J200">
        <v>51</v>
      </c>
      <c r="K200">
        <v>306</v>
      </c>
      <c r="L200">
        <v>202506</v>
      </c>
      <c r="M200">
        <v>0</v>
      </c>
      <c r="N200">
        <v>1</v>
      </c>
      <c r="O200">
        <v>0</v>
      </c>
      <c r="P200">
        <v>1231.6661329999999</v>
      </c>
      <c r="Q200">
        <v>57.596742499999998</v>
      </c>
      <c r="R200">
        <v>17.17942781</v>
      </c>
      <c r="S200">
        <v>0</v>
      </c>
      <c r="T200">
        <v>0</v>
      </c>
      <c r="U200">
        <v>0.15989999999999999</v>
      </c>
      <c r="V200">
        <v>120</v>
      </c>
      <c r="W200">
        <v>0</v>
      </c>
      <c r="X200">
        <v>120</v>
      </c>
      <c r="Y200">
        <v>771</v>
      </c>
      <c r="Z200">
        <v>8500</v>
      </c>
      <c r="AA200">
        <v>0.20499999999999999</v>
      </c>
      <c r="AB200">
        <v>113.15488329999999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1231.6661329999999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F200" t="s">
        <v>261</v>
      </c>
      <c r="BG200">
        <v>0</v>
      </c>
      <c r="BH200">
        <v>202506</v>
      </c>
      <c r="BI200">
        <v>306</v>
      </c>
      <c r="BJ200">
        <v>120</v>
      </c>
      <c r="BK200">
        <v>1231.6661329999999</v>
      </c>
      <c r="BL200">
        <v>-113.15488329999999</v>
      </c>
      <c r="BM200">
        <v>0.15989999999999999</v>
      </c>
      <c r="BN200">
        <v>120</v>
      </c>
      <c r="BO200">
        <v>0</v>
      </c>
      <c r="BP200">
        <v>771</v>
      </c>
      <c r="BQ200">
        <v>12</v>
      </c>
      <c r="BR200" s="23">
        <v>0.21</v>
      </c>
      <c r="BS200">
        <v>6</v>
      </c>
      <c r="BU200">
        <v>0</v>
      </c>
      <c r="BV200">
        <v>0</v>
      </c>
      <c r="BY200">
        <v>0</v>
      </c>
      <c r="BZ200">
        <v>0</v>
      </c>
      <c r="CA200">
        <v>-111.68</v>
      </c>
      <c r="CB200">
        <v>-1.49</v>
      </c>
      <c r="CC200">
        <v>-113.17</v>
      </c>
      <c r="CM200">
        <v>1</v>
      </c>
      <c r="CN200">
        <v>1</v>
      </c>
      <c r="CO200">
        <v>0</v>
      </c>
      <c r="CP200" s="9">
        <v>1231.67</v>
      </c>
      <c r="CQ200">
        <v>0.01</v>
      </c>
      <c r="CR200" s="9">
        <v>1231.67</v>
      </c>
      <c r="CS200">
        <v>226.5</v>
      </c>
      <c r="CT200">
        <v>74.78</v>
      </c>
      <c r="CU200">
        <v>0</v>
      </c>
      <c r="CV200">
        <v>57.6</v>
      </c>
      <c r="CW200">
        <v>0</v>
      </c>
      <c r="CX200">
        <v>17.18</v>
      </c>
      <c r="CY200">
        <v>0</v>
      </c>
      <c r="DA200">
        <v>-0.61560336000000004</v>
      </c>
      <c r="DB200">
        <v>10.55057042</v>
      </c>
      <c r="DC200">
        <v>-0.61560336000000004</v>
      </c>
      <c r="FO200">
        <v>1</v>
      </c>
      <c r="FR200">
        <v>1</v>
      </c>
      <c r="FS200">
        <v>0</v>
      </c>
      <c r="FT200">
        <v>1</v>
      </c>
      <c r="FU200">
        <v>0</v>
      </c>
      <c r="FV200">
        <v>0</v>
      </c>
      <c r="FW200">
        <v>0.66833333299999997</v>
      </c>
      <c r="FX200">
        <v>0</v>
      </c>
      <c r="FY200">
        <v>-0.11834704</v>
      </c>
      <c r="FZ200">
        <v>8.7856219999999999E-3</v>
      </c>
      <c r="GA200">
        <v>0</v>
      </c>
      <c r="GB200">
        <v>0</v>
      </c>
      <c r="GC200">
        <v>1</v>
      </c>
      <c r="GD200">
        <v>1</v>
      </c>
      <c r="GK200">
        <v>0</v>
      </c>
      <c r="GL200">
        <v>0</v>
      </c>
      <c r="GM200">
        <v>0</v>
      </c>
      <c r="GN200">
        <v>1</v>
      </c>
      <c r="GO200">
        <v>0</v>
      </c>
      <c r="GP200">
        <v>0.66833333299999997</v>
      </c>
      <c r="GQ200">
        <v>0.33166666700000003</v>
      </c>
      <c r="GR200">
        <v>0</v>
      </c>
      <c r="GS200">
        <v>0</v>
      </c>
      <c r="GT200">
        <v>0</v>
      </c>
      <c r="GU200">
        <v>1</v>
      </c>
      <c r="GV200">
        <v>0</v>
      </c>
      <c r="GW200">
        <v>0</v>
      </c>
      <c r="GY200">
        <v>-2.209829E-2</v>
      </c>
      <c r="GZ200">
        <v>7.787118E-3</v>
      </c>
      <c r="HA200">
        <v>0</v>
      </c>
      <c r="HB200">
        <v>0.5</v>
      </c>
      <c r="HC200">
        <v>0.5</v>
      </c>
      <c r="HD200">
        <v>0</v>
      </c>
    </row>
    <row r="201" spans="9:212">
      <c r="I201" t="s">
        <v>260</v>
      </c>
      <c r="J201">
        <v>51</v>
      </c>
      <c r="K201">
        <v>307</v>
      </c>
      <c r="L201">
        <v>202507</v>
      </c>
      <c r="M201">
        <v>-1</v>
      </c>
      <c r="N201">
        <v>1</v>
      </c>
      <c r="O201">
        <v>0</v>
      </c>
      <c r="P201">
        <v>1174.0693900000001</v>
      </c>
      <c r="Q201">
        <v>57.596742499999998</v>
      </c>
      <c r="R201">
        <v>16.411951219999999</v>
      </c>
      <c r="S201">
        <v>0</v>
      </c>
      <c r="T201">
        <v>0</v>
      </c>
      <c r="U201">
        <v>0.15989999999999999</v>
      </c>
      <c r="V201">
        <v>120</v>
      </c>
      <c r="W201">
        <v>0</v>
      </c>
      <c r="X201">
        <v>121</v>
      </c>
      <c r="Y201">
        <v>771</v>
      </c>
      <c r="Z201">
        <v>8500</v>
      </c>
      <c r="AA201">
        <v>0.20499999999999999</v>
      </c>
      <c r="AB201">
        <v>113.15488329999999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1174.0693900000001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F201" t="s">
        <v>261</v>
      </c>
      <c r="BG201">
        <v>0</v>
      </c>
      <c r="BH201">
        <v>202507</v>
      </c>
      <c r="BI201">
        <v>307</v>
      </c>
      <c r="BJ201">
        <v>121</v>
      </c>
      <c r="BK201">
        <v>1174.0693900000001</v>
      </c>
      <c r="BL201">
        <v>-113.15488329999999</v>
      </c>
      <c r="BM201">
        <v>0.15989999999999999</v>
      </c>
      <c r="BN201">
        <v>120</v>
      </c>
      <c r="BO201">
        <v>0</v>
      </c>
      <c r="BP201">
        <v>771</v>
      </c>
      <c r="BQ201">
        <v>12</v>
      </c>
      <c r="BR201" s="23">
        <v>0.21</v>
      </c>
      <c r="BS201">
        <v>7</v>
      </c>
      <c r="BU201">
        <v>0</v>
      </c>
      <c r="BV201">
        <v>0</v>
      </c>
      <c r="BY201">
        <v>0</v>
      </c>
      <c r="BZ201" t="s">
        <v>113</v>
      </c>
      <c r="CA201" t="s">
        <v>113</v>
      </c>
      <c r="CB201" t="s">
        <v>113</v>
      </c>
      <c r="CC201" t="s">
        <v>113</v>
      </c>
      <c r="CM201">
        <v>1</v>
      </c>
      <c r="CN201">
        <v>1</v>
      </c>
      <c r="CO201">
        <v>0</v>
      </c>
      <c r="CP201" s="9">
        <v>1174.07</v>
      </c>
      <c r="CQ201">
        <v>0</v>
      </c>
      <c r="CR201" s="9">
        <v>1174.07</v>
      </c>
      <c r="CS201">
        <v>129.31</v>
      </c>
      <c r="CT201">
        <v>74.010000000000005</v>
      </c>
      <c r="CU201">
        <v>0</v>
      </c>
      <c r="CV201">
        <v>57.6</v>
      </c>
      <c r="CW201">
        <v>0</v>
      </c>
      <c r="CX201">
        <v>16.41</v>
      </c>
      <c r="CY201">
        <v>0</v>
      </c>
      <c r="DA201">
        <v>-0.58734581500000005</v>
      </c>
      <c r="DB201">
        <v>10.55116799</v>
      </c>
      <c r="DC201">
        <v>-0.58734581500000005</v>
      </c>
      <c r="FO201">
        <v>1</v>
      </c>
      <c r="FR201">
        <v>1</v>
      </c>
      <c r="FS201">
        <v>0</v>
      </c>
      <c r="FT201">
        <v>1</v>
      </c>
      <c r="FU201">
        <v>0</v>
      </c>
      <c r="FV201">
        <v>0</v>
      </c>
      <c r="FW201">
        <v>0.66833333299999997</v>
      </c>
      <c r="FX201">
        <v>0</v>
      </c>
      <c r="FY201">
        <v>-1.1124261E-2</v>
      </c>
      <c r="FZ201">
        <v>1.1126319000000001E-2</v>
      </c>
      <c r="GA201">
        <v>0</v>
      </c>
      <c r="GB201">
        <v>0</v>
      </c>
      <c r="GC201">
        <v>1</v>
      </c>
      <c r="GD201">
        <v>1</v>
      </c>
      <c r="GK201">
        <v>0</v>
      </c>
      <c r="GL201">
        <v>0</v>
      </c>
      <c r="GM201">
        <v>0</v>
      </c>
      <c r="GN201">
        <v>1</v>
      </c>
      <c r="GO201">
        <v>0</v>
      </c>
      <c r="GP201">
        <v>0.66833333299999997</v>
      </c>
      <c r="GQ201">
        <v>0.33166666700000003</v>
      </c>
      <c r="GR201">
        <v>0</v>
      </c>
      <c r="GS201">
        <v>0</v>
      </c>
      <c r="GT201">
        <v>0</v>
      </c>
      <c r="GU201">
        <v>1</v>
      </c>
      <c r="GV201">
        <v>0</v>
      </c>
      <c r="GW201">
        <v>0</v>
      </c>
      <c r="GY201">
        <v>6.1592549999999998E-3</v>
      </c>
      <c r="GZ201">
        <v>8.3846849999999994E-3</v>
      </c>
      <c r="HA201">
        <v>0</v>
      </c>
      <c r="HB201">
        <v>0.5</v>
      </c>
      <c r="HC201">
        <v>0.5</v>
      </c>
      <c r="HD201">
        <v>0</v>
      </c>
    </row>
    <row r="202" spans="9:212">
      <c r="I202" t="s">
        <v>260</v>
      </c>
      <c r="J202">
        <v>51</v>
      </c>
      <c r="K202">
        <v>308</v>
      </c>
      <c r="L202">
        <v>202508</v>
      </c>
      <c r="M202">
        <v>-2</v>
      </c>
      <c r="N202">
        <v>1</v>
      </c>
      <c r="O202">
        <v>0</v>
      </c>
      <c r="P202">
        <v>1116.4726479999999</v>
      </c>
      <c r="Q202">
        <v>57.596742499999998</v>
      </c>
      <c r="R202">
        <v>15.64447462</v>
      </c>
      <c r="S202">
        <v>0</v>
      </c>
      <c r="T202">
        <v>0</v>
      </c>
      <c r="U202">
        <v>0.15989999999999999</v>
      </c>
      <c r="V202">
        <v>120</v>
      </c>
      <c r="W202">
        <v>0</v>
      </c>
      <c r="X202">
        <v>122</v>
      </c>
      <c r="Y202">
        <v>771</v>
      </c>
      <c r="Z202">
        <v>8500</v>
      </c>
      <c r="AA202">
        <v>0.20499999999999999</v>
      </c>
      <c r="AB202">
        <v>113.15488329999999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1116.4726479999999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F202" t="s">
        <v>261</v>
      </c>
      <c r="BG202">
        <v>0</v>
      </c>
      <c r="BH202">
        <v>202508</v>
      </c>
      <c r="BI202">
        <v>308</v>
      </c>
      <c r="BJ202">
        <v>122</v>
      </c>
      <c r="BK202">
        <v>1116.4726479999999</v>
      </c>
      <c r="BL202">
        <v>-113.15488329999999</v>
      </c>
      <c r="BM202">
        <v>0.15989999999999999</v>
      </c>
      <c r="BN202">
        <v>120</v>
      </c>
      <c r="BO202">
        <v>0</v>
      </c>
      <c r="BP202">
        <v>771</v>
      </c>
      <c r="BQ202">
        <v>12</v>
      </c>
      <c r="BR202" s="23">
        <v>0.21</v>
      </c>
      <c r="BS202">
        <v>8</v>
      </c>
      <c r="BU202">
        <v>0</v>
      </c>
      <c r="BV202">
        <v>0</v>
      </c>
      <c r="BY202">
        <v>0</v>
      </c>
      <c r="BZ202" t="s">
        <v>113</v>
      </c>
      <c r="CA202" t="s">
        <v>113</v>
      </c>
      <c r="CB202" t="s">
        <v>113</v>
      </c>
      <c r="CC202" t="s">
        <v>113</v>
      </c>
      <c r="CM202">
        <v>1</v>
      </c>
      <c r="CN202">
        <v>1</v>
      </c>
      <c r="CO202" t="s">
        <v>113</v>
      </c>
      <c r="CP202" s="9">
        <v>1116.47</v>
      </c>
      <c r="CQ202" t="s">
        <v>113</v>
      </c>
      <c r="CR202" s="9">
        <v>1116.47</v>
      </c>
      <c r="CS202" t="s">
        <v>113</v>
      </c>
      <c r="CT202">
        <v>73.239999999999995</v>
      </c>
      <c r="CU202" t="s">
        <v>113</v>
      </c>
      <c r="CV202">
        <v>57.6</v>
      </c>
      <c r="CW202" t="s">
        <v>113</v>
      </c>
      <c r="CX202">
        <v>15.64</v>
      </c>
      <c r="CY202" t="s">
        <v>113</v>
      </c>
      <c r="DA202">
        <v>-0.59542207800000002</v>
      </c>
      <c r="DB202">
        <v>10.552582510000001</v>
      </c>
      <c r="DC202">
        <v>-0.59542207800000002</v>
      </c>
      <c r="FO202">
        <v>1</v>
      </c>
      <c r="FR202">
        <v>1</v>
      </c>
      <c r="FS202">
        <v>0</v>
      </c>
      <c r="FT202">
        <v>1</v>
      </c>
      <c r="FU202">
        <v>0</v>
      </c>
      <c r="FV202">
        <v>0</v>
      </c>
      <c r="FW202">
        <v>0.66833333299999997</v>
      </c>
      <c r="FX202">
        <v>0</v>
      </c>
      <c r="FY202">
        <v>-0.178335243</v>
      </c>
      <c r="FZ202">
        <v>8.9097610000000004E-3</v>
      </c>
      <c r="GA202">
        <v>0</v>
      </c>
      <c r="GB202">
        <v>0</v>
      </c>
      <c r="GC202">
        <v>1</v>
      </c>
      <c r="GD202">
        <v>1</v>
      </c>
      <c r="GK202">
        <v>0</v>
      </c>
      <c r="GL202">
        <v>0</v>
      </c>
      <c r="GM202">
        <v>0</v>
      </c>
      <c r="GN202">
        <v>1</v>
      </c>
      <c r="GO202">
        <v>0</v>
      </c>
      <c r="GP202">
        <v>0.66833333299999997</v>
      </c>
      <c r="GQ202">
        <v>0.33166666700000003</v>
      </c>
      <c r="GR202">
        <v>0</v>
      </c>
      <c r="GS202">
        <v>0</v>
      </c>
      <c r="GT202">
        <v>0</v>
      </c>
      <c r="GU202">
        <v>1</v>
      </c>
      <c r="GV202">
        <v>0</v>
      </c>
      <c r="GW202">
        <v>0</v>
      </c>
      <c r="GY202">
        <v>-1.917008E-3</v>
      </c>
      <c r="GZ202">
        <v>9.7992119999999999E-3</v>
      </c>
      <c r="HA202">
        <v>0</v>
      </c>
      <c r="HB202">
        <v>0.5</v>
      </c>
      <c r="HC202">
        <v>0.5</v>
      </c>
      <c r="HD202">
        <v>0</v>
      </c>
    </row>
    <row r="203" spans="9:212">
      <c r="I203" t="s">
        <v>260</v>
      </c>
      <c r="J203">
        <v>51</v>
      </c>
      <c r="K203">
        <v>309</v>
      </c>
      <c r="L203">
        <v>202509</v>
      </c>
      <c r="M203">
        <v>-3</v>
      </c>
      <c r="N203">
        <v>1</v>
      </c>
      <c r="O203">
        <v>0</v>
      </c>
      <c r="P203">
        <v>1058.8759050000001</v>
      </c>
      <c r="Q203">
        <v>57.596742499999998</v>
      </c>
      <c r="R203">
        <v>14.876998029999999</v>
      </c>
      <c r="S203">
        <v>0</v>
      </c>
      <c r="T203">
        <v>0</v>
      </c>
      <c r="U203">
        <v>0.15989999999999999</v>
      </c>
      <c r="V203">
        <v>120</v>
      </c>
      <c r="W203">
        <v>0</v>
      </c>
      <c r="X203">
        <v>123</v>
      </c>
      <c r="Y203">
        <v>771</v>
      </c>
      <c r="Z203">
        <v>8500</v>
      </c>
      <c r="AA203">
        <v>0.20499999999999999</v>
      </c>
      <c r="AB203">
        <v>113.15488329999999</v>
      </c>
      <c r="AC203">
        <v>0</v>
      </c>
      <c r="AD203">
        <v>1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1058.8759050000001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F203" t="s">
        <v>261</v>
      </c>
      <c r="BG203">
        <v>0</v>
      </c>
      <c r="BH203">
        <v>202509</v>
      </c>
      <c r="BI203">
        <v>309</v>
      </c>
      <c r="BJ203">
        <v>123</v>
      </c>
      <c r="BK203">
        <v>1058.8759050000001</v>
      </c>
      <c r="BL203">
        <v>-113.15488329999999</v>
      </c>
      <c r="BM203">
        <v>0.15989999999999999</v>
      </c>
      <c r="BN203">
        <v>120</v>
      </c>
      <c r="BO203">
        <v>0</v>
      </c>
      <c r="BP203">
        <v>771</v>
      </c>
      <c r="BQ203">
        <v>12</v>
      </c>
      <c r="BR203" s="23">
        <v>0.21</v>
      </c>
      <c r="BS203">
        <v>9</v>
      </c>
      <c r="BU203">
        <v>0</v>
      </c>
      <c r="BV203">
        <v>0</v>
      </c>
      <c r="BY203">
        <v>0</v>
      </c>
      <c r="BZ203" t="s">
        <v>113</v>
      </c>
      <c r="CA203" t="s">
        <v>113</v>
      </c>
      <c r="CB203" t="s">
        <v>113</v>
      </c>
      <c r="CC203" t="s">
        <v>113</v>
      </c>
      <c r="CM203">
        <v>1</v>
      </c>
      <c r="CN203">
        <v>1</v>
      </c>
      <c r="CO203" t="s">
        <v>113</v>
      </c>
      <c r="CP203" s="9">
        <v>1058.8800000000001</v>
      </c>
      <c r="CQ203" t="s">
        <v>113</v>
      </c>
      <c r="CR203" s="9">
        <v>1058.8800000000001</v>
      </c>
      <c r="CS203" t="s">
        <v>113</v>
      </c>
      <c r="CT203">
        <v>72.47</v>
      </c>
      <c r="CU203" t="s">
        <v>113</v>
      </c>
      <c r="CV203">
        <v>57.6</v>
      </c>
      <c r="CW203" t="s">
        <v>113</v>
      </c>
      <c r="CX203">
        <v>14.88</v>
      </c>
      <c r="CY203" t="s">
        <v>113</v>
      </c>
      <c r="DA203">
        <v>-0.47844349899999999</v>
      </c>
      <c r="DB203">
        <v>10.551703659999999</v>
      </c>
      <c r="DC203">
        <v>-0.47844349899999999</v>
      </c>
      <c r="FO203">
        <v>1</v>
      </c>
      <c r="FR203">
        <v>1</v>
      </c>
      <c r="FS203">
        <v>0</v>
      </c>
      <c r="FT203">
        <v>1</v>
      </c>
      <c r="FU203">
        <v>0</v>
      </c>
      <c r="FV203">
        <v>0</v>
      </c>
      <c r="FW203">
        <v>0.66833333299999997</v>
      </c>
      <c r="FX203">
        <v>0</v>
      </c>
      <c r="FY203">
        <v>-3.8302450000000002E-2</v>
      </c>
      <c r="FZ203">
        <v>8.1209990000000003E-3</v>
      </c>
      <c r="GA203">
        <v>0</v>
      </c>
      <c r="GB203">
        <v>0</v>
      </c>
      <c r="GC203">
        <v>1</v>
      </c>
      <c r="GD203">
        <v>1</v>
      </c>
      <c r="GK203">
        <v>0</v>
      </c>
      <c r="GL203">
        <v>0</v>
      </c>
      <c r="GM203">
        <v>0</v>
      </c>
      <c r="GN203">
        <v>1</v>
      </c>
      <c r="GO203">
        <v>0</v>
      </c>
      <c r="GP203">
        <v>0.66833333299999997</v>
      </c>
      <c r="GQ203">
        <v>0.33166666700000003</v>
      </c>
      <c r="GR203">
        <v>0</v>
      </c>
      <c r="GS203">
        <v>0</v>
      </c>
      <c r="GT203">
        <v>0</v>
      </c>
      <c r="GU203">
        <v>1</v>
      </c>
      <c r="GV203">
        <v>0</v>
      </c>
      <c r="GW203">
        <v>0</v>
      </c>
      <c r="GY203">
        <v>0.115061571</v>
      </c>
      <c r="GZ203">
        <v>8.9203600000000004E-3</v>
      </c>
      <c r="HA203">
        <v>0</v>
      </c>
      <c r="HB203">
        <v>0.5</v>
      </c>
      <c r="HC203">
        <v>0.5</v>
      </c>
      <c r="HD203">
        <v>0</v>
      </c>
    </row>
    <row r="204" spans="9:212">
      <c r="I204" t="s">
        <v>260</v>
      </c>
      <c r="J204">
        <v>51</v>
      </c>
      <c r="K204">
        <v>310</v>
      </c>
      <c r="L204">
        <v>202510</v>
      </c>
      <c r="M204">
        <v>-4</v>
      </c>
      <c r="N204">
        <v>1</v>
      </c>
      <c r="O204">
        <v>0</v>
      </c>
      <c r="P204">
        <v>1001.279163</v>
      </c>
      <c r="Q204">
        <v>57.596742499999998</v>
      </c>
      <c r="R204">
        <v>14.109521429999999</v>
      </c>
      <c r="S204">
        <v>0</v>
      </c>
      <c r="T204">
        <v>0</v>
      </c>
      <c r="U204">
        <v>0.15989999999999999</v>
      </c>
      <c r="V204">
        <v>120</v>
      </c>
      <c r="W204">
        <v>0</v>
      </c>
      <c r="X204">
        <v>124</v>
      </c>
      <c r="Y204">
        <v>771</v>
      </c>
      <c r="Z204">
        <v>8500</v>
      </c>
      <c r="AA204">
        <v>0.20499999999999999</v>
      </c>
      <c r="AB204">
        <v>113.15488329999999</v>
      </c>
      <c r="AC204">
        <v>0</v>
      </c>
      <c r="AD204">
        <v>1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1001.279163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F204" t="s">
        <v>261</v>
      </c>
      <c r="BG204">
        <v>0</v>
      </c>
      <c r="BH204">
        <v>202510</v>
      </c>
      <c r="BI204">
        <v>310</v>
      </c>
      <c r="BJ204">
        <v>124</v>
      </c>
      <c r="BK204">
        <v>1001.279163</v>
      </c>
      <c r="BL204">
        <v>-113.15488329999999</v>
      </c>
      <c r="BM204">
        <v>0.15989999999999999</v>
      </c>
      <c r="BN204">
        <v>120</v>
      </c>
      <c r="BO204">
        <v>0</v>
      </c>
      <c r="BP204">
        <v>771</v>
      </c>
      <c r="BQ204">
        <v>12</v>
      </c>
      <c r="BR204" s="23">
        <v>0.21</v>
      </c>
      <c r="BS204">
        <v>10</v>
      </c>
      <c r="BU204">
        <v>0</v>
      </c>
      <c r="BV204">
        <v>0</v>
      </c>
      <c r="BY204">
        <v>0</v>
      </c>
      <c r="BZ204" t="s">
        <v>113</v>
      </c>
      <c r="CA204" t="s">
        <v>113</v>
      </c>
      <c r="CB204" t="s">
        <v>113</v>
      </c>
      <c r="CC204" t="s">
        <v>113</v>
      </c>
      <c r="CM204">
        <v>1</v>
      </c>
      <c r="CN204">
        <v>1</v>
      </c>
      <c r="CO204" t="s">
        <v>113</v>
      </c>
      <c r="CP204" s="9">
        <v>1001.28</v>
      </c>
      <c r="CQ204" t="s">
        <v>113</v>
      </c>
      <c r="CR204" s="9">
        <v>1001.28</v>
      </c>
      <c r="CS204" t="s">
        <v>113</v>
      </c>
      <c r="CT204">
        <v>71.709999999999994</v>
      </c>
      <c r="CU204" t="s">
        <v>113</v>
      </c>
      <c r="CV204">
        <v>57.6</v>
      </c>
      <c r="CW204" t="s">
        <v>113</v>
      </c>
      <c r="CX204">
        <v>14.11</v>
      </c>
      <c r="CY204" t="s">
        <v>113</v>
      </c>
      <c r="DA204">
        <v>-0.41482479500000002</v>
      </c>
      <c r="DB204">
        <v>10.55182067</v>
      </c>
      <c r="DC204">
        <v>-0.41482479500000002</v>
      </c>
      <c r="FO204">
        <v>1</v>
      </c>
      <c r="FR204">
        <v>1</v>
      </c>
      <c r="FS204">
        <v>0</v>
      </c>
      <c r="FT204">
        <v>1</v>
      </c>
      <c r="FU204">
        <v>0</v>
      </c>
      <c r="FV204">
        <v>0</v>
      </c>
      <c r="FW204">
        <v>0.66833333299999997</v>
      </c>
      <c r="FX204">
        <v>0</v>
      </c>
      <c r="FY204">
        <v>-2.209829E-2</v>
      </c>
      <c r="FZ204">
        <v>7.787118E-3</v>
      </c>
      <c r="GA204">
        <v>0</v>
      </c>
      <c r="GB204">
        <v>0</v>
      </c>
      <c r="GC204">
        <v>1</v>
      </c>
      <c r="GD204">
        <v>1</v>
      </c>
      <c r="GK204">
        <v>0</v>
      </c>
      <c r="GL204">
        <v>0</v>
      </c>
      <c r="GM204">
        <v>0</v>
      </c>
      <c r="GN204">
        <v>1</v>
      </c>
      <c r="GO204">
        <v>0</v>
      </c>
      <c r="GP204">
        <v>0.66833333299999997</v>
      </c>
      <c r="GQ204">
        <v>0.33166666700000003</v>
      </c>
      <c r="GR204">
        <v>0</v>
      </c>
      <c r="GS204">
        <v>0</v>
      </c>
      <c r="GT204">
        <v>0</v>
      </c>
      <c r="GU204">
        <v>1</v>
      </c>
      <c r="GV204">
        <v>0</v>
      </c>
      <c r="GW204">
        <v>0</v>
      </c>
      <c r="GY204">
        <v>0.178680275</v>
      </c>
      <c r="GZ204">
        <v>9.0373629999999996E-3</v>
      </c>
      <c r="HA204">
        <v>0</v>
      </c>
      <c r="HB204">
        <v>0.5</v>
      </c>
      <c r="HC204">
        <v>0.5</v>
      </c>
      <c r="HD204">
        <v>0</v>
      </c>
    </row>
    <row r="205" spans="9:212">
      <c r="I205" t="s">
        <v>260</v>
      </c>
      <c r="J205">
        <v>51</v>
      </c>
      <c r="K205">
        <v>311</v>
      </c>
      <c r="L205">
        <v>202511</v>
      </c>
      <c r="M205">
        <v>-5</v>
      </c>
      <c r="N205">
        <v>1</v>
      </c>
      <c r="O205">
        <v>0</v>
      </c>
      <c r="P205">
        <v>943.68241999999998</v>
      </c>
      <c r="Q205">
        <v>57.596742499999998</v>
      </c>
      <c r="R205">
        <v>13.34204484</v>
      </c>
      <c r="S205">
        <v>0</v>
      </c>
      <c r="T205">
        <v>0</v>
      </c>
      <c r="U205">
        <v>0.15989999999999999</v>
      </c>
      <c r="V205">
        <v>120</v>
      </c>
      <c r="W205">
        <v>0</v>
      </c>
      <c r="X205">
        <v>125</v>
      </c>
      <c r="Y205">
        <v>771</v>
      </c>
      <c r="Z205">
        <v>8500</v>
      </c>
      <c r="AA205">
        <v>0.20499999999999999</v>
      </c>
      <c r="AB205">
        <v>113.15488329999999</v>
      </c>
      <c r="AC205">
        <v>0</v>
      </c>
      <c r="AD205">
        <v>1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943.68241999999998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F205" t="s">
        <v>261</v>
      </c>
      <c r="BG205">
        <v>0</v>
      </c>
      <c r="BH205">
        <v>202511</v>
      </c>
      <c r="BI205">
        <v>311</v>
      </c>
      <c r="BJ205">
        <v>125</v>
      </c>
      <c r="BK205">
        <v>943.68241999999998</v>
      </c>
      <c r="BL205">
        <v>-113.15488329999999</v>
      </c>
      <c r="BM205">
        <v>0.15989999999999999</v>
      </c>
      <c r="BN205">
        <v>120</v>
      </c>
      <c r="BO205">
        <v>0</v>
      </c>
      <c r="BP205">
        <v>771</v>
      </c>
      <c r="BQ205">
        <v>12</v>
      </c>
      <c r="BR205" s="23">
        <v>0.21</v>
      </c>
      <c r="BS205">
        <v>11</v>
      </c>
      <c r="BU205">
        <v>0</v>
      </c>
      <c r="BV205">
        <v>0</v>
      </c>
      <c r="BY205">
        <v>0</v>
      </c>
      <c r="BZ205" t="s">
        <v>113</v>
      </c>
      <c r="CA205" t="s">
        <v>113</v>
      </c>
      <c r="CB205" t="s">
        <v>113</v>
      </c>
      <c r="CC205" t="s">
        <v>113</v>
      </c>
      <c r="CM205">
        <v>1</v>
      </c>
      <c r="CN205">
        <v>1</v>
      </c>
      <c r="CO205" t="s">
        <v>113</v>
      </c>
      <c r="CP205">
        <v>943.68</v>
      </c>
      <c r="CQ205" t="s">
        <v>113</v>
      </c>
      <c r="CR205">
        <v>943.68</v>
      </c>
      <c r="CS205" t="s">
        <v>113</v>
      </c>
      <c r="CT205">
        <v>70.94</v>
      </c>
      <c r="CU205" t="s">
        <v>113</v>
      </c>
      <c r="CV205">
        <v>57.6</v>
      </c>
      <c r="CW205" t="s">
        <v>113</v>
      </c>
      <c r="CX205">
        <v>13.34</v>
      </c>
      <c r="CY205" t="s">
        <v>113</v>
      </c>
      <c r="DA205">
        <v>-0.60158197400000002</v>
      </c>
      <c r="DB205">
        <v>10.55052214</v>
      </c>
      <c r="DC205">
        <v>-0.60158197400000002</v>
      </c>
      <c r="FO205">
        <v>1</v>
      </c>
      <c r="FR205">
        <v>1</v>
      </c>
      <c r="FS205">
        <v>0</v>
      </c>
      <c r="FT205">
        <v>1</v>
      </c>
      <c r="FU205">
        <v>0</v>
      </c>
      <c r="FV205">
        <v>0</v>
      </c>
      <c r="FW205">
        <v>0.66833333299999997</v>
      </c>
      <c r="FX205">
        <v>0</v>
      </c>
      <c r="FY205">
        <v>6.1592549999999998E-3</v>
      </c>
      <c r="FZ205">
        <v>8.3846849999999994E-3</v>
      </c>
      <c r="GA205">
        <v>0</v>
      </c>
      <c r="GB205">
        <v>0</v>
      </c>
      <c r="GC205">
        <v>1</v>
      </c>
      <c r="GD205">
        <v>1</v>
      </c>
      <c r="GK205">
        <v>0</v>
      </c>
      <c r="GL205">
        <v>0</v>
      </c>
      <c r="GM205">
        <v>0</v>
      </c>
      <c r="GN205">
        <v>1</v>
      </c>
      <c r="GO205">
        <v>0</v>
      </c>
      <c r="GP205">
        <v>0.66833333299999997</v>
      </c>
      <c r="GQ205">
        <v>0.33166666700000003</v>
      </c>
      <c r="GR205">
        <v>0</v>
      </c>
      <c r="GS205">
        <v>0</v>
      </c>
      <c r="GT205">
        <v>0</v>
      </c>
      <c r="GU205">
        <v>1</v>
      </c>
      <c r="GV205">
        <v>0</v>
      </c>
      <c r="GW205">
        <v>0</v>
      </c>
      <c r="GY205">
        <v>-8.0769039999999993E-3</v>
      </c>
      <c r="GZ205">
        <v>7.7388370000000001E-3</v>
      </c>
      <c r="HA205">
        <v>0</v>
      </c>
      <c r="HB205">
        <v>0.5</v>
      </c>
      <c r="HC205">
        <v>0.5</v>
      </c>
      <c r="HD205">
        <v>0</v>
      </c>
    </row>
    <row r="206" spans="9:212">
      <c r="I206" t="s">
        <v>262</v>
      </c>
      <c r="J206">
        <v>67</v>
      </c>
      <c r="K206">
        <v>255</v>
      </c>
      <c r="L206">
        <v>202103</v>
      </c>
      <c r="M206">
        <v>67</v>
      </c>
      <c r="N206">
        <v>1</v>
      </c>
      <c r="O206">
        <v>7547.12</v>
      </c>
      <c r="P206">
        <v>7547.12</v>
      </c>
      <c r="Q206">
        <v>133.68</v>
      </c>
      <c r="R206">
        <v>216.56</v>
      </c>
      <c r="S206">
        <v>0</v>
      </c>
      <c r="T206">
        <v>0</v>
      </c>
      <c r="U206">
        <v>0.1699</v>
      </c>
      <c r="V206">
        <v>120</v>
      </c>
      <c r="W206">
        <v>67</v>
      </c>
      <c r="X206">
        <v>53</v>
      </c>
      <c r="Y206">
        <v>777.5</v>
      </c>
      <c r="Z206">
        <v>11200</v>
      </c>
      <c r="AA206">
        <v>0.1</v>
      </c>
      <c r="AB206">
        <v>175.12416540000001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7547.12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F206" t="s">
        <v>263</v>
      </c>
      <c r="BG206">
        <v>1</v>
      </c>
      <c r="BH206">
        <v>202103</v>
      </c>
      <c r="BI206">
        <v>255</v>
      </c>
      <c r="BJ206">
        <v>53</v>
      </c>
      <c r="BK206">
        <v>7547.12</v>
      </c>
      <c r="BL206">
        <v>-175.12416540000001</v>
      </c>
      <c r="BM206">
        <v>0.1699</v>
      </c>
      <c r="BN206">
        <v>120</v>
      </c>
      <c r="BO206">
        <v>67</v>
      </c>
      <c r="BP206">
        <v>777.5</v>
      </c>
      <c r="BQ206">
        <v>12</v>
      </c>
      <c r="BR206" s="23">
        <v>0.1</v>
      </c>
      <c r="BS206">
        <v>3</v>
      </c>
      <c r="BU206">
        <v>0</v>
      </c>
      <c r="BV206">
        <v>0</v>
      </c>
      <c r="BY206">
        <v>1</v>
      </c>
      <c r="BZ206" s="9">
        <v>7547.12</v>
      </c>
      <c r="CA206" t="s">
        <v>113</v>
      </c>
      <c r="CB206" t="s">
        <v>113</v>
      </c>
      <c r="CC206" t="s">
        <v>113</v>
      </c>
      <c r="CM206">
        <v>1</v>
      </c>
      <c r="CN206">
        <v>1</v>
      </c>
      <c r="CO206">
        <v>1</v>
      </c>
      <c r="CP206" s="9">
        <v>7547.12</v>
      </c>
      <c r="CQ206" s="9">
        <v>7547.12</v>
      </c>
      <c r="CR206" s="9">
        <v>7547.12</v>
      </c>
      <c r="CS206" s="9">
        <v>7547.12</v>
      </c>
      <c r="CT206" t="s">
        <v>113</v>
      </c>
      <c r="CU206" t="s">
        <v>113</v>
      </c>
      <c r="CV206" t="s">
        <v>113</v>
      </c>
      <c r="CW206" t="s">
        <v>113</v>
      </c>
      <c r="CX206" t="s">
        <v>113</v>
      </c>
      <c r="CY206" t="s">
        <v>113</v>
      </c>
      <c r="DA206">
        <v>-0.38150627100000001</v>
      </c>
      <c r="DB206">
        <v>0.59701814799999997</v>
      </c>
      <c r="DC206">
        <v>-0.38150627100000001</v>
      </c>
      <c r="FO206">
        <v>1</v>
      </c>
      <c r="FR206">
        <v>1</v>
      </c>
      <c r="FS206">
        <v>0</v>
      </c>
      <c r="FT206">
        <v>1</v>
      </c>
      <c r="FU206">
        <v>0</v>
      </c>
      <c r="FV206">
        <v>0</v>
      </c>
      <c r="FW206">
        <v>0.66833333299999997</v>
      </c>
      <c r="FX206">
        <v>0</v>
      </c>
      <c r="FY206">
        <v>-1.917008E-3</v>
      </c>
      <c r="FZ206">
        <v>9.7992119999999999E-3</v>
      </c>
      <c r="GA206">
        <v>0</v>
      </c>
      <c r="GB206">
        <v>0</v>
      </c>
      <c r="GC206">
        <v>1</v>
      </c>
      <c r="GD206">
        <v>1</v>
      </c>
      <c r="GK206">
        <v>0</v>
      </c>
      <c r="GL206">
        <v>0</v>
      </c>
      <c r="GM206">
        <v>0</v>
      </c>
      <c r="GN206">
        <v>1</v>
      </c>
      <c r="GO206">
        <v>0</v>
      </c>
      <c r="GP206">
        <v>0.50166666699999996</v>
      </c>
      <c r="GQ206">
        <v>0.49833333299999999</v>
      </c>
      <c r="GR206">
        <v>0</v>
      </c>
      <c r="GS206">
        <v>1</v>
      </c>
      <c r="GT206">
        <v>0</v>
      </c>
      <c r="GU206">
        <v>0</v>
      </c>
      <c r="GV206">
        <v>0</v>
      </c>
      <c r="GW206">
        <v>0</v>
      </c>
      <c r="GY206">
        <v>-1.1124261E-2</v>
      </c>
      <c r="GZ206">
        <v>1.1126319000000001E-2</v>
      </c>
      <c r="HA206">
        <v>0</v>
      </c>
      <c r="HB206">
        <v>0</v>
      </c>
      <c r="HC206">
        <v>0</v>
      </c>
      <c r="HD206">
        <v>1</v>
      </c>
    </row>
    <row r="207" spans="9:212">
      <c r="I207" t="s">
        <v>262</v>
      </c>
      <c r="J207">
        <v>67</v>
      </c>
      <c r="K207">
        <v>256</v>
      </c>
      <c r="L207">
        <v>202104</v>
      </c>
      <c r="M207">
        <v>66</v>
      </c>
      <c r="N207">
        <v>1</v>
      </c>
      <c r="O207">
        <v>0</v>
      </c>
      <c r="P207">
        <v>7478.8546409999999</v>
      </c>
      <c r="Q207">
        <v>68.265359329999995</v>
      </c>
      <c r="R207">
        <v>106.8546407</v>
      </c>
      <c r="S207">
        <v>0</v>
      </c>
      <c r="T207">
        <v>0</v>
      </c>
      <c r="U207">
        <v>0.1699</v>
      </c>
      <c r="V207">
        <v>120</v>
      </c>
      <c r="W207">
        <v>66</v>
      </c>
      <c r="X207">
        <v>54</v>
      </c>
      <c r="Y207">
        <v>777.5</v>
      </c>
      <c r="Z207">
        <v>11200</v>
      </c>
      <c r="AA207">
        <v>0.1</v>
      </c>
      <c r="AB207">
        <v>175.12416540000001</v>
      </c>
      <c r="AC207">
        <v>0</v>
      </c>
      <c r="AD207">
        <v>1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7478.8546409999999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F207" t="s">
        <v>263</v>
      </c>
      <c r="BG207">
        <v>0</v>
      </c>
      <c r="BH207">
        <v>202104</v>
      </c>
      <c r="BI207">
        <v>256</v>
      </c>
      <c r="BJ207">
        <v>54</v>
      </c>
      <c r="BK207">
        <v>7478.8546409999999</v>
      </c>
      <c r="BL207">
        <v>-175.12416540000001</v>
      </c>
      <c r="BM207">
        <v>0.1699</v>
      </c>
      <c r="BN207">
        <v>120</v>
      </c>
      <c r="BO207">
        <v>66</v>
      </c>
      <c r="BP207">
        <v>777.5</v>
      </c>
      <c r="BQ207">
        <v>12</v>
      </c>
      <c r="BR207" s="23">
        <v>0.1</v>
      </c>
      <c r="BS207">
        <v>4</v>
      </c>
      <c r="BU207">
        <v>0</v>
      </c>
      <c r="BV207">
        <v>0</v>
      </c>
      <c r="BY207">
        <v>0</v>
      </c>
      <c r="BZ207" s="9">
        <v>7478.84</v>
      </c>
      <c r="CA207">
        <v>-68.28</v>
      </c>
      <c r="CB207">
        <v>-106.85</v>
      </c>
      <c r="CC207">
        <v>-175.13</v>
      </c>
      <c r="CM207">
        <v>1</v>
      </c>
      <c r="CN207">
        <v>1</v>
      </c>
      <c r="CO207">
        <v>0.99</v>
      </c>
      <c r="CP207" s="9">
        <v>7478.85</v>
      </c>
      <c r="CQ207" s="9">
        <v>7373.63</v>
      </c>
      <c r="CR207" s="9">
        <v>7478.85</v>
      </c>
      <c r="CS207" s="9">
        <v>7479.25</v>
      </c>
      <c r="CT207">
        <v>175.12</v>
      </c>
      <c r="CU207">
        <v>171.62</v>
      </c>
      <c r="CV207">
        <v>68.27</v>
      </c>
      <c r="CW207">
        <v>66.91</v>
      </c>
      <c r="CX207">
        <v>106.85</v>
      </c>
      <c r="CY207">
        <v>104.71</v>
      </c>
      <c r="DA207">
        <v>-0.54871725299999996</v>
      </c>
      <c r="DB207">
        <v>0.59480158999999999</v>
      </c>
      <c r="DC207">
        <v>-0.54871725299999996</v>
      </c>
      <c r="FO207">
        <v>1</v>
      </c>
      <c r="FR207">
        <v>1</v>
      </c>
      <c r="FS207">
        <v>0</v>
      </c>
      <c r="FT207">
        <v>1</v>
      </c>
      <c r="FU207">
        <v>0</v>
      </c>
      <c r="FV207">
        <v>0</v>
      </c>
      <c r="FW207">
        <v>0.66833333299999997</v>
      </c>
      <c r="FX207">
        <v>0</v>
      </c>
      <c r="FY207">
        <v>0.115061571</v>
      </c>
      <c r="FZ207">
        <v>8.9203600000000004E-3</v>
      </c>
      <c r="GA207">
        <v>0</v>
      </c>
      <c r="GB207">
        <v>0</v>
      </c>
      <c r="GC207">
        <v>1</v>
      </c>
      <c r="GD207">
        <v>1</v>
      </c>
      <c r="GK207">
        <v>0</v>
      </c>
      <c r="GL207">
        <v>0</v>
      </c>
      <c r="GM207">
        <v>0</v>
      </c>
      <c r="GN207">
        <v>1</v>
      </c>
      <c r="GO207">
        <v>0</v>
      </c>
      <c r="GP207">
        <v>0.50166666699999996</v>
      </c>
      <c r="GQ207">
        <v>0.49833333299999999</v>
      </c>
      <c r="GR207">
        <v>0</v>
      </c>
      <c r="GS207">
        <v>1</v>
      </c>
      <c r="GT207">
        <v>0</v>
      </c>
      <c r="GU207">
        <v>0</v>
      </c>
      <c r="GV207">
        <v>0</v>
      </c>
      <c r="GW207">
        <v>0</v>
      </c>
      <c r="GY207">
        <v>-0.178335243</v>
      </c>
      <c r="GZ207">
        <v>8.9097610000000004E-3</v>
      </c>
      <c r="HA207">
        <v>0</v>
      </c>
      <c r="HB207">
        <v>0</v>
      </c>
      <c r="HC207">
        <v>0</v>
      </c>
      <c r="HD207">
        <v>1</v>
      </c>
    </row>
    <row r="208" spans="9:212">
      <c r="I208" t="s">
        <v>262</v>
      </c>
      <c r="J208">
        <v>67</v>
      </c>
      <c r="K208">
        <v>257</v>
      </c>
      <c r="L208">
        <v>202105</v>
      </c>
      <c r="M208">
        <v>65</v>
      </c>
      <c r="N208">
        <v>1</v>
      </c>
      <c r="O208">
        <v>0</v>
      </c>
      <c r="P208">
        <v>7410.5892809999996</v>
      </c>
      <c r="Q208">
        <v>68.265359329999995</v>
      </c>
      <c r="R208">
        <v>105.88811699999999</v>
      </c>
      <c r="S208">
        <v>0</v>
      </c>
      <c r="T208">
        <v>0</v>
      </c>
      <c r="U208">
        <v>0.1699</v>
      </c>
      <c r="V208">
        <v>120</v>
      </c>
      <c r="W208">
        <v>65</v>
      </c>
      <c r="X208">
        <v>55</v>
      </c>
      <c r="Y208">
        <v>777.5</v>
      </c>
      <c r="Z208">
        <v>11200</v>
      </c>
      <c r="AA208">
        <v>0.1</v>
      </c>
      <c r="AB208">
        <v>175.12416540000001</v>
      </c>
      <c r="AC208">
        <v>0</v>
      </c>
      <c r="AD208">
        <v>1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7410.5892809999996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F208" t="s">
        <v>263</v>
      </c>
      <c r="BG208">
        <v>0</v>
      </c>
      <c r="BH208">
        <v>202105</v>
      </c>
      <c r="BI208">
        <v>257</v>
      </c>
      <c r="BJ208">
        <v>55</v>
      </c>
      <c r="BK208">
        <v>7410.5892809999996</v>
      </c>
      <c r="BL208">
        <v>-175.12416540000001</v>
      </c>
      <c r="BM208">
        <v>0.1699</v>
      </c>
      <c r="BN208">
        <v>120</v>
      </c>
      <c r="BO208">
        <v>65</v>
      </c>
      <c r="BP208">
        <v>777.5</v>
      </c>
      <c r="BQ208">
        <v>12</v>
      </c>
      <c r="BR208" s="23">
        <v>0.1</v>
      </c>
      <c r="BS208">
        <v>5</v>
      </c>
      <c r="BU208">
        <v>0</v>
      </c>
      <c r="BV208">
        <v>0</v>
      </c>
      <c r="BY208">
        <v>0</v>
      </c>
      <c r="BZ208" s="9">
        <v>7409.6</v>
      </c>
      <c r="CA208">
        <v>-69.239999999999995</v>
      </c>
      <c r="CB208">
        <v>-105.89</v>
      </c>
      <c r="CC208">
        <v>-175.13</v>
      </c>
      <c r="CM208">
        <v>1</v>
      </c>
      <c r="CN208">
        <v>1</v>
      </c>
      <c r="CO208">
        <v>0.97</v>
      </c>
      <c r="CP208" s="9">
        <v>7410.59</v>
      </c>
      <c r="CQ208" s="9">
        <v>7201.83</v>
      </c>
      <c r="CR208" s="9">
        <v>7410.59</v>
      </c>
      <c r="CS208" s="9">
        <v>7410.72</v>
      </c>
      <c r="CT208">
        <v>174.15</v>
      </c>
      <c r="CU208">
        <v>168.42</v>
      </c>
      <c r="CV208">
        <v>68.27</v>
      </c>
      <c r="CW208">
        <v>66.59</v>
      </c>
      <c r="CX208">
        <v>105.89</v>
      </c>
      <c r="CY208">
        <v>101.83</v>
      </c>
      <c r="DA208">
        <v>-0.40868446000000003</v>
      </c>
      <c r="DB208">
        <v>0.59401282799999999</v>
      </c>
      <c r="DC208">
        <v>-0.40868446000000003</v>
      </c>
      <c r="FO208">
        <v>1</v>
      </c>
      <c r="FR208">
        <v>1</v>
      </c>
      <c r="FS208">
        <v>0</v>
      </c>
      <c r="FT208">
        <v>1</v>
      </c>
      <c r="FU208">
        <v>0</v>
      </c>
      <c r="FV208">
        <v>0</v>
      </c>
      <c r="FW208">
        <v>0.66833333299999997</v>
      </c>
      <c r="FX208">
        <v>0</v>
      </c>
      <c r="FY208">
        <v>0.178680275</v>
      </c>
      <c r="FZ208">
        <v>9.0373629999999996E-3</v>
      </c>
      <c r="GA208">
        <v>0</v>
      </c>
      <c r="GB208">
        <v>0</v>
      </c>
      <c r="GC208">
        <v>1</v>
      </c>
      <c r="GD208">
        <v>1</v>
      </c>
      <c r="GK208">
        <v>0</v>
      </c>
      <c r="GL208">
        <v>0</v>
      </c>
      <c r="GM208">
        <v>0</v>
      </c>
      <c r="GN208">
        <v>1</v>
      </c>
      <c r="GO208">
        <v>0</v>
      </c>
      <c r="GP208">
        <v>0.50166666699999996</v>
      </c>
      <c r="GQ208">
        <v>0.49833333299999999</v>
      </c>
      <c r="GR208">
        <v>0</v>
      </c>
      <c r="GS208">
        <v>1</v>
      </c>
      <c r="GT208">
        <v>0</v>
      </c>
      <c r="GU208">
        <v>0</v>
      </c>
      <c r="GV208">
        <v>0</v>
      </c>
      <c r="GW208">
        <v>0</v>
      </c>
      <c r="GY208">
        <v>-3.8302450000000002E-2</v>
      </c>
      <c r="GZ208">
        <v>8.1209990000000003E-3</v>
      </c>
      <c r="HA208">
        <v>0</v>
      </c>
      <c r="HB208">
        <v>0</v>
      </c>
      <c r="HC208">
        <v>0</v>
      </c>
      <c r="HD208">
        <v>1</v>
      </c>
    </row>
    <row r="209" spans="9:212">
      <c r="I209" t="s">
        <v>262</v>
      </c>
      <c r="J209">
        <v>67</v>
      </c>
      <c r="K209">
        <v>258</v>
      </c>
      <c r="L209">
        <v>202106</v>
      </c>
      <c r="M209">
        <v>64</v>
      </c>
      <c r="N209">
        <v>1</v>
      </c>
      <c r="O209">
        <v>0</v>
      </c>
      <c r="P209">
        <v>7342.3239219999996</v>
      </c>
      <c r="Q209">
        <v>68.265359329999995</v>
      </c>
      <c r="R209">
        <v>104.9215932</v>
      </c>
      <c r="S209">
        <v>0</v>
      </c>
      <c r="T209">
        <v>0</v>
      </c>
      <c r="U209">
        <v>0.1699</v>
      </c>
      <c r="V209">
        <v>120</v>
      </c>
      <c r="W209">
        <v>64</v>
      </c>
      <c r="X209">
        <v>56</v>
      </c>
      <c r="Y209">
        <v>777.5</v>
      </c>
      <c r="Z209">
        <v>11200</v>
      </c>
      <c r="AA209">
        <v>0.1</v>
      </c>
      <c r="AB209">
        <v>175.12416540000001</v>
      </c>
      <c r="AC209">
        <v>0</v>
      </c>
      <c r="AD209">
        <v>1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7342.3239219999996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F209" t="s">
        <v>263</v>
      </c>
      <c r="BG209">
        <v>0</v>
      </c>
      <c r="BH209">
        <v>202106</v>
      </c>
      <c r="BI209">
        <v>258</v>
      </c>
      <c r="BJ209">
        <v>56</v>
      </c>
      <c r="BK209">
        <v>7342.3239219999996</v>
      </c>
      <c r="BL209">
        <v>-175.12416540000001</v>
      </c>
      <c r="BM209">
        <v>0.1699</v>
      </c>
      <c r="BN209">
        <v>120</v>
      </c>
      <c r="BO209">
        <v>64</v>
      </c>
      <c r="BP209">
        <v>777.5</v>
      </c>
      <c r="BQ209">
        <v>12</v>
      </c>
      <c r="BR209" s="23">
        <v>0.1</v>
      </c>
      <c r="BS209">
        <v>6</v>
      </c>
      <c r="BU209">
        <v>0</v>
      </c>
      <c r="BV209">
        <v>0</v>
      </c>
      <c r="BY209">
        <v>0</v>
      </c>
      <c r="BZ209" s="9">
        <v>7339.37</v>
      </c>
      <c r="CA209">
        <v>-70.23</v>
      </c>
      <c r="CB209">
        <v>-104.91</v>
      </c>
      <c r="CC209">
        <v>-175.13</v>
      </c>
      <c r="CM209">
        <v>1</v>
      </c>
      <c r="CN209">
        <v>1</v>
      </c>
      <c r="CO209">
        <v>0.96</v>
      </c>
      <c r="CP209" s="9">
        <v>7342.32</v>
      </c>
      <c r="CQ209" s="9">
        <v>7026.91</v>
      </c>
      <c r="CR209" s="9">
        <v>7342.32</v>
      </c>
      <c r="CS209" s="9">
        <v>7341.32</v>
      </c>
      <c r="CT209">
        <v>173.19</v>
      </c>
      <c r="CU209">
        <v>165.38</v>
      </c>
      <c r="CV209">
        <v>68.27</v>
      </c>
      <c r="CW209">
        <v>66.31</v>
      </c>
      <c r="CX209">
        <v>104.92</v>
      </c>
      <c r="CY209">
        <v>99.07</v>
      </c>
      <c r="DA209">
        <v>-0.3924803</v>
      </c>
      <c r="DB209">
        <v>0.59367894700000001</v>
      </c>
      <c r="DC209">
        <v>-0.3924803</v>
      </c>
      <c r="FO209">
        <v>1</v>
      </c>
      <c r="FR209">
        <v>1</v>
      </c>
      <c r="FS209">
        <v>0</v>
      </c>
      <c r="FT209">
        <v>1</v>
      </c>
      <c r="FU209">
        <v>0</v>
      </c>
      <c r="FV209">
        <v>0</v>
      </c>
      <c r="FW209">
        <v>0.66833333299999997</v>
      </c>
      <c r="FX209">
        <v>0</v>
      </c>
      <c r="FY209">
        <v>-8.0769039999999993E-3</v>
      </c>
      <c r="FZ209">
        <v>7.7388370000000001E-3</v>
      </c>
      <c r="GA209">
        <v>0</v>
      </c>
      <c r="GB209">
        <v>0</v>
      </c>
      <c r="GC209">
        <v>1</v>
      </c>
      <c r="GD209">
        <v>1</v>
      </c>
      <c r="GK209">
        <v>0</v>
      </c>
      <c r="GL209">
        <v>0</v>
      </c>
      <c r="GM209">
        <v>0</v>
      </c>
      <c r="GN209">
        <v>1</v>
      </c>
      <c r="GO209">
        <v>0</v>
      </c>
      <c r="GP209">
        <v>0.50166666699999996</v>
      </c>
      <c r="GQ209">
        <v>0.49833333299999999</v>
      </c>
      <c r="GR209">
        <v>0</v>
      </c>
      <c r="GS209">
        <v>1</v>
      </c>
      <c r="GT209">
        <v>0</v>
      </c>
      <c r="GU209">
        <v>0</v>
      </c>
      <c r="GV209">
        <v>0</v>
      </c>
      <c r="GW209">
        <v>0</v>
      </c>
      <c r="GY209">
        <v>-2.209829E-2</v>
      </c>
      <c r="GZ209">
        <v>7.787118E-3</v>
      </c>
      <c r="HA209">
        <v>0</v>
      </c>
      <c r="HB209">
        <v>0</v>
      </c>
      <c r="HC209">
        <v>0</v>
      </c>
      <c r="HD209">
        <v>1</v>
      </c>
    </row>
    <row r="210" spans="9:212">
      <c r="I210" t="s">
        <v>262</v>
      </c>
      <c r="J210">
        <v>67</v>
      </c>
      <c r="K210">
        <v>259</v>
      </c>
      <c r="L210">
        <v>202107</v>
      </c>
      <c r="M210">
        <v>63</v>
      </c>
      <c r="N210">
        <v>1</v>
      </c>
      <c r="O210">
        <v>0</v>
      </c>
      <c r="P210">
        <v>7274.0585629999996</v>
      </c>
      <c r="Q210">
        <v>68.265359329999995</v>
      </c>
      <c r="R210">
        <v>103.95506949999999</v>
      </c>
      <c r="S210">
        <v>0</v>
      </c>
      <c r="T210">
        <v>0</v>
      </c>
      <c r="U210">
        <v>0.1699</v>
      </c>
      <c r="V210">
        <v>120</v>
      </c>
      <c r="W210">
        <v>63</v>
      </c>
      <c r="X210">
        <v>57</v>
      </c>
      <c r="Y210">
        <v>777.5</v>
      </c>
      <c r="Z210">
        <v>11200</v>
      </c>
      <c r="AA210">
        <v>0.1</v>
      </c>
      <c r="AB210">
        <v>175.12416540000001</v>
      </c>
      <c r="AC210">
        <v>0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7274.0585629999996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F210" t="s">
        <v>263</v>
      </c>
      <c r="BG210">
        <v>0</v>
      </c>
      <c r="BH210">
        <v>202107</v>
      </c>
      <c r="BI210">
        <v>259</v>
      </c>
      <c r="BJ210">
        <v>57</v>
      </c>
      <c r="BK210">
        <v>7274.0585629999996</v>
      </c>
      <c r="BL210">
        <v>-175.12416540000001</v>
      </c>
      <c r="BM210">
        <v>0.1699</v>
      </c>
      <c r="BN210">
        <v>120</v>
      </c>
      <c r="BO210">
        <v>63</v>
      </c>
      <c r="BP210">
        <v>777.5</v>
      </c>
      <c r="BQ210">
        <v>12</v>
      </c>
      <c r="BR210" s="23">
        <v>0.1</v>
      </c>
      <c r="BS210">
        <v>7</v>
      </c>
      <c r="BU210">
        <v>0</v>
      </c>
      <c r="BV210">
        <v>0</v>
      </c>
      <c r="BY210">
        <v>0</v>
      </c>
      <c r="BZ210" s="9">
        <v>7268.15</v>
      </c>
      <c r="CA210">
        <v>-71.22</v>
      </c>
      <c r="CB210">
        <v>-103.91</v>
      </c>
      <c r="CC210">
        <v>-175.13</v>
      </c>
      <c r="CM210">
        <v>1</v>
      </c>
      <c r="CN210">
        <v>1</v>
      </c>
      <c r="CO210">
        <v>0.94</v>
      </c>
      <c r="CP210" s="9">
        <v>7274.06</v>
      </c>
      <c r="CQ210" s="9">
        <v>6834.69</v>
      </c>
      <c r="CR210" s="9">
        <v>7274.06</v>
      </c>
      <c r="CS210" s="9">
        <v>7270.4</v>
      </c>
      <c r="CT210">
        <v>172.22</v>
      </c>
      <c r="CU210">
        <v>162.34</v>
      </c>
      <c r="CV210">
        <v>68.27</v>
      </c>
      <c r="CW210">
        <v>66.010000000000005</v>
      </c>
      <c r="CX210">
        <v>103.96</v>
      </c>
      <c r="CY210">
        <v>96.33</v>
      </c>
      <c r="DA210">
        <v>-0.36422275500000001</v>
      </c>
      <c r="DB210">
        <v>0.59427651400000003</v>
      </c>
      <c r="DC210">
        <v>-0.36422275500000001</v>
      </c>
      <c r="FO210">
        <v>1</v>
      </c>
      <c r="FR210">
        <v>1</v>
      </c>
      <c r="FS210">
        <v>0</v>
      </c>
      <c r="FT210">
        <v>1</v>
      </c>
      <c r="FU210">
        <v>0</v>
      </c>
      <c r="FV210">
        <v>0</v>
      </c>
      <c r="FW210">
        <v>0.66833333299999997</v>
      </c>
      <c r="FX210">
        <v>0</v>
      </c>
      <c r="FY210">
        <v>0.175178897</v>
      </c>
      <c r="FZ210">
        <v>7.4028100000000001E-3</v>
      </c>
      <c r="GA210">
        <v>0</v>
      </c>
      <c r="GB210">
        <v>0</v>
      </c>
      <c r="GC210">
        <v>1</v>
      </c>
      <c r="GD210">
        <v>1</v>
      </c>
      <c r="GK210">
        <v>0</v>
      </c>
      <c r="GL210">
        <v>0</v>
      </c>
      <c r="GM210">
        <v>0</v>
      </c>
      <c r="GN210">
        <v>1</v>
      </c>
      <c r="GO210">
        <v>0</v>
      </c>
      <c r="GP210">
        <v>0.50166666699999996</v>
      </c>
      <c r="GQ210">
        <v>0.49833333299999999</v>
      </c>
      <c r="GR210">
        <v>0</v>
      </c>
      <c r="GS210">
        <v>1</v>
      </c>
      <c r="GT210">
        <v>0</v>
      </c>
      <c r="GU210">
        <v>0</v>
      </c>
      <c r="GV210">
        <v>0</v>
      </c>
      <c r="GW210">
        <v>0</v>
      </c>
      <c r="GY210">
        <v>6.1592549999999998E-3</v>
      </c>
      <c r="GZ210">
        <v>8.3846849999999994E-3</v>
      </c>
      <c r="HA210">
        <v>0</v>
      </c>
      <c r="HB210">
        <v>0</v>
      </c>
      <c r="HC210">
        <v>0</v>
      </c>
      <c r="HD210">
        <v>1</v>
      </c>
    </row>
    <row r="211" spans="9:212">
      <c r="I211" t="s">
        <v>262</v>
      </c>
      <c r="J211">
        <v>67</v>
      </c>
      <c r="K211">
        <v>260</v>
      </c>
      <c r="L211">
        <v>202108</v>
      </c>
      <c r="M211">
        <v>62</v>
      </c>
      <c r="N211">
        <v>1</v>
      </c>
      <c r="O211">
        <v>0</v>
      </c>
      <c r="P211">
        <v>7205.7932030000002</v>
      </c>
      <c r="Q211">
        <v>68.265359329999995</v>
      </c>
      <c r="R211">
        <v>102.9885458</v>
      </c>
      <c r="S211">
        <v>0</v>
      </c>
      <c r="T211">
        <v>0</v>
      </c>
      <c r="U211">
        <v>0.1699</v>
      </c>
      <c r="V211">
        <v>120</v>
      </c>
      <c r="W211">
        <v>62</v>
      </c>
      <c r="X211">
        <v>58</v>
      </c>
      <c r="Y211">
        <v>777.5</v>
      </c>
      <c r="Z211">
        <v>11200</v>
      </c>
      <c r="AA211">
        <v>0.1</v>
      </c>
      <c r="AB211">
        <v>175.12416540000001</v>
      </c>
      <c r="AC211">
        <v>0</v>
      </c>
      <c r="AD211">
        <v>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7205.7932030000002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F211" t="s">
        <v>263</v>
      </c>
      <c r="BG211">
        <v>0</v>
      </c>
      <c r="BH211">
        <v>202108</v>
      </c>
      <c r="BI211">
        <v>260</v>
      </c>
      <c r="BJ211">
        <v>58</v>
      </c>
      <c r="BK211">
        <v>7205.7932030000002</v>
      </c>
      <c r="BL211">
        <v>-175.12416540000001</v>
      </c>
      <c r="BM211">
        <v>0.1699</v>
      </c>
      <c r="BN211">
        <v>120</v>
      </c>
      <c r="BO211">
        <v>62</v>
      </c>
      <c r="BP211">
        <v>777.5</v>
      </c>
      <c r="BQ211">
        <v>12</v>
      </c>
      <c r="BR211" s="23">
        <v>0.1</v>
      </c>
      <c r="BS211">
        <v>8</v>
      </c>
      <c r="BU211">
        <v>0</v>
      </c>
      <c r="BV211">
        <v>0</v>
      </c>
      <c r="BY211">
        <v>0</v>
      </c>
      <c r="BZ211" s="9">
        <v>7195.92</v>
      </c>
      <c r="CA211">
        <v>-72.23</v>
      </c>
      <c r="CB211">
        <v>-102.9</v>
      </c>
      <c r="CC211">
        <v>-175.13</v>
      </c>
      <c r="CM211">
        <v>1</v>
      </c>
      <c r="CN211">
        <v>1</v>
      </c>
      <c r="CO211">
        <v>0.92</v>
      </c>
      <c r="CP211" s="9">
        <v>7205.79</v>
      </c>
      <c r="CQ211" s="9">
        <v>6639.26</v>
      </c>
      <c r="CR211" s="9">
        <v>7205.79</v>
      </c>
      <c r="CS211" s="9">
        <v>7198.28</v>
      </c>
      <c r="CT211">
        <v>171.25</v>
      </c>
      <c r="CU211">
        <v>159.27000000000001</v>
      </c>
      <c r="CV211">
        <v>68.27</v>
      </c>
      <c r="CW211">
        <v>65.680000000000007</v>
      </c>
      <c r="CX211">
        <v>102.99</v>
      </c>
      <c r="CY211">
        <v>93.59</v>
      </c>
      <c r="DA211">
        <v>-0.37229901799999998</v>
      </c>
      <c r="DB211">
        <v>0.59569104100000003</v>
      </c>
      <c r="DC211">
        <v>-0.37229901799999998</v>
      </c>
      <c r="FO211">
        <v>1</v>
      </c>
      <c r="FR211">
        <v>1</v>
      </c>
      <c r="FS211">
        <v>0</v>
      </c>
      <c r="FT211">
        <v>1</v>
      </c>
      <c r="FU211">
        <v>0</v>
      </c>
      <c r="FV211">
        <v>0</v>
      </c>
      <c r="FW211">
        <v>0.66833333299999997</v>
      </c>
      <c r="FX211">
        <v>0</v>
      </c>
      <c r="FY211">
        <v>-0.16715345700000001</v>
      </c>
      <c r="FZ211">
        <v>8.4753320000000004E-3</v>
      </c>
      <c r="GA211">
        <v>0</v>
      </c>
      <c r="GB211">
        <v>0.2</v>
      </c>
      <c r="GC211">
        <v>1</v>
      </c>
      <c r="GD211">
        <v>1</v>
      </c>
      <c r="GK211">
        <v>0</v>
      </c>
      <c r="GL211">
        <v>0</v>
      </c>
      <c r="GM211">
        <v>0</v>
      </c>
      <c r="GN211">
        <v>1</v>
      </c>
      <c r="GO211">
        <v>0</v>
      </c>
      <c r="GP211">
        <v>0.50166666699999996</v>
      </c>
      <c r="GQ211">
        <v>0.49833333299999999</v>
      </c>
      <c r="GR211">
        <v>0</v>
      </c>
      <c r="GS211">
        <v>1</v>
      </c>
      <c r="GT211">
        <v>0</v>
      </c>
      <c r="GU211">
        <v>0</v>
      </c>
      <c r="GV211">
        <v>0</v>
      </c>
      <c r="GW211">
        <v>0</v>
      </c>
      <c r="GY211">
        <v>-1.917008E-3</v>
      </c>
      <c r="GZ211">
        <v>9.7992119999999999E-3</v>
      </c>
      <c r="HA211">
        <v>0</v>
      </c>
      <c r="HB211">
        <v>0</v>
      </c>
      <c r="HC211">
        <v>0</v>
      </c>
      <c r="HD211">
        <v>1</v>
      </c>
    </row>
    <row r="212" spans="9:212">
      <c r="I212" t="s">
        <v>262</v>
      </c>
      <c r="J212">
        <v>67</v>
      </c>
      <c r="K212">
        <v>261</v>
      </c>
      <c r="L212">
        <v>202109</v>
      </c>
      <c r="M212">
        <v>61</v>
      </c>
      <c r="N212">
        <v>1</v>
      </c>
      <c r="O212">
        <v>0</v>
      </c>
      <c r="P212">
        <v>7137.5278440000002</v>
      </c>
      <c r="Q212">
        <v>68.265359329999995</v>
      </c>
      <c r="R212">
        <v>102.0220221</v>
      </c>
      <c r="S212">
        <v>0</v>
      </c>
      <c r="T212">
        <v>0</v>
      </c>
      <c r="U212">
        <v>0.1699</v>
      </c>
      <c r="V212">
        <v>120</v>
      </c>
      <c r="W212">
        <v>61</v>
      </c>
      <c r="X212">
        <v>59</v>
      </c>
      <c r="Y212">
        <v>777.5</v>
      </c>
      <c r="Z212">
        <v>11200</v>
      </c>
      <c r="AA212">
        <v>0.1</v>
      </c>
      <c r="AB212">
        <v>175.12416540000001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7137.5278440000002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F212" t="s">
        <v>263</v>
      </c>
      <c r="BG212">
        <v>0</v>
      </c>
      <c r="BH212">
        <v>202109</v>
      </c>
      <c r="BI212">
        <v>261</v>
      </c>
      <c r="BJ212">
        <v>59</v>
      </c>
      <c r="BK212">
        <v>7137.5278440000002</v>
      </c>
      <c r="BL212">
        <v>-175.12416540000001</v>
      </c>
      <c r="BM212">
        <v>0.1699</v>
      </c>
      <c r="BN212">
        <v>120</v>
      </c>
      <c r="BO212">
        <v>61</v>
      </c>
      <c r="BP212">
        <v>777.5</v>
      </c>
      <c r="BQ212">
        <v>12</v>
      </c>
      <c r="BR212" s="23">
        <v>0.1</v>
      </c>
      <c r="BS212">
        <v>9</v>
      </c>
      <c r="BU212">
        <v>0</v>
      </c>
      <c r="BV212">
        <v>0</v>
      </c>
      <c r="BY212">
        <v>0</v>
      </c>
      <c r="BZ212" s="9">
        <v>7122.67</v>
      </c>
      <c r="CA212">
        <v>-73.25</v>
      </c>
      <c r="CB212">
        <v>-101.88</v>
      </c>
      <c r="CC212">
        <v>-175.13</v>
      </c>
      <c r="CM212">
        <v>1</v>
      </c>
      <c r="CN212">
        <v>1</v>
      </c>
      <c r="CO212">
        <v>0.9</v>
      </c>
      <c r="CP212" s="9">
        <v>7137.53</v>
      </c>
      <c r="CQ212" s="9">
        <v>6445.94</v>
      </c>
      <c r="CR212" s="9">
        <v>7137.53</v>
      </c>
      <c r="CS212" s="9">
        <v>7125.14</v>
      </c>
      <c r="CT212">
        <v>170.29</v>
      </c>
      <c r="CU212">
        <v>156.09</v>
      </c>
      <c r="CV212">
        <v>68.27</v>
      </c>
      <c r="CW212">
        <v>65.28</v>
      </c>
      <c r="CX212">
        <v>102.02</v>
      </c>
      <c r="CY212">
        <v>90.81</v>
      </c>
      <c r="DA212">
        <v>-0.25532043900000001</v>
      </c>
      <c r="DB212">
        <v>0.59481218999999996</v>
      </c>
      <c r="DC212">
        <v>-0.25532043900000001</v>
      </c>
      <c r="FO212">
        <v>1</v>
      </c>
      <c r="FR212">
        <v>1</v>
      </c>
      <c r="FS212">
        <v>0</v>
      </c>
      <c r="FT212">
        <v>1</v>
      </c>
      <c r="FU212">
        <v>0</v>
      </c>
      <c r="FV212">
        <v>0</v>
      </c>
      <c r="FW212">
        <v>0.66833333299999997</v>
      </c>
      <c r="FX212">
        <v>0</v>
      </c>
      <c r="FY212">
        <v>-0.11834704</v>
      </c>
      <c r="FZ212">
        <v>8.7856219999999999E-3</v>
      </c>
      <c r="GA212">
        <v>0</v>
      </c>
      <c r="GB212">
        <v>0.4</v>
      </c>
      <c r="GC212">
        <v>1</v>
      </c>
      <c r="GD212">
        <v>1</v>
      </c>
      <c r="GK212">
        <v>0</v>
      </c>
      <c r="GL212">
        <v>0</v>
      </c>
      <c r="GM212">
        <v>0</v>
      </c>
      <c r="GN212">
        <v>1</v>
      </c>
      <c r="GO212">
        <v>0</v>
      </c>
      <c r="GP212">
        <v>0.50166666699999996</v>
      </c>
      <c r="GQ212">
        <v>0.49833333299999999</v>
      </c>
      <c r="GR212">
        <v>0</v>
      </c>
      <c r="GS212">
        <v>1</v>
      </c>
      <c r="GT212">
        <v>0</v>
      </c>
      <c r="GU212">
        <v>0</v>
      </c>
      <c r="GV212">
        <v>0</v>
      </c>
      <c r="GW212">
        <v>0</v>
      </c>
      <c r="GY212">
        <v>0.115061571</v>
      </c>
      <c r="GZ212">
        <v>8.9203600000000004E-3</v>
      </c>
      <c r="HA212">
        <v>0</v>
      </c>
      <c r="HB212">
        <v>0</v>
      </c>
      <c r="HC212">
        <v>0</v>
      </c>
      <c r="HD212">
        <v>1</v>
      </c>
    </row>
    <row r="213" spans="9:212">
      <c r="I213" t="s">
        <v>262</v>
      </c>
      <c r="J213">
        <v>67</v>
      </c>
      <c r="K213">
        <v>262</v>
      </c>
      <c r="L213">
        <v>202110</v>
      </c>
      <c r="M213">
        <v>60</v>
      </c>
      <c r="N213">
        <v>1</v>
      </c>
      <c r="O213">
        <v>0</v>
      </c>
      <c r="P213">
        <v>7069.2624850000002</v>
      </c>
      <c r="Q213">
        <v>68.265359329999995</v>
      </c>
      <c r="R213">
        <v>101.0554984</v>
      </c>
      <c r="S213">
        <v>0</v>
      </c>
      <c r="T213">
        <v>0</v>
      </c>
      <c r="U213">
        <v>0.1699</v>
      </c>
      <c r="V213">
        <v>120</v>
      </c>
      <c r="W213">
        <v>60</v>
      </c>
      <c r="X213">
        <v>60</v>
      </c>
      <c r="Y213">
        <v>777.5</v>
      </c>
      <c r="Z213">
        <v>11200</v>
      </c>
      <c r="AA213">
        <v>0.1</v>
      </c>
      <c r="AB213">
        <v>175.12416540000001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7069.2624850000002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F213" t="s">
        <v>263</v>
      </c>
      <c r="BG213">
        <v>0</v>
      </c>
      <c r="BH213">
        <v>202110</v>
      </c>
      <c r="BI213">
        <v>262</v>
      </c>
      <c r="BJ213">
        <v>60</v>
      </c>
      <c r="BK213">
        <v>7069.2624850000002</v>
      </c>
      <c r="BL213">
        <v>-175.12416540000001</v>
      </c>
      <c r="BM213">
        <v>0.1699</v>
      </c>
      <c r="BN213">
        <v>120</v>
      </c>
      <c r="BO213">
        <v>60</v>
      </c>
      <c r="BP213">
        <v>777.5</v>
      </c>
      <c r="BQ213">
        <v>12</v>
      </c>
      <c r="BR213" s="23">
        <v>0.1</v>
      </c>
      <c r="BS213">
        <v>10</v>
      </c>
      <c r="BU213">
        <v>0</v>
      </c>
      <c r="BV213">
        <v>0</v>
      </c>
      <c r="BY213">
        <v>0</v>
      </c>
      <c r="BZ213" s="9">
        <v>7048.39</v>
      </c>
      <c r="CA213">
        <v>-74.290000000000006</v>
      </c>
      <c r="CB213">
        <v>-100.85</v>
      </c>
      <c r="CC213">
        <v>-175.13</v>
      </c>
      <c r="CM213">
        <v>1</v>
      </c>
      <c r="CN213">
        <v>1</v>
      </c>
      <c r="CO213">
        <v>0.89</v>
      </c>
      <c r="CP213" s="9">
        <v>7069.26</v>
      </c>
      <c r="CQ213" s="9">
        <v>6255.61</v>
      </c>
      <c r="CR213" s="9">
        <v>7069.26</v>
      </c>
      <c r="CS213" s="9">
        <v>7050.99</v>
      </c>
      <c r="CT213">
        <v>169.32</v>
      </c>
      <c r="CU213">
        <v>152.94</v>
      </c>
      <c r="CV213">
        <v>68.27</v>
      </c>
      <c r="CW213">
        <v>64.87</v>
      </c>
      <c r="CX213">
        <v>101.06</v>
      </c>
      <c r="CY213">
        <v>88.07</v>
      </c>
      <c r="DA213">
        <v>-0.19170173500000001</v>
      </c>
      <c r="DB213">
        <v>0.59492919300000002</v>
      </c>
      <c r="DC213">
        <v>-0.19170173500000001</v>
      </c>
      <c r="FO213">
        <v>1</v>
      </c>
      <c r="FR213">
        <v>1</v>
      </c>
      <c r="FS213">
        <v>0</v>
      </c>
      <c r="FT213">
        <v>1</v>
      </c>
      <c r="FU213">
        <v>0</v>
      </c>
      <c r="FV213">
        <v>0</v>
      </c>
      <c r="FW213">
        <v>0.66833333299999997</v>
      </c>
      <c r="FX213">
        <v>0</v>
      </c>
      <c r="FY213">
        <v>-1.1124261E-2</v>
      </c>
      <c r="FZ213">
        <v>1.1126319000000001E-2</v>
      </c>
      <c r="GA213">
        <v>0</v>
      </c>
      <c r="GB213">
        <v>0.6</v>
      </c>
      <c r="GC213">
        <v>1</v>
      </c>
      <c r="GD213">
        <v>1</v>
      </c>
      <c r="GK213">
        <v>0</v>
      </c>
      <c r="GL213">
        <v>0</v>
      </c>
      <c r="GM213">
        <v>0</v>
      </c>
      <c r="GN213">
        <v>1</v>
      </c>
      <c r="GO213">
        <v>0</v>
      </c>
      <c r="GP213">
        <v>0.50166666699999996</v>
      </c>
      <c r="GQ213">
        <v>0.49833333299999999</v>
      </c>
      <c r="GR213">
        <v>0</v>
      </c>
      <c r="GS213">
        <v>1</v>
      </c>
      <c r="GT213">
        <v>0</v>
      </c>
      <c r="GU213">
        <v>0</v>
      </c>
      <c r="GV213">
        <v>0</v>
      </c>
      <c r="GW213">
        <v>0</v>
      </c>
      <c r="GY213">
        <v>0.178680275</v>
      </c>
      <c r="GZ213">
        <v>9.0373629999999996E-3</v>
      </c>
      <c r="HA213">
        <v>0</v>
      </c>
      <c r="HB213">
        <v>0</v>
      </c>
      <c r="HC213">
        <v>0</v>
      </c>
      <c r="HD213">
        <v>1</v>
      </c>
    </row>
    <row r="214" spans="9:212">
      <c r="I214" t="s">
        <v>262</v>
      </c>
      <c r="J214">
        <v>67</v>
      </c>
      <c r="K214">
        <v>263</v>
      </c>
      <c r="L214">
        <v>202111</v>
      </c>
      <c r="M214">
        <v>59</v>
      </c>
      <c r="N214">
        <v>1</v>
      </c>
      <c r="O214">
        <v>0</v>
      </c>
      <c r="P214">
        <v>7000.9971249999999</v>
      </c>
      <c r="Q214">
        <v>68.265359329999995</v>
      </c>
      <c r="R214">
        <v>100.08897469999999</v>
      </c>
      <c r="S214">
        <v>0</v>
      </c>
      <c r="T214">
        <v>0</v>
      </c>
      <c r="U214">
        <v>0.1699</v>
      </c>
      <c r="V214">
        <v>120</v>
      </c>
      <c r="W214">
        <v>59</v>
      </c>
      <c r="X214">
        <v>61</v>
      </c>
      <c r="Y214">
        <v>777.5</v>
      </c>
      <c r="Z214">
        <v>11200</v>
      </c>
      <c r="AA214">
        <v>0.1</v>
      </c>
      <c r="AB214">
        <v>175.12416540000001</v>
      </c>
      <c r="AC214">
        <v>0</v>
      </c>
      <c r="AD214">
        <v>1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7000.9971249999999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F214" t="s">
        <v>263</v>
      </c>
      <c r="BG214">
        <v>0</v>
      </c>
      <c r="BH214">
        <v>202111</v>
      </c>
      <c r="BI214">
        <v>263</v>
      </c>
      <c r="BJ214">
        <v>61</v>
      </c>
      <c r="BK214">
        <v>7000.9971249999999</v>
      </c>
      <c r="BL214">
        <v>-175.12416540000001</v>
      </c>
      <c r="BM214">
        <v>0.1699</v>
      </c>
      <c r="BN214">
        <v>120</v>
      </c>
      <c r="BO214">
        <v>59</v>
      </c>
      <c r="BP214">
        <v>777.5</v>
      </c>
      <c r="BQ214">
        <v>12</v>
      </c>
      <c r="BR214" s="23">
        <v>0.1</v>
      </c>
      <c r="BS214">
        <v>11</v>
      </c>
      <c r="BU214">
        <v>0</v>
      </c>
      <c r="BV214">
        <v>0</v>
      </c>
      <c r="BY214">
        <v>0</v>
      </c>
      <c r="BZ214" s="9">
        <v>6973.05</v>
      </c>
      <c r="CA214">
        <v>-75.34</v>
      </c>
      <c r="CB214">
        <v>-99.79</v>
      </c>
      <c r="CC214">
        <v>-175.13</v>
      </c>
      <c r="CM214">
        <v>1</v>
      </c>
      <c r="CN214">
        <v>1</v>
      </c>
      <c r="CO214">
        <v>0.87</v>
      </c>
      <c r="CP214" s="9">
        <v>7001</v>
      </c>
      <c r="CQ214" s="9">
        <v>6069.3</v>
      </c>
      <c r="CR214" s="9">
        <v>7001</v>
      </c>
      <c r="CS214" s="9">
        <v>6975.75</v>
      </c>
      <c r="CT214">
        <v>168.35</v>
      </c>
      <c r="CU214">
        <v>150.08000000000001</v>
      </c>
      <c r="CV214">
        <v>68.27</v>
      </c>
      <c r="CW214">
        <v>64.55</v>
      </c>
      <c r="CX214">
        <v>100.09</v>
      </c>
      <c r="CY214">
        <v>85.52</v>
      </c>
      <c r="DA214">
        <v>-0.37845891399999998</v>
      </c>
      <c r="DB214">
        <v>0.59363066600000003</v>
      </c>
      <c r="DC214">
        <v>-0.37845891399999998</v>
      </c>
      <c r="FO214">
        <v>1</v>
      </c>
      <c r="FR214">
        <v>1</v>
      </c>
      <c r="FS214">
        <v>0</v>
      </c>
      <c r="FT214">
        <v>1</v>
      </c>
      <c r="FU214">
        <v>0</v>
      </c>
      <c r="FV214">
        <v>0</v>
      </c>
      <c r="FW214">
        <v>0.66833333299999997</v>
      </c>
      <c r="FX214">
        <v>0</v>
      </c>
      <c r="FY214">
        <v>-0.178335243</v>
      </c>
      <c r="FZ214">
        <v>8.9097610000000004E-3</v>
      </c>
      <c r="GA214">
        <v>0</v>
      </c>
      <c r="GB214">
        <v>0.8</v>
      </c>
      <c r="GC214">
        <v>1</v>
      </c>
      <c r="GD214">
        <v>1</v>
      </c>
      <c r="GK214">
        <v>0</v>
      </c>
      <c r="GL214">
        <v>0</v>
      </c>
      <c r="GM214">
        <v>0</v>
      </c>
      <c r="GN214">
        <v>1</v>
      </c>
      <c r="GO214">
        <v>0</v>
      </c>
      <c r="GP214">
        <v>0.50166666699999996</v>
      </c>
      <c r="GQ214">
        <v>0.49833333299999999</v>
      </c>
      <c r="GR214">
        <v>0</v>
      </c>
      <c r="GS214">
        <v>1</v>
      </c>
      <c r="GT214">
        <v>0</v>
      </c>
      <c r="GU214">
        <v>0</v>
      </c>
      <c r="GV214">
        <v>0</v>
      </c>
      <c r="GW214">
        <v>0</v>
      </c>
      <c r="GY214">
        <v>-8.0769039999999993E-3</v>
      </c>
      <c r="GZ214">
        <v>7.7388370000000001E-3</v>
      </c>
      <c r="HA214">
        <v>0</v>
      </c>
      <c r="HB214">
        <v>0</v>
      </c>
      <c r="HC214">
        <v>0</v>
      </c>
      <c r="HD214">
        <v>1</v>
      </c>
    </row>
    <row r="215" spans="9:212">
      <c r="I215" t="s">
        <v>262</v>
      </c>
      <c r="J215">
        <v>67</v>
      </c>
      <c r="K215">
        <v>264</v>
      </c>
      <c r="L215">
        <v>202112</v>
      </c>
      <c r="M215">
        <v>58</v>
      </c>
      <c r="N215">
        <v>1</v>
      </c>
      <c r="O215">
        <v>0</v>
      </c>
      <c r="P215">
        <v>6932.7317659999999</v>
      </c>
      <c r="Q215">
        <v>68.265359329999995</v>
      </c>
      <c r="R215">
        <v>99.122450970000003</v>
      </c>
      <c r="S215">
        <v>0</v>
      </c>
      <c r="T215">
        <v>0</v>
      </c>
      <c r="U215">
        <v>0.1699</v>
      </c>
      <c r="V215">
        <v>120</v>
      </c>
      <c r="W215">
        <v>58</v>
      </c>
      <c r="X215">
        <v>62</v>
      </c>
      <c r="Y215">
        <v>777.5</v>
      </c>
      <c r="Z215">
        <v>11200</v>
      </c>
      <c r="AA215">
        <v>0.1</v>
      </c>
      <c r="AB215">
        <v>175.12416540000001</v>
      </c>
      <c r="AC215">
        <v>0</v>
      </c>
      <c r="AD215">
        <v>1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6932.7317659999999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F215" t="s">
        <v>263</v>
      </c>
      <c r="BG215">
        <v>0</v>
      </c>
      <c r="BH215">
        <v>202112</v>
      </c>
      <c r="BI215">
        <v>264</v>
      </c>
      <c r="BJ215">
        <v>62</v>
      </c>
      <c r="BK215">
        <v>6932.7317659999999</v>
      </c>
      <c r="BL215">
        <v>-175.12416540000001</v>
      </c>
      <c r="BM215">
        <v>0.1699</v>
      </c>
      <c r="BN215">
        <v>120</v>
      </c>
      <c r="BO215">
        <v>58</v>
      </c>
      <c r="BP215">
        <v>777.5</v>
      </c>
      <c r="BQ215">
        <v>12</v>
      </c>
      <c r="BR215" s="23">
        <v>0.1</v>
      </c>
      <c r="BS215">
        <v>12</v>
      </c>
      <c r="BU215">
        <v>0</v>
      </c>
      <c r="BV215">
        <v>0</v>
      </c>
      <c r="BY215">
        <v>0</v>
      </c>
      <c r="BZ215" s="9">
        <v>6896.64</v>
      </c>
      <c r="CA215">
        <v>-76.41</v>
      </c>
      <c r="CB215">
        <v>-98.73</v>
      </c>
      <c r="CC215">
        <v>-175.13</v>
      </c>
      <c r="CM215">
        <v>1</v>
      </c>
      <c r="CN215">
        <v>1</v>
      </c>
      <c r="CO215">
        <v>0.85</v>
      </c>
      <c r="CP215" s="9">
        <v>6932.73</v>
      </c>
      <c r="CQ215" s="9">
        <v>5884.21</v>
      </c>
      <c r="CR215" s="9">
        <v>6932.73</v>
      </c>
      <c r="CS215" s="9">
        <v>6899.4</v>
      </c>
      <c r="CT215">
        <v>167.39</v>
      </c>
      <c r="CU215">
        <v>147</v>
      </c>
      <c r="CV215">
        <v>68.27</v>
      </c>
      <c r="CW215">
        <v>64.13</v>
      </c>
      <c r="CX215">
        <v>99.12</v>
      </c>
      <c r="CY215">
        <v>82.88</v>
      </c>
      <c r="DA215">
        <v>-0.19520311300000001</v>
      </c>
      <c r="DB215">
        <v>0.59329463900000001</v>
      </c>
      <c r="DC215">
        <v>-0.19520311300000001</v>
      </c>
      <c r="EX215" s="10"/>
      <c r="EY215" s="10"/>
      <c r="EZ215" s="10"/>
      <c r="FO215">
        <v>1</v>
      </c>
      <c r="FR215">
        <v>1</v>
      </c>
      <c r="FS215">
        <v>0</v>
      </c>
      <c r="FT215">
        <v>1</v>
      </c>
      <c r="FU215">
        <v>0</v>
      </c>
      <c r="FV215">
        <v>0</v>
      </c>
      <c r="FW215">
        <v>0.66833333299999997</v>
      </c>
      <c r="FX215">
        <v>0</v>
      </c>
      <c r="FY215">
        <v>-3.8302450000000002E-2</v>
      </c>
      <c r="FZ215">
        <v>8.1209990000000003E-3</v>
      </c>
      <c r="GA215">
        <v>0</v>
      </c>
      <c r="GB215">
        <v>1</v>
      </c>
      <c r="GC215">
        <v>1</v>
      </c>
      <c r="GD215">
        <v>1</v>
      </c>
      <c r="GK215">
        <v>0</v>
      </c>
      <c r="GL215">
        <v>0</v>
      </c>
      <c r="GM215">
        <v>0</v>
      </c>
      <c r="GN215">
        <v>1</v>
      </c>
      <c r="GO215">
        <v>0</v>
      </c>
      <c r="GP215">
        <v>0.50166666699999996</v>
      </c>
      <c r="GQ215">
        <v>0.49833333299999999</v>
      </c>
      <c r="GR215">
        <v>0</v>
      </c>
      <c r="GS215">
        <v>1</v>
      </c>
      <c r="GT215">
        <v>0</v>
      </c>
      <c r="GU215">
        <v>0</v>
      </c>
      <c r="GV215">
        <v>0</v>
      </c>
      <c r="GW215">
        <v>0</v>
      </c>
      <c r="GY215">
        <v>0.175178897</v>
      </c>
      <c r="GZ215">
        <v>7.4028100000000001E-3</v>
      </c>
      <c r="HA215">
        <v>0</v>
      </c>
      <c r="HB215">
        <v>0</v>
      </c>
      <c r="HC215">
        <v>0</v>
      </c>
      <c r="HD215">
        <v>1</v>
      </c>
    </row>
    <row r="216" spans="9:212">
      <c r="I216" t="s">
        <v>262</v>
      </c>
      <c r="J216">
        <v>67</v>
      </c>
      <c r="K216">
        <v>265</v>
      </c>
      <c r="L216">
        <v>202201</v>
      </c>
      <c r="M216">
        <v>57</v>
      </c>
      <c r="N216">
        <v>1</v>
      </c>
      <c r="O216">
        <v>0</v>
      </c>
      <c r="P216">
        <v>6864.4664069999999</v>
      </c>
      <c r="Q216">
        <v>68.265359329999995</v>
      </c>
      <c r="R216">
        <v>98.155927250000005</v>
      </c>
      <c r="S216">
        <v>0</v>
      </c>
      <c r="T216">
        <v>0</v>
      </c>
      <c r="U216">
        <v>0.1699</v>
      </c>
      <c r="V216">
        <v>120</v>
      </c>
      <c r="W216">
        <v>57</v>
      </c>
      <c r="X216">
        <v>63</v>
      </c>
      <c r="Y216">
        <v>777.5</v>
      </c>
      <c r="Z216">
        <v>11200</v>
      </c>
      <c r="AA216">
        <v>0.1</v>
      </c>
      <c r="AB216">
        <v>175.12416540000001</v>
      </c>
      <c r="AC216">
        <v>0</v>
      </c>
      <c r="AD216">
        <v>1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6864.4664069999999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F216" t="s">
        <v>263</v>
      </c>
      <c r="BG216">
        <v>0</v>
      </c>
      <c r="BH216">
        <v>202201</v>
      </c>
      <c r="BI216">
        <v>265</v>
      </c>
      <c r="BJ216">
        <v>63</v>
      </c>
      <c r="BK216">
        <v>6864.4664069999999</v>
      </c>
      <c r="BL216">
        <v>-175.12416540000001</v>
      </c>
      <c r="BM216">
        <v>0.1699</v>
      </c>
      <c r="BN216">
        <v>120</v>
      </c>
      <c r="BO216">
        <v>57</v>
      </c>
      <c r="BP216">
        <v>777.5</v>
      </c>
      <c r="BQ216">
        <v>12</v>
      </c>
      <c r="BR216" s="23">
        <v>0.1</v>
      </c>
      <c r="BS216">
        <v>1</v>
      </c>
      <c r="BU216">
        <v>0</v>
      </c>
      <c r="BV216">
        <v>0</v>
      </c>
      <c r="BY216">
        <v>0</v>
      </c>
      <c r="BZ216" s="9">
        <v>6819.15</v>
      </c>
      <c r="CA216">
        <v>-77.489999999999995</v>
      </c>
      <c r="CB216">
        <v>-97.64</v>
      </c>
      <c r="CC216">
        <v>-175.13</v>
      </c>
      <c r="CM216">
        <v>1</v>
      </c>
      <c r="CN216">
        <v>1</v>
      </c>
      <c r="CO216">
        <v>0.84</v>
      </c>
      <c r="CP216" s="9">
        <v>6864.47</v>
      </c>
      <c r="CQ216" s="9">
        <v>5701.73</v>
      </c>
      <c r="CR216" s="9">
        <v>6864.47</v>
      </c>
      <c r="CS216" s="9">
        <v>6821.76</v>
      </c>
      <c r="CT216">
        <v>166.42</v>
      </c>
      <c r="CU216">
        <v>144.35</v>
      </c>
      <c r="CV216">
        <v>68.27</v>
      </c>
      <c r="CW216">
        <v>63.86</v>
      </c>
      <c r="CX216">
        <v>98.16</v>
      </c>
      <c r="CY216">
        <v>80.489999999999995</v>
      </c>
      <c r="DA216">
        <v>-0.53753546699999999</v>
      </c>
      <c r="DB216">
        <v>0.59436716099999998</v>
      </c>
      <c r="DC216">
        <v>-0.53753546699999999</v>
      </c>
      <c r="EW216" s="10"/>
      <c r="EX216" s="10"/>
      <c r="EY216" s="10"/>
      <c r="EZ216" s="10"/>
      <c r="FO216">
        <v>1</v>
      </c>
      <c r="FR216">
        <v>1</v>
      </c>
      <c r="FS216">
        <v>0</v>
      </c>
      <c r="FT216">
        <v>1</v>
      </c>
      <c r="FU216">
        <v>0</v>
      </c>
      <c r="FV216">
        <v>0</v>
      </c>
      <c r="FW216">
        <v>0.66833333299999997</v>
      </c>
      <c r="FX216">
        <v>0</v>
      </c>
      <c r="FY216">
        <v>-2.209829E-2</v>
      </c>
      <c r="FZ216">
        <v>7.787118E-3</v>
      </c>
      <c r="GA216">
        <v>0.5</v>
      </c>
      <c r="GB216">
        <v>0.5</v>
      </c>
      <c r="GC216">
        <v>1</v>
      </c>
      <c r="GD216">
        <v>1</v>
      </c>
      <c r="GK216">
        <v>0</v>
      </c>
      <c r="GL216">
        <v>0</v>
      </c>
      <c r="GM216">
        <v>0</v>
      </c>
      <c r="GN216">
        <v>1</v>
      </c>
      <c r="GO216">
        <v>0</v>
      </c>
      <c r="GP216">
        <v>0.50166666699999996</v>
      </c>
      <c r="GQ216">
        <v>0.49833333299999999</v>
      </c>
      <c r="GR216">
        <v>0</v>
      </c>
      <c r="GS216">
        <v>1</v>
      </c>
      <c r="GT216">
        <v>0</v>
      </c>
      <c r="GU216">
        <v>0</v>
      </c>
      <c r="GV216">
        <v>0</v>
      </c>
      <c r="GW216">
        <v>0</v>
      </c>
      <c r="GY216">
        <v>-0.16715345700000001</v>
      </c>
      <c r="GZ216">
        <v>8.4753320000000004E-3</v>
      </c>
      <c r="HA216">
        <v>0</v>
      </c>
      <c r="HB216">
        <v>0</v>
      </c>
      <c r="HC216">
        <v>0</v>
      </c>
      <c r="HD216">
        <v>1</v>
      </c>
    </row>
    <row r="217" spans="9:212">
      <c r="I217" t="s">
        <v>262</v>
      </c>
      <c r="J217">
        <v>67</v>
      </c>
      <c r="K217">
        <v>266</v>
      </c>
      <c r="L217">
        <v>202202</v>
      </c>
      <c r="M217">
        <v>56</v>
      </c>
      <c r="N217">
        <v>1</v>
      </c>
      <c r="O217">
        <v>0</v>
      </c>
      <c r="P217">
        <v>6796.2010469999996</v>
      </c>
      <c r="Q217">
        <v>68.265359329999995</v>
      </c>
      <c r="R217">
        <v>97.189403540000001</v>
      </c>
      <c r="S217">
        <v>0</v>
      </c>
      <c r="T217">
        <v>0</v>
      </c>
      <c r="U217">
        <v>0.1699</v>
      </c>
      <c r="V217">
        <v>120</v>
      </c>
      <c r="W217">
        <v>56</v>
      </c>
      <c r="X217">
        <v>64</v>
      </c>
      <c r="Y217">
        <v>777.5</v>
      </c>
      <c r="Z217">
        <v>11200</v>
      </c>
      <c r="AA217">
        <v>0.1</v>
      </c>
      <c r="AB217">
        <v>175.12416540000001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6796.2010469999996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F217" t="s">
        <v>263</v>
      </c>
      <c r="BG217">
        <v>0</v>
      </c>
      <c r="BH217">
        <v>202202</v>
      </c>
      <c r="BI217">
        <v>266</v>
      </c>
      <c r="BJ217">
        <v>64</v>
      </c>
      <c r="BK217">
        <v>6796.2010469999996</v>
      </c>
      <c r="BL217">
        <v>-175.12416540000001</v>
      </c>
      <c r="BM217">
        <v>0.1699</v>
      </c>
      <c r="BN217">
        <v>120</v>
      </c>
      <c r="BO217">
        <v>56</v>
      </c>
      <c r="BP217">
        <v>777.5</v>
      </c>
      <c r="BQ217">
        <v>12</v>
      </c>
      <c r="BR217" s="23">
        <v>0.1</v>
      </c>
      <c r="BS217">
        <v>2</v>
      </c>
      <c r="BU217">
        <v>0</v>
      </c>
      <c r="BV217">
        <v>0</v>
      </c>
      <c r="BY217">
        <v>0</v>
      </c>
      <c r="BZ217" s="9">
        <v>6740.57</v>
      </c>
      <c r="CA217">
        <v>-78.58</v>
      </c>
      <c r="CB217">
        <v>-96.55</v>
      </c>
      <c r="CC217">
        <v>-175.13</v>
      </c>
      <c r="CM217">
        <v>1</v>
      </c>
      <c r="CN217">
        <v>1</v>
      </c>
      <c r="CO217">
        <v>0.82</v>
      </c>
      <c r="CP217" s="9">
        <v>6796.2</v>
      </c>
      <c r="CQ217" s="9">
        <v>5526.2</v>
      </c>
      <c r="CR217" s="9">
        <v>6796.2</v>
      </c>
      <c r="CS217" s="9">
        <v>6743.11</v>
      </c>
      <c r="CT217">
        <v>165.45</v>
      </c>
      <c r="CU217">
        <v>141.59</v>
      </c>
      <c r="CV217">
        <v>68.27</v>
      </c>
      <c r="CW217">
        <v>63.53</v>
      </c>
      <c r="CX217">
        <v>97.19</v>
      </c>
      <c r="CY217">
        <v>78.069999999999993</v>
      </c>
      <c r="DA217">
        <v>-0.48872905</v>
      </c>
      <c r="DB217">
        <v>0.59467745100000002</v>
      </c>
      <c r="DC217">
        <v>-0.48872905</v>
      </c>
      <c r="EW217" s="10"/>
      <c r="EX217" s="10"/>
      <c r="EY217" s="10"/>
      <c r="EZ217" s="10"/>
      <c r="FO217">
        <v>1</v>
      </c>
      <c r="FR217">
        <v>1</v>
      </c>
      <c r="FS217">
        <v>0</v>
      </c>
      <c r="FT217">
        <v>1</v>
      </c>
      <c r="FU217">
        <v>0</v>
      </c>
      <c r="FV217">
        <v>0</v>
      </c>
      <c r="FW217">
        <v>0.66833333299999997</v>
      </c>
      <c r="FX217">
        <v>0</v>
      </c>
      <c r="FY217">
        <v>6.1592549999999998E-3</v>
      </c>
      <c r="FZ217">
        <v>8.3846849999999994E-3</v>
      </c>
      <c r="GA217">
        <v>0.5</v>
      </c>
      <c r="GB217">
        <v>0.5</v>
      </c>
      <c r="GC217">
        <v>1</v>
      </c>
      <c r="GD217">
        <v>1</v>
      </c>
      <c r="GK217">
        <v>0</v>
      </c>
      <c r="GL217">
        <v>0</v>
      </c>
      <c r="GM217">
        <v>0</v>
      </c>
      <c r="GN217">
        <v>1</v>
      </c>
      <c r="GO217">
        <v>0</v>
      </c>
      <c r="GP217">
        <v>0.50166666699999996</v>
      </c>
      <c r="GQ217">
        <v>0.49833333299999999</v>
      </c>
      <c r="GR217">
        <v>0</v>
      </c>
      <c r="GS217">
        <v>1</v>
      </c>
      <c r="GT217">
        <v>0</v>
      </c>
      <c r="GU217">
        <v>0</v>
      </c>
      <c r="GV217">
        <v>0</v>
      </c>
      <c r="GW217">
        <v>0</v>
      </c>
      <c r="GY217">
        <v>-0.11834704</v>
      </c>
      <c r="GZ217">
        <v>8.7856219999999999E-3</v>
      </c>
      <c r="HA217">
        <v>0</v>
      </c>
      <c r="HB217">
        <v>0</v>
      </c>
      <c r="HC217">
        <v>0</v>
      </c>
      <c r="HD217">
        <v>1</v>
      </c>
    </row>
    <row r="218" spans="9:212">
      <c r="I218" t="s">
        <v>262</v>
      </c>
      <c r="J218">
        <v>67</v>
      </c>
      <c r="K218">
        <v>267</v>
      </c>
      <c r="L218">
        <v>202203</v>
      </c>
      <c r="M218">
        <v>55</v>
      </c>
      <c r="N218">
        <v>1</v>
      </c>
      <c r="O218">
        <v>0</v>
      </c>
      <c r="P218">
        <v>6727.9356879999996</v>
      </c>
      <c r="Q218">
        <v>68.265359329999995</v>
      </c>
      <c r="R218">
        <v>96.222879829999997</v>
      </c>
      <c r="S218">
        <v>0</v>
      </c>
      <c r="T218">
        <v>0</v>
      </c>
      <c r="U218">
        <v>0.1699</v>
      </c>
      <c r="V218">
        <v>120</v>
      </c>
      <c r="W218">
        <v>55</v>
      </c>
      <c r="X218">
        <v>65</v>
      </c>
      <c r="Y218">
        <v>777.5</v>
      </c>
      <c r="Z218">
        <v>11200</v>
      </c>
      <c r="AA218">
        <v>0.1</v>
      </c>
      <c r="AB218">
        <v>175.12416540000001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6727.9356879999996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F218" t="s">
        <v>263</v>
      </c>
      <c r="BG218">
        <v>0</v>
      </c>
      <c r="BH218">
        <v>202203</v>
      </c>
      <c r="BI218">
        <v>267</v>
      </c>
      <c r="BJ218">
        <v>65</v>
      </c>
      <c r="BK218">
        <v>6727.9356879999996</v>
      </c>
      <c r="BL218">
        <v>-175.12416540000001</v>
      </c>
      <c r="BM218">
        <v>0.1699</v>
      </c>
      <c r="BN218">
        <v>120</v>
      </c>
      <c r="BO218">
        <v>55</v>
      </c>
      <c r="BP218">
        <v>777.5</v>
      </c>
      <c r="BQ218">
        <v>12</v>
      </c>
      <c r="BR218" s="23">
        <v>0.1</v>
      </c>
      <c r="BS218">
        <v>3</v>
      </c>
      <c r="BU218">
        <v>0</v>
      </c>
      <c r="BV218">
        <v>0</v>
      </c>
      <c r="BY218">
        <v>0</v>
      </c>
      <c r="BZ218" s="9">
        <v>6660.87</v>
      </c>
      <c r="CA218">
        <v>-79.7</v>
      </c>
      <c r="CB218">
        <v>-95.44</v>
      </c>
      <c r="CC218">
        <v>-175.13</v>
      </c>
      <c r="CM218">
        <v>1</v>
      </c>
      <c r="CN218">
        <v>1</v>
      </c>
      <c r="CO218">
        <v>0.8</v>
      </c>
      <c r="CP218" s="9">
        <v>6727.94</v>
      </c>
      <c r="CQ218" s="9">
        <v>5351.78</v>
      </c>
      <c r="CR218" s="9">
        <v>6727.94</v>
      </c>
      <c r="CS218" s="9">
        <v>6663.22</v>
      </c>
      <c r="CT218">
        <v>164.49</v>
      </c>
      <c r="CU218">
        <v>138.80000000000001</v>
      </c>
      <c r="CV218">
        <v>68.27</v>
      </c>
      <c r="CW218">
        <v>63.16</v>
      </c>
      <c r="CX218">
        <v>96.22</v>
      </c>
      <c r="CY218">
        <v>75.64</v>
      </c>
      <c r="DA218">
        <v>-0.38150627100000001</v>
      </c>
      <c r="DB218">
        <v>0.59701814799999997</v>
      </c>
      <c r="DC218">
        <v>-0.38150627100000001</v>
      </c>
      <c r="FO218">
        <v>1</v>
      </c>
      <c r="FR218">
        <v>1</v>
      </c>
      <c r="FS218">
        <v>0</v>
      </c>
      <c r="FT218">
        <v>1</v>
      </c>
      <c r="FU218">
        <v>0</v>
      </c>
      <c r="FV218">
        <v>0</v>
      </c>
      <c r="FW218">
        <v>0.66833333299999997</v>
      </c>
      <c r="FX218">
        <v>0</v>
      </c>
      <c r="FY218">
        <v>-1.917008E-3</v>
      </c>
      <c r="FZ218">
        <v>9.7992119999999999E-3</v>
      </c>
      <c r="GA218">
        <v>0.5</v>
      </c>
      <c r="GB218">
        <v>0.5</v>
      </c>
      <c r="GC218">
        <v>1</v>
      </c>
      <c r="GD218">
        <v>1</v>
      </c>
      <c r="GK218">
        <v>0</v>
      </c>
      <c r="GL218">
        <v>0</v>
      </c>
      <c r="GM218">
        <v>0</v>
      </c>
      <c r="GN218">
        <v>1</v>
      </c>
      <c r="GO218">
        <v>0</v>
      </c>
      <c r="GP218">
        <v>0.50166666699999996</v>
      </c>
      <c r="GQ218">
        <v>0.49833333299999999</v>
      </c>
      <c r="GR218">
        <v>0</v>
      </c>
      <c r="GS218">
        <v>1</v>
      </c>
      <c r="GT218">
        <v>0</v>
      </c>
      <c r="GU218">
        <v>0</v>
      </c>
      <c r="GV218">
        <v>0</v>
      </c>
      <c r="GW218">
        <v>0</v>
      </c>
      <c r="GY218">
        <v>-1.1124261E-2</v>
      </c>
      <c r="GZ218">
        <v>1.1126319000000001E-2</v>
      </c>
      <c r="HA218">
        <v>0</v>
      </c>
      <c r="HB218">
        <v>0</v>
      </c>
      <c r="HC218">
        <v>0</v>
      </c>
      <c r="HD218">
        <v>1</v>
      </c>
    </row>
    <row r="219" spans="9:212">
      <c r="I219" t="s">
        <v>262</v>
      </c>
      <c r="J219">
        <v>67</v>
      </c>
      <c r="K219">
        <v>268</v>
      </c>
      <c r="L219">
        <v>202204</v>
      </c>
      <c r="M219">
        <v>54</v>
      </c>
      <c r="N219">
        <v>1</v>
      </c>
      <c r="O219">
        <v>0</v>
      </c>
      <c r="P219">
        <v>6659.6703289999996</v>
      </c>
      <c r="Q219">
        <v>68.265359329999995</v>
      </c>
      <c r="R219">
        <v>95.256356120000007</v>
      </c>
      <c r="S219">
        <v>0</v>
      </c>
      <c r="T219">
        <v>0</v>
      </c>
      <c r="U219">
        <v>0.1699</v>
      </c>
      <c r="V219">
        <v>120</v>
      </c>
      <c r="W219">
        <v>54</v>
      </c>
      <c r="X219">
        <v>66</v>
      </c>
      <c r="Y219">
        <v>777.5</v>
      </c>
      <c r="Z219">
        <v>11200</v>
      </c>
      <c r="AA219">
        <v>0.1</v>
      </c>
      <c r="AB219">
        <v>175.12416540000001</v>
      </c>
      <c r="AC219">
        <v>0</v>
      </c>
      <c r="AD219">
        <v>1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6659.6703289999996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F219" t="s">
        <v>263</v>
      </c>
      <c r="BG219">
        <v>0</v>
      </c>
      <c r="BH219">
        <v>202204</v>
      </c>
      <c r="BI219">
        <v>268</v>
      </c>
      <c r="BJ219">
        <v>66</v>
      </c>
      <c r="BK219">
        <v>6659.6703289999996</v>
      </c>
      <c r="BL219">
        <v>-175.12416540000001</v>
      </c>
      <c r="BM219">
        <v>0.1699</v>
      </c>
      <c r="BN219">
        <v>120</v>
      </c>
      <c r="BO219">
        <v>54</v>
      </c>
      <c r="BP219">
        <v>777.5</v>
      </c>
      <c r="BQ219">
        <v>12</v>
      </c>
      <c r="BR219" s="23">
        <v>0.1</v>
      </c>
      <c r="BS219">
        <v>4</v>
      </c>
      <c r="BU219">
        <v>0</v>
      </c>
      <c r="BV219">
        <v>0</v>
      </c>
      <c r="BY219">
        <v>0</v>
      </c>
      <c r="BZ219" s="9">
        <v>6580.05</v>
      </c>
      <c r="CA219">
        <v>-80.83</v>
      </c>
      <c r="CB219">
        <v>-94.31</v>
      </c>
      <c r="CC219">
        <v>-175.13</v>
      </c>
      <c r="CM219">
        <v>1</v>
      </c>
      <c r="CN219">
        <v>1</v>
      </c>
      <c r="CO219">
        <v>0.79</v>
      </c>
      <c r="CP219" s="9">
        <v>6659.67</v>
      </c>
      <c r="CQ219" s="9">
        <v>5186.8599999999997</v>
      </c>
      <c r="CR219" s="9">
        <v>6659.67</v>
      </c>
      <c r="CS219" s="9">
        <v>6582.39</v>
      </c>
      <c r="CT219">
        <v>163.52000000000001</v>
      </c>
      <c r="CU219">
        <v>136.24</v>
      </c>
      <c r="CV219">
        <v>68.27</v>
      </c>
      <c r="CW219">
        <v>62.87</v>
      </c>
      <c r="CX219">
        <v>95.26</v>
      </c>
      <c r="CY219">
        <v>73.37</v>
      </c>
      <c r="DA219">
        <v>-0.54871725299999996</v>
      </c>
      <c r="DB219">
        <v>0.59480158999999999</v>
      </c>
      <c r="DC219">
        <v>-0.54871725299999996</v>
      </c>
      <c r="FO219">
        <v>1</v>
      </c>
      <c r="FR219">
        <v>1</v>
      </c>
      <c r="FS219">
        <v>0</v>
      </c>
      <c r="FT219">
        <v>1</v>
      </c>
      <c r="FU219">
        <v>0</v>
      </c>
      <c r="FV219">
        <v>0</v>
      </c>
      <c r="FW219">
        <v>0.66833333299999997</v>
      </c>
      <c r="FX219">
        <v>0</v>
      </c>
      <c r="FY219">
        <v>0.115061571</v>
      </c>
      <c r="FZ219">
        <v>8.9203600000000004E-3</v>
      </c>
      <c r="GA219">
        <v>0.5</v>
      </c>
      <c r="GB219">
        <v>0.5</v>
      </c>
      <c r="GC219">
        <v>1</v>
      </c>
      <c r="GD219">
        <v>1</v>
      </c>
      <c r="GK219">
        <v>0</v>
      </c>
      <c r="GL219">
        <v>0</v>
      </c>
      <c r="GM219">
        <v>0</v>
      </c>
      <c r="GN219">
        <v>1</v>
      </c>
      <c r="GO219">
        <v>0</v>
      </c>
      <c r="GP219">
        <v>0.50166666699999996</v>
      </c>
      <c r="GQ219">
        <v>0.49833333299999999</v>
      </c>
      <c r="GR219">
        <v>0</v>
      </c>
      <c r="GS219">
        <v>1</v>
      </c>
      <c r="GT219">
        <v>0</v>
      </c>
      <c r="GU219">
        <v>0</v>
      </c>
      <c r="GV219">
        <v>0</v>
      </c>
      <c r="GW219">
        <v>0</v>
      </c>
      <c r="GY219">
        <v>-0.178335243</v>
      </c>
      <c r="GZ219">
        <v>8.9097610000000004E-3</v>
      </c>
      <c r="HA219">
        <v>0</v>
      </c>
      <c r="HB219">
        <v>0</v>
      </c>
      <c r="HC219">
        <v>0</v>
      </c>
      <c r="HD219">
        <v>1</v>
      </c>
    </row>
    <row r="220" spans="9:212">
      <c r="I220" t="s">
        <v>262</v>
      </c>
      <c r="J220">
        <v>67</v>
      </c>
      <c r="K220">
        <v>269</v>
      </c>
      <c r="L220">
        <v>202205</v>
      </c>
      <c r="M220">
        <v>53</v>
      </c>
      <c r="N220">
        <v>1</v>
      </c>
      <c r="O220">
        <v>0</v>
      </c>
      <c r="P220">
        <v>6591.4049690000002</v>
      </c>
      <c r="Q220">
        <v>68.265359329999995</v>
      </c>
      <c r="R220">
        <v>94.289832399999995</v>
      </c>
      <c r="S220">
        <v>0</v>
      </c>
      <c r="T220">
        <v>0</v>
      </c>
      <c r="U220">
        <v>0.1699</v>
      </c>
      <c r="V220">
        <v>120</v>
      </c>
      <c r="W220">
        <v>53</v>
      </c>
      <c r="X220">
        <v>67</v>
      </c>
      <c r="Y220">
        <v>777.5</v>
      </c>
      <c r="Z220">
        <v>11200</v>
      </c>
      <c r="AA220">
        <v>0.1</v>
      </c>
      <c r="AB220">
        <v>175.12416540000001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6591.4049690000002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F220" t="s">
        <v>263</v>
      </c>
      <c r="BG220">
        <v>0</v>
      </c>
      <c r="BH220">
        <v>202205</v>
      </c>
      <c r="BI220">
        <v>269</v>
      </c>
      <c r="BJ220">
        <v>67</v>
      </c>
      <c r="BK220">
        <v>6591.4049690000002</v>
      </c>
      <c r="BL220">
        <v>-175.12416540000001</v>
      </c>
      <c r="BM220">
        <v>0.1699</v>
      </c>
      <c r="BN220">
        <v>120</v>
      </c>
      <c r="BO220">
        <v>53</v>
      </c>
      <c r="BP220">
        <v>777.5</v>
      </c>
      <c r="BQ220">
        <v>12</v>
      </c>
      <c r="BR220" s="23">
        <v>0.1</v>
      </c>
      <c r="BS220">
        <v>5</v>
      </c>
      <c r="BU220">
        <v>0</v>
      </c>
      <c r="BV220">
        <v>0</v>
      </c>
      <c r="BY220">
        <v>0</v>
      </c>
      <c r="BZ220" s="9">
        <v>6498.08</v>
      </c>
      <c r="CA220">
        <v>-81.97</v>
      </c>
      <c r="CB220">
        <v>-93.16</v>
      </c>
      <c r="CC220">
        <v>-175.13</v>
      </c>
      <c r="CM220">
        <v>1</v>
      </c>
      <c r="CN220">
        <v>1</v>
      </c>
      <c r="CO220">
        <v>0.77</v>
      </c>
      <c r="CP220" s="9">
        <v>6591.4</v>
      </c>
      <c r="CQ220" s="9">
        <v>5025.5600000000004</v>
      </c>
      <c r="CR220" s="9">
        <v>6591.4</v>
      </c>
      <c r="CS220" s="9">
        <v>6500.47</v>
      </c>
      <c r="CT220">
        <v>162.56</v>
      </c>
      <c r="CU220">
        <v>133.6</v>
      </c>
      <c r="CV220">
        <v>68.27</v>
      </c>
      <c r="CW220">
        <v>62.53</v>
      </c>
      <c r="CX220">
        <v>94.29</v>
      </c>
      <c r="CY220">
        <v>71.08</v>
      </c>
      <c r="DA220">
        <v>-0.40868446000000003</v>
      </c>
      <c r="DB220">
        <v>0.59401282799999999</v>
      </c>
      <c r="DC220">
        <v>-0.40868446000000003</v>
      </c>
      <c r="FO220">
        <v>1</v>
      </c>
      <c r="FR220">
        <v>1</v>
      </c>
      <c r="FS220">
        <v>0</v>
      </c>
      <c r="FT220">
        <v>1</v>
      </c>
      <c r="FU220">
        <v>0</v>
      </c>
      <c r="FV220">
        <v>0</v>
      </c>
      <c r="FW220">
        <v>0.66833333299999997</v>
      </c>
      <c r="FX220">
        <v>0</v>
      </c>
      <c r="FY220">
        <v>0.178680275</v>
      </c>
      <c r="FZ220">
        <v>9.0373629999999996E-3</v>
      </c>
      <c r="GA220">
        <v>0.5</v>
      </c>
      <c r="GB220">
        <v>0.5</v>
      </c>
      <c r="GC220">
        <v>1</v>
      </c>
      <c r="GD220">
        <v>1</v>
      </c>
      <c r="GK220">
        <v>0</v>
      </c>
      <c r="GL220">
        <v>0</v>
      </c>
      <c r="GM220">
        <v>0</v>
      </c>
      <c r="GN220">
        <v>1</v>
      </c>
      <c r="GO220">
        <v>0</v>
      </c>
      <c r="GP220">
        <v>0.50166666699999996</v>
      </c>
      <c r="GQ220">
        <v>0.49833333299999999</v>
      </c>
      <c r="GR220">
        <v>0</v>
      </c>
      <c r="GS220">
        <v>1</v>
      </c>
      <c r="GT220">
        <v>0</v>
      </c>
      <c r="GU220">
        <v>0</v>
      </c>
      <c r="GV220">
        <v>0</v>
      </c>
      <c r="GW220">
        <v>0</v>
      </c>
      <c r="GY220">
        <v>-3.8302450000000002E-2</v>
      </c>
      <c r="GZ220">
        <v>8.1209990000000003E-3</v>
      </c>
      <c r="HA220">
        <v>0</v>
      </c>
      <c r="HB220">
        <v>0</v>
      </c>
      <c r="HC220">
        <v>0</v>
      </c>
      <c r="HD220">
        <v>1</v>
      </c>
    </row>
    <row r="221" spans="9:212">
      <c r="I221" t="s">
        <v>262</v>
      </c>
      <c r="J221">
        <v>67</v>
      </c>
      <c r="K221">
        <v>270</v>
      </c>
      <c r="L221">
        <v>202206</v>
      </c>
      <c r="M221">
        <v>52</v>
      </c>
      <c r="N221">
        <v>1</v>
      </c>
      <c r="O221">
        <v>0</v>
      </c>
      <c r="P221">
        <v>6523.1396100000002</v>
      </c>
      <c r="Q221">
        <v>68.265359329999995</v>
      </c>
      <c r="R221">
        <v>93.323308690000005</v>
      </c>
      <c r="S221">
        <v>0</v>
      </c>
      <c r="T221">
        <v>0</v>
      </c>
      <c r="U221">
        <v>0.1699</v>
      </c>
      <c r="V221">
        <v>120</v>
      </c>
      <c r="W221">
        <v>52</v>
      </c>
      <c r="X221">
        <v>68</v>
      </c>
      <c r="Y221">
        <v>777.5</v>
      </c>
      <c r="Z221">
        <v>11200</v>
      </c>
      <c r="AA221">
        <v>0.1</v>
      </c>
      <c r="AB221">
        <v>175.12416540000001</v>
      </c>
      <c r="AC221">
        <v>0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6523.1396100000002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F221" t="s">
        <v>263</v>
      </c>
      <c r="BG221">
        <v>0</v>
      </c>
      <c r="BH221">
        <v>202206</v>
      </c>
      <c r="BI221">
        <v>270</v>
      </c>
      <c r="BJ221">
        <v>68</v>
      </c>
      <c r="BK221">
        <v>6523.1396100000002</v>
      </c>
      <c r="BL221">
        <v>-175.12416540000001</v>
      </c>
      <c r="BM221">
        <v>0.1699</v>
      </c>
      <c r="BN221">
        <v>120</v>
      </c>
      <c r="BO221">
        <v>52</v>
      </c>
      <c r="BP221">
        <v>777.5</v>
      </c>
      <c r="BQ221">
        <v>12</v>
      </c>
      <c r="BR221" s="23">
        <v>0.1</v>
      </c>
      <c r="BS221">
        <v>6</v>
      </c>
      <c r="BU221">
        <v>0</v>
      </c>
      <c r="BV221">
        <v>0</v>
      </c>
      <c r="BY221">
        <v>0</v>
      </c>
      <c r="BZ221" s="9">
        <v>6414.95</v>
      </c>
      <c r="CA221">
        <v>-83.13</v>
      </c>
      <c r="CB221">
        <v>-92</v>
      </c>
      <c r="CC221">
        <v>-175.13</v>
      </c>
      <c r="CM221">
        <v>1</v>
      </c>
      <c r="CN221">
        <v>1</v>
      </c>
      <c r="CO221">
        <v>0.76</v>
      </c>
      <c r="CP221" s="9">
        <v>6523.14</v>
      </c>
      <c r="CQ221" s="9">
        <v>4866.33</v>
      </c>
      <c r="CR221" s="9">
        <v>6523.14</v>
      </c>
      <c r="CS221" s="9">
        <v>6417.34</v>
      </c>
      <c r="CT221">
        <v>161.59</v>
      </c>
      <c r="CU221">
        <v>131.03</v>
      </c>
      <c r="CV221">
        <v>68.27</v>
      </c>
      <c r="CW221">
        <v>62.19</v>
      </c>
      <c r="CX221">
        <v>93.32</v>
      </c>
      <c r="CY221">
        <v>68.84</v>
      </c>
      <c r="DA221">
        <v>-0.3924803</v>
      </c>
      <c r="DB221">
        <v>0.59367894700000001</v>
      </c>
      <c r="DC221">
        <v>-0.3924803</v>
      </c>
      <c r="FO221">
        <v>1</v>
      </c>
      <c r="FR221">
        <v>1</v>
      </c>
      <c r="FS221">
        <v>0</v>
      </c>
      <c r="FT221">
        <v>1</v>
      </c>
      <c r="FU221">
        <v>0</v>
      </c>
      <c r="FV221">
        <v>0</v>
      </c>
      <c r="FW221">
        <v>0.66833333299999997</v>
      </c>
      <c r="FX221">
        <v>0</v>
      </c>
      <c r="FY221">
        <v>-8.0769039999999993E-3</v>
      </c>
      <c r="FZ221">
        <v>7.7388370000000001E-3</v>
      </c>
      <c r="GA221">
        <v>0.5</v>
      </c>
      <c r="GB221">
        <v>0.5</v>
      </c>
      <c r="GC221">
        <v>1</v>
      </c>
      <c r="GD221">
        <v>1</v>
      </c>
      <c r="GK221">
        <v>0</v>
      </c>
      <c r="GL221">
        <v>0</v>
      </c>
      <c r="GM221">
        <v>0</v>
      </c>
      <c r="GN221">
        <v>1</v>
      </c>
      <c r="GO221">
        <v>0</v>
      </c>
      <c r="GP221">
        <v>0.50166666699999996</v>
      </c>
      <c r="GQ221">
        <v>0.49833333299999999</v>
      </c>
      <c r="GR221">
        <v>0</v>
      </c>
      <c r="GS221">
        <v>1</v>
      </c>
      <c r="GT221">
        <v>0</v>
      </c>
      <c r="GU221">
        <v>0</v>
      </c>
      <c r="GV221">
        <v>0</v>
      </c>
      <c r="GW221">
        <v>0</v>
      </c>
      <c r="GY221">
        <v>-2.209829E-2</v>
      </c>
      <c r="GZ221">
        <v>7.787118E-3</v>
      </c>
      <c r="HA221">
        <v>0</v>
      </c>
      <c r="HB221">
        <v>0</v>
      </c>
      <c r="HC221">
        <v>0</v>
      </c>
      <c r="HD221">
        <v>1</v>
      </c>
    </row>
    <row r="222" spans="9:212">
      <c r="I222" t="s">
        <v>262</v>
      </c>
      <c r="J222">
        <v>67</v>
      </c>
      <c r="K222">
        <v>271</v>
      </c>
      <c r="L222">
        <v>202207</v>
      </c>
      <c r="M222">
        <v>51</v>
      </c>
      <c r="N222">
        <v>1</v>
      </c>
      <c r="O222">
        <v>0</v>
      </c>
      <c r="P222">
        <v>6454.8742510000002</v>
      </c>
      <c r="Q222">
        <v>68.265359329999995</v>
      </c>
      <c r="R222">
        <v>92.35678498</v>
      </c>
      <c r="S222">
        <v>0</v>
      </c>
      <c r="T222">
        <v>0</v>
      </c>
      <c r="U222">
        <v>0.1699</v>
      </c>
      <c r="V222">
        <v>120</v>
      </c>
      <c r="W222">
        <v>51</v>
      </c>
      <c r="X222">
        <v>69</v>
      </c>
      <c r="Y222">
        <v>777.5</v>
      </c>
      <c r="Z222">
        <v>11200</v>
      </c>
      <c r="AA222">
        <v>0.1</v>
      </c>
      <c r="AB222">
        <v>175.12416540000001</v>
      </c>
      <c r="AC222">
        <v>0</v>
      </c>
      <c r="AD222">
        <v>1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6454.8742510000002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F222" t="s">
        <v>263</v>
      </c>
      <c r="BG222">
        <v>0</v>
      </c>
      <c r="BH222">
        <v>202207</v>
      </c>
      <c r="BI222">
        <v>271</v>
      </c>
      <c r="BJ222">
        <v>69</v>
      </c>
      <c r="BK222">
        <v>6454.8742510000002</v>
      </c>
      <c r="BL222">
        <v>-175.12416540000001</v>
      </c>
      <c r="BM222">
        <v>0.1699</v>
      </c>
      <c r="BN222">
        <v>120</v>
      </c>
      <c r="BO222">
        <v>51</v>
      </c>
      <c r="BP222">
        <v>777.5</v>
      </c>
      <c r="BQ222">
        <v>12</v>
      </c>
      <c r="BR222" s="23">
        <v>0.1</v>
      </c>
      <c r="BS222">
        <v>7</v>
      </c>
      <c r="BU222">
        <v>0</v>
      </c>
      <c r="BV222">
        <v>0</v>
      </c>
      <c r="BY222">
        <v>0</v>
      </c>
      <c r="BZ222" s="9">
        <v>6330.64</v>
      </c>
      <c r="CA222">
        <v>-84.31</v>
      </c>
      <c r="CB222">
        <v>-90.82</v>
      </c>
      <c r="CC222">
        <v>-175.13</v>
      </c>
      <c r="CM222">
        <v>1</v>
      </c>
      <c r="CN222">
        <v>1</v>
      </c>
      <c r="CO222">
        <v>0.74</v>
      </c>
      <c r="CP222" s="9">
        <v>6454.87</v>
      </c>
      <c r="CQ222" s="9">
        <v>4712.41</v>
      </c>
      <c r="CR222" s="9">
        <v>6454.87</v>
      </c>
      <c r="CS222" s="9">
        <v>6333.17</v>
      </c>
      <c r="CT222">
        <v>160.62</v>
      </c>
      <c r="CU222">
        <v>128.5</v>
      </c>
      <c r="CV222">
        <v>68.27</v>
      </c>
      <c r="CW222">
        <v>61.85</v>
      </c>
      <c r="CX222">
        <v>92.36</v>
      </c>
      <c r="CY222">
        <v>66.650000000000006</v>
      </c>
      <c r="DA222">
        <v>-0.36422275500000001</v>
      </c>
      <c r="DB222">
        <v>0.59427651400000003</v>
      </c>
      <c r="DC222">
        <v>-0.36422275500000001</v>
      </c>
      <c r="FO222">
        <v>7</v>
      </c>
      <c r="FR222">
        <v>1</v>
      </c>
      <c r="FS222">
        <v>0</v>
      </c>
      <c r="FT222">
        <v>1</v>
      </c>
      <c r="FU222">
        <v>0</v>
      </c>
      <c r="FV222">
        <v>0</v>
      </c>
      <c r="FW222">
        <v>0.50166666699999996</v>
      </c>
      <c r="FX222">
        <v>1</v>
      </c>
      <c r="FY222">
        <v>-1.1124261E-2</v>
      </c>
      <c r="FZ222">
        <v>1.1126319000000001E-2</v>
      </c>
      <c r="GA222">
        <v>0</v>
      </c>
      <c r="GB222">
        <v>0</v>
      </c>
      <c r="GC222">
        <v>0</v>
      </c>
      <c r="GD222">
        <v>1</v>
      </c>
      <c r="GK222">
        <v>0</v>
      </c>
      <c r="GL222">
        <v>0</v>
      </c>
      <c r="GM222">
        <v>0</v>
      </c>
      <c r="GN222">
        <v>1</v>
      </c>
      <c r="GO222">
        <v>0</v>
      </c>
      <c r="GP222">
        <v>0.50166666699999996</v>
      </c>
      <c r="GQ222">
        <v>0.49833333299999999</v>
      </c>
      <c r="GR222">
        <v>0</v>
      </c>
      <c r="GS222">
        <v>1</v>
      </c>
      <c r="GT222">
        <v>0</v>
      </c>
      <c r="GU222">
        <v>0</v>
      </c>
      <c r="GV222">
        <v>0</v>
      </c>
      <c r="GW222">
        <v>0</v>
      </c>
      <c r="GY222">
        <v>6.1592549999999998E-3</v>
      </c>
      <c r="GZ222">
        <v>8.3846849999999994E-3</v>
      </c>
      <c r="HA222">
        <v>0</v>
      </c>
      <c r="HB222">
        <v>0</v>
      </c>
      <c r="HC222">
        <v>0</v>
      </c>
      <c r="HD222">
        <v>1</v>
      </c>
    </row>
    <row r="223" spans="9:212">
      <c r="I223" t="s">
        <v>262</v>
      </c>
      <c r="J223">
        <v>67</v>
      </c>
      <c r="K223">
        <v>272</v>
      </c>
      <c r="L223">
        <v>202208</v>
      </c>
      <c r="M223">
        <v>50</v>
      </c>
      <c r="N223">
        <v>1</v>
      </c>
      <c r="O223">
        <v>0</v>
      </c>
      <c r="P223">
        <v>6386.6088909999999</v>
      </c>
      <c r="Q223">
        <v>68.265359329999995</v>
      </c>
      <c r="R223">
        <v>91.390261269999996</v>
      </c>
      <c r="S223">
        <v>0</v>
      </c>
      <c r="T223">
        <v>0</v>
      </c>
      <c r="U223">
        <v>0.1699</v>
      </c>
      <c r="V223">
        <v>120</v>
      </c>
      <c r="W223">
        <v>50</v>
      </c>
      <c r="X223">
        <v>70</v>
      </c>
      <c r="Y223">
        <v>777.5</v>
      </c>
      <c r="Z223">
        <v>11200</v>
      </c>
      <c r="AA223">
        <v>0.1</v>
      </c>
      <c r="AB223">
        <v>175.12416540000001</v>
      </c>
      <c r="AC223">
        <v>0</v>
      </c>
      <c r="AD223">
        <v>1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6386.6088909999999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F223" t="s">
        <v>263</v>
      </c>
      <c r="BG223">
        <v>0</v>
      </c>
      <c r="BH223">
        <v>202208</v>
      </c>
      <c r="BI223">
        <v>272</v>
      </c>
      <c r="BJ223">
        <v>70</v>
      </c>
      <c r="BK223">
        <v>6386.6088909999999</v>
      </c>
      <c r="BL223">
        <v>-175.12416540000001</v>
      </c>
      <c r="BM223">
        <v>0.1699</v>
      </c>
      <c r="BN223">
        <v>120</v>
      </c>
      <c r="BO223">
        <v>50</v>
      </c>
      <c r="BP223">
        <v>777.5</v>
      </c>
      <c r="BQ223">
        <v>12</v>
      </c>
      <c r="BR223" s="23">
        <v>0.1</v>
      </c>
      <c r="BS223">
        <v>8</v>
      </c>
      <c r="BU223">
        <v>0</v>
      </c>
      <c r="BV223">
        <v>0</v>
      </c>
      <c r="BY223">
        <v>0</v>
      </c>
      <c r="BZ223" s="9">
        <v>6245.14</v>
      </c>
      <c r="CA223">
        <v>-85.5</v>
      </c>
      <c r="CB223">
        <v>-89.63</v>
      </c>
      <c r="CC223">
        <v>-175.13</v>
      </c>
      <c r="CM223">
        <v>1</v>
      </c>
      <c r="CN223">
        <v>1</v>
      </c>
      <c r="CO223">
        <v>0.73</v>
      </c>
      <c r="CP223" s="9">
        <v>6386.61</v>
      </c>
      <c r="CQ223" s="9">
        <v>4560.08</v>
      </c>
      <c r="CR223" s="9">
        <v>6386.61</v>
      </c>
      <c r="CS223" s="9">
        <v>6247.75</v>
      </c>
      <c r="CT223">
        <v>159.66</v>
      </c>
      <c r="CU223">
        <v>126.03</v>
      </c>
      <c r="CV223">
        <v>68.27</v>
      </c>
      <c r="CW223">
        <v>61.52</v>
      </c>
      <c r="CX223">
        <v>91.39</v>
      </c>
      <c r="CY223">
        <v>64.510000000000005</v>
      </c>
      <c r="DA223">
        <v>-0.37229901799999998</v>
      </c>
      <c r="DB223">
        <v>0.59569104100000003</v>
      </c>
      <c r="DC223">
        <v>-0.37229901799999998</v>
      </c>
      <c r="FK223" s="9"/>
      <c r="FO223">
        <v>7</v>
      </c>
      <c r="FR223">
        <v>1</v>
      </c>
      <c r="FS223">
        <v>0</v>
      </c>
      <c r="FT223">
        <v>1</v>
      </c>
      <c r="FU223">
        <v>0</v>
      </c>
      <c r="FV223">
        <v>0</v>
      </c>
      <c r="FW223">
        <v>0.50166666699999996</v>
      </c>
      <c r="FX223">
        <v>1</v>
      </c>
      <c r="FY223">
        <v>-0.178335243</v>
      </c>
      <c r="FZ223">
        <v>8.9097610000000004E-3</v>
      </c>
      <c r="GA223">
        <v>0</v>
      </c>
      <c r="GB223">
        <v>0</v>
      </c>
      <c r="GC223">
        <v>0</v>
      </c>
      <c r="GD223">
        <v>1</v>
      </c>
      <c r="GK223">
        <v>0</v>
      </c>
      <c r="GL223">
        <v>0</v>
      </c>
      <c r="GM223">
        <v>0</v>
      </c>
      <c r="GN223">
        <v>1</v>
      </c>
      <c r="GO223">
        <v>0</v>
      </c>
      <c r="GP223">
        <v>0.50166666699999996</v>
      </c>
      <c r="GQ223">
        <v>0.49833333299999999</v>
      </c>
      <c r="GR223">
        <v>0</v>
      </c>
      <c r="GS223">
        <v>1</v>
      </c>
      <c r="GT223">
        <v>0</v>
      </c>
      <c r="GU223">
        <v>0</v>
      </c>
      <c r="GV223">
        <v>0</v>
      </c>
      <c r="GW223">
        <v>0</v>
      </c>
      <c r="GY223">
        <v>-1.917008E-3</v>
      </c>
      <c r="GZ223">
        <v>9.7992119999999999E-3</v>
      </c>
      <c r="HA223">
        <v>0</v>
      </c>
      <c r="HB223">
        <v>0</v>
      </c>
      <c r="HC223">
        <v>0</v>
      </c>
      <c r="HD223">
        <v>1</v>
      </c>
    </row>
    <row r="224" spans="9:212">
      <c r="I224" t="s">
        <v>262</v>
      </c>
      <c r="J224">
        <v>67</v>
      </c>
      <c r="K224">
        <v>273</v>
      </c>
      <c r="L224">
        <v>202209</v>
      </c>
      <c r="M224">
        <v>49</v>
      </c>
      <c r="N224">
        <v>1</v>
      </c>
      <c r="O224">
        <v>0</v>
      </c>
      <c r="P224">
        <v>6318.3435319999999</v>
      </c>
      <c r="Q224">
        <v>68.265359329999995</v>
      </c>
      <c r="R224">
        <v>90.423737549999998</v>
      </c>
      <c r="S224">
        <v>0</v>
      </c>
      <c r="T224">
        <v>0</v>
      </c>
      <c r="U224">
        <v>0.1699</v>
      </c>
      <c r="V224">
        <v>120</v>
      </c>
      <c r="W224">
        <v>49</v>
      </c>
      <c r="X224">
        <v>71</v>
      </c>
      <c r="Y224">
        <v>777.5</v>
      </c>
      <c r="Z224">
        <v>11200</v>
      </c>
      <c r="AA224">
        <v>0.1</v>
      </c>
      <c r="AB224">
        <v>175.12416540000001</v>
      </c>
      <c r="AC224">
        <v>0</v>
      </c>
      <c r="AD224">
        <v>1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6318.3435319999999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F224" t="s">
        <v>263</v>
      </c>
      <c r="BG224">
        <v>0</v>
      </c>
      <c r="BH224">
        <v>202209</v>
      </c>
      <c r="BI224">
        <v>273</v>
      </c>
      <c r="BJ224">
        <v>71</v>
      </c>
      <c r="BK224">
        <v>6318.3435319999999</v>
      </c>
      <c r="BL224">
        <v>-175.12416540000001</v>
      </c>
      <c r="BM224">
        <v>0.1699</v>
      </c>
      <c r="BN224">
        <v>120</v>
      </c>
      <c r="BO224">
        <v>49</v>
      </c>
      <c r="BP224">
        <v>777.5</v>
      </c>
      <c r="BQ224">
        <v>12</v>
      </c>
      <c r="BR224" s="23">
        <v>0.1</v>
      </c>
      <c r="BS224">
        <v>9</v>
      </c>
      <c r="BU224">
        <v>0</v>
      </c>
      <c r="BV224">
        <v>0</v>
      </c>
      <c r="BY224">
        <v>0</v>
      </c>
      <c r="BZ224" s="9">
        <v>6158.42</v>
      </c>
      <c r="CA224">
        <v>-86.71</v>
      </c>
      <c r="CB224">
        <v>-88.42</v>
      </c>
      <c r="CC224">
        <v>-175.13</v>
      </c>
      <c r="CM224">
        <v>1</v>
      </c>
      <c r="CN224">
        <v>1</v>
      </c>
      <c r="CO224">
        <v>0.72</v>
      </c>
      <c r="CP224" s="9">
        <v>6318.34</v>
      </c>
      <c r="CQ224" s="9">
        <v>4410.4399999999996</v>
      </c>
      <c r="CR224" s="9">
        <v>6318.34</v>
      </c>
      <c r="CS224" s="9">
        <v>6161.15</v>
      </c>
      <c r="CT224">
        <v>158.69</v>
      </c>
      <c r="CU224">
        <v>123.51</v>
      </c>
      <c r="CV224">
        <v>68.27</v>
      </c>
      <c r="CW224">
        <v>61.15</v>
      </c>
      <c r="CX224">
        <v>90.42</v>
      </c>
      <c r="CY224">
        <v>62.36</v>
      </c>
      <c r="DA224">
        <v>-0.25532043900000001</v>
      </c>
      <c r="DB224">
        <v>0.59481218999999996</v>
      </c>
      <c r="DC224">
        <v>-0.25532043900000001</v>
      </c>
      <c r="FK224" s="9"/>
      <c r="FO224">
        <v>7</v>
      </c>
      <c r="FR224">
        <v>1</v>
      </c>
      <c r="FS224">
        <v>0</v>
      </c>
      <c r="FT224">
        <v>1</v>
      </c>
      <c r="FU224">
        <v>0</v>
      </c>
      <c r="FV224">
        <v>0</v>
      </c>
      <c r="FW224">
        <v>0.50166666699999996</v>
      </c>
      <c r="FX224">
        <v>1</v>
      </c>
      <c r="FY224">
        <v>-3.8302450000000002E-2</v>
      </c>
      <c r="FZ224">
        <v>8.1209990000000003E-3</v>
      </c>
      <c r="GA224">
        <v>0</v>
      </c>
      <c r="GB224">
        <v>0</v>
      </c>
      <c r="GC224">
        <v>0</v>
      </c>
      <c r="GD224">
        <v>1</v>
      </c>
      <c r="GK224">
        <v>0</v>
      </c>
      <c r="GL224">
        <v>0</v>
      </c>
      <c r="GM224">
        <v>0</v>
      </c>
      <c r="GN224">
        <v>1</v>
      </c>
      <c r="GO224">
        <v>0</v>
      </c>
      <c r="GP224">
        <v>0.50166666699999996</v>
      </c>
      <c r="GQ224">
        <v>0.49833333299999999</v>
      </c>
      <c r="GR224">
        <v>0</v>
      </c>
      <c r="GS224">
        <v>1</v>
      </c>
      <c r="GT224">
        <v>0</v>
      </c>
      <c r="GU224">
        <v>0</v>
      </c>
      <c r="GV224">
        <v>0</v>
      </c>
      <c r="GW224">
        <v>0</v>
      </c>
      <c r="GY224">
        <v>0.115061571</v>
      </c>
      <c r="GZ224">
        <v>8.9203600000000004E-3</v>
      </c>
      <c r="HA224">
        <v>0</v>
      </c>
      <c r="HB224">
        <v>0</v>
      </c>
      <c r="HC224">
        <v>0</v>
      </c>
      <c r="HD224">
        <v>1</v>
      </c>
    </row>
    <row r="225" spans="9:212">
      <c r="I225" t="s">
        <v>262</v>
      </c>
      <c r="J225">
        <v>67</v>
      </c>
      <c r="K225">
        <v>274</v>
      </c>
      <c r="L225">
        <v>202210</v>
      </c>
      <c r="M225">
        <v>48</v>
      </c>
      <c r="N225">
        <v>1</v>
      </c>
      <c r="O225">
        <v>0</v>
      </c>
      <c r="P225">
        <v>6250.0781729999999</v>
      </c>
      <c r="Q225">
        <v>68.265359329999995</v>
      </c>
      <c r="R225">
        <v>89.457213839999994</v>
      </c>
      <c r="S225">
        <v>0</v>
      </c>
      <c r="T225">
        <v>0</v>
      </c>
      <c r="U225">
        <v>0.1699</v>
      </c>
      <c r="V225">
        <v>120</v>
      </c>
      <c r="W225">
        <v>48</v>
      </c>
      <c r="X225">
        <v>72</v>
      </c>
      <c r="Y225">
        <v>777.5</v>
      </c>
      <c r="Z225">
        <v>11200</v>
      </c>
      <c r="AA225">
        <v>0.1</v>
      </c>
      <c r="AB225">
        <v>175.12416540000001</v>
      </c>
      <c r="AC225">
        <v>0</v>
      </c>
      <c r="AD225">
        <v>1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6250.0781729999999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F225" t="s">
        <v>263</v>
      </c>
      <c r="BG225">
        <v>0</v>
      </c>
      <c r="BH225">
        <v>202210</v>
      </c>
      <c r="BI225">
        <v>274</v>
      </c>
      <c r="BJ225">
        <v>72</v>
      </c>
      <c r="BK225">
        <v>6250.0781729999999</v>
      </c>
      <c r="BL225">
        <v>-175.12416540000001</v>
      </c>
      <c r="BM225">
        <v>0.1699</v>
      </c>
      <c r="BN225">
        <v>120</v>
      </c>
      <c r="BO225">
        <v>48</v>
      </c>
      <c r="BP225">
        <v>777.5</v>
      </c>
      <c r="BQ225">
        <v>12</v>
      </c>
      <c r="BR225" s="23">
        <v>0.1</v>
      </c>
      <c r="BS225">
        <v>10</v>
      </c>
      <c r="BU225">
        <v>0</v>
      </c>
      <c r="BV225">
        <v>0</v>
      </c>
      <c r="BY225">
        <v>0</v>
      </c>
      <c r="BZ225" s="9">
        <v>6070.48</v>
      </c>
      <c r="CA225">
        <v>-87.94</v>
      </c>
      <c r="CB225">
        <v>-87.19</v>
      </c>
      <c r="CC225">
        <v>-175.13</v>
      </c>
      <c r="CM225">
        <v>1</v>
      </c>
      <c r="CN225">
        <v>1</v>
      </c>
      <c r="CO225">
        <v>0.7</v>
      </c>
      <c r="CP225" s="9">
        <v>6250.08</v>
      </c>
      <c r="CQ225" s="9">
        <v>4263.51</v>
      </c>
      <c r="CR225" s="9">
        <v>6250.08</v>
      </c>
      <c r="CS225" s="9">
        <v>6073.37</v>
      </c>
      <c r="CT225">
        <v>157.72</v>
      </c>
      <c r="CU225">
        <v>121.01</v>
      </c>
      <c r="CV225">
        <v>68.27</v>
      </c>
      <c r="CW225">
        <v>60.76</v>
      </c>
      <c r="CX225">
        <v>89.46</v>
      </c>
      <c r="CY225">
        <v>60.26</v>
      </c>
      <c r="DA225">
        <v>-0.19170173500000001</v>
      </c>
      <c r="DB225">
        <v>0.59492919300000002</v>
      </c>
      <c r="DC225">
        <v>-0.19170173500000001</v>
      </c>
      <c r="FK225" s="9"/>
      <c r="FO225">
        <v>7</v>
      </c>
      <c r="FR225">
        <v>1</v>
      </c>
      <c r="FS225">
        <v>0</v>
      </c>
      <c r="FT225">
        <v>1</v>
      </c>
      <c r="FU225">
        <v>0</v>
      </c>
      <c r="FV225">
        <v>0</v>
      </c>
      <c r="FW225">
        <v>0.50166666699999996</v>
      </c>
      <c r="FX225">
        <v>1</v>
      </c>
      <c r="FY225">
        <v>-2.209829E-2</v>
      </c>
      <c r="FZ225">
        <v>7.787118E-3</v>
      </c>
      <c r="GA225">
        <v>0</v>
      </c>
      <c r="GB225">
        <v>0</v>
      </c>
      <c r="GC225">
        <v>0</v>
      </c>
      <c r="GD225">
        <v>1</v>
      </c>
      <c r="GK225">
        <v>0</v>
      </c>
      <c r="GL225">
        <v>0</v>
      </c>
      <c r="GM225">
        <v>0</v>
      </c>
      <c r="GN225">
        <v>1</v>
      </c>
      <c r="GO225">
        <v>0</v>
      </c>
      <c r="GP225">
        <v>0.50166666699999996</v>
      </c>
      <c r="GQ225">
        <v>0.49833333299999999</v>
      </c>
      <c r="GR225">
        <v>0</v>
      </c>
      <c r="GS225">
        <v>1</v>
      </c>
      <c r="GT225">
        <v>0</v>
      </c>
      <c r="GU225">
        <v>0</v>
      </c>
      <c r="GV225">
        <v>0</v>
      </c>
      <c r="GW225">
        <v>0</v>
      </c>
      <c r="GY225">
        <v>0.178680275</v>
      </c>
      <c r="GZ225">
        <v>9.0373629999999996E-3</v>
      </c>
      <c r="HA225">
        <v>0</v>
      </c>
      <c r="HB225">
        <v>0</v>
      </c>
      <c r="HC225">
        <v>0</v>
      </c>
      <c r="HD225">
        <v>1</v>
      </c>
    </row>
    <row r="226" spans="9:212">
      <c r="I226" t="s">
        <v>262</v>
      </c>
      <c r="J226">
        <v>67</v>
      </c>
      <c r="K226">
        <v>275</v>
      </c>
      <c r="L226">
        <v>202211</v>
      </c>
      <c r="M226">
        <v>47</v>
      </c>
      <c r="N226">
        <v>1</v>
      </c>
      <c r="O226">
        <v>0</v>
      </c>
      <c r="P226">
        <v>6181.8128129999996</v>
      </c>
      <c r="Q226">
        <v>68.265359329999995</v>
      </c>
      <c r="R226">
        <v>88.490690130000004</v>
      </c>
      <c r="S226">
        <v>0</v>
      </c>
      <c r="T226">
        <v>0</v>
      </c>
      <c r="U226">
        <v>0.1699</v>
      </c>
      <c r="V226">
        <v>120</v>
      </c>
      <c r="W226">
        <v>47</v>
      </c>
      <c r="X226">
        <v>73</v>
      </c>
      <c r="Y226">
        <v>777.5</v>
      </c>
      <c r="Z226">
        <v>11200</v>
      </c>
      <c r="AA226">
        <v>0.1</v>
      </c>
      <c r="AB226">
        <v>175.12416540000001</v>
      </c>
      <c r="AC226">
        <v>0</v>
      </c>
      <c r="AD226">
        <v>1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6181.8128129999996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F226" t="s">
        <v>263</v>
      </c>
      <c r="BG226">
        <v>0</v>
      </c>
      <c r="BH226">
        <v>202211</v>
      </c>
      <c r="BI226">
        <v>275</v>
      </c>
      <c r="BJ226">
        <v>73</v>
      </c>
      <c r="BK226">
        <v>6181.8128129999996</v>
      </c>
      <c r="BL226">
        <v>-175.12416540000001</v>
      </c>
      <c r="BM226">
        <v>0.1699</v>
      </c>
      <c r="BN226">
        <v>120</v>
      </c>
      <c r="BO226">
        <v>47</v>
      </c>
      <c r="BP226">
        <v>777.5</v>
      </c>
      <c r="BQ226">
        <v>12</v>
      </c>
      <c r="BR226" s="23">
        <v>0.1</v>
      </c>
      <c r="BS226">
        <v>11</v>
      </c>
      <c r="BU226">
        <v>0</v>
      </c>
      <c r="BV226">
        <v>0</v>
      </c>
      <c r="BY226">
        <v>0</v>
      </c>
      <c r="BZ226" s="9">
        <v>5981.3</v>
      </c>
      <c r="CA226">
        <v>-89.18</v>
      </c>
      <c r="CB226">
        <v>-85.95</v>
      </c>
      <c r="CC226">
        <v>-175.13</v>
      </c>
      <c r="CM226">
        <v>1</v>
      </c>
      <c r="CN226">
        <v>1</v>
      </c>
      <c r="CO226">
        <v>0.69</v>
      </c>
      <c r="CP226" s="9">
        <v>6181.81</v>
      </c>
      <c r="CQ226" s="9">
        <v>4119.8100000000004</v>
      </c>
      <c r="CR226" s="9">
        <v>6181.81</v>
      </c>
      <c r="CS226" s="9">
        <v>5984.3</v>
      </c>
      <c r="CT226">
        <v>156.76</v>
      </c>
      <c r="CU226">
        <v>118.75</v>
      </c>
      <c r="CV226">
        <v>68.27</v>
      </c>
      <c r="CW226">
        <v>60.46</v>
      </c>
      <c r="CX226">
        <v>88.49</v>
      </c>
      <c r="CY226">
        <v>58.28</v>
      </c>
      <c r="DA226">
        <v>-0.37845891399999998</v>
      </c>
      <c r="DB226">
        <v>0.59363066600000003</v>
      </c>
      <c r="DC226">
        <v>-0.37845891399999998</v>
      </c>
      <c r="FK226" s="9"/>
      <c r="FO226">
        <v>7</v>
      </c>
      <c r="FR226">
        <v>1</v>
      </c>
      <c r="FS226">
        <v>0</v>
      </c>
      <c r="FT226">
        <v>1</v>
      </c>
      <c r="FU226">
        <v>0</v>
      </c>
      <c r="FV226">
        <v>0</v>
      </c>
      <c r="FW226">
        <v>0.50166666699999996</v>
      </c>
      <c r="FX226">
        <v>1</v>
      </c>
      <c r="FY226">
        <v>6.1592549999999998E-3</v>
      </c>
      <c r="FZ226">
        <v>8.3846849999999994E-3</v>
      </c>
      <c r="GA226">
        <v>0</v>
      </c>
      <c r="GB226">
        <v>0</v>
      </c>
      <c r="GC226">
        <v>0</v>
      </c>
      <c r="GD226">
        <v>1</v>
      </c>
      <c r="GK226">
        <v>0</v>
      </c>
      <c r="GL226">
        <v>0</v>
      </c>
      <c r="GM226">
        <v>0</v>
      </c>
      <c r="GN226">
        <v>1</v>
      </c>
      <c r="GO226">
        <v>0</v>
      </c>
      <c r="GP226">
        <v>0.50166666699999996</v>
      </c>
      <c r="GQ226">
        <v>0.49833333299999999</v>
      </c>
      <c r="GR226">
        <v>0</v>
      </c>
      <c r="GS226">
        <v>1</v>
      </c>
      <c r="GT226">
        <v>0</v>
      </c>
      <c r="GU226">
        <v>0</v>
      </c>
      <c r="GV226">
        <v>0</v>
      </c>
      <c r="GW226">
        <v>0</v>
      </c>
      <c r="GY226">
        <v>-8.0769039999999993E-3</v>
      </c>
      <c r="GZ226">
        <v>7.7388370000000001E-3</v>
      </c>
      <c r="HA226">
        <v>0</v>
      </c>
      <c r="HB226">
        <v>0</v>
      </c>
      <c r="HC226">
        <v>0</v>
      </c>
      <c r="HD226">
        <v>1</v>
      </c>
    </row>
    <row r="227" spans="9:212">
      <c r="I227" t="s">
        <v>262</v>
      </c>
      <c r="J227">
        <v>67</v>
      </c>
      <c r="K227">
        <v>276</v>
      </c>
      <c r="L227">
        <v>202212</v>
      </c>
      <c r="M227">
        <v>46</v>
      </c>
      <c r="N227">
        <v>1</v>
      </c>
      <c r="O227">
        <v>0</v>
      </c>
      <c r="P227">
        <v>6113.5474539999996</v>
      </c>
      <c r="Q227">
        <v>68.265359329999995</v>
      </c>
      <c r="R227">
        <v>87.52416642</v>
      </c>
      <c r="S227">
        <v>0</v>
      </c>
      <c r="T227">
        <v>0</v>
      </c>
      <c r="U227">
        <v>0.1699</v>
      </c>
      <c r="V227">
        <v>120</v>
      </c>
      <c r="W227">
        <v>46</v>
      </c>
      <c r="X227">
        <v>74</v>
      </c>
      <c r="Y227">
        <v>777.5</v>
      </c>
      <c r="Z227">
        <v>11200</v>
      </c>
      <c r="AA227">
        <v>0.1</v>
      </c>
      <c r="AB227">
        <v>175.12416540000001</v>
      </c>
      <c r="AC227">
        <v>0</v>
      </c>
      <c r="AD227">
        <v>1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6113.5474539999996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F227" t="s">
        <v>263</v>
      </c>
      <c r="BG227">
        <v>0</v>
      </c>
      <c r="BH227">
        <v>202212</v>
      </c>
      <c r="BI227">
        <v>276</v>
      </c>
      <c r="BJ227">
        <v>74</v>
      </c>
      <c r="BK227">
        <v>6113.5474539999996</v>
      </c>
      <c r="BL227">
        <v>-175.12416540000001</v>
      </c>
      <c r="BM227">
        <v>0.1699</v>
      </c>
      <c r="BN227">
        <v>120</v>
      </c>
      <c r="BO227">
        <v>46</v>
      </c>
      <c r="BP227">
        <v>777.5</v>
      </c>
      <c r="BQ227">
        <v>12</v>
      </c>
      <c r="BR227" s="23">
        <v>0.1</v>
      </c>
      <c r="BS227">
        <v>12</v>
      </c>
      <c r="BU227">
        <v>0</v>
      </c>
      <c r="BV227">
        <v>0</v>
      </c>
      <c r="BY227">
        <v>0</v>
      </c>
      <c r="BZ227" s="9">
        <v>5890.85</v>
      </c>
      <c r="CA227">
        <v>-90.45</v>
      </c>
      <c r="CB227">
        <v>-84.69</v>
      </c>
      <c r="CC227">
        <v>-175.13</v>
      </c>
      <c r="CM227">
        <v>1</v>
      </c>
      <c r="CN227">
        <v>1</v>
      </c>
      <c r="CO227">
        <v>0.67</v>
      </c>
      <c r="CP227" s="9">
        <v>6113.55</v>
      </c>
      <c r="CQ227" s="9">
        <v>3977.37</v>
      </c>
      <c r="CR227" s="9">
        <v>6113.55</v>
      </c>
      <c r="CS227" s="9">
        <v>5893.92</v>
      </c>
      <c r="CT227">
        <v>155.79</v>
      </c>
      <c r="CU227">
        <v>116.32</v>
      </c>
      <c r="CV227">
        <v>68.27</v>
      </c>
      <c r="CW227">
        <v>60.07</v>
      </c>
      <c r="CX227">
        <v>87.52</v>
      </c>
      <c r="CY227">
        <v>56.25</v>
      </c>
      <c r="DA227">
        <v>-0.19520311300000001</v>
      </c>
      <c r="DB227">
        <v>0.59329463900000001</v>
      </c>
      <c r="DC227">
        <v>-0.19520311300000001</v>
      </c>
      <c r="FK227" s="9"/>
      <c r="FO227">
        <v>7</v>
      </c>
      <c r="FR227">
        <v>1</v>
      </c>
      <c r="FS227">
        <v>0</v>
      </c>
      <c r="FT227">
        <v>1</v>
      </c>
      <c r="FU227">
        <v>0</v>
      </c>
      <c r="FV227">
        <v>0</v>
      </c>
      <c r="FW227">
        <v>0.50166666699999996</v>
      </c>
      <c r="FX227">
        <v>1</v>
      </c>
      <c r="FY227">
        <v>-1.917008E-3</v>
      </c>
      <c r="FZ227">
        <v>9.7992119999999999E-3</v>
      </c>
      <c r="GA227">
        <v>0</v>
      </c>
      <c r="GB227">
        <v>0</v>
      </c>
      <c r="GC227">
        <v>0</v>
      </c>
      <c r="GD227">
        <v>1</v>
      </c>
      <c r="GK227">
        <v>0</v>
      </c>
      <c r="GL227">
        <v>0</v>
      </c>
      <c r="GM227">
        <v>0</v>
      </c>
      <c r="GN227">
        <v>1</v>
      </c>
      <c r="GO227">
        <v>0</v>
      </c>
      <c r="GP227">
        <v>0.50166666699999996</v>
      </c>
      <c r="GQ227">
        <v>0.49833333299999999</v>
      </c>
      <c r="GR227">
        <v>0</v>
      </c>
      <c r="GS227">
        <v>1</v>
      </c>
      <c r="GT227">
        <v>0</v>
      </c>
      <c r="GU227">
        <v>0</v>
      </c>
      <c r="GV227">
        <v>0</v>
      </c>
      <c r="GW227">
        <v>0</v>
      </c>
      <c r="GY227">
        <v>0.175178897</v>
      </c>
      <c r="GZ227">
        <v>7.4028100000000001E-3</v>
      </c>
      <c r="HA227">
        <v>0</v>
      </c>
      <c r="HB227">
        <v>0</v>
      </c>
      <c r="HC227">
        <v>0</v>
      </c>
      <c r="HD227">
        <v>1</v>
      </c>
    </row>
    <row r="228" spans="9:212">
      <c r="I228" t="s">
        <v>262</v>
      </c>
      <c r="J228">
        <v>67</v>
      </c>
      <c r="K228">
        <v>277</v>
      </c>
      <c r="L228">
        <v>202301</v>
      </c>
      <c r="M228">
        <v>45</v>
      </c>
      <c r="N228">
        <v>1</v>
      </c>
      <c r="O228">
        <v>0</v>
      </c>
      <c r="P228">
        <v>6045.2820949999996</v>
      </c>
      <c r="Q228">
        <v>68.265359329999995</v>
      </c>
      <c r="R228">
        <v>86.557642700000002</v>
      </c>
      <c r="S228">
        <v>0</v>
      </c>
      <c r="T228">
        <v>0</v>
      </c>
      <c r="U228">
        <v>0.1699</v>
      </c>
      <c r="V228">
        <v>120</v>
      </c>
      <c r="W228">
        <v>45</v>
      </c>
      <c r="X228">
        <v>75</v>
      </c>
      <c r="Y228">
        <v>777.5</v>
      </c>
      <c r="Z228">
        <v>11200</v>
      </c>
      <c r="AA228">
        <v>0.1</v>
      </c>
      <c r="AB228">
        <v>175.12416540000001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6045.2820949999996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F228" t="s">
        <v>263</v>
      </c>
      <c r="BG228">
        <v>0</v>
      </c>
      <c r="BH228">
        <v>202301</v>
      </c>
      <c r="BI228">
        <v>277</v>
      </c>
      <c r="BJ228">
        <v>75</v>
      </c>
      <c r="BK228">
        <v>6045.2820949999996</v>
      </c>
      <c r="BL228">
        <v>-175.12416540000001</v>
      </c>
      <c r="BM228">
        <v>0.1699</v>
      </c>
      <c r="BN228">
        <v>120</v>
      </c>
      <c r="BO228">
        <v>45</v>
      </c>
      <c r="BP228">
        <v>777.5</v>
      </c>
      <c r="BQ228">
        <v>12</v>
      </c>
      <c r="BR228" s="23">
        <v>0.1</v>
      </c>
      <c r="BS228">
        <v>1</v>
      </c>
      <c r="BU228">
        <v>0</v>
      </c>
      <c r="BV228">
        <v>0</v>
      </c>
      <c r="BY228">
        <v>0</v>
      </c>
      <c r="BZ228" s="9">
        <v>5799.12</v>
      </c>
      <c r="CA228">
        <v>-91.73</v>
      </c>
      <c r="CB228">
        <v>-83.4</v>
      </c>
      <c r="CC228">
        <v>-175.13</v>
      </c>
      <c r="CM228">
        <v>1</v>
      </c>
      <c r="CN228">
        <v>1</v>
      </c>
      <c r="CO228">
        <v>0.66</v>
      </c>
      <c r="CP228" s="9">
        <v>6045.28</v>
      </c>
      <c r="CQ228" s="9">
        <v>3837.1</v>
      </c>
      <c r="CR228" s="9">
        <v>6045.28</v>
      </c>
      <c r="CS228" s="9">
        <v>5802.01</v>
      </c>
      <c r="CT228">
        <v>154.82</v>
      </c>
      <c r="CU228">
        <v>114.21</v>
      </c>
      <c r="CV228">
        <v>68.27</v>
      </c>
      <c r="CW228">
        <v>59.81</v>
      </c>
      <c r="CX228">
        <v>86.56</v>
      </c>
      <c r="CY228">
        <v>54.4</v>
      </c>
      <c r="DA228">
        <v>-0.53753546699999999</v>
      </c>
      <c r="DB228">
        <v>0.59436716099999998</v>
      </c>
      <c r="DC228">
        <v>-0.53753546699999999</v>
      </c>
      <c r="FK228" s="9"/>
      <c r="FO228">
        <v>7</v>
      </c>
      <c r="FR228">
        <v>1</v>
      </c>
      <c r="FS228">
        <v>0</v>
      </c>
      <c r="FT228">
        <v>1</v>
      </c>
      <c r="FU228">
        <v>0</v>
      </c>
      <c r="FV228">
        <v>0</v>
      </c>
      <c r="FW228">
        <v>0.50166666699999996</v>
      </c>
      <c r="FX228">
        <v>1</v>
      </c>
      <c r="FY228">
        <v>0.115061571</v>
      </c>
      <c r="FZ228">
        <v>8.9203600000000004E-3</v>
      </c>
      <c r="GA228">
        <v>0</v>
      </c>
      <c r="GB228">
        <v>0</v>
      </c>
      <c r="GC228">
        <v>0</v>
      </c>
      <c r="GD228">
        <v>1</v>
      </c>
      <c r="GK228">
        <v>0</v>
      </c>
      <c r="GL228">
        <v>0</v>
      </c>
      <c r="GM228">
        <v>0</v>
      </c>
      <c r="GN228">
        <v>1</v>
      </c>
      <c r="GO228">
        <v>0</v>
      </c>
      <c r="GP228">
        <v>0.50166666699999996</v>
      </c>
      <c r="GQ228">
        <v>0.49833333299999999</v>
      </c>
      <c r="GR228">
        <v>0</v>
      </c>
      <c r="GS228">
        <v>1</v>
      </c>
      <c r="GT228">
        <v>0</v>
      </c>
      <c r="GU228">
        <v>0</v>
      </c>
      <c r="GV228">
        <v>0</v>
      </c>
      <c r="GW228">
        <v>0</v>
      </c>
      <c r="GY228">
        <v>-0.16715345700000001</v>
      </c>
      <c r="GZ228">
        <v>8.4753320000000004E-3</v>
      </c>
      <c r="HA228">
        <v>0</v>
      </c>
      <c r="HB228">
        <v>0</v>
      </c>
      <c r="HC228">
        <v>0</v>
      </c>
      <c r="HD228">
        <v>1</v>
      </c>
    </row>
    <row r="229" spans="9:212">
      <c r="I229" t="s">
        <v>262</v>
      </c>
      <c r="J229">
        <v>67</v>
      </c>
      <c r="K229">
        <v>278</v>
      </c>
      <c r="L229">
        <v>202302</v>
      </c>
      <c r="M229">
        <v>44</v>
      </c>
      <c r="N229">
        <v>1</v>
      </c>
      <c r="O229">
        <v>0</v>
      </c>
      <c r="P229">
        <v>5977.0167350000002</v>
      </c>
      <c r="Q229">
        <v>68.265359329999995</v>
      </c>
      <c r="R229">
        <v>85.591118989999998</v>
      </c>
      <c r="S229">
        <v>0</v>
      </c>
      <c r="T229">
        <v>0</v>
      </c>
      <c r="U229">
        <v>0.1699</v>
      </c>
      <c r="V229">
        <v>120</v>
      </c>
      <c r="W229">
        <v>44</v>
      </c>
      <c r="X229">
        <v>76</v>
      </c>
      <c r="Y229">
        <v>777.5</v>
      </c>
      <c r="Z229">
        <v>11200</v>
      </c>
      <c r="AA229">
        <v>0.1</v>
      </c>
      <c r="AB229">
        <v>175.12416540000001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5977.0167350000002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F229" t="s">
        <v>263</v>
      </c>
      <c r="BG229">
        <v>0</v>
      </c>
      <c r="BH229">
        <v>202302</v>
      </c>
      <c r="BI229">
        <v>278</v>
      </c>
      <c r="BJ229">
        <v>76</v>
      </c>
      <c r="BK229">
        <v>5977.0167350000002</v>
      </c>
      <c r="BL229">
        <v>-175.12416540000001</v>
      </c>
      <c r="BM229">
        <v>0.1699</v>
      </c>
      <c r="BN229">
        <v>120</v>
      </c>
      <c r="BO229">
        <v>44</v>
      </c>
      <c r="BP229">
        <v>777.5</v>
      </c>
      <c r="BQ229">
        <v>12</v>
      </c>
      <c r="BR229" s="23">
        <v>0.1</v>
      </c>
      <c r="BS229">
        <v>2</v>
      </c>
      <c r="BU229">
        <v>0</v>
      </c>
      <c r="BV229">
        <v>0</v>
      </c>
      <c r="BY229">
        <v>0</v>
      </c>
      <c r="BZ229" s="9">
        <v>5706.1</v>
      </c>
      <c r="CA229">
        <v>-93.03</v>
      </c>
      <c r="CB229">
        <v>-82.11</v>
      </c>
      <c r="CC229">
        <v>-175.13</v>
      </c>
      <c r="CM229">
        <v>1</v>
      </c>
      <c r="CN229">
        <v>1</v>
      </c>
      <c r="CO229">
        <v>0.65</v>
      </c>
      <c r="CP229" s="9">
        <v>5977.02</v>
      </c>
      <c r="CQ229" s="9">
        <v>3701.98</v>
      </c>
      <c r="CR229" s="9">
        <v>5977.02</v>
      </c>
      <c r="CS229" s="9">
        <v>5708.9</v>
      </c>
      <c r="CT229">
        <v>153.86000000000001</v>
      </c>
      <c r="CU229">
        <v>112.04</v>
      </c>
      <c r="CV229">
        <v>68.27</v>
      </c>
      <c r="CW229">
        <v>59.51</v>
      </c>
      <c r="CX229">
        <v>85.59</v>
      </c>
      <c r="CY229">
        <v>52.53</v>
      </c>
      <c r="DA229">
        <v>-0.48872905</v>
      </c>
      <c r="DB229">
        <v>0.59467745100000002</v>
      </c>
      <c r="DC229">
        <v>-0.48872905</v>
      </c>
      <c r="FK229" s="9"/>
      <c r="FO229">
        <v>7</v>
      </c>
      <c r="FR229">
        <v>1</v>
      </c>
      <c r="FS229">
        <v>0</v>
      </c>
      <c r="FT229">
        <v>1</v>
      </c>
      <c r="FU229">
        <v>0</v>
      </c>
      <c r="FV229">
        <v>0</v>
      </c>
      <c r="FW229">
        <v>0.50166666699999996</v>
      </c>
      <c r="FX229">
        <v>1</v>
      </c>
      <c r="FY229">
        <v>0.178680275</v>
      </c>
      <c r="FZ229">
        <v>9.0373629999999996E-3</v>
      </c>
      <c r="GA229">
        <v>0</v>
      </c>
      <c r="GB229">
        <v>0</v>
      </c>
      <c r="GC229">
        <v>0</v>
      </c>
      <c r="GD229">
        <v>1</v>
      </c>
      <c r="GK229">
        <v>0</v>
      </c>
      <c r="GL229">
        <v>0</v>
      </c>
      <c r="GM229">
        <v>0</v>
      </c>
      <c r="GN229">
        <v>1</v>
      </c>
      <c r="GO229">
        <v>0</v>
      </c>
      <c r="GP229">
        <v>0.50166666699999996</v>
      </c>
      <c r="GQ229">
        <v>0.49833333299999999</v>
      </c>
      <c r="GR229">
        <v>0</v>
      </c>
      <c r="GS229">
        <v>1</v>
      </c>
      <c r="GT229">
        <v>0</v>
      </c>
      <c r="GU229">
        <v>0</v>
      </c>
      <c r="GV229">
        <v>0</v>
      </c>
      <c r="GW229">
        <v>0</v>
      </c>
      <c r="GY229">
        <v>-0.11834704</v>
      </c>
      <c r="GZ229">
        <v>8.7856219999999999E-3</v>
      </c>
      <c r="HA229">
        <v>0</v>
      </c>
      <c r="HB229">
        <v>0</v>
      </c>
      <c r="HC229">
        <v>0</v>
      </c>
      <c r="HD229">
        <v>1</v>
      </c>
    </row>
    <row r="230" spans="9:212">
      <c r="I230" t="s">
        <v>262</v>
      </c>
      <c r="J230">
        <v>67</v>
      </c>
      <c r="K230">
        <v>279</v>
      </c>
      <c r="L230">
        <v>202303</v>
      </c>
      <c r="M230">
        <v>43</v>
      </c>
      <c r="N230">
        <v>1</v>
      </c>
      <c r="O230">
        <v>0</v>
      </c>
      <c r="P230">
        <v>5908.7513760000002</v>
      </c>
      <c r="Q230">
        <v>68.265359329999995</v>
      </c>
      <c r="R230">
        <v>84.624595279999994</v>
      </c>
      <c r="S230">
        <v>0</v>
      </c>
      <c r="T230">
        <v>0</v>
      </c>
      <c r="U230">
        <v>0.1699</v>
      </c>
      <c r="V230">
        <v>120</v>
      </c>
      <c r="W230">
        <v>43</v>
      </c>
      <c r="X230">
        <v>77</v>
      </c>
      <c r="Y230">
        <v>777.5</v>
      </c>
      <c r="Z230">
        <v>11200</v>
      </c>
      <c r="AA230">
        <v>0.1</v>
      </c>
      <c r="AB230">
        <v>175.12416540000001</v>
      </c>
      <c r="AC230">
        <v>0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5908.7513760000002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F230" t="s">
        <v>263</v>
      </c>
      <c r="BG230">
        <v>0</v>
      </c>
      <c r="BH230">
        <v>202303</v>
      </c>
      <c r="BI230">
        <v>279</v>
      </c>
      <c r="BJ230">
        <v>77</v>
      </c>
      <c r="BK230">
        <v>5908.7513760000002</v>
      </c>
      <c r="BL230">
        <v>-175.12416540000001</v>
      </c>
      <c r="BM230">
        <v>0.1699</v>
      </c>
      <c r="BN230">
        <v>120</v>
      </c>
      <c r="BO230">
        <v>43</v>
      </c>
      <c r="BP230">
        <v>777.5</v>
      </c>
      <c r="BQ230">
        <v>12</v>
      </c>
      <c r="BR230" s="23">
        <v>0.1</v>
      </c>
      <c r="BS230">
        <v>3</v>
      </c>
      <c r="BU230">
        <v>0</v>
      </c>
      <c r="BV230">
        <v>0</v>
      </c>
      <c r="BY230">
        <v>0</v>
      </c>
      <c r="BZ230" s="9">
        <v>5611.75</v>
      </c>
      <c r="CA230">
        <v>-94.34</v>
      </c>
      <c r="CB230">
        <v>-80.790000000000006</v>
      </c>
      <c r="CC230">
        <v>-175.13</v>
      </c>
      <c r="CM230">
        <v>1</v>
      </c>
      <c r="CN230">
        <v>1</v>
      </c>
      <c r="CO230">
        <v>0.64</v>
      </c>
      <c r="CP230" s="9">
        <v>5908.75</v>
      </c>
      <c r="CQ230" s="9">
        <v>3568.01</v>
      </c>
      <c r="CR230" s="9">
        <v>5908.75</v>
      </c>
      <c r="CS230" s="9">
        <v>5614.33</v>
      </c>
      <c r="CT230">
        <v>152.88999999999999</v>
      </c>
      <c r="CU230">
        <v>109.82</v>
      </c>
      <c r="CV230">
        <v>68.27</v>
      </c>
      <c r="CW230">
        <v>59.16</v>
      </c>
      <c r="CX230">
        <v>84.62</v>
      </c>
      <c r="CY230">
        <v>50.67</v>
      </c>
      <c r="DA230">
        <v>-0.38150627100000001</v>
      </c>
      <c r="DB230">
        <v>0.59701814799999997</v>
      </c>
      <c r="DC230">
        <v>-0.38150627100000001</v>
      </c>
      <c r="FK230" s="9"/>
      <c r="FO230">
        <v>7</v>
      </c>
      <c r="FR230">
        <v>1</v>
      </c>
      <c r="FS230">
        <v>0</v>
      </c>
      <c r="FT230">
        <v>1</v>
      </c>
      <c r="FU230">
        <v>0</v>
      </c>
      <c r="FV230">
        <v>0</v>
      </c>
      <c r="FW230">
        <v>0.50166666699999996</v>
      </c>
      <c r="FX230">
        <v>1</v>
      </c>
      <c r="FY230">
        <v>-8.0769039999999993E-3</v>
      </c>
      <c r="FZ230">
        <v>7.7388370000000001E-3</v>
      </c>
      <c r="GA230">
        <v>0</v>
      </c>
      <c r="GB230">
        <v>0</v>
      </c>
      <c r="GC230">
        <v>0</v>
      </c>
      <c r="GD230">
        <v>1</v>
      </c>
      <c r="GK230">
        <v>0</v>
      </c>
      <c r="GL230">
        <v>0</v>
      </c>
      <c r="GM230">
        <v>0</v>
      </c>
      <c r="GN230">
        <v>1</v>
      </c>
      <c r="GO230">
        <v>0</v>
      </c>
      <c r="GP230">
        <v>0.50166666699999996</v>
      </c>
      <c r="GQ230">
        <v>0.49833333299999999</v>
      </c>
      <c r="GR230">
        <v>0</v>
      </c>
      <c r="GS230">
        <v>1</v>
      </c>
      <c r="GT230">
        <v>0</v>
      </c>
      <c r="GU230">
        <v>0</v>
      </c>
      <c r="GV230">
        <v>0</v>
      </c>
      <c r="GW230">
        <v>0</v>
      </c>
      <c r="GY230">
        <v>-1.1124261E-2</v>
      </c>
      <c r="GZ230">
        <v>1.1126319000000001E-2</v>
      </c>
      <c r="HA230">
        <v>0</v>
      </c>
      <c r="HB230">
        <v>0</v>
      </c>
      <c r="HC230">
        <v>0</v>
      </c>
      <c r="HD230">
        <v>1</v>
      </c>
    </row>
    <row r="231" spans="9:212">
      <c r="I231" t="s">
        <v>262</v>
      </c>
      <c r="J231">
        <v>67</v>
      </c>
      <c r="K231">
        <v>280</v>
      </c>
      <c r="L231">
        <v>202304</v>
      </c>
      <c r="M231">
        <v>42</v>
      </c>
      <c r="N231">
        <v>1</v>
      </c>
      <c r="O231">
        <v>0</v>
      </c>
      <c r="P231">
        <v>5840.4860170000002</v>
      </c>
      <c r="Q231">
        <v>68.265359329999995</v>
      </c>
      <c r="R231">
        <v>83.658071570000004</v>
      </c>
      <c r="S231">
        <v>0</v>
      </c>
      <c r="T231">
        <v>0</v>
      </c>
      <c r="U231">
        <v>0.1699</v>
      </c>
      <c r="V231">
        <v>120</v>
      </c>
      <c r="W231">
        <v>42</v>
      </c>
      <c r="X231">
        <v>78</v>
      </c>
      <c r="Y231">
        <v>777.5</v>
      </c>
      <c r="Z231">
        <v>11200</v>
      </c>
      <c r="AA231">
        <v>0.1</v>
      </c>
      <c r="AB231">
        <v>175.12416540000001</v>
      </c>
      <c r="AC231">
        <v>0</v>
      </c>
      <c r="AD231">
        <v>1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5840.4860170000002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F231" t="s">
        <v>263</v>
      </c>
      <c r="BG231">
        <v>0</v>
      </c>
      <c r="BH231">
        <v>202304</v>
      </c>
      <c r="BI231">
        <v>280</v>
      </c>
      <c r="BJ231">
        <v>78</v>
      </c>
      <c r="BK231">
        <v>5840.4860170000002</v>
      </c>
      <c r="BL231">
        <v>-175.12416540000001</v>
      </c>
      <c r="BM231">
        <v>0.1699</v>
      </c>
      <c r="BN231">
        <v>120</v>
      </c>
      <c r="BO231">
        <v>42</v>
      </c>
      <c r="BP231">
        <v>777.5</v>
      </c>
      <c r="BQ231">
        <v>12</v>
      </c>
      <c r="BR231" s="23">
        <v>0.1</v>
      </c>
      <c r="BS231">
        <v>4</v>
      </c>
      <c r="BU231">
        <v>0</v>
      </c>
      <c r="BV231">
        <v>0</v>
      </c>
      <c r="BY231">
        <v>0</v>
      </c>
      <c r="BZ231" s="9">
        <v>5516.07</v>
      </c>
      <c r="CA231">
        <v>-95.68</v>
      </c>
      <c r="CB231">
        <v>-79.45</v>
      </c>
      <c r="CC231">
        <v>-175.13</v>
      </c>
      <c r="CM231">
        <v>1</v>
      </c>
      <c r="CN231">
        <v>1</v>
      </c>
      <c r="CO231">
        <v>0.62</v>
      </c>
      <c r="CP231" s="9">
        <v>5840.49</v>
      </c>
      <c r="CQ231" s="9">
        <v>3440.87</v>
      </c>
      <c r="CR231" s="9">
        <v>5840.49</v>
      </c>
      <c r="CS231" s="9">
        <v>5518.65</v>
      </c>
      <c r="CT231">
        <v>151.91999999999999</v>
      </c>
      <c r="CU231">
        <v>107.8</v>
      </c>
      <c r="CV231">
        <v>68.27</v>
      </c>
      <c r="CW231">
        <v>58.89</v>
      </c>
      <c r="CX231">
        <v>83.66</v>
      </c>
      <c r="CY231">
        <v>48.91</v>
      </c>
      <c r="DA231">
        <v>-0.54871725299999996</v>
      </c>
      <c r="DB231">
        <v>0.59480158999999999</v>
      </c>
      <c r="DC231">
        <v>-0.54871725299999996</v>
      </c>
      <c r="FK231" s="9"/>
      <c r="FO231">
        <v>7</v>
      </c>
      <c r="FR231">
        <v>1</v>
      </c>
      <c r="FS231">
        <v>0</v>
      </c>
      <c r="FT231">
        <v>1</v>
      </c>
      <c r="FU231">
        <v>0</v>
      </c>
      <c r="FV231">
        <v>0</v>
      </c>
      <c r="FW231">
        <v>0.50166666699999996</v>
      </c>
      <c r="FX231">
        <v>1</v>
      </c>
      <c r="FY231">
        <v>0.175178897</v>
      </c>
      <c r="FZ231">
        <v>7.4028100000000001E-3</v>
      </c>
      <c r="GA231">
        <v>0</v>
      </c>
      <c r="GB231">
        <v>0</v>
      </c>
      <c r="GC231">
        <v>0</v>
      </c>
      <c r="GD231">
        <v>1</v>
      </c>
      <c r="GK231">
        <v>0</v>
      </c>
      <c r="GL231">
        <v>0</v>
      </c>
      <c r="GM231">
        <v>0</v>
      </c>
      <c r="GN231">
        <v>1</v>
      </c>
      <c r="GO231">
        <v>0</v>
      </c>
      <c r="GP231">
        <v>0.50166666699999996</v>
      </c>
      <c r="GQ231">
        <v>0.49833333299999999</v>
      </c>
      <c r="GR231">
        <v>0</v>
      </c>
      <c r="GS231">
        <v>1</v>
      </c>
      <c r="GT231">
        <v>0</v>
      </c>
      <c r="GU231">
        <v>0</v>
      </c>
      <c r="GV231">
        <v>0</v>
      </c>
      <c r="GW231">
        <v>0</v>
      </c>
      <c r="GY231">
        <v>-0.178335243</v>
      </c>
      <c r="GZ231">
        <v>8.9097610000000004E-3</v>
      </c>
      <c r="HA231">
        <v>0</v>
      </c>
      <c r="HB231">
        <v>0</v>
      </c>
      <c r="HC231">
        <v>0</v>
      </c>
      <c r="HD231">
        <v>1</v>
      </c>
    </row>
    <row r="232" spans="9:212">
      <c r="I232" t="s">
        <v>262</v>
      </c>
      <c r="J232">
        <v>67</v>
      </c>
      <c r="K232">
        <v>281</v>
      </c>
      <c r="L232">
        <v>202305</v>
      </c>
      <c r="M232">
        <v>41</v>
      </c>
      <c r="N232">
        <v>1</v>
      </c>
      <c r="O232">
        <v>0</v>
      </c>
      <c r="P232">
        <v>5772.2206569999998</v>
      </c>
      <c r="Q232">
        <v>68.265359329999995</v>
      </c>
      <c r="R232">
        <v>82.691547850000006</v>
      </c>
      <c r="S232">
        <v>0</v>
      </c>
      <c r="T232">
        <v>0</v>
      </c>
      <c r="U232">
        <v>0.1699</v>
      </c>
      <c r="V232">
        <v>120</v>
      </c>
      <c r="W232">
        <v>41</v>
      </c>
      <c r="X232">
        <v>79</v>
      </c>
      <c r="Y232">
        <v>777.5</v>
      </c>
      <c r="Z232">
        <v>11200</v>
      </c>
      <c r="AA232">
        <v>0.1</v>
      </c>
      <c r="AB232">
        <v>175.12416540000001</v>
      </c>
      <c r="AC232">
        <v>0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5772.2206569999998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F232" t="s">
        <v>263</v>
      </c>
      <c r="BG232">
        <v>0</v>
      </c>
      <c r="BH232">
        <v>202305</v>
      </c>
      <c r="BI232">
        <v>281</v>
      </c>
      <c r="BJ232">
        <v>79</v>
      </c>
      <c r="BK232">
        <v>5772.2206569999998</v>
      </c>
      <c r="BL232">
        <v>-175.12416540000001</v>
      </c>
      <c r="BM232">
        <v>0.1699</v>
      </c>
      <c r="BN232">
        <v>120</v>
      </c>
      <c r="BO232">
        <v>41</v>
      </c>
      <c r="BP232">
        <v>777.5</v>
      </c>
      <c r="BQ232">
        <v>12</v>
      </c>
      <c r="BR232" s="23">
        <v>0.1</v>
      </c>
      <c r="BS232">
        <v>5</v>
      </c>
      <c r="BU232">
        <v>0</v>
      </c>
      <c r="BV232">
        <v>0</v>
      </c>
      <c r="BY232">
        <v>0</v>
      </c>
      <c r="BZ232" s="9">
        <v>5419.04</v>
      </c>
      <c r="CA232">
        <v>-97.03</v>
      </c>
      <c r="CB232">
        <v>-78.099999999999994</v>
      </c>
      <c r="CC232">
        <v>-175.13</v>
      </c>
      <c r="CM232">
        <v>1</v>
      </c>
      <c r="CN232">
        <v>1</v>
      </c>
      <c r="CO232">
        <v>0.61</v>
      </c>
      <c r="CP232" s="9">
        <v>5772.22</v>
      </c>
      <c r="CQ232" s="9">
        <v>3316.56</v>
      </c>
      <c r="CR232" s="9">
        <v>5772.22</v>
      </c>
      <c r="CS232" s="9">
        <v>5421.68</v>
      </c>
      <c r="CT232">
        <v>150.96</v>
      </c>
      <c r="CU232">
        <v>105.71</v>
      </c>
      <c r="CV232">
        <v>68.27</v>
      </c>
      <c r="CW232">
        <v>58.57</v>
      </c>
      <c r="CX232">
        <v>82.69</v>
      </c>
      <c r="CY232">
        <v>47.15</v>
      </c>
      <c r="DA232">
        <v>-0.40868446000000003</v>
      </c>
      <c r="DB232">
        <v>0.59401282799999999</v>
      </c>
      <c r="DC232">
        <v>-0.40868446000000003</v>
      </c>
      <c r="FK232" s="9"/>
      <c r="FO232">
        <v>7</v>
      </c>
      <c r="FR232">
        <v>1</v>
      </c>
      <c r="FS232">
        <v>0</v>
      </c>
      <c r="FT232">
        <v>1</v>
      </c>
      <c r="FU232">
        <v>0</v>
      </c>
      <c r="FV232">
        <v>0</v>
      </c>
      <c r="FW232">
        <v>0.50166666699999996</v>
      </c>
      <c r="FX232">
        <v>1</v>
      </c>
      <c r="FY232">
        <v>-0.16715345700000001</v>
      </c>
      <c r="FZ232">
        <v>8.4753320000000004E-3</v>
      </c>
      <c r="GA232">
        <v>0</v>
      </c>
      <c r="GB232">
        <v>0</v>
      </c>
      <c r="GC232">
        <v>0</v>
      </c>
      <c r="GD232">
        <v>1</v>
      </c>
      <c r="GK232">
        <v>0</v>
      </c>
      <c r="GL232">
        <v>0</v>
      </c>
      <c r="GM232">
        <v>0</v>
      </c>
      <c r="GN232">
        <v>1</v>
      </c>
      <c r="GO232">
        <v>0</v>
      </c>
      <c r="GP232">
        <v>0.50166666699999996</v>
      </c>
      <c r="GQ232">
        <v>0.49833333299999999</v>
      </c>
      <c r="GR232">
        <v>0</v>
      </c>
      <c r="GS232">
        <v>1</v>
      </c>
      <c r="GT232">
        <v>0</v>
      </c>
      <c r="GU232">
        <v>0</v>
      </c>
      <c r="GV232">
        <v>0</v>
      </c>
      <c r="GW232">
        <v>0</v>
      </c>
      <c r="GY232">
        <v>-3.8302450000000002E-2</v>
      </c>
      <c r="GZ232">
        <v>8.1209990000000003E-3</v>
      </c>
      <c r="HA232">
        <v>0</v>
      </c>
      <c r="HB232">
        <v>0</v>
      </c>
      <c r="HC232">
        <v>0</v>
      </c>
      <c r="HD232">
        <v>1</v>
      </c>
    </row>
    <row r="233" spans="9:212">
      <c r="I233" t="s">
        <v>262</v>
      </c>
      <c r="J233">
        <v>67</v>
      </c>
      <c r="K233">
        <v>282</v>
      </c>
      <c r="L233">
        <v>202306</v>
      </c>
      <c r="M233">
        <v>40</v>
      </c>
      <c r="N233">
        <v>1</v>
      </c>
      <c r="O233">
        <v>0</v>
      </c>
      <c r="P233">
        <v>5703.9552979999999</v>
      </c>
      <c r="Q233">
        <v>68.265359329999995</v>
      </c>
      <c r="R233">
        <v>81.725024140000002</v>
      </c>
      <c r="S233">
        <v>0</v>
      </c>
      <c r="T233">
        <v>0</v>
      </c>
      <c r="U233">
        <v>0.1699</v>
      </c>
      <c r="V233">
        <v>120</v>
      </c>
      <c r="W233">
        <v>40</v>
      </c>
      <c r="X233">
        <v>80</v>
      </c>
      <c r="Y233">
        <v>777.5</v>
      </c>
      <c r="Z233">
        <v>11200</v>
      </c>
      <c r="AA233">
        <v>0.1</v>
      </c>
      <c r="AB233">
        <v>175.12416540000001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5703.9552979999999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F233" t="s">
        <v>263</v>
      </c>
      <c r="BG233">
        <v>0</v>
      </c>
      <c r="BH233">
        <v>202306</v>
      </c>
      <c r="BI233">
        <v>282</v>
      </c>
      <c r="BJ233">
        <v>80</v>
      </c>
      <c r="BK233">
        <v>5703.9552979999999</v>
      </c>
      <c r="BL233">
        <v>-175.12416540000001</v>
      </c>
      <c r="BM233">
        <v>0.1699</v>
      </c>
      <c r="BN233">
        <v>120</v>
      </c>
      <c r="BO233">
        <v>40</v>
      </c>
      <c r="BP233">
        <v>777.5</v>
      </c>
      <c r="BQ233">
        <v>12</v>
      </c>
      <c r="BR233" s="23">
        <v>0.1</v>
      </c>
      <c r="BS233">
        <v>6</v>
      </c>
      <c r="BU233">
        <v>0</v>
      </c>
      <c r="BV233">
        <v>0</v>
      </c>
      <c r="BY233">
        <v>0</v>
      </c>
      <c r="BZ233" s="9">
        <v>5320.63</v>
      </c>
      <c r="CA233">
        <v>-98.41</v>
      </c>
      <c r="CB233">
        <v>-76.72</v>
      </c>
      <c r="CC233">
        <v>-175.13</v>
      </c>
      <c r="CM233">
        <v>1</v>
      </c>
      <c r="CN233">
        <v>1</v>
      </c>
      <c r="CO233">
        <v>0.6</v>
      </c>
      <c r="CP233" s="9">
        <v>5703.96</v>
      </c>
      <c r="CQ233" s="9">
        <v>3194.03</v>
      </c>
      <c r="CR233" s="9">
        <v>5703.96</v>
      </c>
      <c r="CS233" s="9">
        <v>5323.26</v>
      </c>
      <c r="CT233">
        <v>149.99</v>
      </c>
      <c r="CU233">
        <v>103.68</v>
      </c>
      <c r="CV233">
        <v>68.27</v>
      </c>
      <c r="CW233">
        <v>58.25</v>
      </c>
      <c r="CX233">
        <v>81.73</v>
      </c>
      <c r="CY233">
        <v>45.43</v>
      </c>
      <c r="DA233">
        <v>-0.3924803</v>
      </c>
      <c r="DB233">
        <v>0.59367894700000001</v>
      </c>
      <c r="DC233">
        <v>-0.3924803</v>
      </c>
      <c r="FK233" s="9"/>
      <c r="FO233">
        <v>7</v>
      </c>
      <c r="FR233">
        <v>1</v>
      </c>
      <c r="FS233">
        <v>0</v>
      </c>
      <c r="FT233">
        <v>1</v>
      </c>
      <c r="FU233">
        <v>0</v>
      </c>
      <c r="FV233">
        <v>0</v>
      </c>
      <c r="FW233">
        <v>0.50166666699999996</v>
      </c>
      <c r="FX233">
        <v>1</v>
      </c>
      <c r="FY233">
        <v>-0.11834704</v>
      </c>
      <c r="FZ233">
        <v>8.7856219999999999E-3</v>
      </c>
      <c r="GA233">
        <v>0</v>
      </c>
      <c r="GB233">
        <v>0</v>
      </c>
      <c r="GC233">
        <v>0</v>
      </c>
      <c r="GD233">
        <v>1</v>
      </c>
      <c r="GK233">
        <v>0</v>
      </c>
      <c r="GL233">
        <v>0</v>
      </c>
      <c r="GM233">
        <v>0</v>
      </c>
      <c r="GN233">
        <v>1</v>
      </c>
      <c r="GO233">
        <v>0</v>
      </c>
      <c r="GP233">
        <v>0.50166666699999996</v>
      </c>
      <c r="GQ233">
        <v>0.49833333299999999</v>
      </c>
      <c r="GR233">
        <v>0</v>
      </c>
      <c r="GS233">
        <v>1</v>
      </c>
      <c r="GT233">
        <v>0</v>
      </c>
      <c r="GU233">
        <v>0</v>
      </c>
      <c r="GV233">
        <v>0</v>
      </c>
      <c r="GW233">
        <v>0</v>
      </c>
      <c r="GY233">
        <v>-2.209829E-2</v>
      </c>
      <c r="GZ233">
        <v>7.787118E-3</v>
      </c>
      <c r="HA233">
        <v>0</v>
      </c>
      <c r="HB233">
        <v>0</v>
      </c>
      <c r="HC233">
        <v>0</v>
      </c>
      <c r="HD233">
        <v>1</v>
      </c>
    </row>
    <row r="234" spans="9:212">
      <c r="I234" t="s">
        <v>262</v>
      </c>
      <c r="J234">
        <v>67</v>
      </c>
      <c r="K234">
        <v>283</v>
      </c>
      <c r="L234">
        <v>202307</v>
      </c>
      <c r="M234">
        <v>39</v>
      </c>
      <c r="N234">
        <v>1</v>
      </c>
      <c r="O234">
        <v>0</v>
      </c>
      <c r="P234">
        <v>5635.6899389999999</v>
      </c>
      <c r="Q234">
        <v>68.265359329999995</v>
      </c>
      <c r="R234">
        <v>80.758500429999998</v>
      </c>
      <c r="S234">
        <v>0</v>
      </c>
      <c r="T234">
        <v>0</v>
      </c>
      <c r="U234">
        <v>0.1699</v>
      </c>
      <c r="V234">
        <v>120</v>
      </c>
      <c r="W234">
        <v>39</v>
      </c>
      <c r="X234">
        <v>81</v>
      </c>
      <c r="Y234">
        <v>777.5</v>
      </c>
      <c r="Z234">
        <v>11200</v>
      </c>
      <c r="AA234">
        <v>0.1</v>
      </c>
      <c r="AB234">
        <v>175.12416540000001</v>
      </c>
      <c r="AC234">
        <v>0</v>
      </c>
      <c r="AD234">
        <v>1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5635.6899389999999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F234" t="s">
        <v>263</v>
      </c>
      <c r="BG234">
        <v>0</v>
      </c>
      <c r="BH234">
        <v>202307</v>
      </c>
      <c r="BI234">
        <v>283</v>
      </c>
      <c r="BJ234">
        <v>81</v>
      </c>
      <c r="BK234">
        <v>5635.6899389999999</v>
      </c>
      <c r="BL234">
        <v>-175.12416540000001</v>
      </c>
      <c r="BM234">
        <v>0.1699</v>
      </c>
      <c r="BN234">
        <v>120</v>
      </c>
      <c r="BO234">
        <v>39</v>
      </c>
      <c r="BP234">
        <v>777.5</v>
      </c>
      <c r="BQ234">
        <v>12</v>
      </c>
      <c r="BR234" s="23">
        <v>0.1</v>
      </c>
      <c r="BS234">
        <v>7</v>
      </c>
      <c r="BU234">
        <v>0</v>
      </c>
      <c r="BV234">
        <v>0</v>
      </c>
      <c r="BY234">
        <v>0</v>
      </c>
      <c r="BZ234" s="9">
        <v>5220.83</v>
      </c>
      <c r="CA234">
        <v>-99.8</v>
      </c>
      <c r="CB234">
        <v>-75.33</v>
      </c>
      <c r="CC234">
        <v>-175.13</v>
      </c>
      <c r="CM234">
        <v>1</v>
      </c>
      <c r="CN234">
        <v>1</v>
      </c>
      <c r="CO234">
        <v>0.59</v>
      </c>
      <c r="CP234" s="9">
        <v>5635.69</v>
      </c>
      <c r="CQ234" s="9">
        <v>3075.45</v>
      </c>
      <c r="CR234" s="9">
        <v>5635.69</v>
      </c>
      <c r="CS234" s="9">
        <v>5223.63</v>
      </c>
      <c r="CT234">
        <v>149.02000000000001</v>
      </c>
      <c r="CU234">
        <v>101.67</v>
      </c>
      <c r="CV234">
        <v>68.27</v>
      </c>
      <c r="CW234">
        <v>57.93</v>
      </c>
      <c r="CX234">
        <v>80.760000000000005</v>
      </c>
      <c r="CY234">
        <v>43.74</v>
      </c>
      <c r="DA234">
        <v>-0.36422275500000001</v>
      </c>
      <c r="DB234">
        <v>0.59427651400000003</v>
      </c>
      <c r="DC234">
        <v>-0.36422275500000001</v>
      </c>
      <c r="FK234" s="9"/>
      <c r="FO234">
        <v>7</v>
      </c>
      <c r="FR234">
        <v>1</v>
      </c>
      <c r="FS234">
        <v>0</v>
      </c>
      <c r="FT234">
        <v>1</v>
      </c>
      <c r="FU234">
        <v>0</v>
      </c>
      <c r="FV234">
        <v>0</v>
      </c>
      <c r="FW234">
        <v>0.50166666699999996</v>
      </c>
      <c r="FX234">
        <v>1</v>
      </c>
      <c r="FY234">
        <v>-1.1124261E-2</v>
      </c>
      <c r="FZ234">
        <v>1.1126319000000001E-2</v>
      </c>
      <c r="GA234">
        <v>0</v>
      </c>
      <c r="GB234">
        <v>0</v>
      </c>
      <c r="GC234">
        <v>0</v>
      </c>
      <c r="GD234">
        <v>1</v>
      </c>
      <c r="GK234">
        <v>0</v>
      </c>
      <c r="GL234">
        <v>0</v>
      </c>
      <c r="GM234">
        <v>0</v>
      </c>
      <c r="GN234">
        <v>1</v>
      </c>
      <c r="GO234">
        <v>0</v>
      </c>
      <c r="GP234">
        <v>0.50166666699999996</v>
      </c>
      <c r="GQ234">
        <v>0.49833333299999999</v>
      </c>
      <c r="GR234">
        <v>0</v>
      </c>
      <c r="GS234">
        <v>1</v>
      </c>
      <c r="GT234">
        <v>0</v>
      </c>
      <c r="GU234">
        <v>0</v>
      </c>
      <c r="GV234">
        <v>0</v>
      </c>
      <c r="GW234">
        <v>0</v>
      </c>
      <c r="GY234">
        <v>6.1592549999999998E-3</v>
      </c>
      <c r="GZ234">
        <v>8.3846849999999994E-3</v>
      </c>
      <c r="HA234">
        <v>0</v>
      </c>
      <c r="HB234">
        <v>0</v>
      </c>
      <c r="HC234">
        <v>0</v>
      </c>
      <c r="HD234">
        <v>1</v>
      </c>
    </row>
    <row r="235" spans="9:212">
      <c r="I235" t="s">
        <v>262</v>
      </c>
      <c r="J235">
        <v>67</v>
      </c>
      <c r="K235">
        <v>284</v>
      </c>
      <c r="L235">
        <v>202308</v>
      </c>
      <c r="M235">
        <v>38</v>
      </c>
      <c r="N235">
        <v>1</v>
      </c>
      <c r="O235">
        <v>0</v>
      </c>
      <c r="P235">
        <v>5567.4245790000004</v>
      </c>
      <c r="Q235">
        <v>68.265359329999995</v>
      </c>
      <c r="R235">
        <v>79.79197671</v>
      </c>
      <c r="S235">
        <v>0</v>
      </c>
      <c r="T235">
        <v>0</v>
      </c>
      <c r="U235">
        <v>0.1699</v>
      </c>
      <c r="V235">
        <v>120</v>
      </c>
      <c r="W235">
        <v>38</v>
      </c>
      <c r="X235">
        <v>82</v>
      </c>
      <c r="Y235">
        <v>777.5</v>
      </c>
      <c r="Z235">
        <v>11200</v>
      </c>
      <c r="AA235">
        <v>0.1</v>
      </c>
      <c r="AB235">
        <v>175.12416540000001</v>
      </c>
      <c r="AC235">
        <v>0</v>
      </c>
      <c r="AD235">
        <v>1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5567.4245790000004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F235" t="s">
        <v>263</v>
      </c>
      <c r="BG235">
        <v>0</v>
      </c>
      <c r="BH235">
        <v>202308</v>
      </c>
      <c r="BI235">
        <v>284</v>
      </c>
      <c r="BJ235">
        <v>82</v>
      </c>
      <c r="BK235">
        <v>5567.4245790000004</v>
      </c>
      <c r="BL235">
        <v>-175.12416540000001</v>
      </c>
      <c r="BM235">
        <v>0.1699</v>
      </c>
      <c r="BN235">
        <v>120</v>
      </c>
      <c r="BO235">
        <v>38</v>
      </c>
      <c r="BP235">
        <v>777.5</v>
      </c>
      <c r="BQ235">
        <v>12</v>
      </c>
      <c r="BR235" s="23">
        <v>0.1</v>
      </c>
      <c r="BS235">
        <v>8</v>
      </c>
      <c r="BU235">
        <v>0</v>
      </c>
      <c r="BV235">
        <v>0</v>
      </c>
      <c r="BY235">
        <v>0</v>
      </c>
      <c r="BZ235" s="9">
        <v>5119.62</v>
      </c>
      <c r="CA235">
        <v>-101.21</v>
      </c>
      <c r="CB235">
        <v>-73.92</v>
      </c>
      <c r="CC235">
        <v>-175.13</v>
      </c>
      <c r="CM235">
        <v>1</v>
      </c>
      <c r="CN235">
        <v>1</v>
      </c>
      <c r="CO235">
        <v>0.57999999999999996</v>
      </c>
      <c r="CP235" s="9">
        <v>5567.42</v>
      </c>
      <c r="CQ235" s="9">
        <v>2958.33</v>
      </c>
      <c r="CR235" s="9">
        <v>5567.42</v>
      </c>
      <c r="CS235" s="9">
        <v>5122.51</v>
      </c>
      <c r="CT235">
        <v>148.06</v>
      </c>
      <c r="CU235">
        <v>99.72</v>
      </c>
      <c r="CV235">
        <v>68.27</v>
      </c>
      <c r="CW235">
        <v>57.63</v>
      </c>
      <c r="CX235">
        <v>79.790000000000006</v>
      </c>
      <c r="CY235">
        <v>42.09</v>
      </c>
      <c r="DA235">
        <v>-0.37229901799999998</v>
      </c>
      <c r="DB235">
        <v>0.59569104100000003</v>
      </c>
      <c r="DC235">
        <v>-0.37229901799999998</v>
      </c>
      <c r="FK235" s="9"/>
      <c r="FO235">
        <v>7</v>
      </c>
      <c r="FR235">
        <v>1</v>
      </c>
      <c r="FS235">
        <v>0</v>
      </c>
      <c r="FT235">
        <v>1</v>
      </c>
      <c r="FU235">
        <v>0</v>
      </c>
      <c r="FV235">
        <v>0</v>
      </c>
      <c r="FW235">
        <v>0.50166666699999996</v>
      </c>
      <c r="FX235">
        <v>1</v>
      </c>
      <c r="FY235">
        <v>-0.178335243</v>
      </c>
      <c r="FZ235">
        <v>8.9097610000000004E-3</v>
      </c>
      <c r="GA235">
        <v>0</v>
      </c>
      <c r="GB235">
        <v>0</v>
      </c>
      <c r="GC235">
        <v>0</v>
      </c>
      <c r="GD235">
        <v>1</v>
      </c>
      <c r="GK235">
        <v>0</v>
      </c>
      <c r="GL235">
        <v>0</v>
      </c>
      <c r="GM235">
        <v>0</v>
      </c>
      <c r="GN235">
        <v>1</v>
      </c>
      <c r="GO235">
        <v>0</v>
      </c>
      <c r="GP235">
        <v>0.50166666699999996</v>
      </c>
      <c r="GQ235">
        <v>0.49833333299999999</v>
      </c>
      <c r="GR235">
        <v>0</v>
      </c>
      <c r="GS235">
        <v>1</v>
      </c>
      <c r="GT235">
        <v>0</v>
      </c>
      <c r="GU235">
        <v>0</v>
      </c>
      <c r="GV235">
        <v>0</v>
      </c>
      <c r="GW235">
        <v>0</v>
      </c>
      <c r="GY235">
        <v>-1.917008E-3</v>
      </c>
      <c r="GZ235">
        <v>9.7992119999999999E-3</v>
      </c>
      <c r="HA235">
        <v>0</v>
      </c>
      <c r="HB235">
        <v>0</v>
      </c>
      <c r="HC235">
        <v>0</v>
      </c>
      <c r="HD235">
        <v>1</v>
      </c>
    </row>
    <row r="236" spans="9:212">
      <c r="I236" t="s">
        <v>262</v>
      </c>
      <c r="J236">
        <v>67</v>
      </c>
      <c r="K236">
        <v>285</v>
      </c>
      <c r="L236">
        <v>202309</v>
      </c>
      <c r="M236">
        <v>37</v>
      </c>
      <c r="N236">
        <v>1</v>
      </c>
      <c r="O236">
        <v>0</v>
      </c>
      <c r="P236">
        <v>5499.1592199999996</v>
      </c>
      <c r="Q236">
        <v>68.265359329999995</v>
      </c>
      <c r="R236">
        <v>78.825452999999996</v>
      </c>
      <c r="S236">
        <v>0</v>
      </c>
      <c r="T236">
        <v>0</v>
      </c>
      <c r="U236">
        <v>0.1699</v>
      </c>
      <c r="V236">
        <v>120</v>
      </c>
      <c r="W236">
        <v>37</v>
      </c>
      <c r="X236">
        <v>83</v>
      </c>
      <c r="Y236">
        <v>777.5</v>
      </c>
      <c r="Z236">
        <v>11200</v>
      </c>
      <c r="AA236">
        <v>0.1</v>
      </c>
      <c r="AB236">
        <v>175.12416540000001</v>
      </c>
      <c r="AC236">
        <v>0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5499.1592199999996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F236" t="s">
        <v>263</v>
      </c>
      <c r="BG236">
        <v>0</v>
      </c>
      <c r="BH236">
        <v>202309</v>
      </c>
      <c r="BI236">
        <v>285</v>
      </c>
      <c r="BJ236">
        <v>83</v>
      </c>
      <c r="BK236">
        <v>5499.1592199999996</v>
      </c>
      <c r="BL236">
        <v>-175.12416540000001</v>
      </c>
      <c r="BM236">
        <v>0.1699</v>
      </c>
      <c r="BN236">
        <v>120</v>
      </c>
      <c r="BO236">
        <v>37</v>
      </c>
      <c r="BP236">
        <v>777.5</v>
      </c>
      <c r="BQ236">
        <v>12</v>
      </c>
      <c r="BR236" s="23">
        <v>0.1</v>
      </c>
      <c r="BS236">
        <v>9</v>
      </c>
      <c r="BU236">
        <v>0</v>
      </c>
      <c r="BV236">
        <v>0</v>
      </c>
      <c r="BY236">
        <v>0</v>
      </c>
      <c r="BZ236" s="9">
        <v>5016.97</v>
      </c>
      <c r="CA236">
        <v>-102.65</v>
      </c>
      <c r="CB236">
        <v>-72.489999999999995</v>
      </c>
      <c r="CC236">
        <v>-175.13</v>
      </c>
      <c r="CM236">
        <v>1</v>
      </c>
      <c r="CN236">
        <v>1</v>
      </c>
      <c r="CO236">
        <v>0.56999999999999995</v>
      </c>
      <c r="CP236" s="9">
        <v>5499.16</v>
      </c>
      <c r="CQ236" s="9">
        <v>2843.4</v>
      </c>
      <c r="CR236" s="9">
        <v>5499.16</v>
      </c>
      <c r="CS236" s="9">
        <v>5020</v>
      </c>
      <c r="CT236">
        <v>147.09</v>
      </c>
      <c r="CU236">
        <v>97.73</v>
      </c>
      <c r="CV236">
        <v>68.27</v>
      </c>
      <c r="CW236">
        <v>57.27</v>
      </c>
      <c r="CX236">
        <v>78.83</v>
      </c>
      <c r="CY236">
        <v>40.450000000000003</v>
      </c>
      <c r="DA236">
        <v>-0.25532043900000001</v>
      </c>
      <c r="DB236">
        <v>0.59481218999999996</v>
      </c>
      <c r="DC236">
        <v>-0.25532043900000001</v>
      </c>
      <c r="FK236" s="9"/>
      <c r="FO236">
        <v>7</v>
      </c>
      <c r="FR236">
        <v>1</v>
      </c>
      <c r="FS236">
        <v>0</v>
      </c>
      <c r="FT236">
        <v>1</v>
      </c>
      <c r="FU236">
        <v>0</v>
      </c>
      <c r="FV236">
        <v>0</v>
      </c>
      <c r="FW236">
        <v>0.50166666699999996</v>
      </c>
      <c r="FX236">
        <v>1</v>
      </c>
      <c r="FY236">
        <v>-3.8302450000000002E-2</v>
      </c>
      <c r="FZ236">
        <v>8.1209990000000003E-3</v>
      </c>
      <c r="GA236">
        <v>0</v>
      </c>
      <c r="GB236">
        <v>0</v>
      </c>
      <c r="GC236">
        <v>0</v>
      </c>
      <c r="GD236">
        <v>1</v>
      </c>
      <c r="GK236">
        <v>0</v>
      </c>
      <c r="GL236">
        <v>0</v>
      </c>
      <c r="GM236">
        <v>0</v>
      </c>
      <c r="GN236">
        <v>1</v>
      </c>
      <c r="GO236">
        <v>0</v>
      </c>
      <c r="GP236">
        <v>0.50166666699999996</v>
      </c>
      <c r="GQ236">
        <v>0.49833333299999999</v>
      </c>
      <c r="GR236">
        <v>0</v>
      </c>
      <c r="GS236">
        <v>1</v>
      </c>
      <c r="GT236">
        <v>0</v>
      </c>
      <c r="GU236">
        <v>0</v>
      </c>
      <c r="GV236">
        <v>0</v>
      </c>
      <c r="GW236">
        <v>0</v>
      </c>
      <c r="GY236">
        <v>0.115061571</v>
      </c>
      <c r="GZ236">
        <v>8.9203600000000004E-3</v>
      </c>
      <c r="HA236">
        <v>0</v>
      </c>
      <c r="HB236">
        <v>0</v>
      </c>
      <c r="HC236">
        <v>0</v>
      </c>
      <c r="HD236">
        <v>1</v>
      </c>
    </row>
    <row r="237" spans="9:212">
      <c r="I237" t="s">
        <v>262</v>
      </c>
      <c r="J237">
        <v>67</v>
      </c>
      <c r="K237">
        <v>286</v>
      </c>
      <c r="L237">
        <v>202310</v>
      </c>
      <c r="M237">
        <v>36</v>
      </c>
      <c r="N237">
        <v>1</v>
      </c>
      <c r="O237">
        <v>0</v>
      </c>
      <c r="P237">
        <v>5430.8938609999996</v>
      </c>
      <c r="Q237">
        <v>68.265359329999995</v>
      </c>
      <c r="R237">
        <v>77.858929290000006</v>
      </c>
      <c r="S237">
        <v>0</v>
      </c>
      <c r="T237">
        <v>0</v>
      </c>
      <c r="U237">
        <v>0.1699</v>
      </c>
      <c r="V237">
        <v>120</v>
      </c>
      <c r="W237">
        <v>36</v>
      </c>
      <c r="X237">
        <v>84</v>
      </c>
      <c r="Y237">
        <v>777.5</v>
      </c>
      <c r="Z237">
        <v>11200</v>
      </c>
      <c r="AA237">
        <v>0.1</v>
      </c>
      <c r="AB237">
        <v>175.12416540000001</v>
      </c>
      <c r="AC237">
        <v>0</v>
      </c>
      <c r="AD237">
        <v>1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5430.8938609999996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F237" t="s">
        <v>263</v>
      </c>
      <c r="BG237">
        <v>0</v>
      </c>
      <c r="BH237">
        <v>202310</v>
      </c>
      <c r="BI237">
        <v>286</v>
      </c>
      <c r="BJ237">
        <v>84</v>
      </c>
      <c r="BK237">
        <v>5430.8938609999996</v>
      </c>
      <c r="BL237">
        <v>-175.12416540000001</v>
      </c>
      <c r="BM237">
        <v>0.1699</v>
      </c>
      <c r="BN237">
        <v>120</v>
      </c>
      <c r="BO237">
        <v>36</v>
      </c>
      <c r="BP237">
        <v>777.5</v>
      </c>
      <c r="BQ237">
        <v>12</v>
      </c>
      <c r="BR237" s="23">
        <v>0.1</v>
      </c>
      <c r="BS237">
        <v>10</v>
      </c>
      <c r="BU237">
        <v>0</v>
      </c>
      <c r="BV237">
        <v>0</v>
      </c>
      <c r="BY237">
        <v>0</v>
      </c>
      <c r="BZ237" s="9">
        <v>4912.87</v>
      </c>
      <c r="CA237">
        <v>-104.1</v>
      </c>
      <c r="CB237">
        <v>-71.03</v>
      </c>
      <c r="CC237">
        <v>-175.13</v>
      </c>
      <c r="CM237">
        <v>1</v>
      </c>
      <c r="CN237">
        <v>1</v>
      </c>
      <c r="CO237">
        <v>0.56000000000000005</v>
      </c>
      <c r="CP237" s="9">
        <v>5430.89</v>
      </c>
      <c r="CQ237" s="9">
        <v>2730.69</v>
      </c>
      <c r="CR237" s="9">
        <v>5430.89</v>
      </c>
      <c r="CS237" s="9">
        <v>4916.09</v>
      </c>
      <c r="CT237">
        <v>146.12</v>
      </c>
      <c r="CU237">
        <v>95.75</v>
      </c>
      <c r="CV237">
        <v>68.27</v>
      </c>
      <c r="CW237">
        <v>56.91</v>
      </c>
      <c r="CX237">
        <v>77.86</v>
      </c>
      <c r="CY237">
        <v>38.840000000000003</v>
      </c>
      <c r="DA237">
        <v>-0.19170173500000001</v>
      </c>
      <c r="DB237">
        <v>0.59492919300000002</v>
      </c>
      <c r="DC237">
        <v>-0.19170173500000001</v>
      </c>
      <c r="FK237" s="9"/>
      <c r="FO237">
        <v>7</v>
      </c>
      <c r="FR237">
        <v>1</v>
      </c>
      <c r="FS237">
        <v>0</v>
      </c>
      <c r="FT237">
        <v>1</v>
      </c>
      <c r="FU237">
        <v>0</v>
      </c>
      <c r="FV237">
        <v>0</v>
      </c>
      <c r="FW237">
        <v>0.50166666699999996</v>
      </c>
      <c r="FX237">
        <v>1</v>
      </c>
      <c r="FY237">
        <v>-2.209829E-2</v>
      </c>
      <c r="FZ237">
        <v>7.787118E-3</v>
      </c>
      <c r="GA237">
        <v>0</v>
      </c>
      <c r="GB237">
        <v>0</v>
      </c>
      <c r="GC237">
        <v>0</v>
      </c>
      <c r="GD237">
        <v>1</v>
      </c>
      <c r="GK237">
        <v>0</v>
      </c>
      <c r="GL237">
        <v>0</v>
      </c>
      <c r="GM237">
        <v>0</v>
      </c>
      <c r="GN237">
        <v>1</v>
      </c>
      <c r="GO237">
        <v>0</v>
      </c>
      <c r="GP237">
        <v>0.50166666699999996</v>
      </c>
      <c r="GQ237">
        <v>0.49833333299999999</v>
      </c>
      <c r="GR237">
        <v>0</v>
      </c>
      <c r="GS237">
        <v>1</v>
      </c>
      <c r="GT237">
        <v>0</v>
      </c>
      <c r="GU237">
        <v>0</v>
      </c>
      <c r="GV237">
        <v>0</v>
      </c>
      <c r="GW237">
        <v>0</v>
      </c>
      <c r="GY237">
        <v>0.178680275</v>
      </c>
      <c r="GZ237">
        <v>9.0373629999999996E-3</v>
      </c>
      <c r="HA237">
        <v>0</v>
      </c>
      <c r="HB237">
        <v>0</v>
      </c>
      <c r="HC237">
        <v>0</v>
      </c>
      <c r="HD237">
        <v>1</v>
      </c>
    </row>
    <row r="238" spans="9:212">
      <c r="I238" t="s">
        <v>262</v>
      </c>
      <c r="J238">
        <v>67</v>
      </c>
      <c r="K238">
        <v>287</v>
      </c>
      <c r="L238">
        <v>202311</v>
      </c>
      <c r="M238">
        <v>35</v>
      </c>
      <c r="N238">
        <v>1</v>
      </c>
      <c r="O238">
        <v>0</v>
      </c>
      <c r="P238">
        <v>5362.6285010000001</v>
      </c>
      <c r="Q238">
        <v>68.265359329999995</v>
      </c>
      <c r="R238">
        <v>76.892405580000002</v>
      </c>
      <c r="S238">
        <v>0</v>
      </c>
      <c r="T238">
        <v>0</v>
      </c>
      <c r="U238">
        <v>0.1699</v>
      </c>
      <c r="V238">
        <v>120</v>
      </c>
      <c r="W238">
        <v>35</v>
      </c>
      <c r="X238">
        <v>85</v>
      </c>
      <c r="Y238">
        <v>777.5</v>
      </c>
      <c r="Z238">
        <v>11200</v>
      </c>
      <c r="AA238">
        <v>0.1</v>
      </c>
      <c r="AB238">
        <v>175.12416540000001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5362.6285010000001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F238" t="s">
        <v>263</v>
      </c>
      <c r="BG238">
        <v>0</v>
      </c>
      <c r="BH238">
        <v>202311</v>
      </c>
      <c r="BI238">
        <v>287</v>
      </c>
      <c r="BJ238">
        <v>85</v>
      </c>
      <c r="BK238">
        <v>5362.6285010000001</v>
      </c>
      <c r="BL238">
        <v>-175.12416540000001</v>
      </c>
      <c r="BM238">
        <v>0.1699</v>
      </c>
      <c r="BN238">
        <v>120</v>
      </c>
      <c r="BO238">
        <v>35</v>
      </c>
      <c r="BP238">
        <v>777.5</v>
      </c>
      <c r="BQ238">
        <v>12</v>
      </c>
      <c r="BR238" s="23">
        <v>0.1</v>
      </c>
      <c r="BS238">
        <v>11</v>
      </c>
      <c r="BU238">
        <v>0</v>
      </c>
      <c r="BV238">
        <v>0</v>
      </c>
      <c r="BY238">
        <v>0</v>
      </c>
      <c r="BZ238" s="9">
        <v>4807.29</v>
      </c>
      <c r="CA238">
        <v>-105.57</v>
      </c>
      <c r="CB238">
        <v>-69.56</v>
      </c>
      <c r="CC238">
        <v>-175.13</v>
      </c>
      <c r="CM238">
        <v>1</v>
      </c>
      <c r="CN238">
        <v>1</v>
      </c>
      <c r="CO238">
        <v>0.54</v>
      </c>
      <c r="CP238" s="9">
        <v>5362.63</v>
      </c>
      <c r="CQ238" s="9">
        <v>2620.48</v>
      </c>
      <c r="CR238" s="9">
        <v>5362.63</v>
      </c>
      <c r="CS238" s="9">
        <v>4810.6499999999996</v>
      </c>
      <c r="CT238">
        <v>145.16</v>
      </c>
      <c r="CU238">
        <v>93.96</v>
      </c>
      <c r="CV238">
        <v>68.27</v>
      </c>
      <c r="CW238">
        <v>56.63</v>
      </c>
      <c r="CX238">
        <v>76.89</v>
      </c>
      <c r="CY238">
        <v>37.32</v>
      </c>
      <c r="DA238">
        <v>-0.37845891399999998</v>
      </c>
      <c r="DB238">
        <v>0.59363066600000003</v>
      </c>
      <c r="DC238">
        <v>-0.37845891399999998</v>
      </c>
      <c r="FK238" s="9"/>
      <c r="FO238">
        <v>7</v>
      </c>
      <c r="FR238">
        <v>1</v>
      </c>
      <c r="FS238">
        <v>0</v>
      </c>
      <c r="FT238">
        <v>1</v>
      </c>
      <c r="FU238">
        <v>0</v>
      </c>
      <c r="FV238">
        <v>0</v>
      </c>
      <c r="FW238">
        <v>0.50166666699999996</v>
      </c>
      <c r="FX238">
        <v>1</v>
      </c>
      <c r="FY238">
        <v>6.1592549999999998E-3</v>
      </c>
      <c r="FZ238">
        <v>8.3846849999999994E-3</v>
      </c>
      <c r="GA238">
        <v>0</v>
      </c>
      <c r="GB238">
        <v>0</v>
      </c>
      <c r="GC238">
        <v>0</v>
      </c>
      <c r="GD238">
        <v>1</v>
      </c>
      <c r="GK238">
        <v>0</v>
      </c>
      <c r="GL238">
        <v>0</v>
      </c>
      <c r="GM238">
        <v>0</v>
      </c>
      <c r="GN238">
        <v>1</v>
      </c>
      <c r="GO238">
        <v>0</v>
      </c>
      <c r="GP238">
        <v>0.50166666699999996</v>
      </c>
      <c r="GQ238">
        <v>0.49833333299999999</v>
      </c>
      <c r="GR238">
        <v>0</v>
      </c>
      <c r="GS238">
        <v>1</v>
      </c>
      <c r="GT238">
        <v>0</v>
      </c>
      <c r="GU238">
        <v>0</v>
      </c>
      <c r="GV238">
        <v>0</v>
      </c>
      <c r="GW238">
        <v>0</v>
      </c>
      <c r="GY238">
        <v>-8.0769039999999993E-3</v>
      </c>
      <c r="GZ238">
        <v>7.7388370000000001E-3</v>
      </c>
      <c r="HA238">
        <v>0</v>
      </c>
      <c r="HB238">
        <v>0</v>
      </c>
      <c r="HC238">
        <v>0</v>
      </c>
      <c r="HD238">
        <v>1</v>
      </c>
    </row>
    <row r="239" spans="9:212">
      <c r="I239" t="s">
        <v>262</v>
      </c>
      <c r="J239">
        <v>67</v>
      </c>
      <c r="K239">
        <v>288</v>
      </c>
      <c r="L239">
        <v>202312</v>
      </c>
      <c r="M239">
        <v>34</v>
      </c>
      <c r="N239">
        <v>1</v>
      </c>
      <c r="O239">
        <v>0</v>
      </c>
      <c r="P239">
        <v>5294.3631420000002</v>
      </c>
      <c r="Q239">
        <v>68.265359329999995</v>
      </c>
      <c r="R239">
        <v>75.925881860000004</v>
      </c>
      <c r="S239">
        <v>0</v>
      </c>
      <c r="T239">
        <v>0</v>
      </c>
      <c r="U239">
        <v>0.1699</v>
      </c>
      <c r="V239">
        <v>120</v>
      </c>
      <c r="W239">
        <v>34</v>
      </c>
      <c r="X239">
        <v>86</v>
      </c>
      <c r="Y239">
        <v>777.5</v>
      </c>
      <c r="Z239">
        <v>11200</v>
      </c>
      <c r="AA239">
        <v>0.1</v>
      </c>
      <c r="AB239">
        <v>175.12416540000001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5294.3631420000002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F239" t="s">
        <v>263</v>
      </c>
      <c r="BG239">
        <v>0</v>
      </c>
      <c r="BH239">
        <v>202312</v>
      </c>
      <c r="BI239">
        <v>288</v>
      </c>
      <c r="BJ239">
        <v>86</v>
      </c>
      <c r="BK239">
        <v>5294.3631420000002</v>
      </c>
      <c r="BL239">
        <v>-175.12416540000001</v>
      </c>
      <c r="BM239">
        <v>0.1699</v>
      </c>
      <c r="BN239">
        <v>120</v>
      </c>
      <c r="BO239">
        <v>34</v>
      </c>
      <c r="BP239">
        <v>777.5</v>
      </c>
      <c r="BQ239">
        <v>12</v>
      </c>
      <c r="BR239" s="23">
        <v>0.1</v>
      </c>
      <c r="BS239">
        <v>12</v>
      </c>
      <c r="BU239">
        <v>0</v>
      </c>
      <c r="BV239">
        <v>0</v>
      </c>
      <c r="BY239">
        <v>0</v>
      </c>
      <c r="BZ239" s="9">
        <v>4700.22</v>
      </c>
      <c r="CA239">
        <v>-107.07</v>
      </c>
      <c r="CB239">
        <v>-68.06</v>
      </c>
      <c r="CC239">
        <v>-175.13</v>
      </c>
      <c r="CM239">
        <v>1</v>
      </c>
      <c r="CN239">
        <v>1</v>
      </c>
      <c r="CO239">
        <v>0.53</v>
      </c>
      <c r="CP239" s="9">
        <v>5294.36</v>
      </c>
      <c r="CQ239" s="9">
        <v>2511.5500000000002</v>
      </c>
      <c r="CR239" s="9">
        <v>5294.36</v>
      </c>
      <c r="CS239" s="9">
        <v>4703.66</v>
      </c>
      <c r="CT239">
        <v>144.19</v>
      </c>
      <c r="CU239">
        <v>92.04</v>
      </c>
      <c r="CV239">
        <v>68.27</v>
      </c>
      <c r="CW239">
        <v>56.26</v>
      </c>
      <c r="CX239">
        <v>75.930000000000007</v>
      </c>
      <c r="CY239">
        <v>35.770000000000003</v>
      </c>
      <c r="DA239">
        <v>-0.19520311300000001</v>
      </c>
      <c r="DB239">
        <v>0.59329463900000001</v>
      </c>
      <c r="DC239">
        <v>-0.19520311300000001</v>
      </c>
      <c r="FK239" s="9"/>
      <c r="FO239">
        <v>7</v>
      </c>
      <c r="FR239">
        <v>1</v>
      </c>
      <c r="FS239">
        <v>0</v>
      </c>
      <c r="FT239">
        <v>1</v>
      </c>
      <c r="FU239">
        <v>0</v>
      </c>
      <c r="FV239">
        <v>0</v>
      </c>
      <c r="FW239">
        <v>0.50166666699999996</v>
      </c>
      <c r="FX239">
        <v>1</v>
      </c>
      <c r="FY239">
        <v>-1.917008E-3</v>
      </c>
      <c r="FZ239">
        <v>9.7992119999999999E-3</v>
      </c>
      <c r="GA239">
        <v>0</v>
      </c>
      <c r="GB239">
        <v>0</v>
      </c>
      <c r="GC239">
        <v>0</v>
      </c>
      <c r="GD239">
        <v>1</v>
      </c>
      <c r="GK239">
        <v>0</v>
      </c>
      <c r="GL239">
        <v>0</v>
      </c>
      <c r="GM239">
        <v>0</v>
      </c>
      <c r="GN239">
        <v>1</v>
      </c>
      <c r="GO239">
        <v>0</v>
      </c>
      <c r="GP239">
        <v>0.50166666699999996</v>
      </c>
      <c r="GQ239">
        <v>0.49833333299999999</v>
      </c>
      <c r="GR239">
        <v>0</v>
      </c>
      <c r="GS239">
        <v>1</v>
      </c>
      <c r="GT239">
        <v>0</v>
      </c>
      <c r="GU239">
        <v>0</v>
      </c>
      <c r="GV239">
        <v>0</v>
      </c>
      <c r="GW239">
        <v>0</v>
      </c>
      <c r="GY239">
        <v>0.175178897</v>
      </c>
      <c r="GZ239">
        <v>7.4028100000000001E-3</v>
      </c>
      <c r="HA239">
        <v>0</v>
      </c>
      <c r="HB239">
        <v>0</v>
      </c>
      <c r="HC239">
        <v>0</v>
      </c>
      <c r="HD239">
        <v>1</v>
      </c>
    </row>
    <row r="240" spans="9:212">
      <c r="I240" t="s">
        <v>262</v>
      </c>
      <c r="J240">
        <v>67</v>
      </c>
      <c r="K240">
        <v>289</v>
      </c>
      <c r="L240">
        <v>202401</v>
      </c>
      <c r="M240">
        <v>33</v>
      </c>
      <c r="N240">
        <v>1</v>
      </c>
      <c r="O240">
        <v>0</v>
      </c>
      <c r="P240">
        <v>5226.0977830000002</v>
      </c>
      <c r="Q240">
        <v>68.265359329999995</v>
      </c>
      <c r="R240">
        <v>74.95935815</v>
      </c>
      <c r="S240">
        <v>0</v>
      </c>
      <c r="T240">
        <v>0</v>
      </c>
      <c r="U240">
        <v>0.1699</v>
      </c>
      <c r="V240">
        <v>120</v>
      </c>
      <c r="W240">
        <v>33</v>
      </c>
      <c r="X240">
        <v>87</v>
      </c>
      <c r="Y240">
        <v>777.5</v>
      </c>
      <c r="Z240">
        <v>11200</v>
      </c>
      <c r="AA240">
        <v>0.1</v>
      </c>
      <c r="AB240">
        <v>175.12416540000001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5226.0977830000002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F240" t="s">
        <v>263</v>
      </c>
      <c r="BG240">
        <v>0</v>
      </c>
      <c r="BH240">
        <v>202401</v>
      </c>
      <c r="BI240">
        <v>289</v>
      </c>
      <c r="BJ240">
        <v>87</v>
      </c>
      <c r="BK240">
        <v>5226.0977830000002</v>
      </c>
      <c r="BL240">
        <v>-175.12416540000001</v>
      </c>
      <c r="BM240">
        <v>0.1699</v>
      </c>
      <c r="BN240">
        <v>120</v>
      </c>
      <c r="BO240">
        <v>33</v>
      </c>
      <c r="BP240">
        <v>777.5</v>
      </c>
      <c r="BQ240">
        <v>12</v>
      </c>
      <c r="BR240" s="23">
        <v>0.1</v>
      </c>
      <c r="BS240">
        <v>1</v>
      </c>
      <c r="BU240">
        <v>0</v>
      </c>
      <c r="BV240">
        <v>0</v>
      </c>
      <c r="BY240">
        <v>0</v>
      </c>
      <c r="BZ240" s="9">
        <v>4591.6400000000003</v>
      </c>
      <c r="CA240">
        <v>-108.59</v>
      </c>
      <c r="CB240">
        <v>-66.55</v>
      </c>
      <c r="CC240">
        <v>-175.13</v>
      </c>
      <c r="CM240">
        <v>1</v>
      </c>
      <c r="CN240">
        <v>1</v>
      </c>
      <c r="CO240">
        <v>0.52</v>
      </c>
      <c r="CP240" s="9">
        <v>5226.1000000000004</v>
      </c>
      <c r="CQ240" s="9">
        <v>2404.4299999999998</v>
      </c>
      <c r="CR240" s="9">
        <v>5226.1000000000004</v>
      </c>
      <c r="CS240" s="9">
        <v>4594.8500000000004</v>
      </c>
      <c r="CT240">
        <v>143.22</v>
      </c>
      <c r="CU240">
        <v>90.37</v>
      </c>
      <c r="CV240">
        <v>68.27</v>
      </c>
      <c r="CW240">
        <v>56.03</v>
      </c>
      <c r="CX240">
        <v>74.959999999999994</v>
      </c>
      <c r="CY240">
        <v>34.35</v>
      </c>
      <c r="DA240">
        <v>-0.53753546699999999</v>
      </c>
      <c r="DB240">
        <v>0.59436716099999998</v>
      </c>
      <c r="DC240">
        <v>-0.53753546699999999</v>
      </c>
      <c r="FK240" s="9"/>
      <c r="FO240">
        <v>7</v>
      </c>
      <c r="FR240">
        <v>1</v>
      </c>
      <c r="FS240">
        <v>0</v>
      </c>
      <c r="FT240">
        <v>1</v>
      </c>
      <c r="FU240">
        <v>0</v>
      </c>
      <c r="FV240">
        <v>0</v>
      </c>
      <c r="FW240">
        <v>0.50166666699999996</v>
      </c>
      <c r="FX240">
        <v>1</v>
      </c>
      <c r="FY240">
        <v>0.115061571</v>
      </c>
      <c r="FZ240">
        <v>8.9203600000000004E-3</v>
      </c>
      <c r="GA240">
        <v>0</v>
      </c>
      <c r="GB240">
        <v>0</v>
      </c>
      <c r="GC240">
        <v>0</v>
      </c>
      <c r="GD240">
        <v>1</v>
      </c>
      <c r="GK240">
        <v>0</v>
      </c>
      <c r="GL240">
        <v>0</v>
      </c>
      <c r="GM240">
        <v>0</v>
      </c>
      <c r="GN240">
        <v>1</v>
      </c>
      <c r="GO240">
        <v>0</v>
      </c>
      <c r="GP240">
        <v>0.50166666699999996</v>
      </c>
      <c r="GQ240">
        <v>0.49833333299999999</v>
      </c>
      <c r="GR240">
        <v>0</v>
      </c>
      <c r="GS240">
        <v>1</v>
      </c>
      <c r="GT240">
        <v>0</v>
      </c>
      <c r="GU240">
        <v>0</v>
      </c>
      <c r="GV240">
        <v>0</v>
      </c>
      <c r="GW240">
        <v>0</v>
      </c>
      <c r="GY240">
        <v>-0.16715345700000001</v>
      </c>
      <c r="GZ240">
        <v>8.4753320000000004E-3</v>
      </c>
      <c r="HA240">
        <v>0</v>
      </c>
      <c r="HB240">
        <v>0</v>
      </c>
      <c r="HC240">
        <v>0</v>
      </c>
      <c r="HD240">
        <v>1</v>
      </c>
    </row>
    <row r="241" spans="9:212">
      <c r="I241" t="s">
        <v>262</v>
      </c>
      <c r="J241">
        <v>67</v>
      </c>
      <c r="K241">
        <v>290</v>
      </c>
      <c r="L241">
        <v>202402</v>
      </c>
      <c r="M241">
        <v>32</v>
      </c>
      <c r="N241">
        <v>1</v>
      </c>
      <c r="O241">
        <v>0</v>
      </c>
      <c r="P241">
        <v>5157.8324229999998</v>
      </c>
      <c r="Q241">
        <v>68.265359329999995</v>
      </c>
      <c r="R241">
        <v>73.992834439999996</v>
      </c>
      <c r="S241">
        <v>0</v>
      </c>
      <c r="T241">
        <v>0</v>
      </c>
      <c r="U241">
        <v>0.1699</v>
      </c>
      <c r="V241">
        <v>120</v>
      </c>
      <c r="W241">
        <v>32</v>
      </c>
      <c r="X241">
        <v>88</v>
      </c>
      <c r="Y241">
        <v>777.5</v>
      </c>
      <c r="Z241">
        <v>11200</v>
      </c>
      <c r="AA241">
        <v>0.1</v>
      </c>
      <c r="AB241">
        <v>175.12416540000001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5157.8324229999998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F241" t="s">
        <v>263</v>
      </c>
      <c r="BG241">
        <v>0</v>
      </c>
      <c r="BH241">
        <v>202402</v>
      </c>
      <c r="BI241">
        <v>290</v>
      </c>
      <c r="BJ241">
        <v>88</v>
      </c>
      <c r="BK241">
        <v>5157.8324229999998</v>
      </c>
      <c r="BL241">
        <v>-175.12416540000001</v>
      </c>
      <c r="BM241">
        <v>0.1699</v>
      </c>
      <c r="BN241">
        <v>120</v>
      </c>
      <c r="BO241">
        <v>32</v>
      </c>
      <c r="BP241">
        <v>777.5</v>
      </c>
      <c r="BQ241">
        <v>12</v>
      </c>
      <c r="BR241" s="23">
        <v>0.1</v>
      </c>
      <c r="BS241">
        <v>2</v>
      </c>
      <c r="BU241">
        <v>0</v>
      </c>
      <c r="BV241">
        <v>0</v>
      </c>
      <c r="BY241">
        <v>0</v>
      </c>
      <c r="BZ241" s="9">
        <v>4481.5200000000004</v>
      </c>
      <c r="CA241">
        <v>-110.12</v>
      </c>
      <c r="CB241">
        <v>-65.010000000000005</v>
      </c>
      <c r="CC241">
        <v>-175.13</v>
      </c>
      <c r="CM241">
        <v>1</v>
      </c>
      <c r="CN241">
        <v>1</v>
      </c>
      <c r="CO241">
        <v>0.51</v>
      </c>
      <c r="CP241" s="9">
        <v>5157.83</v>
      </c>
      <c r="CQ241" s="9">
        <v>2301.0300000000002</v>
      </c>
      <c r="CR241" s="9">
        <v>5157.83</v>
      </c>
      <c r="CS241" s="9">
        <v>4484.6400000000003</v>
      </c>
      <c r="CT241">
        <v>142.26</v>
      </c>
      <c r="CU241">
        <v>88.65</v>
      </c>
      <c r="CV241">
        <v>68.27</v>
      </c>
      <c r="CW241">
        <v>55.74</v>
      </c>
      <c r="CX241">
        <v>73.989999999999995</v>
      </c>
      <c r="CY241">
        <v>32.909999999999997</v>
      </c>
      <c r="DA241">
        <v>-0.48872905</v>
      </c>
      <c r="DB241">
        <v>0.59467745100000002</v>
      </c>
      <c r="DC241">
        <v>-0.48872905</v>
      </c>
      <c r="FK241" s="9"/>
      <c r="FO241">
        <v>7</v>
      </c>
      <c r="FR241">
        <v>1</v>
      </c>
      <c r="FS241">
        <v>0</v>
      </c>
      <c r="FT241">
        <v>1</v>
      </c>
      <c r="FU241">
        <v>0</v>
      </c>
      <c r="FV241">
        <v>0</v>
      </c>
      <c r="FW241">
        <v>0.50166666699999996</v>
      </c>
      <c r="FX241">
        <v>1</v>
      </c>
      <c r="FY241">
        <v>0.178680275</v>
      </c>
      <c r="FZ241">
        <v>9.0373629999999996E-3</v>
      </c>
      <c r="GA241">
        <v>0</v>
      </c>
      <c r="GB241">
        <v>0</v>
      </c>
      <c r="GC241">
        <v>0</v>
      </c>
      <c r="GD241">
        <v>1</v>
      </c>
      <c r="GK241">
        <v>0</v>
      </c>
      <c r="GL241">
        <v>0</v>
      </c>
      <c r="GM241">
        <v>0</v>
      </c>
      <c r="GN241">
        <v>1</v>
      </c>
      <c r="GO241">
        <v>0</v>
      </c>
      <c r="GP241">
        <v>0.50166666699999996</v>
      </c>
      <c r="GQ241">
        <v>0.49833333299999999</v>
      </c>
      <c r="GR241">
        <v>0</v>
      </c>
      <c r="GS241">
        <v>1</v>
      </c>
      <c r="GT241">
        <v>0</v>
      </c>
      <c r="GU241">
        <v>0</v>
      </c>
      <c r="GV241">
        <v>0</v>
      </c>
      <c r="GW241">
        <v>0</v>
      </c>
      <c r="GY241">
        <v>-0.11834704</v>
      </c>
      <c r="GZ241">
        <v>8.7856219999999999E-3</v>
      </c>
      <c r="HA241">
        <v>0</v>
      </c>
      <c r="HB241">
        <v>0</v>
      </c>
      <c r="HC241">
        <v>0</v>
      </c>
      <c r="HD241">
        <v>1</v>
      </c>
    </row>
    <row r="242" spans="9:212">
      <c r="I242" t="s">
        <v>262</v>
      </c>
      <c r="J242">
        <v>67</v>
      </c>
      <c r="K242">
        <v>291</v>
      </c>
      <c r="L242">
        <v>202403</v>
      </c>
      <c r="M242">
        <v>31</v>
      </c>
      <c r="N242">
        <v>1</v>
      </c>
      <c r="O242">
        <v>0</v>
      </c>
      <c r="P242">
        <v>5089.5670639999998</v>
      </c>
      <c r="Q242">
        <v>68.265359329999995</v>
      </c>
      <c r="R242">
        <v>73.026310730000006</v>
      </c>
      <c r="S242">
        <v>0</v>
      </c>
      <c r="T242">
        <v>0</v>
      </c>
      <c r="U242">
        <v>0.1699</v>
      </c>
      <c r="V242">
        <v>120</v>
      </c>
      <c r="W242">
        <v>31</v>
      </c>
      <c r="X242">
        <v>89</v>
      </c>
      <c r="Y242">
        <v>777.5</v>
      </c>
      <c r="Z242">
        <v>11200</v>
      </c>
      <c r="AA242">
        <v>0.1</v>
      </c>
      <c r="AB242">
        <v>175.12416540000001</v>
      </c>
      <c r="AC242">
        <v>0</v>
      </c>
      <c r="AD242">
        <v>1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5089.5670639999998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F242" t="s">
        <v>263</v>
      </c>
      <c r="BG242">
        <v>0</v>
      </c>
      <c r="BH242">
        <v>202403</v>
      </c>
      <c r="BI242">
        <v>291</v>
      </c>
      <c r="BJ242">
        <v>89</v>
      </c>
      <c r="BK242">
        <v>5089.5670639999998</v>
      </c>
      <c r="BL242">
        <v>-175.12416540000001</v>
      </c>
      <c r="BM242">
        <v>0.1699</v>
      </c>
      <c r="BN242">
        <v>120</v>
      </c>
      <c r="BO242">
        <v>31</v>
      </c>
      <c r="BP242">
        <v>777.5</v>
      </c>
      <c r="BQ242">
        <v>12</v>
      </c>
      <c r="BR242" s="23">
        <v>0.1</v>
      </c>
      <c r="BS242">
        <v>3</v>
      </c>
      <c r="BU242">
        <v>0</v>
      </c>
      <c r="BV242">
        <v>0</v>
      </c>
      <c r="BY242">
        <v>0</v>
      </c>
      <c r="BZ242" s="9">
        <v>4369.83</v>
      </c>
      <c r="CA242">
        <v>-111.68</v>
      </c>
      <c r="CB242">
        <v>-63.45</v>
      </c>
      <c r="CC242">
        <v>-175.13</v>
      </c>
      <c r="CM242">
        <v>1</v>
      </c>
      <c r="CN242">
        <v>1</v>
      </c>
      <c r="CO242">
        <v>0.5</v>
      </c>
      <c r="CP242" s="9">
        <v>5089.57</v>
      </c>
      <c r="CQ242" s="9">
        <v>2198.83</v>
      </c>
      <c r="CR242" s="9">
        <v>5089.57</v>
      </c>
      <c r="CS242" s="9">
        <v>4372.6899999999996</v>
      </c>
      <c r="CT242">
        <v>141.29</v>
      </c>
      <c r="CU242">
        <v>86.9</v>
      </c>
      <c r="CV242">
        <v>68.27</v>
      </c>
      <c r="CW242">
        <v>55.41</v>
      </c>
      <c r="CX242">
        <v>73.03</v>
      </c>
      <c r="CY242">
        <v>31.49</v>
      </c>
      <c r="DA242">
        <v>-0.38150627100000001</v>
      </c>
      <c r="DB242">
        <v>0.59701814799999997</v>
      </c>
      <c r="DC242">
        <v>-0.38150627100000001</v>
      </c>
      <c r="FK242" s="9"/>
      <c r="FO242">
        <v>7</v>
      </c>
      <c r="FR242">
        <v>1</v>
      </c>
      <c r="FS242">
        <v>0</v>
      </c>
      <c r="FT242">
        <v>1</v>
      </c>
      <c r="FU242">
        <v>0</v>
      </c>
      <c r="FV242">
        <v>0</v>
      </c>
      <c r="FW242">
        <v>0.50166666699999996</v>
      </c>
      <c r="FX242">
        <v>1</v>
      </c>
      <c r="FY242">
        <v>-8.0769039999999993E-3</v>
      </c>
      <c r="FZ242">
        <v>7.7388370000000001E-3</v>
      </c>
      <c r="GA242">
        <v>0</v>
      </c>
      <c r="GB242">
        <v>0</v>
      </c>
      <c r="GC242">
        <v>0</v>
      </c>
      <c r="GD242">
        <v>1</v>
      </c>
      <c r="GK242">
        <v>0</v>
      </c>
      <c r="GL242">
        <v>0</v>
      </c>
      <c r="GM242">
        <v>0</v>
      </c>
      <c r="GN242">
        <v>1</v>
      </c>
      <c r="GO242">
        <v>0</v>
      </c>
      <c r="GP242">
        <v>0.50166666699999996</v>
      </c>
      <c r="GQ242">
        <v>0.49833333299999999</v>
      </c>
      <c r="GR242">
        <v>0</v>
      </c>
      <c r="GS242">
        <v>1</v>
      </c>
      <c r="GT242">
        <v>0</v>
      </c>
      <c r="GU242">
        <v>0</v>
      </c>
      <c r="GV242">
        <v>0</v>
      </c>
      <c r="GW242">
        <v>0</v>
      </c>
      <c r="GY242">
        <v>-1.1124261E-2</v>
      </c>
      <c r="GZ242">
        <v>1.1126319000000001E-2</v>
      </c>
      <c r="HA242">
        <v>0</v>
      </c>
      <c r="HB242">
        <v>0</v>
      </c>
      <c r="HC242">
        <v>0</v>
      </c>
      <c r="HD242">
        <v>1</v>
      </c>
    </row>
    <row r="243" spans="9:212">
      <c r="I243" t="s">
        <v>262</v>
      </c>
      <c r="J243">
        <v>67</v>
      </c>
      <c r="K243">
        <v>292</v>
      </c>
      <c r="L243">
        <v>202404</v>
      </c>
      <c r="M243">
        <v>30</v>
      </c>
      <c r="N243">
        <v>1</v>
      </c>
      <c r="O243">
        <v>0</v>
      </c>
      <c r="P243">
        <v>5021.3017049999999</v>
      </c>
      <c r="Q243">
        <v>68.265359329999995</v>
      </c>
      <c r="R243">
        <v>72.059787009999994</v>
      </c>
      <c r="S243">
        <v>0</v>
      </c>
      <c r="T243">
        <v>0</v>
      </c>
      <c r="U243">
        <v>0.1699</v>
      </c>
      <c r="V243">
        <v>120</v>
      </c>
      <c r="W243">
        <v>30</v>
      </c>
      <c r="X243">
        <v>90</v>
      </c>
      <c r="Y243">
        <v>777.5</v>
      </c>
      <c r="Z243">
        <v>11200</v>
      </c>
      <c r="AA243">
        <v>0.1</v>
      </c>
      <c r="AB243">
        <v>175.12416540000001</v>
      </c>
      <c r="AC243">
        <v>0</v>
      </c>
      <c r="AD243">
        <v>1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5021.3017049999999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F243" t="s">
        <v>263</v>
      </c>
      <c r="BG243">
        <v>0</v>
      </c>
      <c r="BH243">
        <v>202404</v>
      </c>
      <c r="BI243">
        <v>292</v>
      </c>
      <c r="BJ243">
        <v>90</v>
      </c>
      <c r="BK243">
        <v>5021.3017049999999</v>
      </c>
      <c r="BL243">
        <v>-175.12416540000001</v>
      </c>
      <c r="BM243">
        <v>0.1699</v>
      </c>
      <c r="BN243">
        <v>120</v>
      </c>
      <c r="BO243">
        <v>30</v>
      </c>
      <c r="BP243">
        <v>777.5</v>
      </c>
      <c r="BQ243">
        <v>12</v>
      </c>
      <c r="BR243" s="23">
        <v>0.1</v>
      </c>
      <c r="BS243">
        <v>4</v>
      </c>
      <c r="BU243">
        <v>0</v>
      </c>
      <c r="BV243">
        <v>0</v>
      </c>
      <c r="BY243">
        <v>0</v>
      </c>
      <c r="BZ243" s="9">
        <v>4256.57</v>
      </c>
      <c r="CA243">
        <v>-113.26</v>
      </c>
      <c r="CB243">
        <v>-61.87</v>
      </c>
      <c r="CC243">
        <v>-175.13</v>
      </c>
      <c r="CM243">
        <v>1</v>
      </c>
      <c r="CN243">
        <v>1</v>
      </c>
      <c r="CO243">
        <v>0.49</v>
      </c>
      <c r="CP243" s="9">
        <v>5021.3</v>
      </c>
      <c r="CQ243" s="9">
        <v>2101.36</v>
      </c>
      <c r="CR243" s="9">
        <v>5021.3</v>
      </c>
      <c r="CS243" s="9">
        <v>4259.42</v>
      </c>
      <c r="CT243">
        <v>140.33000000000001</v>
      </c>
      <c r="CU243">
        <v>85.3</v>
      </c>
      <c r="CV243">
        <v>68.27</v>
      </c>
      <c r="CW243">
        <v>55.16</v>
      </c>
      <c r="CX243">
        <v>72.06</v>
      </c>
      <c r="CY243">
        <v>30.14</v>
      </c>
      <c r="DA243">
        <v>-0.54871725299999996</v>
      </c>
      <c r="DB243">
        <v>0.59480158999999999</v>
      </c>
      <c r="DC243">
        <v>-0.54871725299999996</v>
      </c>
      <c r="FK243" s="9"/>
      <c r="FO243">
        <v>7</v>
      </c>
      <c r="FR243">
        <v>1</v>
      </c>
      <c r="FS243">
        <v>0</v>
      </c>
      <c r="FT243">
        <v>1</v>
      </c>
      <c r="FU243">
        <v>0</v>
      </c>
      <c r="FV243">
        <v>0</v>
      </c>
      <c r="FW243">
        <v>0.50166666699999996</v>
      </c>
      <c r="FX243">
        <v>1</v>
      </c>
      <c r="FY243">
        <v>0.175178897</v>
      </c>
      <c r="FZ243">
        <v>7.4028100000000001E-3</v>
      </c>
      <c r="GA243">
        <v>0</v>
      </c>
      <c r="GB243">
        <v>0</v>
      </c>
      <c r="GC243">
        <v>0</v>
      </c>
      <c r="GD243">
        <v>1</v>
      </c>
      <c r="GK243">
        <v>0</v>
      </c>
      <c r="GL243">
        <v>0</v>
      </c>
      <c r="GM243">
        <v>0</v>
      </c>
      <c r="GN243">
        <v>1</v>
      </c>
      <c r="GO243">
        <v>0</v>
      </c>
      <c r="GP243">
        <v>0.50166666699999996</v>
      </c>
      <c r="GQ243">
        <v>0.49833333299999999</v>
      </c>
      <c r="GR243">
        <v>0</v>
      </c>
      <c r="GS243">
        <v>1</v>
      </c>
      <c r="GT243">
        <v>0</v>
      </c>
      <c r="GU243">
        <v>0</v>
      </c>
      <c r="GV243">
        <v>0</v>
      </c>
      <c r="GW243">
        <v>0</v>
      </c>
      <c r="GY243">
        <v>-0.178335243</v>
      </c>
      <c r="GZ243">
        <v>8.9097610000000004E-3</v>
      </c>
      <c r="HA243">
        <v>0</v>
      </c>
      <c r="HB243">
        <v>0</v>
      </c>
      <c r="HC243">
        <v>0</v>
      </c>
      <c r="HD243">
        <v>1</v>
      </c>
    </row>
    <row r="244" spans="9:212">
      <c r="I244" t="s">
        <v>262</v>
      </c>
      <c r="J244">
        <v>67</v>
      </c>
      <c r="K244">
        <v>293</v>
      </c>
      <c r="L244">
        <v>202405</v>
      </c>
      <c r="M244">
        <v>29</v>
      </c>
      <c r="N244">
        <v>1</v>
      </c>
      <c r="O244">
        <v>0</v>
      </c>
      <c r="P244">
        <v>4953.0363450000004</v>
      </c>
      <c r="Q244">
        <v>68.265359329999995</v>
      </c>
      <c r="R244">
        <v>71.093263300000004</v>
      </c>
      <c r="S244">
        <v>0</v>
      </c>
      <c r="T244">
        <v>0</v>
      </c>
      <c r="U244">
        <v>0.1699</v>
      </c>
      <c r="V244">
        <v>120</v>
      </c>
      <c r="W244">
        <v>29</v>
      </c>
      <c r="X244">
        <v>91</v>
      </c>
      <c r="Y244">
        <v>777.5</v>
      </c>
      <c r="Z244">
        <v>11200</v>
      </c>
      <c r="AA244">
        <v>0.1</v>
      </c>
      <c r="AB244">
        <v>175.12416540000001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4953.0363450000004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F244" t="s">
        <v>263</v>
      </c>
      <c r="BG244">
        <v>0</v>
      </c>
      <c r="BH244">
        <v>202405</v>
      </c>
      <c r="BI244">
        <v>293</v>
      </c>
      <c r="BJ244">
        <v>91</v>
      </c>
      <c r="BK244">
        <v>4953.0363450000004</v>
      </c>
      <c r="BL244">
        <v>-175.12416540000001</v>
      </c>
      <c r="BM244">
        <v>0.1699</v>
      </c>
      <c r="BN244">
        <v>120</v>
      </c>
      <c r="BO244">
        <v>29</v>
      </c>
      <c r="BP244">
        <v>777.5</v>
      </c>
      <c r="BQ244">
        <v>12</v>
      </c>
      <c r="BR244" s="23">
        <v>0.1</v>
      </c>
      <c r="BS244">
        <v>5</v>
      </c>
      <c r="BU244">
        <v>0</v>
      </c>
      <c r="BV244">
        <v>0</v>
      </c>
      <c r="BY244">
        <v>0</v>
      </c>
      <c r="BZ244" s="9">
        <v>4141.7</v>
      </c>
      <c r="CA244">
        <v>-114.87</v>
      </c>
      <c r="CB244">
        <v>-60.27</v>
      </c>
      <c r="CC244">
        <v>-175.13</v>
      </c>
      <c r="CM244">
        <v>1</v>
      </c>
      <c r="CN244">
        <v>1</v>
      </c>
      <c r="CO244">
        <v>0.48</v>
      </c>
      <c r="CP244" s="9">
        <v>4953.04</v>
      </c>
      <c r="CQ244" s="9">
        <v>2006.11</v>
      </c>
      <c r="CR244" s="9">
        <v>4953.04</v>
      </c>
      <c r="CS244" s="9">
        <v>4144.63</v>
      </c>
      <c r="CT244">
        <v>139.36000000000001</v>
      </c>
      <c r="CU244">
        <v>83.64</v>
      </c>
      <c r="CV244">
        <v>68.27</v>
      </c>
      <c r="CW244">
        <v>54.86</v>
      </c>
      <c r="CX244">
        <v>71.09</v>
      </c>
      <c r="CY244">
        <v>28.79</v>
      </c>
      <c r="DA244">
        <v>-0.40868446000000003</v>
      </c>
      <c r="DB244">
        <v>0.59401282799999999</v>
      </c>
      <c r="DC244">
        <v>-0.40868446000000003</v>
      </c>
      <c r="FK244" s="9"/>
      <c r="FO244">
        <v>7</v>
      </c>
      <c r="FR244">
        <v>1</v>
      </c>
      <c r="FS244">
        <v>0</v>
      </c>
      <c r="FT244">
        <v>1</v>
      </c>
      <c r="FU244">
        <v>0</v>
      </c>
      <c r="FV244">
        <v>0</v>
      </c>
      <c r="FW244">
        <v>0.50166666699999996</v>
      </c>
      <c r="FX244">
        <v>1</v>
      </c>
      <c r="FY244">
        <v>-0.16715345700000001</v>
      </c>
      <c r="FZ244">
        <v>8.4753320000000004E-3</v>
      </c>
      <c r="GA244">
        <v>0</v>
      </c>
      <c r="GB244">
        <v>0</v>
      </c>
      <c r="GC244">
        <v>0</v>
      </c>
      <c r="GD244">
        <v>1</v>
      </c>
      <c r="GK244">
        <v>0</v>
      </c>
      <c r="GL244">
        <v>0</v>
      </c>
      <c r="GM244">
        <v>0</v>
      </c>
      <c r="GN244">
        <v>1</v>
      </c>
      <c r="GO244">
        <v>0</v>
      </c>
      <c r="GP244">
        <v>0.50166666699999996</v>
      </c>
      <c r="GQ244">
        <v>0.49833333299999999</v>
      </c>
      <c r="GR244">
        <v>0</v>
      </c>
      <c r="GS244">
        <v>1</v>
      </c>
      <c r="GT244">
        <v>0</v>
      </c>
      <c r="GU244">
        <v>0</v>
      </c>
      <c r="GV244">
        <v>0</v>
      </c>
      <c r="GW244">
        <v>0</v>
      </c>
      <c r="GY244">
        <v>-3.8302450000000002E-2</v>
      </c>
      <c r="GZ244">
        <v>8.1209990000000003E-3</v>
      </c>
      <c r="HA244">
        <v>0</v>
      </c>
      <c r="HB244">
        <v>0</v>
      </c>
      <c r="HC244">
        <v>0</v>
      </c>
      <c r="HD244">
        <v>1</v>
      </c>
    </row>
    <row r="245" spans="9:212">
      <c r="I245" t="s">
        <v>262</v>
      </c>
      <c r="J245">
        <v>67</v>
      </c>
      <c r="K245">
        <v>294</v>
      </c>
      <c r="L245">
        <v>202406</v>
      </c>
      <c r="M245">
        <v>28</v>
      </c>
      <c r="N245">
        <v>1</v>
      </c>
      <c r="O245">
        <v>0</v>
      </c>
      <c r="P245">
        <v>4884.7709860000004</v>
      </c>
      <c r="Q245">
        <v>68.265359329999995</v>
      </c>
      <c r="R245">
        <v>70.12673959</v>
      </c>
      <c r="S245">
        <v>0</v>
      </c>
      <c r="T245">
        <v>0</v>
      </c>
      <c r="U245">
        <v>0.1699</v>
      </c>
      <c r="V245">
        <v>120</v>
      </c>
      <c r="W245">
        <v>28</v>
      </c>
      <c r="X245">
        <v>92</v>
      </c>
      <c r="Y245">
        <v>777.5</v>
      </c>
      <c r="Z245">
        <v>11200</v>
      </c>
      <c r="AA245">
        <v>0.1</v>
      </c>
      <c r="AB245">
        <v>175.12416540000001</v>
      </c>
      <c r="AC245">
        <v>0</v>
      </c>
      <c r="AD245">
        <v>1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4884.7709860000004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F245" t="s">
        <v>263</v>
      </c>
      <c r="BG245">
        <v>0</v>
      </c>
      <c r="BH245">
        <v>202406</v>
      </c>
      <c r="BI245">
        <v>294</v>
      </c>
      <c r="BJ245">
        <v>92</v>
      </c>
      <c r="BK245">
        <v>4884.7709860000004</v>
      </c>
      <c r="BL245">
        <v>-175.12416540000001</v>
      </c>
      <c r="BM245">
        <v>0.1699</v>
      </c>
      <c r="BN245">
        <v>120</v>
      </c>
      <c r="BO245">
        <v>28</v>
      </c>
      <c r="BP245">
        <v>777.5</v>
      </c>
      <c r="BQ245">
        <v>12</v>
      </c>
      <c r="BR245" s="23">
        <v>0.1</v>
      </c>
      <c r="BS245">
        <v>6</v>
      </c>
      <c r="BU245">
        <v>0</v>
      </c>
      <c r="BV245">
        <v>0</v>
      </c>
      <c r="BY245">
        <v>0</v>
      </c>
      <c r="BZ245" s="9">
        <v>4025.21</v>
      </c>
      <c r="CA245">
        <v>-116.49</v>
      </c>
      <c r="CB245">
        <v>-58.64</v>
      </c>
      <c r="CC245">
        <v>-175.13</v>
      </c>
      <c r="CM245">
        <v>1</v>
      </c>
      <c r="CN245">
        <v>1</v>
      </c>
      <c r="CO245">
        <v>0.47</v>
      </c>
      <c r="CP245" s="9">
        <v>4884.7700000000004</v>
      </c>
      <c r="CQ245" s="9">
        <v>1912.4</v>
      </c>
      <c r="CR245" s="9">
        <v>4884.7700000000004</v>
      </c>
      <c r="CS245" s="9">
        <v>4028.13</v>
      </c>
      <c r="CT245">
        <v>138.38999999999999</v>
      </c>
      <c r="CU245">
        <v>82.03</v>
      </c>
      <c r="CV245">
        <v>68.27</v>
      </c>
      <c r="CW245">
        <v>54.56</v>
      </c>
      <c r="CX245">
        <v>70.13</v>
      </c>
      <c r="CY245">
        <v>27.47</v>
      </c>
      <c r="DA245">
        <v>-0.3924803</v>
      </c>
      <c r="DB245">
        <v>0.59367894700000001</v>
      </c>
      <c r="DC245">
        <v>-0.3924803</v>
      </c>
      <c r="FK245" s="9"/>
      <c r="FO245">
        <v>7</v>
      </c>
      <c r="FR245">
        <v>1</v>
      </c>
      <c r="FS245">
        <v>0</v>
      </c>
      <c r="FT245">
        <v>1</v>
      </c>
      <c r="FU245">
        <v>0</v>
      </c>
      <c r="FV245">
        <v>0</v>
      </c>
      <c r="FW245">
        <v>0.50166666699999996</v>
      </c>
      <c r="FX245">
        <v>1</v>
      </c>
      <c r="FY245">
        <v>-0.11834704</v>
      </c>
      <c r="FZ245">
        <v>8.7856219999999999E-3</v>
      </c>
      <c r="GA245">
        <v>0</v>
      </c>
      <c r="GB245">
        <v>0</v>
      </c>
      <c r="GC245">
        <v>0</v>
      </c>
      <c r="GD245">
        <v>1</v>
      </c>
      <c r="GK245">
        <v>0</v>
      </c>
      <c r="GL245">
        <v>0</v>
      </c>
      <c r="GM245">
        <v>0</v>
      </c>
      <c r="GN245">
        <v>1</v>
      </c>
      <c r="GO245">
        <v>0</v>
      </c>
      <c r="GP245">
        <v>0.50166666699999996</v>
      </c>
      <c r="GQ245">
        <v>0.49833333299999999</v>
      </c>
      <c r="GR245">
        <v>0</v>
      </c>
      <c r="GS245">
        <v>1</v>
      </c>
      <c r="GT245">
        <v>0</v>
      </c>
      <c r="GU245">
        <v>0</v>
      </c>
      <c r="GV245">
        <v>0</v>
      </c>
      <c r="GW245">
        <v>0</v>
      </c>
      <c r="GY245">
        <v>-2.209829E-2</v>
      </c>
      <c r="GZ245">
        <v>7.787118E-3</v>
      </c>
      <c r="HA245">
        <v>0</v>
      </c>
      <c r="HB245">
        <v>0</v>
      </c>
      <c r="HC245">
        <v>0</v>
      </c>
      <c r="HD245">
        <v>1</v>
      </c>
    </row>
    <row r="246" spans="9:212">
      <c r="I246" t="s">
        <v>262</v>
      </c>
      <c r="J246">
        <v>67</v>
      </c>
      <c r="K246">
        <v>295</v>
      </c>
      <c r="L246">
        <v>202407</v>
      </c>
      <c r="M246">
        <v>27</v>
      </c>
      <c r="N246">
        <v>1</v>
      </c>
      <c r="O246">
        <v>0</v>
      </c>
      <c r="P246">
        <v>4816.5056269999995</v>
      </c>
      <c r="Q246">
        <v>68.265359329999995</v>
      </c>
      <c r="R246">
        <v>69.160215879999996</v>
      </c>
      <c r="S246">
        <v>0</v>
      </c>
      <c r="T246">
        <v>0</v>
      </c>
      <c r="U246">
        <v>0.1699</v>
      </c>
      <c r="V246">
        <v>120</v>
      </c>
      <c r="W246">
        <v>27</v>
      </c>
      <c r="X246">
        <v>93</v>
      </c>
      <c r="Y246">
        <v>777.5</v>
      </c>
      <c r="Z246">
        <v>11200</v>
      </c>
      <c r="AA246">
        <v>0.1</v>
      </c>
      <c r="AB246">
        <v>175.12416540000001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4816.5056269999995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F246" t="s">
        <v>263</v>
      </c>
      <c r="BG246">
        <v>0</v>
      </c>
      <c r="BH246">
        <v>202407</v>
      </c>
      <c r="BI246">
        <v>295</v>
      </c>
      <c r="BJ246">
        <v>93</v>
      </c>
      <c r="BK246">
        <v>4816.5056269999995</v>
      </c>
      <c r="BL246">
        <v>-175.12416540000001</v>
      </c>
      <c r="BM246">
        <v>0.1699</v>
      </c>
      <c r="BN246">
        <v>120</v>
      </c>
      <c r="BO246">
        <v>27</v>
      </c>
      <c r="BP246">
        <v>777.5</v>
      </c>
      <c r="BQ246">
        <v>12</v>
      </c>
      <c r="BR246" s="23">
        <v>0.1</v>
      </c>
      <c r="BS246">
        <v>7</v>
      </c>
      <c r="BU246">
        <v>0</v>
      </c>
      <c r="BV246">
        <v>0</v>
      </c>
      <c r="BY246">
        <v>0</v>
      </c>
      <c r="BZ246" s="9">
        <v>3907.07</v>
      </c>
      <c r="CA246">
        <v>-118.14</v>
      </c>
      <c r="CB246">
        <v>-56.99</v>
      </c>
      <c r="CC246">
        <v>-175.13</v>
      </c>
      <c r="CM246">
        <v>1</v>
      </c>
      <c r="CN246">
        <v>1</v>
      </c>
      <c r="CO246">
        <v>0.47</v>
      </c>
      <c r="CP246" s="9">
        <v>4816.51</v>
      </c>
      <c r="CQ246" s="9">
        <v>1821.58</v>
      </c>
      <c r="CR246" s="9">
        <v>4816.51</v>
      </c>
      <c r="CS246" s="9">
        <v>3910.19</v>
      </c>
      <c r="CT246">
        <v>137.43</v>
      </c>
      <c r="CU246">
        <v>80.45</v>
      </c>
      <c r="CV246">
        <v>68.27</v>
      </c>
      <c r="CW246">
        <v>54.27</v>
      </c>
      <c r="CX246">
        <v>69.16</v>
      </c>
      <c r="CY246">
        <v>26.18</v>
      </c>
      <c r="DA246">
        <v>-0.36422275500000001</v>
      </c>
      <c r="DB246">
        <v>0.59427651400000003</v>
      </c>
      <c r="DC246">
        <v>-0.36422275500000001</v>
      </c>
      <c r="FK246" s="9"/>
      <c r="FO246">
        <v>7</v>
      </c>
      <c r="FR246">
        <v>1</v>
      </c>
      <c r="FS246">
        <v>0</v>
      </c>
      <c r="FT246">
        <v>1</v>
      </c>
      <c r="FU246">
        <v>0</v>
      </c>
      <c r="FV246">
        <v>0</v>
      </c>
      <c r="FW246">
        <v>0.50166666699999996</v>
      </c>
      <c r="FX246">
        <v>1</v>
      </c>
      <c r="FY246">
        <v>-1.1124261E-2</v>
      </c>
      <c r="FZ246">
        <v>1.1126319000000001E-2</v>
      </c>
      <c r="GA246">
        <v>0</v>
      </c>
      <c r="GB246">
        <v>0</v>
      </c>
      <c r="GC246">
        <v>0</v>
      </c>
      <c r="GD246">
        <v>1</v>
      </c>
      <c r="GK246">
        <v>0</v>
      </c>
      <c r="GL246">
        <v>0</v>
      </c>
      <c r="GM246">
        <v>0</v>
      </c>
      <c r="GN246">
        <v>1</v>
      </c>
      <c r="GO246">
        <v>0</v>
      </c>
      <c r="GP246">
        <v>0.50166666699999996</v>
      </c>
      <c r="GQ246">
        <v>0.49833333299999999</v>
      </c>
      <c r="GR246">
        <v>0</v>
      </c>
      <c r="GS246">
        <v>1</v>
      </c>
      <c r="GT246">
        <v>0</v>
      </c>
      <c r="GU246">
        <v>0</v>
      </c>
      <c r="GV246">
        <v>0</v>
      </c>
      <c r="GW246">
        <v>0</v>
      </c>
      <c r="GY246">
        <v>6.1592549999999998E-3</v>
      </c>
      <c r="GZ246">
        <v>8.3846849999999994E-3</v>
      </c>
      <c r="HA246">
        <v>0</v>
      </c>
      <c r="HB246">
        <v>0</v>
      </c>
      <c r="HC246">
        <v>0</v>
      </c>
      <c r="HD246">
        <v>1</v>
      </c>
    </row>
    <row r="247" spans="9:212">
      <c r="I247" t="s">
        <v>262</v>
      </c>
      <c r="J247">
        <v>67</v>
      </c>
      <c r="K247">
        <v>296</v>
      </c>
      <c r="L247">
        <v>202408</v>
      </c>
      <c r="M247">
        <v>26</v>
      </c>
      <c r="N247">
        <v>1</v>
      </c>
      <c r="O247">
        <v>0</v>
      </c>
      <c r="P247">
        <v>4748.2402670000001</v>
      </c>
      <c r="Q247">
        <v>68.265359329999995</v>
      </c>
      <c r="R247">
        <v>68.193692159999998</v>
      </c>
      <c r="S247">
        <v>0</v>
      </c>
      <c r="T247">
        <v>0</v>
      </c>
      <c r="U247">
        <v>0.1699</v>
      </c>
      <c r="V247">
        <v>120</v>
      </c>
      <c r="W247">
        <v>26</v>
      </c>
      <c r="X247">
        <v>94</v>
      </c>
      <c r="Y247">
        <v>777.5</v>
      </c>
      <c r="Z247">
        <v>11200</v>
      </c>
      <c r="AA247">
        <v>0.1</v>
      </c>
      <c r="AB247">
        <v>175.12416540000001</v>
      </c>
      <c r="AC247">
        <v>0</v>
      </c>
      <c r="AD247">
        <v>1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4748.2402670000001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F247" t="s">
        <v>263</v>
      </c>
      <c r="BG247">
        <v>0</v>
      </c>
      <c r="BH247">
        <v>202408</v>
      </c>
      <c r="BI247">
        <v>296</v>
      </c>
      <c r="BJ247">
        <v>94</v>
      </c>
      <c r="BK247">
        <v>4748.2402670000001</v>
      </c>
      <c r="BL247">
        <v>-175.12416540000001</v>
      </c>
      <c r="BM247">
        <v>0.1699</v>
      </c>
      <c r="BN247">
        <v>120</v>
      </c>
      <c r="BO247">
        <v>26</v>
      </c>
      <c r="BP247">
        <v>777.5</v>
      </c>
      <c r="BQ247">
        <v>12</v>
      </c>
      <c r="BR247" s="23">
        <v>0.1</v>
      </c>
      <c r="BS247">
        <v>8</v>
      </c>
      <c r="BU247">
        <v>0</v>
      </c>
      <c r="BV247">
        <v>0</v>
      </c>
      <c r="BY247">
        <v>0</v>
      </c>
      <c r="BZ247" s="9">
        <v>3787.25</v>
      </c>
      <c r="CA247">
        <v>-119.82</v>
      </c>
      <c r="CB247">
        <v>-55.32</v>
      </c>
      <c r="CC247">
        <v>-175.13</v>
      </c>
      <c r="CM247">
        <v>1</v>
      </c>
      <c r="CN247">
        <v>1</v>
      </c>
      <c r="CO247">
        <v>0.46</v>
      </c>
      <c r="CP247" s="9">
        <v>4748.24</v>
      </c>
      <c r="CQ247" s="9">
        <v>1732.1</v>
      </c>
      <c r="CR247" s="9">
        <v>4748.24</v>
      </c>
      <c r="CS247" s="9">
        <v>3790.48</v>
      </c>
      <c r="CT247">
        <v>136.46</v>
      </c>
      <c r="CU247">
        <v>78.900000000000006</v>
      </c>
      <c r="CV247">
        <v>68.27</v>
      </c>
      <c r="CW247">
        <v>53.98</v>
      </c>
      <c r="CX247">
        <v>68.19</v>
      </c>
      <c r="CY247">
        <v>24.93</v>
      </c>
      <c r="DA247">
        <v>-0.37229901799999998</v>
      </c>
      <c r="DB247">
        <v>0.59569104100000003</v>
      </c>
      <c r="DC247">
        <v>-0.37229901799999998</v>
      </c>
      <c r="FK247" s="9"/>
      <c r="FO247">
        <v>7</v>
      </c>
      <c r="FR247">
        <v>1</v>
      </c>
      <c r="FS247">
        <v>0</v>
      </c>
      <c r="FT247">
        <v>1</v>
      </c>
      <c r="FU247">
        <v>0</v>
      </c>
      <c r="FV247">
        <v>0</v>
      </c>
      <c r="FW247">
        <v>0.50166666699999996</v>
      </c>
      <c r="FX247">
        <v>1</v>
      </c>
      <c r="FY247">
        <v>-0.178335243</v>
      </c>
      <c r="FZ247">
        <v>8.9097610000000004E-3</v>
      </c>
      <c r="GA247">
        <v>0</v>
      </c>
      <c r="GB247">
        <v>0</v>
      </c>
      <c r="GC247">
        <v>0</v>
      </c>
      <c r="GD247">
        <v>1</v>
      </c>
      <c r="GK247">
        <v>0</v>
      </c>
      <c r="GL247">
        <v>0</v>
      </c>
      <c r="GM247">
        <v>0</v>
      </c>
      <c r="GN247">
        <v>1</v>
      </c>
      <c r="GO247">
        <v>0</v>
      </c>
      <c r="GP247">
        <v>0.50166666699999996</v>
      </c>
      <c r="GQ247">
        <v>0.49833333299999999</v>
      </c>
      <c r="GR247">
        <v>0</v>
      </c>
      <c r="GS247">
        <v>1</v>
      </c>
      <c r="GT247">
        <v>0</v>
      </c>
      <c r="GU247">
        <v>0</v>
      </c>
      <c r="GV247">
        <v>0</v>
      </c>
      <c r="GW247">
        <v>0</v>
      </c>
      <c r="GY247">
        <v>-1.917008E-3</v>
      </c>
      <c r="GZ247">
        <v>9.7992119999999999E-3</v>
      </c>
      <c r="HA247">
        <v>0</v>
      </c>
      <c r="HB247">
        <v>0</v>
      </c>
      <c r="HC247">
        <v>0</v>
      </c>
      <c r="HD247">
        <v>1</v>
      </c>
    </row>
    <row r="248" spans="9:212">
      <c r="I248" t="s">
        <v>262</v>
      </c>
      <c r="J248">
        <v>67</v>
      </c>
      <c r="K248">
        <v>297</v>
      </c>
      <c r="L248">
        <v>202409</v>
      </c>
      <c r="M248">
        <v>25</v>
      </c>
      <c r="N248">
        <v>1</v>
      </c>
      <c r="O248">
        <v>0</v>
      </c>
      <c r="P248">
        <v>4679.9749080000001</v>
      </c>
      <c r="Q248">
        <v>68.265359329999995</v>
      </c>
      <c r="R248">
        <v>67.227168449999994</v>
      </c>
      <c r="S248">
        <v>0</v>
      </c>
      <c r="T248">
        <v>0</v>
      </c>
      <c r="U248">
        <v>0.1699</v>
      </c>
      <c r="V248">
        <v>120</v>
      </c>
      <c r="W248">
        <v>25</v>
      </c>
      <c r="X248">
        <v>95</v>
      </c>
      <c r="Y248">
        <v>777.5</v>
      </c>
      <c r="Z248">
        <v>11200</v>
      </c>
      <c r="AA248">
        <v>0.1</v>
      </c>
      <c r="AB248">
        <v>175.12416540000001</v>
      </c>
      <c r="AC248">
        <v>0</v>
      </c>
      <c r="AD248">
        <v>1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4679.9749080000001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F248" t="s">
        <v>263</v>
      </c>
      <c r="BG248">
        <v>0</v>
      </c>
      <c r="BH248">
        <v>202409</v>
      </c>
      <c r="BI248">
        <v>297</v>
      </c>
      <c r="BJ248">
        <v>95</v>
      </c>
      <c r="BK248">
        <v>4679.9749080000001</v>
      </c>
      <c r="BL248">
        <v>-175.12416540000001</v>
      </c>
      <c r="BM248">
        <v>0.1699</v>
      </c>
      <c r="BN248">
        <v>120</v>
      </c>
      <c r="BO248">
        <v>25</v>
      </c>
      <c r="BP248">
        <v>777.5</v>
      </c>
      <c r="BQ248">
        <v>12</v>
      </c>
      <c r="BR248" s="23">
        <v>0.1</v>
      </c>
      <c r="BS248">
        <v>9</v>
      </c>
      <c r="BU248">
        <v>0</v>
      </c>
      <c r="BV248">
        <v>0</v>
      </c>
      <c r="BY248">
        <v>0</v>
      </c>
      <c r="BZ248" s="9">
        <v>3665.74</v>
      </c>
      <c r="CA248">
        <v>-121.51</v>
      </c>
      <c r="CB248">
        <v>-53.62</v>
      </c>
      <c r="CC248">
        <v>-175.13</v>
      </c>
      <c r="CM248">
        <v>1</v>
      </c>
      <c r="CN248">
        <v>1</v>
      </c>
      <c r="CO248">
        <v>0.45</v>
      </c>
      <c r="CP248" s="9">
        <v>4679.97</v>
      </c>
      <c r="CQ248" s="9">
        <v>1644.42</v>
      </c>
      <c r="CR248" s="9">
        <v>4679.97</v>
      </c>
      <c r="CS248" s="9">
        <v>3669.13</v>
      </c>
      <c r="CT248">
        <v>135.49</v>
      </c>
      <c r="CU248">
        <v>77.33</v>
      </c>
      <c r="CV248">
        <v>68.27</v>
      </c>
      <c r="CW248">
        <v>53.65</v>
      </c>
      <c r="CX248">
        <v>67.23</v>
      </c>
      <c r="CY248">
        <v>23.68</v>
      </c>
      <c r="DA248">
        <v>-0.25532043900000001</v>
      </c>
      <c r="DB248">
        <v>0.59481218999999996</v>
      </c>
      <c r="DC248">
        <v>-0.25532043900000001</v>
      </c>
      <c r="FK248" s="9"/>
      <c r="FO248">
        <v>7</v>
      </c>
      <c r="FR248">
        <v>1</v>
      </c>
      <c r="FS248">
        <v>0</v>
      </c>
      <c r="FT248">
        <v>1</v>
      </c>
      <c r="FU248">
        <v>0</v>
      </c>
      <c r="FV248">
        <v>0</v>
      </c>
      <c r="FW248">
        <v>0.50166666699999996</v>
      </c>
      <c r="FX248">
        <v>1</v>
      </c>
      <c r="FY248">
        <v>-3.8302450000000002E-2</v>
      </c>
      <c r="FZ248">
        <v>8.1209990000000003E-3</v>
      </c>
      <c r="GA248">
        <v>0</v>
      </c>
      <c r="GB248">
        <v>0</v>
      </c>
      <c r="GC248">
        <v>0</v>
      </c>
      <c r="GD248">
        <v>1</v>
      </c>
      <c r="GK248">
        <v>0</v>
      </c>
      <c r="GL248">
        <v>0</v>
      </c>
      <c r="GM248">
        <v>0</v>
      </c>
      <c r="GN248">
        <v>1</v>
      </c>
      <c r="GO248">
        <v>0</v>
      </c>
      <c r="GP248">
        <v>0.50166666699999996</v>
      </c>
      <c r="GQ248">
        <v>0.49833333299999999</v>
      </c>
      <c r="GR248">
        <v>0</v>
      </c>
      <c r="GS248">
        <v>1</v>
      </c>
      <c r="GT248">
        <v>0</v>
      </c>
      <c r="GU248">
        <v>0</v>
      </c>
      <c r="GV248">
        <v>0</v>
      </c>
      <c r="GW248">
        <v>0</v>
      </c>
      <c r="GY248">
        <v>0.115061571</v>
      </c>
      <c r="GZ248">
        <v>8.9203600000000004E-3</v>
      </c>
      <c r="HA248">
        <v>0</v>
      </c>
      <c r="HB248">
        <v>0</v>
      </c>
      <c r="HC248">
        <v>0</v>
      </c>
      <c r="HD248">
        <v>1</v>
      </c>
    </row>
    <row r="249" spans="9:212">
      <c r="I249" t="s">
        <v>262</v>
      </c>
      <c r="J249">
        <v>67</v>
      </c>
      <c r="K249">
        <v>298</v>
      </c>
      <c r="L249">
        <v>202410</v>
      </c>
      <c r="M249">
        <v>24</v>
      </c>
      <c r="N249">
        <v>1</v>
      </c>
      <c r="O249">
        <v>0</v>
      </c>
      <c r="P249">
        <v>4611.7095490000002</v>
      </c>
      <c r="Q249">
        <v>68.265359329999995</v>
      </c>
      <c r="R249">
        <v>66.260644740000004</v>
      </c>
      <c r="S249">
        <v>0</v>
      </c>
      <c r="T249">
        <v>0</v>
      </c>
      <c r="U249">
        <v>0.1699</v>
      </c>
      <c r="V249">
        <v>120</v>
      </c>
      <c r="W249">
        <v>24</v>
      </c>
      <c r="X249">
        <v>96</v>
      </c>
      <c r="Y249">
        <v>777.5</v>
      </c>
      <c r="Z249">
        <v>11200</v>
      </c>
      <c r="AA249">
        <v>0.1</v>
      </c>
      <c r="AB249">
        <v>175.12416540000001</v>
      </c>
      <c r="AC249">
        <v>0</v>
      </c>
      <c r="AD249">
        <v>1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4611.7095490000002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F249" t="s">
        <v>263</v>
      </c>
      <c r="BG249">
        <v>0</v>
      </c>
      <c r="BH249">
        <v>202410</v>
      </c>
      <c r="BI249">
        <v>298</v>
      </c>
      <c r="BJ249">
        <v>96</v>
      </c>
      <c r="BK249">
        <v>4611.7095490000002</v>
      </c>
      <c r="BL249">
        <v>-175.12416540000001</v>
      </c>
      <c r="BM249">
        <v>0.1699</v>
      </c>
      <c r="BN249">
        <v>120</v>
      </c>
      <c r="BO249">
        <v>24</v>
      </c>
      <c r="BP249">
        <v>777.5</v>
      </c>
      <c r="BQ249">
        <v>12</v>
      </c>
      <c r="BR249" s="23">
        <v>0.1</v>
      </c>
      <c r="BS249">
        <v>10</v>
      </c>
      <c r="BU249">
        <v>0</v>
      </c>
      <c r="BV249">
        <v>0</v>
      </c>
      <c r="BY249">
        <v>0</v>
      </c>
      <c r="BZ249" s="9">
        <v>3542.51</v>
      </c>
      <c r="CA249">
        <v>-123.23</v>
      </c>
      <c r="CB249">
        <v>-51.9</v>
      </c>
      <c r="CC249">
        <v>-175.13</v>
      </c>
      <c r="CM249">
        <v>1</v>
      </c>
      <c r="CN249">
        <v>1</v>
      </c>
      <c r="CO249">
        <v>0.44</v>
      </c>
      <c r="CP249" s="9">
        <v>4611.71</v>
      </c>
      <c r="CQ249" s="9">
        <v>1558.55</v>
      </c>
      <c r="CR249" s="9">
        <v>4611.71</v>
      </c>
      <c r="CS249" s="9">
        <v>3546.13</v>
      </c>
      <c r="CT249">
        <v>134.53</v>
      </c>
      <c r="CU249">
        <v>75.760000000000005</v>
      </c>
      <c r="CV249">
        <v>68.27</v>
      </c>
      <c r="CW249">
        <v>53.31</v>
      </c>
      <c r="CX249">
        <v>66.260000000000005</v>
      </c>
      <c r="CY249">
        <v>22.46</v>
      </c>
      <c r="DA249">
        <v>-0.19170173500000001</v>
      </c>
      <c r="DB249">
        <v>0.59492919300000002</v>
      </c>
      <c r="DC249">
        <v>-0.19170173500000001</v>
      </c>
      <c r="FK249" s="9"/>
      <c r="FO249">
        <v>7</v>
      </c>
      <c r="FR249">
        <v>1</v>
      </c>
      <c r="FS249">
        <v>0</v>
      </c>
      <c r="FT249">
        <v>1</v>
      </c>
      <c r="FU249">
        <v>0</v>
      </c>
      <c r="FV249">
        <v>0</v>
      </c>
      <c r="FW249">
        <v>0.50166666699999996</v>
      </c>
      <c r="FX249">
        <v>1</v>
      </c>
      <c r="FY249">
        <v>-2.209829E-2</v>
      </c>
      <c r="FZ249">
        <v>7.787118E-3</v>
      </c>
      <c r="GA249">
        <v>0</v>
      </c>
      <c r="GB249">
        <v>0</v>
      </c>
      <c r="GC249">
        <v>0</v>
      </c>
      <c r="GD249">
        <v>1</v>
      </c>
      <c r="GK249">
        <v>0</v>
      </c>
      <c r="GL249">
        <v>0</v>
      </c>
      <c r="GM249">
        <v>0</v>
      </c>
      <c r="GN249">
        <v>1</v>
      </c>
      <c r="GO249">
        <v>0</v>
      </c>
      <c r="GP249">
        <v>0.50166666699999996</v>
      </c>
      <c r="GQ249">
        <v>0.49833333299999999</v>
      </c>
      <c r="GR249">
        <v>0</v>
      </c>
      <c r="GS249">
        <v>1</v>
      </c>
      <c r="GT249">
        <v>0</v>
      </c>
      <c r="GU249">
        <v>0</v>
      </c>
      <c r="GV249">
        <v>0</v>
      </c>
      <c r="GW249">
        <v>0</v>
      </c>
      <c r="GY249">
        <v>0.178680275</v>
      </c>
      <c r="GZ249">
        <v>9.0373629999999996E-3</v>
      </c>
      <c r="HA249">
        <v>0</v>
      </c>
      <c r="HB249">
        <v>0</v>
      </c>
      <c r="HC249">
        <v>0</v>
      </c>
      <c r="HD249">
        <v>1</v>
      </c>
    </row>
    <row r="250" spans="9:212">
      <c r="I250" t="s">
        <v>262</v>
      </c>
      <c r="J250">
        <v>67</v>
      </c>
      <c r="K250">
        <v>299</v>
      </c>
      <c r="L250">
        <v>202411</v>
      </c>
      <c r="M250">
        <v>23</v>
      </c>
      <c r="N250">
        <v>1</v>
      </c>
      <c r="O250">
        <v>0</v>
      </c>
      <c r="P250">
        <v>4543.4441889999998</v>
      </c>
      <c r="Q250">
        <v>68.265359329999995</v>
      </c>
      <c r="R250">
        <v>65.294121029999999</v>
      </c>
      <c r="S250">
        <v>0</v>
      </c>
      <c r="T250">
        <v>0</v>
      </c>
      <c r="U250">
        <v>0.1699</v>
      </c>
      <c r="V250">
        <v>120</v>
      </c>
      <c r="W250">
        <v>23</v>
      </c>
      <c r="X250">
        <v>97</v>
      </c>
      <c r="Y250">
        <v>777.5</v>
      </c>
      <c r="Z250">
        <v>11200</v>
      </c>
      <c r="AA250">
        <v>0.1</v>
      </c>
      <c r="AB250">
        <v>175.12416540000001</v>
      </c>
      <c r="AC250">
        <v>0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4543.4441889999998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F250" t="s">
        <v>263</v>
      </c>
      <c r="BG250">
        <v>0</v>
      </c>
      <c r="BH250">
        <v>202411</v>
      </c>
      <c r="BI250">
        <v>299</v>
      </c>
      <c r="BJ250">
        <v>97</v>
      </c>
      <c r="BK250">
        <v>4543.4441889999998</v>
      </c>
      <c r="BL250">
        <v>-175.12416540000001</v>
      </c>
      <c r="BM250">
        <v>0.1699</v>
      </c>
      <c r="BN250">
        <v>120</v>
      </c>
      <c r="BO250">
        <v>23</v>
      </c>
      <c r="BP250">
        <v>777.5</v>
      </c>
      <c r="BQ250">
        <v>12</v>
      </c>
      <c r="BR250" s="23">
        <v>0.1</v>
      </c>
      <c r="BS250">
        <v>11</v>
      </c>
      <c r="BU250">
        <v>0</v>
      </c>
      <c r="BV250">
        <v>0</v>
      </c>
      <c r="BY250">
        <v>0</v>
      </c>
      <c r="BZ250" s="9">
        <v>3417.53</v>
      </c>
      <c r="CA250">
        <v>-124.98</v>
      </c>
      <c r="CB250">
        <v>-50.16</v>
      </c>
      <c r="CC250">
        <v>-175.13</v>
      </c>
      <c r="CM250">
        <v>1</v>
      </c>
      <c r="CN250">
        <v>1</v>
      </c>
      <c r="CO250">
        <v>0.43</v>
      </c>
      <c r="CP250" s="9">
        <v>4543.4399999999996</v>
      </c>
      <c r="CQ250" s="9">
        <v>1474.63</v>
      </c>
      <c r="CR250" s="9">
        <v>4543.4399999999996</v>
      </c>
      <c r="CS250" s="9">
        <v>3421.3</v>
      </c>
      <c r="CT250">
        <v>133.56</v>
      </c>
      <c r="CU250">
        <v>74.349999999999994</v>
      </c>
      <c r="CV250">
        <v>68.27</v>
      </c>
      <c r="CW250">
        <v>53.05</v>
      </c>
      <c r="CX250">
        <v>65.290000000000006</v>
      </c>
      <c r="CY250">
        <v>21.3</v>
      </c>
      <c r="DA250">
        <v>-0.37845891399999998</v>
      </c>
      <c r="DB250">
        <v>0.59363066600000003</v>
      </c>
      <c r="DC250">
        <v>-0.37845891399999998</v>
      </c>
      <c r="FK250" s="9"/>
      <c r="FO250">
        <v>7</v>
      </c>
      <c r="FR250">
        <v>1</v>
      </c>
      <c r="FS250">
        <v>0</v>
      </c>
      <c r="FT250">
        <v>1</v>
      </c>
      <c r="FU250">
        <v>0</v>
      </c>
      <c r="FV250">
        <v>0</v>
      </c>
      <c r="FW250">
        <v>0.50166666699999996</v>
      </c>
      <c r="FX250">
        <v>1</v>
      </c>
      <c r="FY250">
        <v>6.1592549999999998E-3</v>
      </c>
      <c r="FZ250">
        <v>8.3846849999999994E-3</v>
      </c>
      <c r="GA250">
        <v>0</v>
      </c>
      <c r="GB250">
        <v>0</v>
      </c>
      <c r="GC250">
        <v>0</v>
      </c>
      <c r="GD250">
        <v>1</v>
      </c>
      <c r="GK250">
        <v>0</v>
      </c>
      <c r="GL250">
        <v>0</v>
      </c>
      <c r="GM250">
        <v>0</v>
      </c>
      <c r="GN250">
        <v>1</v>
      </c>
      <c r="GO250">
        <v>0</v>
      </c>
      <c r="GP250">
        <v>0.50166666699999996</v>
      </c>
      <c r="GQ250">
        <v>0.49833333299999999</v>
      </c>
      <c r="GR250">
        <v>0</v>
      </c>
      <c r="GS250">
        <v>1</v>
      </c>
      <c r="GT250">
        <v>0</v>
      </c>
      <c r="GU250">
        <v>0</v>
      </c>
      <c r="GV250">
        <v>0</v>
      </c>
      <c r="GW250">
        <v>0</v>
      </c>
      <c r="GY250">
        <v>-8.0769039999999993E-3</v>
      </c>
      <c r="GZ250">
        <v>7.7388370000000001E-3</v>
      </c>
      <c r="HA250">
        <v>0</v>
      </c>
      <c r="HB250">
        <v>0</v>
      </c>
      <c r="HC250">
        <v>0</v>
      </c>
      <c r="HD250">
        <v>1</v>
      </c>
    </row>
    <row r="251" spans="9:212">
      <c r="I251" t="s">
        <v>262</v>
      </c>
      <c r="J251">
        <v>67</v>
      </c>
      <c r="K251">
        <v>300</v>
      </c>
      <c r="L251">
        <v>202412</v>
      </c>
      <c r="M251">
        <v>22</v>
      </c>
      <c r="N251">
        <v>1</v>
      </c>
      <c r="O251">
        <v>0</v>
      </c>
      <c r="P251">
        <v>4475.1788299999998</v>
      </c>
      <c r="Q251">
        <v>68.265359329999995</v>
      </c>
      <c r="R251">
        <v>64.327597310000002</v>
      </c>
      <c r="S251">
        <v>0</v>
      </c>
      <c r="T251">
        <v>0</v>
      </c>
      <c r="U251">
        <v>0.1699</v>
      </c>
      <c r="V251">
        <v>120</v>
      </c>
      <c r="W251">
        <v>22</v>
      </c>
      <c r="X251">
        <v>98</v>
      </c>
      <c r="Y251">
        <v>777.5</v>
      </c>
      <c r="Z251">
        <v>11200</v>
      </c>
      <c r="AA251">
        <v>0.1</v>
      </c>
      <c r="AB251">
        <v>175.12416540000001</v>
      </c>
      <c r="AC251">
        <v>0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4475.1788299999998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F251" t="s">
        <v>263</v>
      </c>
      <c r="BG251">
        <v>0</v>
      </c>
      <c r="BH251">
        <v>202412</v>
      </c>
      <c r="BI251">
        <v>300</v>
      </c>
      <c r="BJ251">
        <v>98</v>
      </c>
      <c r="BK251">
        <v>4475.1788299999998</v>
      </c>
      <c r="BL251">
        <v>-175.12416540000001</v>
      </c>
      <c r="BM251">
        <v>0.1699</v>
      </c>
      <c r="BN251">
        <v>120</v>
      </c>
      <c r="BO251">
        <v>22</v>
      </c>
      <c r="BP251">
        <v>777.5</v>
      </c>
      <c r="BQ251">
        <v>12</v>
      </c>
      <c r="BR251" s="23">
        <v>0.1</v>
      </c>
      <c r="BS251">
        <v>12</v>
      </c>
      <c r="BU251">
        <v>0</v>
      </c>
      <c r="BV251">
        <v>0</v>
      </c>
      <c r="BY251">
        <v>0</v>
      </c>
      <c r="BZ251" s="9">
        <v>3290.79</v>
      </c>
      <c r="CA251">
        <v>-126.75</v>
      </c>
      <c r="CB251">
        <v>-48.39</v>
      </c>
      <c r="CC251">
        <v>-175.13</v>
      </c>
      <c r="CM251">
        <v>1</v>
      </c>
      <c r="CN251">
        <v>1</v>
      </c>
      <c r="CO251">
        <v>0.42</v>
      </c>
      <c r="CP251" s="9">
        <v>4475.18</v>
      </c>
      <c r="CQ251" s="9">
        <v>1391.97</v>
      </c>
      <c r="CR251" s="9">
        <v>4475.18</v>
      </c>
      <c r="CS251" s="9">
        <v>3294.65</v>
      </c>
      <c r="CT251">
        <v>132.59</v>
      </c>
      <c r="CU251">
        <v>72.819999999999993</v>
      </c>
      <c r="CV251">
        <v>68.27</v>
      </c>
      <c r="CW251">
        <v>52.7</v>
      </c>
      <c r="CX251">
        <v>64.33</v>
      </c>
      <c r="CY251">
        <v>20.13</v>
      </c>
      <c r="DA251">
        <v>-0.19520311300000001</v>
      </c>
      <c r="DB251">
        <v>0.59329463900000001</v>
      </c>
      <c r="DC251">
        <v>-0.19520311300000001</v>
      </c>
      <c r="FK251" s="9"/>
      <c r="FO251">
        <v>7</v>
      </c>
      <c r="FR251">
        <v>1</v>
      </c>
      <c r="FS251">
        <v>0</v>
      </c>
      <c r="FT251">
        <v>1</v>
      </c>
      <c r="FU251">
        <v>0</v>
      </c>
      <c r="FV251">
        <v>0</v>
      </c>
      <c r="FW251">
        <v>0.50166666699999996</v>
      </c>
      <c r="FX251">
        <v>1</v>
      </c>
      <c r="FY251">
        <v>-1.917008E-3</v>
      </c>
      <c r="FZ251">
        <v>9.7992119999999999E-3</v>
      </c>
      <c r="GA251">
        <v>0</v>
      </c>
      <c r="GB251">
        <v>0</v>
      </c>
      <c r="GC251">
        <v>0</v>
      </c>
      <c r="GD251">
        <v>1</v>
      </c>
      <c r="GK251">
        <v>0</v>
      </c>
      <c r="GL251">
        <v>0</v>
      </c>
      <c r="GM251">
        <v>0</v>
      </c>
      <c r="GN251">
        <v>1</v>
      </c>
      <c r="GO251">
        <v>0</v>
      </c>
      <c r="GP251">
        <v>0.50166666699999996</v>
      </c>
      <c r="GQ251">
        <v>0.49833333299999999</v>
      </c>
      <c r="GR251">
        <v>0</v>
      </c>
      <c r="GS251">
        <v>1</v>
      </c>
      <c r="GT251">
        <v>0</v>
      </c>
      <c r="GU251">
        <v>0</v>
      </c>
      <c r="GV251">
        <v>0</v>
      </c>
      <c r="GW251">
        <v>0</v>
      </c>
      <c r="GY251">
        <v>0.175178897</v>
      </c>
      <c r="GZ251">
        <v>7.4028100000000001E-3</v>
      </c>
      <c r="HA251">
        <v>0</v>
      </c>
      <c r="HB251">
        <v>0</v>
      </c>
      <c r="HC251">
        <v>0</v>
      </c>
      <c r="HD251">
        <v>1</v>
      </c>
    </row>
    <row r="252" spans="9:212">
      <c r="I252" t="s">
        <v>262</v>
      </c>
      <c r="J252">
        <v>67</v>
      </c>
      <c r="K252">
        <v>301</v>
      </c>
      <c r="L252">
        <v>202501</v>
      </c>
      <c r="M252">
        <v>21</v>
      </c>
      <c r="N252">
        <v>1</v>
      </c>
      <c r="O252">
        <v>0</v>
      </c>
      <c r="P252">
        <v>4406.9134709999998</v>
      </c>
      <c r="Q252">
        <v>68.265359329999995</v>
      </c>
      <c r="R252">
        <v>63.361073599999997</v>
      </c>
      <c r="S252">
        <v>0</v>
      </c>
      <c r="T252">
        <v>0</v>
      </c>
      <c r="U252">
        <v>0.1699</v>
      </c>
      <c r="V252">
        <v>120</v>
      </c>
      <c r="W252">
        <v>21</v>
      </c>
      <c r="X252">
        <v>99</v>
      </c>
      <c r="Y252">
        <v>777.5</v>
      </c>
      <c r="Z252">
        <v>11200</v>
      </c>
      <c r="AA252">
        <v>0.1</v>
      </c>
      <c r="AB252">
        <v>175.12416540000001</v>
      </c>
      <c r="AC252">
        <v>0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4406.9134709999998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F252" t="s">
        <v>263</v>
      </c>
      <c r="BG252">
        <v>0</v>
      </c>
      <c r="BH252">
        <v>202501</v>
      </c>
      <c r="BI252">
        <v>301</v>
      </c>
      <c r="BJ252">
        <v>99</v>
      </c>
      <c r="BK252">
        <v>4406.9134709999998</v>
      </c>
      <c r="BL252">
        <v>-175.12416540000001</v>
      </c>
      <c r="BM252">
        <v>0.1699</v>
      </c>
      <c r="BN252">
        <v>120</v>
      </c>
      <c r="BO252">
        <v>21</v>
      </c>
      <c r="BP252">
        <v>777.5</v>
      </c>
      <c r="BQ252">
        <v>12</v>
      </c>
      <c r="BR252" s="23">
        <v>0.1</v>
      </c>
      <c r="BS252">
        <v>1</v>
      </c>
      <c r="BU252">
        <v>0</v>
      </c>
      <c r="BV252">
        <v>0</v>
      </c>
      <c r="BY252">
        <v>0</v>
      </c>
      <c r="BZ252" s="9">
        <v>3162.25</v>
      </c>
      <c r="CA252">
        <v>-128.54</v>
      </c>
      <c r="CB252">
        <v>-46.59</v>
      </c>
      <c r="CC252">
        <v>-175.13</v>
      </c>
      <c r="CM252">
        <v>1</v>
      </c>
      <c r="CN252">
        <v>1</v>
      </c>
      <c r="CO252">
        <v>0.41</v>
      </c>
      <c r="CP252" s="9">
        <v>4406.91</v>
      </c>
      <c r="CQ252" s="9">
        <v>1310.83</v>
      </c>
      <c r="CR252" s="9">
        <v>4406.91</v>
      </c>
      <c r="CS252" s="9">
        <v>3165.86</v>
      </c>
      <c r="CT252">
        <v>131.63</v>
      </c>
      <c r="CU252">
        <v>71.510000000000005</v>
      </c>
      <c r="CV252">
        <v>68.27</v>
      </c>
      <c r="CW252">
        <v>52.48</v>
      </c>
      <c r="CX252">
        <v>63.36</v>
      </c>
      <c r="CY252">
        <v>19.03</v>
      </c>
      <c r="DA252">
        <v>-0.53753546699999999</v>
      </c>
      <c r="DB252">
        <v>0.59436716099999998</v>
      </c>
      <c r="DC252">
        <v>-0.53753546699999999</v>
      </c>
      <c r="FK252" s="9"/>
      <c r="FO252">
        <v>7</v>
      </c>
      <c r="FR252">
        <v>1</v>
      </c>
      <c r="FS252">
        <v>0</v>
      </c>
      <c r="FT252">
        <v>1</v>
      </c>
      <c r="FU252">
        <v>0</v>
      </c>
      <c r="FV252">
        <v>0</v>
      </c>
      <c r="FW252">
        <v>0.50166666699999996</v>
      </c>
      <c r="FX252">
        <v>1</v>
      </c>
      <c r="FY252">
        <v>0.115061571</v>
      </c>
      <c r="FZ252">
        <v>8.9203600000000004E-3</v>
      </c>
      <c r="GA252">
        <v>0</v>
      </c>
      <c r="GB252">
        <v>0</v>
      </c>
      <c r="GC252">
        <v>0</v>
      </c>
      <c r="GD252">
        <v>1</v>
      </c>
      <c r="GK252">
        <v>0</v>
      </c>
      <c r="GL252">
        <v>0</v>
      </c>
      <c r="GM252">
        <v>0</v>
      </c>
      <c r="GN252">
        <v>1</v>
      </c>
      <c r="GO252">
        <v>0</v>
      </c>
      <c r="GP252">
        <v>0.50166666699999996</v>
      </c>
      <c r="GQ252">
        <v>0.49833333299999999</v>
      </c>
      <c r="GR252">
        <v>0</v>
      </c>
      <c r="GS252">
        <v>1</v>
      </c>
      <c r="GT252">
        <v>0</v>
      </c>
      <c r="GU252">
        <v>0</v>
      </c>
      <c r="GV252">
        <v>0</v>
      </c>
      <c r="GW252">
        <v>0</v>
      </c>
      <c r="GY252">
        <v>-0.16715345700000001</v>
      </c>
      <c r="GZ252">
        <v>8.4753320000000004E-3</v>
      </c>
      <c r="HA252">
        <v>0</v>
      </c>
      <c r="HB252">
        <v>0</v>
      </c>
      <c r="HC252">
        <v>0</v>
      </c>
      <c r="HD252">
        <v>1</v>
      </c>
    </row>
    <row r="253" spans="9:212">
      <c r="I253" t="s">
        <v>262</v>
      </c>
      <c r="J253">
        <v>67</v>
      </c>
      <c r="K253">
        <v>302</v>
      </c>
      <c r="L253">
        <v>202502</v>
      </c>
      <c r="M253">
        <v>20</v>
      </c>
      <c r="N253">
        <v>1</v>
      </c>
      <c r="O253">
        <v>0</v>
      </c>
      <c r="P253">
        <v>4338.6481110000004</v>
      </c>
      <c r="Q253">
        <v>68.265359329999995</v>
      </c>
      <c r="R253">
        <v>62.39454989</v>
      </c>
      <c r="S253">
        <v>0</v>
      </c>
      <c r="T253">
        <v>0</v>
      </c>
      <c r="U253">
        <v>0.1699</v>
      </c>
      <c r="V253">
        <v>120</v>
      </c>
      <c r="W253">
        <v>20</v>
      </c>
      <c r="X253">
        <v>100</v>
      </c>
      <c r="Y253">
        <v>777.5</v>
      </c>
      <c r="Z253">
        <v>11200</v>
      </c>
      <c r="AA253">
        <v>0.1</v>
      </c>
      <c r="AB253">
        <v>175.12416540000001</v>
      </c>
      <c r="AC253">
        <v>0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4338.6481110000004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F253" t="s">
        <v>263</v>
      </c>
      <c r="BG253">
        <v>0</v>
      </c>
      <c r="BH253">
        <v>202502</v>
      </c>
      <c r="BI253">
        <v>302</v>
      </c>
      <c r="BJ253">
        <v>100</v>
      </c>
      <c r="BK253">
        <v>4338.6481110000004</v>
      </c>
      <c r="BL253">
        <v>-175.12416540000001</v>
      </c>
      <c r="BM253">
        <v>0.1699</v>
      </c>
      <c r="BN253">
        <v>120</v>
      </c>
      <c r="BO253">
        <v>20</v>
      </c>
      <c r="BP253">
        <v>777.5</v>
      </c>
      <c r="BQ253">
        <v>12</v>
      </c>
      <c r="BR253" s="23">
        <v>0.1</v>
      </c>
      <c r="BS253">
        <v>2</v>
      </c>
      <c r="BU253">
        <v>0</v>
      </c>
      <c r="BV253">
        <v>0</v>
      </c>
      <c r="BY253">
        <v>0</v>
      </c>
      <c r="BZ253" s="9">
        <v>3031.89</v>
      </c>
      <c r="CA253">
        <v>-130.36000000000001</v>
      </c>
      <c r="CB253">
        <v>-44.77</v>
      </c>
      <c r="CC253">
        <v>-175.13</v>
      </c>
      <c r="CM253">
        <v>1</v>
      </c>
      <c r="CN253">
        <v>1</v>
      </c>
      <c r="CO253">
        <v>0.41</v>
      </c>
      <c r="CP253" s="9">
        <v>4338.6499999999996</v>
      </c>
      <c r="CQ253" s="9">
        <v>1232.32</v>
      </c>
      <c r="CR253" s="9">
        <v>4338.6499999999996</v>
      </c>
      <c r="CS253" s="9">
        <v>3035.39</v>
      </c>
      <c r="CT253">
        <v>130.66</v>
      </c>
      <c r="CU253">
        <v>70.14</v>
      </c>
      <c r="CV253">
        <v>68.27</v>
      </c>
      <c r="CW253">
        <v>52.21</v>
      </c>
      <c r="CX253">
        <v>62.39</v>
      </c>
      <c r="CY253">
        <v>17.940000000000001</v>
      </c>
      <c r="DA253">
        <v>-0.48872905</v>
      </c>
      <c r="DB253">
        <v>0.59467745100000002</v>
      </c>
      <c r="DC253">
        <v>-0.48872905</v>
      </c>
      <c r="FK253" s="9"/>
      <c r="FO253">
        <v>7</v>
      </c>
      <c r="FR253">
        <v>1</v>
      </c>
      <c r="FS253">
        <v>0</v>
      </c>
      <c r="FT253">
        <v>1</v>
      </c>
      <c r="FU253">
        <v>0</v>
      </c>
      <c r="FV253">
        <v>0</v>
      </c>
      <c r="FW253">
        <v>0.50166666699999996</v>
      </c>
      <c r="FX253">
        <v>1</v>
      </c>
      <c r="FY253">
        <v>0.178680275</v>
      </c>
      <c r="FZ253">
        <v>9.0373629999999996E-3</v>
      </c>
      <c r="GA253">
        <v>0</v>
      </c>
      <c r="GB253">
        <v>0</v>
      </c>
      <c r="GC253">
        <v>0</v>
      </c>
      <c r="GD253">
        <v>1</v>
      </c>
      <c r="GK253">
        <v>0</v>
      </c>
      <c r="GL253">
        <v>0</v>
      </c>
      <c r="GM253">
        <v>0</v>
      </c>
      <c r="GN253">
        <v>1</v>
      </c>
      <c r="GO253">
        <v>0</v>
      </c>
      <c r="GP253">
        <v>0.50166666699999996</v>
      </c>
      <c r="GQ253">
        <v>0.49833333299999999</v>
      </c>
      <c r="GR253">
        <v>0</v>
      </c>
      <c r="GS253">
        <v>1</v>
      </c>
      <c r="GT253">
        <v>0</v>
      </c>
      <c r="GU253">
        <v>0</v>
      </c>
      <c r="GV253">
        <v>0</v>
      </c>
      <c r="GW253">
        <v>0</v>
      </c>
      <c r="GY253">
        <v>-0.11834704</v>
      </c>
      <c r="GZ253">
        <v>8.7856219999999999E-3</v>
      </c>
      <c r="HA253">
        <v>0</v>
      </c>
      <c r="HB253">
        <v>0</v>
      </c>
      <c r="HC253">
        <v>0</v>
      </c>
      <c r="HD253">
        <v>1</v>
      </c>
    </row>
    <row r="254" spans="9:212">
      <c r="I254" t="s">
        <v>262</v>
      </c>
      <c r="J254">
        <v>67</v>
      </c>
      <c r="K254">
        <v>303</v>
      </c>
      <c r="L254">
        <v>202503</v>
      </c>
      <c r="M254">
        <v>19</v>
      </c>
      <c r="N254">
        <v>1</v>
      </c>
      <c r="O254">
        <v>0</v>
      </c>
      <c r="P254">
        <v>4270.3827520000004</v>
      </c>
      <c r="Q254">
        <v>68.265359329999995</v>
      </c>
      <c r="R254">
        <v>61.428026180000003</v>
      </c>
      <c r="S254">
        <v>0</v>
      </c>
      <c r="T254">
        <v>0</v>
      </c>
      <c r="U254">
        <v>0.1699</v>
      </c>
      <c r="V254">
        <v>120</v>
      </c>
      <c r="W254">
        <v>19</v>
      </c>
      <c r="X254">
        <v>101</v>
      </c>
      <c r="Y254">
        <v>777.5</v>
      </c>
      <c r="Z254">
        <v>11200</v>
      </c>
      <c r="AA254">
        <v>0.1</v>
      </c>
      <c r="AB254">
        <v>175.12416540000001</v>
      </c>
      <c r="AC254">
        <v>0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4270.3827520000004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F254" t="s">
        <v>263</v>
      </c>
      <c r="BG254">
        <v>0</v>
      </c>
      <c r="BH254">
        <v>202503</v>
      </c>
      <c r="BI254">
        <v>303</v>
      </c>
      <c r="BJ254">
        <v>101</v>
      </c>
      <c r="BK254">
        <v>4270.3827520000004</v>
      </c>
      <c r="BL254">
        <v>-175.12416540000001</v>
      </c>
      <c r="BM254">
        <v>0.1699</v>
      </c>
      <c r="BN254">
        <v>120</v>
      </c>
      <c r="BO254">
        <v>19</v>
      </c>
      <c r="BP254">
        <v>777.5</v>
      </c>
      <c r="BQ254">
        <v>12</v>
      </c>
      <c r="BR254" s="23">
        <v>0.1</v>
      </c>
      <c r="BS254">
        <v>3</v>
      </c>
      <c r="BU254">
        <v>0</v>
      </c>
      <c r="BV254">
        <v>0</v>
      </c>
      <c r="BY254">
        <v>0</v>
      </c>
      <c r="BZ254" s="9">
        <v>2899.68</v>
      </c>
      <c r="CA254">
        <v>-132.21</v>
      </c>
      <c r="CB254">
        <v>-42.93</v>
      </c>
      <c r="CC254">
        <v>-175.13</v>
      </c>
      <c r="CM254">
        <v>1</v>
      </c>
      <c r="CN254">
        <v>1</v>
      </c>
      <c r="CO254">
        <v>0.4</v>
      </c>
      <c r="CP254" s="9">
        <v>4270.38</v>
      </c>
      <c r="CQ254" s="9">
        <v>1155</v>
      </c>
      <c r="CR254" s="9">
        <v>4270.38</v>
      </c>
      <c r="CS254" s="9">
        <v>2902.86</v>
      </c>
      <c r="CT254">
        <v>129.69</v>
      </c>
      <c r="CU254">
        <v>68.760000000000005</v>
      </c>
      <c r="CV254">
        <v>68.27</v>
      </c>
      <c r="CW254">
        <v>51.9</v>
      </c>
      <c r="CX254">
        <v>61.43</v>
      </c>
      <c r="CY254">
        <v>16.86</v>
      </c>
      <c r="DA254">
        <v>-0.38150627100000001</v>
      </c>
      <c r="DB254">
        <v>0.59701814799999997</v>
      </c>
      <c r="DC254">
        <v>-0.38150627100000001</v>
      </c>
      <c r="FK254" s="9"/>
      <c r="FO254">
        <v>7</v>
      </c>
      <c r="FR254">
        <v>1</v>
      </c>
      <c r="FS254">
        <v>0</v>
      </c>
      <c r="FT254">
        <v>1</v>
      </c>
      <c r="FU254">
        <v>0</v>
      </c>
      <c r="FV254">
        <v>0</v>
      </c>
      <c r="FW254">
        <v>0.50166666699999996</v>
      </c>
      <c r="FX254">
        <v>1</v>
      </c>
      <c r="FY254">
        <v>-8.0769039999999993E-3</v>
      </c>
      <c r="FZ254">
        <v>7.7388370000000001E-3</v>
      </c>
      <c r="GA254">
        <v>0</v>
      </c>
      <c r="GB254">
        <v>0</v>
      </c>
      <c r="GC254">
        <v>0</v>
      </c>
      <c r="GD254">
        <v>1</v>
      </c>
      <c r="GK254">
        <v>0</v>
      </c>
      <c r="GL254">
        <v>0</v>
      </c>
      <c r="GM254">
        <v>0</v>
      </c>
      <c r="GN254">
        <v>1</v>
      </c>
      <c r="GO254">
        <v>0</v>
      </c>
      <c r="GP254">
        <v>0.50166666699999996</v>
      </c>
      <c r="GQ254">
        <v>0.49833333299999999</v>
      </c>
      <c r="GR254">
        <v>0</v>
      </c>
      <c r="GS254">
        <v>1</v>
      </c>
      <c r="GT254">
        <v>0</v>
      </c>
      <c r="GU254">
        <v>0</v>
      </c>
      <c r="GV254">
        <v>0</v>
      </c>
      <c r="GW254">
        <v>0</v>
      </c>
      <c r="GY254">
        <v>-1.1124261E-2</v>
      </c>
      <c r="GZ254">
        <v>1.1126319000000001E-2</v>
      </c>
      <c r="HA254">
        <v>0</v>
      </c>
      <c r="HB254">
        <v>0</v>
      </c>
      <c r="HC254">
        <v>0</v>
      </c>
      <c r="HD254">
        <v>1</v>
      </c>
    </row>
    <row r="255" spans="9:212">
      <c r="I255" t="s">
        <v>262</v>
      </c>
      <c r="J255">
        <v>67</v>
      </c>
      <c r="K255">
        <v>304</v>
      </c>
      <c r="L255">
        <v>202504</v>
      </c>
      <c r="M255">
        <v>18</v>
      </c>
      <c r="N255">
        <v>1</v>
      </c>
      <c r="O255">
        <v>0</v>
      </c>
      <c r="P255">
        <v>4202.1173930000004</v>
      </c>
      <c r="Q255">
        <v>68.265359329999995</v>
      </c>
      <c r="R255">
        <v>60.461502459999998</v>
      </c>
      <c r="S255">
        <v>0</v>
      </c>
      <c r="T255">
        <v>0</v>
      </c>
      <c r="U255">
        <v>0.1699</v>
      </c>
      <c r="V255">
        <v>120</v>
      </c>
      <c r="W255">
        <v>18</v>
      </c>
      <c r="X255">
        <v>102</v>
      </c>
      <c r="Y255">
        <v>777.5</v>
      </c>
      <c r="Z255">
        <v>11200</v>
      </c>
      <c r="AA255">
        <v>0.1</v>
      </c>
      <c r="AB255">
        <v>175.12416540000001</v>
      </c>
      <c r="AC255">
        <v>0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4202.1173930000004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F255" t="s">
        <v>263</v>
      </c>
      <c r="BG255">
        <v>0</v>
      </c>
      <c r="BH255">
        <v>202504</v>
      </c>
      <c r="BI255">
        <v>304</v>
      </c>
      <c r="BJ255">
        <v>102</v>
      </c>
      <c r="BK255">
        <v>4202.1173930000004</v>
      </c>
      <c r="BL255">
        <v>-175.12416540000001</v>
      </c>
      <c r="BM255">
        <v>0.1699</v>
      </c>
      <c r="BN255">
        <v>120</v>
      </c>
      <c r="BO255">
        <v>18</v>
      </c>
      <c r="BP255">
        <v>777.5</v>
      </c>
      <c r="BQ255">
        <v>12</v>
      </c>
      <c r="BR255" s="23">
        <v>0.1</v>
      </c>
      <c r="BS255">
        <v>4</v>
      </c>
      <c r="BU255">
        <v>0</v>
      </c>
      <c r="BV255">
        <v>0</v>
      </c>
      <c r="BY255">
        <v>0</v>
      </c>
      <c r="BZ255" s="9">
        <v>2765.6</v>
      </c>
      <c r="CA255">
        <v>-134.08000000000001</v>
      </c>
      <c r="CB255">
        <v>-41.05</v>
      </c>
      <c r="CC255">
        <v>-175.13</v>
      </c>
      <c r="CM255">
        <v>1</v>
      </c>
      <c r="CN255">
        <v>1</v>
      </c>
      <c r="CO255">
        <v>0.39</v>
      </c>
      <c r="CP255" s="9">
        <v>4202.12</v>
      </c>
      <c r="CQ255" s="9">
        <v>1080.82</v>
      </c>
      <c r="CR255" s="9">
        <v>4202.12</v>
      </c>
      <c r="CS255" s="9">
        <v>2768.78</v>
      </c>
      <c r="CT255">
        <v>128.72999999999999</v>
      </c>
      <c r="CU255">
        <v>67.489999999999995</v>
      </c>
      <c r="CV255">
        <v>68.27</v>
      </c>
      <c r="CW255">
        <v>51.67</v>
      </c>
      <c r="CX255">
        <v>60.46</v>
      </c>
      <c r="CY255">
        <v>15.83</v>
      </c>
      <c r="DA255">
        <v>-0.54871725299999996</v>
      </c>
      <c r="DB255">
        <v>0.59480158999999999</v>
      </c>
      <c r="DC255">
        <v>-0.54871725299999996</v>
      </c>
      <c r="FK255" s="9"/>
      <c r="FO255">
        <v>7</v>
      </c>
      <c r="FR255">
        <v>1</v>
      </c>
      <c r="FS255">
        <v>0</v>
      </c>
      <c r="FT255">
        <v>1</v>
      </c>
      <c r="FU255">
        <v>0</v>
      </c>
      <c r="FV255">
        <v>0</v>
      </c>
      <c r="FW255">
        <v>0.50166666699999996</v>
      </c>
      <c r="FX255">
        <v>1</v>
      </c>
      <c r="FY255">
        <v>0.175178897</v>
      </c>
      <c r="FZ255">
        <v>7.4028100000000001E-3</v>
      </c>
      <c r="GA255">
        <v>0</v>
      </c>
      <c r="GB255">
        <v>0</v>
      </c>
      <c r="GC255">
        <v>0</v>
      </c>
      <c r="GD255">
        <v>1</v>
      </c>
      <c r="GK255">
        <v>0</v>
      </c>
      <c r="GL255">
        <v>0</v>
      </c>
      <c r="GM255">
        <v>0</v>
      </c>
      <c r="GN255">
        <v>1</v>
      </c>
      <c r="GO255">
        <v>0</v>
      </c>
      <c r="GP255">
        <v>0.50166666699999996</v>
      </c>
      <c r="GQ255">
        <v>0.49833333299999999</v>
      </c>
      <c r="GR255">
        <v>0</v>
      </c>
      <c r="GS255">
        <v>1</v>
      </c>
      <c r="GT255">
        <v>0</v>
      </c>
      <c r="GU255">
        <v>0</v>
      </c>
      <c r="GV255">
        <v>0</v>
      </c>
      <c r="GW255">
        <v>0</v>
      </c>
      <c r="GY255">
        <v>-0.178335243</v>
      </c>
      <c r="GZ255">
        <v>8.9097610000000004E-3</v>
      </c>
      <c r="HA255">
        <v>0</v>
      </c>
      <c r="HB255">
        <v>0</v>
      </c>
      <c r="HC255">
        <v>0</v>
      </c>
      <c r="HD255">
        <v>1</v>
      </c>
    </row>
    <row r="256" spans="9:212">
      <c r="I256" t="s">
        <v>262</v>
      </c>
      <c r="J256">
        <v>67</v>
      </c>
      <c r="K256">
        <v>305</v>
      </c>
      <c r="L256">
        <v>202505</v>
      </c>
      <c r="M256">
        <v>17</v>
      </c>
      <c r="N256">
        <v>1</v>
      </c>
      <c r="O256">
        <v>0</v>
      </c>
      <c r="P256">
        <v>4133.8520330000001</v>
      </c>
      <c r="Q256">
        <v>68.265359329999995</v>
      </c>
      <c r="R256">
        <v>59.494978750000001</v>
      </c>
      <c r="S256">
        <v>0</v>
      </c>
      <c r="T256">
        <v>0</v>
      </c>
      <c r="U256">
        <v>0.1699</v>
      </c>
      <c r="V256">
        <v>120</v>
      </c>
      <c r="W256">
        <v>17</v>
      </c>
      <c r="X256">
        <v>103</v>
      </c>
      <c r="Y256">
        <v>777.5</v>
      </c>
      <c r="Z256">
        <v>11200</v>
      </c>
      <c r="AA256">
        <v>0.1</v>
      </c>
      <c r="AB256">
        <v>175.12416540000001</v>
      </c>
      <c r="AC256">
        <v>0</v>
      </c>
      <c r="AD256">
        <v>1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4133.8520330000001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F256" t="s">
        <v>263</v>
      </c>
      <c r="BG256">
        <v>0</v>
      </c>
      <c r="BH256">
        <v>202505</v>
      </c>
      <c r="BI256">
        <v>305</v>
      </c>
      <c r="BJ256">
        <v>103</v>
      </c>
      <c r="BK256">
        <v>4133.8520330000001</v>
      </c>
      <c r="BL256">
        <v>-175.12416540000001</v>
      </c>
      <c r="BM256">
        <v>0.1699</v>
      </c>
      <c r="BN256">
        <v>120</v>
      </c>
      <c r="BO256">
        <v>17</v>
      </c>
      <c r="BP256">
        <v>777.5</v>
      </c>
      <c r="BQ256">
        <v>12</v>
      </c>
      <c r="BR256" s="23">
        <v>0.1</v>
      </c>
      <c r="BS256">
        <v>5</v>
      </c>
      <c r="BU256">
        <v>0</v>
      </c>
      <c r="BV256">
        <v>0</v>
      </c>
      <c r="BY256">
        <v>0</v>
      </c>
      <c r="BZ256" s="9">
        <v>2629.63</v>
      </c>
      <c r="CA256">
        <v>-135.97999999999999</v>
      </c>
      <c r="CB256">
        <v>-39.159999999999997</v>
      </c>
      <c r="CC256">
        <v>-175.13</v>
      </c>
      <c r="CM256">
        <v>1</v>
      </c>
      <c r="CN256">
        <v>1</v>
      </c>
      <c r="CO256">
        <v>0.38</v>
      </c>
      <c r="CP256" s="9">
        <v>4133.8500000000004</v>
      </c>
      <c r="CQ256" s="9">
        <v>1008.36</v>
      </c>
      <c r="CR256" s="9">
        <v>4133.8500000000004</v>
      </c>
      <c r="CS256" s="9">
        <v>2632.89</v>
      </c>
      <c r="CT256">
        <v>127.76</v>
      </c>
      <c r="CU256">
        <v>66.180000000000007</v>
      </c>
      <c r="CV256">
        <v>68.27</v>
      </c>
      <c r="CW256">
        <v>51.38</v>
      </c>
      <c r="CX256">
        <v>59.49</v>
      </c>
      <c r="CY256">
        <v>14.8</v>
      </c>
      <c r="DA256">
        <v>-0.40868446000000003</v>
      </c>
      <c r="DB256">
        <v>0.59401282799999999</v>
      </c>
      <c r="DC256">
        <v>-0.40868446000000003</v>
      </c>
      <c r="FK256" s="9"/>
      <c r="FO256">
        <v>7</v>
      </c>
      <c r="FR256">
        <v>1</v>
      </c>
      <c r="FS256">
        <v>0</v>
      </c>
      <c r="FT256">
        <v>1</v>
      </c>
      <c r="FU256">
        <v>0</v>
      </c>
      <c r="FV256">
        <v>0</v>
      </c>
      <c r="FW256">
        <v>0.50166666699999996</v>
      </c>
      <c r="FX256">
        <v>1</v>
      </c>
      <c r="FY256">
        <v>-0.16715345700000001</v>
      </c>
      <c r="FZ256">
        <v>8.4753320000000004E-3</v>
      </c>
      <c r="GA256">
        <v>0</v>
      </c>
      <c r="GB256">
        <v>0</v>
      </c>
      <c r="GC256">
        <v>0</v>
      </c>
      <c r="GD256">
        <v>1</v>
      </c>
      <c r="GK256">
        <v>0</v>
      </c>
      <c r="GL256">
        <v>0</v>
      </c>
      <c r="GM256">
        <v>0</v>
      </c>
      <c r="GN256">
        <v>1</v>
      </c>
      <c r="GO256">
        <v>0</v>
      </c>
      <c r="GP256">
        <v>0.50166666699999996</v>
      </c>
      <c r="GQ256">
        <v>0.49833333299999999</v>
      </c>
      <c r="GR256">
        <v>0</v>
      </c>
      <c r="GS256">
        <v>1</v>
      </c>
      <c r="GT256">
        <v>0</v>
      </c>
      <c r="GU256">
        <v>0</v>
      </c>
      <c r="GV256">
        <v>0</v>
      </c>
      <c r="GW256">
        <v>0</v>
      </c>
      <c r="GY256">
        <v>-3.8302450000000002E-2</v>
      </c>
      <c r="GZ256">
        <v>8.1209990000000003E-3</v>
      </c>
      <c r="HA256">
        <v>0</v>
      </c>
      <c r="HB256">
        <v>0</v>
      </c>
      <c r="HC256">
        <v>0</v>
      </c>
      <c r="HD256">
        <v>1</v>
      </c>
    </row>
    <row r="257" spans="9:212">
      <c r="I257" t="s">
        <v>262</v>
      </c>
      <c r="J257">
        <v>67</v>
      </c>
      <c r="K257">
        <v>306</v>
      </c>
      <c r="L257">
        <v>202506</v>
      </c>
      <c r="M257">
        <v>16</v>
      </c>
      <c r="N257">
        <v>1</v>
      </c>
      <c r="O257">
        <v>0</v>
      </c>
      <c r="P257">
        <v>4065.5866740000001</v>
      </c>
      <c r="Q257">
        <v>68.265359329999995</v>
      </c>
      <c r="R257">
        <v>58.528455039999997</v>
      </c>
      <c r="S257">
        <v>0</v>
      </c>
      <c r="T257">
        <v>0</v>
      </c>
      <c r="U257">
        <v>0.1699</v>
      </c>
      <c r="V257">
        <v>120</v>
      </c>
      <c r="W257">
        <v>16</v>
      </c>
      <c r="X257">
        <v>104</v>
      </c>
      <c r="Y257">
        <v>777.5</v>
      </c>
      <c r="Z257">
        <v>11200</v>
      </c>
      <c r="AA257">
        <v>0.1</v>
      </c>
      <c r="AB257">
        <v>175.12416540000001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4065.5866740000001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F257" t="s">
        <v>263</v>
      </c>
      <c r="BG257">
        <v>0</v>
      </c>
      <c r="BH257">
        <v>202506</v>
      </c>
      <c r="BI257">
        <v>306</v>
      </c>
      <c r="BJ257">
        <v>104</v>
      </c>
      <c r="BK257">
        <v>4065.5866740000001</v>
      </c>
      <c r="BL257">
        <v>-175.12416540000001</v>
      </c>
      <c r="BM257">
        <v>0.1699</v>
      </c>
      <c r="BN257">
        <v>120</v>
      </c>
      <c r="BO257">
        <v>16</v>
      </c>
      <c r="BP257">
        <v>777.5</v>
      </c>
      <c r="BQ257">
        <v>12</v>
      </c>
      <c r="BR257" s="23">
        <v>0.1</v>
      </c>
      <c r="BS257">
        <v>6</v>
      </c>
      <c r="BU257">
        <v>0</v>
      </c>
      <c r="BV257">
        <v>0</v>
      </c>
      <c r="BY257">
        <v>0</v>
      </c>
      <c r="BZ257" s="9">
        <v>2491.7199999999998</v>
      </c>
      <c r="CA257">
        <v>-137.9</v>
      </c>
      <c r="CB257">
        <v>-37.229999999999997</v>
      </c>
      <c r="CC257">
        <v>-175.13</v>
      </c>
      <c r="CM257">
        <v>1</v>
      </c>
      <c r="CN257">
        <v>1</v>
      </c>
      <c r="CO257">
        <v>0.38</v>
      </c>
      <c r="CP257" s="9">
        <v>4065.59</v>
      </c>
      <c r="CQ257">
        <v>937.25</v>
      </c>
      <c r="CR257" s="9">
        <v>4065.59</v>
      </c>
      <c r="CS257" s="9">
        <v>2494.98</v>
      </c>
      <c r="CT257">
        <v>126.79</v>
      </c>
      <c r="CU257">
        <v>64.91</v>
      </c>
      <c r="CV257">
        <v>68.27</v>
      </c>
      <c r="CW257">
        <v>51.11</v>
      </c>
      <c r="CX257">
        <v>58.53</v>
      </c>
      <c r="CY257">
        <v>13.8</v>
      </c>
      <c r="DA257">
        <v>-0.3924803</v>
      </c>
      <c r="DB257">
        <v>0.59367894700000001</v>
      </c>
      <c r="DC257">
        <v>-0.3924803</v>
      </c>
      <c r="FK257" s="9"/>
      <c r="FO257">
        <v>7</v>
      </c>
      <c r="FR257">
        <v>1</v>
      </c>
      <c r="FS257">
        <v>0</v>
      </c>
      <c r="FT257">
        <v>1</v>
      </c>
      <c r="FU257">
        <v>0</v>
      </c>
      <c r="FV257">
        <v>0</v>
      </c>
      <c r="FW257">
        <v>0.50166666699999996</v>
      </c>
      <c r="FX257">
        <v>1</v>
      </c>
      <c r="FY257">
        <v>-0.11834704</v>
      </c>
      <c r="FZ257">
        <v>8.7856219999999999E-3</v>
      </c>
      <c r="GA257">
        <v>0</v>
      </c>
      <c r="GB257">
        <v>0</v>
      </c>
      <c r="GC257">
        <v>0</v>
      </c>
      <c r="GD257">
        <v>1</v>
      </c>
      <c r="GK257">
        <v>0</v>
      </c>
      <c r="GL257">
        <v>0</v>
      </c>
      <c r="GM257">
        <v>0</v>
      </c>
      <c r="GN257">
        <v>1</v>
      </c>
      <c r="GO257">
        <v>0</v>
      </c>
      <c r="GP257">
        <v>0.50166666699999996</v>
      </c>
      <c r="GQ257">
        <v>0.49833333299999999</v>
      </c>
      <c r="GR257">
        <v>0</v>
      </c>
      <c r="GS257">
        <v>1</v>
      </c>
      <c r="GT257">
        <v>0</v>
      </c>
      <c r="GU257">
        <v>0</v>
      </c>
      <c r="GV257">
        <v>0</v>
      </c>
      <c r="GW257">
        <v>0</v>
      </c>
      <c r="GY257">
        <v>-2.209829E-2</v>
      </c>
      <c r="GZ257">
        <v>7.787118E-3</v>
      </c>
      <c r="HA257">
        <v>0</v>
      </c>
      <c r="HB257">
        <v>0</v>
      </c>
      <c r="HC257">
        <v>0</v>
      </c>
      <c r="HD257">
        <v>1</v>
      </c>
    </row>
    <row r="258" spans="9:212">
      <c r="I258" t="s">
        <v>262</v>
      </c>
      <c r="J258">
        <v>67</v>
      </c>
      <c r="K258">
        <v>307</v>
      </c>
      <c r="L258">
        <v>202507</v>
      </c>
      <c r="M258">
        <v>15</v>
      </c>
      <c r="N258">
        <v>1</v>
      </c>
      <c r="O258">
        <v>0</v>
      </c>
      <c r="P258">
        <v>3997.3213150000001</v>
      </c>
      <c r="Q258">
        <v>68.265359329999995</v>
      </c>
      <c r="R258">
        <v>57.56193133</v>
      </c>
      <c r="S258">
        <v>0</v>
      </c>
      <c r="T258">
        <v>0</v>
      </c>
      <c r="U258">
        <v>0.1699</v>
      </c>
      <c r="V258">
        <v>120</v>
      </c>
      <c r="W258">
        <v>15</v>
      </c>
      <c r="X258">
        <v>105</v>
      </c>
      <c r="Y258">
        <v>777.5</v>
      </c>
      <c r="Z258">
        <v>11200</v>
      </c>
      <c r="AA258">
        <v>0.1</v>
      </c>
      <c r="AB258">
        <v>175.12416540000001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3997.3213150000001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F258" t="s">
        <v>263</v>
      </c>
      <c r="BG258">
        <v>0</v>
      </c>
      <c r="BH258">
        <v>202507</v>
      </c>
      <c r="BI258">
        <v>307</v>
      </c>
      <c r="BJ258">
        <v>105</v>
      </c>
      <c r="BK258">
        <v>3997.3213150000001</v>
      </c>
      <c r="BL258">
        <v>-175.12416540000001</v>
      </c>
      <c r="BM258">
        <v>0.1699</v>
      </c>
      <c r="BN258">
        <v>120</v>
      </c>
      <c r="BO258">
        <v>15</v>
      </c>
      <c r="BP258">
        <v>777.5</v>
      </c>
      <c r="BQ258">
        <v>12</v>
      </c>
      <c r="BR258" s="23">
        <v>0.1</v>
      </c>
      <c r="BS258">
        <v>7</v>
      </c>
      <c r="BU258">
        <v>0</v>
      </c>
      <c r="BV258">
        <v>0</v>
      </c>
      <c r="BY258">
        <v>0</v>
      </c>
      <c r="BZ258" s="9">
        <v>2351.87</v>
      </c>
      <c r="CA258">
        <v>-139.85</v>
      </c>
      <c r="CB258">
        <v>-35.28</v>
      </c>
      <c r="CC258">
        <v>-175.13</v>
      </c>
      <c r="CM258">
        <v>1</v>
      </c>
      <c r="CN258">
        <v>1</v>
      </c>
      <c r="CO258">
        <v>0.37</v>
      </c>
      <c r="CP258" s="9">
        <v>3997.32</v>
      </c>
      <c r="CQ258">
        <v>868.21</v>
      </c>
      <c r="CR258" s="9">
        <v>3997.32</v>
      </c>
      <c r="CS258" s="9">
        <v>2355.36</v>
      </c>
      <c r="CT258">
        <v>125.83</v>
      </c>
      <c r="CU258">
        <v>63.66</v>
      </c>
      <c r="CV258">
        <v>68.27</v>
      </c>
      <c r="CW258">
        <v>50.83</v>
      </c>
      <c r="CX258">
        <v>57.56</v>
      </c>
      <c r="CY258">
        <v>12.83</v>
      </c>
      <c r="DA258">
        <v>-0.36422275500000001</v>
      </c>
      <c r="DB258">
        <v>0.59427651400000003</v>
      </c>
      <c r="DC258">
        <v>-0.36422275500000001</v>
      </c>
      <c r="FK258" s="9"/>
      <c r="FO258">
        <v>7</v>
      </c>
      <c r="FR258">
        <v>1</v>
      </c>
      <c r="FS258">
        <v>0</v>
      </c>
      <c r="FT258">
        <v>1</v>
      </c>
      <c r="FU258">
        <v>0</v>
      </c>
      <c r="FV258">
        <v>0</v>
      </c>
      <c r="FW258">
        <v>0.50166666699999996</v>
      </c>
      <c r="FX258">
        <v>1</v>
      </c>
      <c r="FY258">
        <v>-1.1124261E-2</v>
      </c>
      <c r="FZ258">
        <v>1.1126319000000001E-2</v>
      </c>
      <c r="GA258">
        <v>0</v>
      </c>
      <c r="GB258">
        <v>0</v>
      </c>
      <c r="GC258">
        <v>0</v>
      </c>
      <c r="GD258">
        <v>1</v>
      </c>
      <c r="GK258">
        <v>0</v>
      </c>
      <c r="GL258">
        <v>0</v>
      </c>
      <c r="GM258">
        <v>0</v>
      </c>
      <c r="GN258">
        <v>1</v>
      </c>
      <c r="GO258">
        <v>0</v>
      </c>
      <c r="GP258">
        <v>0.50166666699999996</v>
      </c>
      <c r="GQ258">
        <v>0.49833333299999999</v>
      </c>
      <c r="GR258">
        <v>0</v>
      </c>
      <c r="GS258">
        <v>1</v>
      </c>
      <c r="GT258">
        <v>0</v>
      </c>
      <c r="GU258">
        <v>0</v>
      </c>
      <c r="GV258">
        <v>0</v>
      </c>
      <c r="GW258">
        <v>0</v>
      </c>
      <c r="GY258">
        <v>6.1592549999999998E-3</v>
      </c>
      <c r="GZ258">
        <v>8.3846849999999994E-3</v>
      </c>
      <c r="HA258">
        <v>0</v>
      </c>
      <c r="HB258">
        <v>0</v>
      </c>
      <c r="HC258">
        <v>0</v>
      </c>
      <c r="HD258">
        <v>1</v>
      </c>
    </row>
    <row r="259" spans="9:212">
      <c r="I259" t="s">
        <v>262</v>
      </c>
      <c r="J259">
        <v>67</v>
      </c>
      <c r="K259">
        <v>308</v>
      </c>
      <c r="L259">
        <v>202508</v>
      </c>
      <c r="M259">
        <v>14</v>
      </c>
      <c r="N259">
        <v>1</v>
      </c>
      <c r="O259">
        <v>0</v>
      </c>
      <c r="P259">
        <v>3929.0559549999998</v>
      </c>
      <c r="Q259">
        <v>68.265359329999995</v>
      </c>
      <c r="R259">
        <v>56.595407610000002</v>
      </c>
      <c r="S259">
        <v>0</v>
      </c>
      <c r="T259">
        <v>0</v>
      </c>
      <c r="U259">
        <v>0.1699</v>
      </c>
      <c r="V259">
        <v>120</v>
      </c>
      <c r="W259">
        <v>14</v>
      </c>
      <c r="X259">
        <v>106</v>
      </c>
      <c r="Y259">
        <v>777.5</v>
      </c>
      <c r="Z259">
        <v>11200</v>
      </c>
      <c r="AA259">
        <v>0.1</v>
      </c>
      <c r="AB259">
        <v>175.12416540000001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3929.0559549999998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F259" t="s">
        <v>263</v>
      </c>
      <c r="BG259">
        <v>0</v>
      </c>
      <c r="BH259">
        <v>202508</v>
      </c>
      <c r="BI259">
        <v>308</v>
      </c>
      <c r="BJ259">
        <v>106</v>
      </c>
      <c r="BK259">
        <v>3929.0559549999998</v>
      </c>
      <c r="BL259">
        <v>-175.12416540000001</v>
      </c>
      <c r="BM259">
        <v>0.1699</v>
      </c>
      <c r="BN259">
        <v>120</v>
      </c>
      <c r="BO259">
        <v>14</v>
      </c>
      <c r="BP259">
        <v>777.5</v>
      </c>
      <c r="BQ259">
        <v>12</v>
      </c>
      <c r="BR259" s="23">
        <v>0.1</v>
      </c>
      <c r="BS259">
        <v>8</v>
      </c>
      <c r="BU259">
        <v>0</v>
      </c>
      <c r="BV259">
        <v>0</v>
      </c>
      <c r="BY259">
        <v>0</v>
      </c>
      <c r="BZ259" s="9">
        <v>2210.04</v>
      </c>
      <c r="CA259">
        <v>-141.83000000000001</v>
      </c>
      <c r="CB259">
        <v>-33.299999999999997</v>
      </c>
      <c r="CC259">
        <v>-175.13</v>
      </c>
      <c r="CM259">
        <v>1</v>
      </c>
      <c r="CN259">
        <v>1</v>
      </c>
      <c r="CO259">
        <v>0.36</v>
      </c>
      <c r="CP259" s="9">
        <v>3929.06</v>
      </c>
      <c r="CQ259">
        <v>800.39</v>
      </c>
      <c r="CR259" s="9">
        <v>3929.06</v>
      </c>
      <c r="CS259" s="9">
        <v>2213.66</v>
      </c>
      <c r="CT259">
        <v>124.86</v>
      </c>
      <c r="CU259">
        <v>62.43</v>
      </c>
      <c r="CV259">
        <v>68.27</v>
      </c>
      <c r="CW259">
        <v>50.56</v>
      </c>
      <c r="CX259">
        <v>56.6</v>
      </c>
      <c r="CY259">
        <v>11.88</v>
      </c>
      <c r="DA259">
        <v>-0.37229901799999998</v>
      </c>
      <c r="DB259">
        <v>0.59569104100000003</v>
      </c>
      <c r="DC259">
        <v>-0.37229901799999998</v>
      </c>
      <c r="FK259" s="9"/>
      <c r="FO259">
        <v>7</v>
      </c>
      <c r="FR259">
        <v>1</v>
      </c>
      <c r="FS259">
        <v>0</v>
      </c>
      <c r="FT259">
        <v>1</v>
      </c>
      <c r="FU259">
        <v>0</v>
      </c>
      <c r="FV259">
        <v>0</v>
      </c>
      <c r="FW259">
        <v>0.50166666699999996</v>
      </c>
      <c r="FX259">
        <v>1</v>
      </c>
      <c r="FY259">
        <v>-0.178335243</v>
      </c>
      <c r="FZ259">
        <v>8.9097610000000004E-3</v>
      </c>
      <c r="GA259">
        <v>0</v>
      </c>
      <c r="GB259">
        <v>0</v>
      </c>
      <c r="GC259">
        <v>0</v>
      </c>
      <c r="GD259">
        <v>1</v>
      </c>
      <c r="GK259">
        <v>0</v>
      </c>
      <c r="GL259">
        <v>0</v>
      </c>
      <c r="GM259">
        <v>0</v>
      </c>
      <c r="GN259">
        <v>1</v>
      </c>
      <c r="GO259">
        <v>0</v>
      </c>
      <c r="GP259">
        <v>0.50166666699999996</v>
      </c>
      <c r="GQ259">
        <v>0.49833333299999999</v>
      </c>
      <c r="GR259">
        <v>0</v>
      </c>
      <c r="GS259">
        <v>1</v>
      </c>
      <c r="GT259">
        <v>0</v>
      </c>
      <c r="GU259">
        <v>0</v>
      </c>
      <c r="GV259">
        <v>0</v>
      </c>
      <c r="GW259">
        <v>0</v>
      </c>
      <c r="GY259">
        <v>-1.917008E-3</v>
      </c>
      <c r="GZ259">
        <v>9.7992119999999999E-3</v>
      </c>
      <c r="HA259">
        <v>0</v>
      </c>
      <c r="HB259">
        <v>0</v>
      </c>
      <c r="HC259">
        <v>0</v>
      </c>
      <c r="HD259">
        <v>1</v>
      </c>
    </row>
    <row r="260" spans="9:212">
      <c r="I260" t="s">
        <v>262</v>
      </c>
      <c r="J260">
        <v>67</v>
      </c>
      <c r="K260">
        <v>309</v>
      </c>
      <c r="L260">
        <v>202509</v>
      </c>
      <c r="M260">
        <v>13</v>
      </c>
      <c r="N260">
        <v>1</v>
      </c>
      <c r="O260">
        <v>0</v>
      </c>
      <c r="P260">
        <v>3860.7905959999998</v>
      </c>
      <c r="Q260">
        <v>68.265359329999995</v>
      </c>
      <c r="R260">
        <v>55.628883899999998</v>
      </c>
      <c r="S260">
        <v>0</v>
      </c>
      <c r="T260">
        <v>0</v>
      </c>
      <c r="U260">
        <v>0.1699</v>
      </c>
      <c r="V260">
        <v>120</v>
      </c>
      <c r="W260">
        <v>13</v>
      </c>
      <c r="X260">
        <v>107</v>
      </c>
      <c r="Y260">
        <v>777.5</v>
      </c>
      <c r="Z260">
        <v>11200</v>
      </c>
      <c r="AA260">
        <v>0.1</v>
      </c>
      <c r="AB260">
        <v>175.12416540000001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3860.7905959999998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F260" t="s">
        <v>263</v>
      </c>
      <c r="BG260">
        <v>0</v>
      </c>
      <c r="BH260">
        <v>202509</v>
      </c>
      <c r="BI260">
        <v>309</v>
      </c>
      <c r="BJ260">
        <v>107</v>
      </c>
      <c r="BK260">
        <v>3860.7905959999998</v>
      </c>
      <c r="BL260">
        <v>-175.12416540000001</v>
      </c>
      <c r="BM260">
        <v>0.1699</v>
      </c>
      <c r="BN260">
        <v>120</v>
      </c>
      <c r="BO260">
        <v>13</v>
      </c>
      <c r="BP260">
        <v>777.5</v>
      </c>
      <c r="BQ260">
        <v>12</v>
      </c>
      <c r="BR260" s="23">
        <v>0.1</v>
      </c>
      <c r="BS260">
        <v>9</v>
      </c>
      <c r="BU260">
        <v>0</v>
      </c>
      <c r="BV260">
        <v>0</v>
      </c>
      <c r="BY260">
        <v>0</v>
      </c>
      <c r="BZ260" s="9">
        <v>2066.19</v>
      </c>
      <c r="CA260">
        <v>-143.84</v>
      </c>
      <c r="CB260">
        <v>-31.29</v>
      </c>
      <c r="CC260">
        <v>-175.13</v>
      </c>
      <c r="CM260">
        <v>1</v>
      </c>
      <c r="CN260">
        <v>1</v>
      </c>
      <c r="CO260">
        <v>0.35</v>
      </c>
      <c r="CP260" s="9">
        <v>3860.79</v>
      </c>
      <c r="CQ260">
        <v>734.07</v>
      </c>
      <c r="CR260" s="9">
        <v>3860.79</v>
      </c>
      <c r="CS260" s="9">
        <v>2070.0100000000002</v>
      </c>
      <c r="CT260">
        <v>123.89</v>
      </c>
      <c r="CU260">
        <v>61.18</v>
      </c>
      <c r="CV260">
        <v>68.27</v>
      </c>
      <c r="CW260">
        <v>50.25</v>
      </c>
      <c r="CX260">
        <v>55.63</v>
      </c>
      <c r="CY260">
        <v>10.94</v>
      </c>
      <c r="DA260">
        <v>-0.25532043900000001</v>
      </c>
      <c r="DB260">
        <v>0.59481218999999996</v>
      </c>
      <c r="DC260">
        <v>-0.25532043900000001</v>
      </c>
      <c r="FK260" s="9"/>
      <c r="FO260">
        <v>7</v>
      </c>
      <c r="FR260">
        <v>1</v>
      </c>
      <c r="FS260">
        <v>0</v>
      </c>
      <c r="FT260">
        <v>1</v>
      </c>
      <c r="FU260">
        <v>0</v>
      </c>
      <c r="FV260">
        <v>0</v>
      </c>
      <c r="FW260">
        <v>0.50166666699999996</v>
      </c>
      <c r="FX260">
        <v>1</v>
      </c>
      <c r="FY260">
        <v>-3.8302450000000002E-2</v>
      </c>
      <c r="FZ260">
        <v>8.1209990000000003E-3</v>
      </c>
      <c r="GA260">
        <v>0</v>
      </c>
      <c r="GB260">
        <v>0</v>
      </c>
      <c r="GC260">
        <v>0</v>
      </c>
      <c r="GD260">
        <v>1</v>
      </c>
      <c r="GK260">
        <v>0</v>
      </c>
      <c r="GL260">
        <v>0</v>
      </c>
      <c r="GM260">
        <v>0</v>
      </c>
      <c r="GN260">
        <v>1</v>
      </c>
      <c r="GO260">
        <v>0</v>
      </c>
      <c r="GP260">
        <v>0.50166666699999996</v>
      </c>
      <c r="GQ260">
        <v>0.49833333299999999</v>
      </c>
      <c r="GR260">
        <v>0</v>
      </c>
      <c r="GS260">
        <v>1</v>
      </c>
      <c r="GT260">
        <v>0</v>
      </c>
      <c r="GU260">
        <v>0</v>
      </c>
      <c r="GV260">
        <v>0</v>
      </c>
      <c r="GW260">
        <v>0</v>
      </c>
      <c r="GY260">
        <v>0.115061571</v>
      </c>
      <c r="GZ260">
        <v>8.9203600000000004E-3</v>
      </c>
      <c r="HA260">
        <v>0</v>
      </c>
      <c r="HB260">
        <v>0</v>
      </c>
      <c r="HC260">
        <v>0</v>
      </c>
      <c r="HD260">
        <v>1</v>
      </c>
    </row>
    <row r="261" spans="9:212">
      <c r="I261" t="s">
        <v>262</v>
      </c>
      <c r="J261">
        <v>67</v>
      </c>
      <c r="K261">
        <v>310</v>
      </c>
      <c r="L261">
        <v>202510</v>
      </c>
      <c r="M261">
        <v>12</v>
      </c>
      <c r="N261">
        <v>1</v>
      </c>
      <c r="O261">
        <v>0</v>
      </c>
      <c r="P261">
        <v>3792.5252369999998</v>
      </c>
      <c r="Q261">
        <v>68.265359329999995</v>
      </c>
      <c r="R261">
        <v>54.662360190000001</v>
      </c>
      <c r="S261">
        <v>0</v>
      </c>
      <c r="T261">
        <v>0</v>
      </c>
      <c r="U261">
        <v>0.1699</v>
      </c>
      <c r="V261">
        <v>120</v>
      </c>
      <c r="W261">
        <v>12</v>
      </c>
      <c r="X261">
        <v>108</v>
      </c>
      <c r="Y261">
        <v>777.5</v>
      </c>
      <c r="Z261">
        <v>11200</v>
      </c>
      <c r="AA261">
        <v>0.1</v>
      </c>
      <c r="AB261">
        <v>175.12416540000001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3792.5252369999998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F261" t="s">
        <v>263</v>
      </c>
      <c r="BG261">
        <v>0</v>
      </c>
      <c r="BH261">
        <v>202510</v>
      </c>
      <c r="BI261">
        <v>310</v>
      </c>
      <c r="BJ261">
        <v>108</v>
      </c>
      <c r="BK261">
        <v>3792.5252369999998</v>
      </c>
      <c r="BL261">
        <v>-175.12416540000001</v>
      </c>
      <c r="BM261">
        <v>0.1699</v>
      </c>
      <c r="BN261">
        <v>120</v>
      </c>
      <c r="BO261">
        <v>12</v>
      </c>
      <c r="BP261">
        <v>777.5</v>
      </c>
      <c r="BQ261">
        <v>12</v>
      </c>
      <c r="BR261" s="23">
        <v>0.1</v>
      </c>
      <c r="BS261">
        <v>10</v>
      </c>
      <c r="BU261">
        <v>0</v>
      </c>
      <c r="BV261">
        <v>0</v>
      </c>
      <c r="BY261">
        <v>0</v>
      </c>
      <c r="BZ261" s="9">
        <v>1920.31</v>
      </c>
      <c r="CA261">
        <v>-145.88</v>
      </c>
      <c r="CB261">
        <v>-29.25</v>
      </c>
      <c r="CC261">
        <v>-175.13</v>
      </c>
      <c r="CM261">
        <v>1</v>
      </c>
      <c r="CN261">
        <v>1</v>
      </c>
      <c r="CO261">
        <v>0.35</v>
      </c>
      <c r="CP261" s="9">
        <v>3792.53</v>
      </c>
      <c r="CQ261">
        <v>669.23</v>
      </c>
      <c r="CR261" s="9">
        <v>3792.53</v>
      </c>
      <c r="CS261" s="9">
        <v>1924.4</v>
      </c>
      <c r="CT261">
        <v>122.93</v>
      </c>
      <c r="CU261">
        <v>59.95</v>
      </c>
      <c r="CV261">
        <v>68.27</v>
      </c>
      <c r="CW261">
        <v>49.93</v>
      </c>
      <c r="CX261">
        <v>54.66</v>
      </c>
      <c r="CY261">
        <v>10.02</v>
      </c>
      <c r="DA261">
        <v>-0.19170173500000001</v>
      </c>
      <c r="DB261">
        <v>0.59492919300000002</v>
      </c>
      <c r="DC261">
        <v>-0.19170173500000001</v>
      </c>
      <c r="FK261" s="9"/>
      <c r="FO261">
        <v>7</v>
      </c>
      <c r="FR261">
        <v>1</v>
      </c>
      <c r="FS261">
        <v>0</v>
      </c>
      <c r="FT261">
        <v>1</v>
      </c>
      <c r="FU261">
        <v>0</v>
      </c>
      <c r="FV261">
        <v>0</v>
      </c>
      <c r="FW261">
        <v>0.50166666699999996</v>
      </c>
      <c r="FX261">
        <v>1</v>
      </c>
      <c r="FY261">
        <v>-2.209829E-2</v>
      </c>
      <c r="FZ261">
        <v>7.787118E-3</v>
      </c>
      <c r="GA261">
        <v>0</v>
      </c>
      <c r="GB261">
        <v>0</v>
      </c>
      <c r="GC261">
        <v>0</v>
      </c>
      <c r="GD261">
        <v>1</v>
      </c>
      <c r="GK261">
        <v>0</v>
      </c>
      <c r="GL261">
        <v>0</v>
      </c>
      <c r="GM261">
        <v>0</v>
      </c>
      <c r="GN261">
        <v>1</v>
      </c>
      <c r="GO261">
        <v>0</v>
      </c>
      <c r="GP261">
        <v>0.50166666699999996</v>
      </c>
      <c r="GQ261">
        <v>0.49833333299999999</v>
      </c>
      <c r="GR261">
        <v>0</v>
      </c>
      <c r="GS261">
        <v>1</v>
      </c>
      <c r="GT261">
        <v>0</v>
      </c>
      <c r="GU261">
        <v>0</v>
      </c>
      <c r="GV261">
        <v>0</v>
      </c>
      <c r="GW261">
        <v>0</v>
      </c>
      <c r="GY261">
        <v>0.178680275</v>
      </c>
      <c r="GZ261">
        <v>9.0373629999999996E-3</v>
      </c>
      <c r="HA261">
        <v>0</v>
      </c>
      <c r="HB261">
        <v>0</v>
      </c>
      <c r="HC261">
        <v>0</v>
      </c>
      <c r="HD261">
        <v>1</v>
      </c>
    </row>
    <row r="262" spans="9:212">
      <c r="I262" t="s">
        <v>262</v>
      </c>
      <c r="J262">
        <v>67</v>
      </c>
      <c r="K262">
        <v>311</v>
      </c>
      <c r="L262">
        <v>202511</v>
      </c>
      <c r="M262">
        <v>11</v>
      </c>
      <c r="N262">
        <v>1</v>
      </c>
      <c r="O262">
        <v>0</v>
      </c>
      <c r="P262">
        <v>3724.259877</v>
      </c>
      <c r="Q262">
        <v>68.265359329999995</v>
      </c>
      <c r="R262">
        <v>53.695836479999997</v>
      </c>
      <c r="S262">
        <v>0</v>
      </c>
      <c r="T262">
        <v>0</v>
      </c>
      <c r="U262">
        <v>0.1699</v>
      </c>
      <c r="V262">
        <v>120</v>
      </c>
      <c r="W262">
        <v>11</v>
      </c>
      <c r="X262">
        <v>109</v>
      </c>
      <c r="Y262">
        <v>777.5</v>
      </c>
      <c r="Z262">
        <v>11200</v>
      </c>
      <c r="AA262">
        <v>0.1</v>
      </c>
      <c r="AB262">
        <v>175.12416540000001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3724.259877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F262" t="s">
        <v>263</v>
      </c>
      <c r="BG262">
        <v>0</v>
      </c>
      <c r="BH262">
        <v>202511</v>
      </c>
      <c r="BI262">
        <v>311</v>
      </c>
      <c r="BJ262">
        <v>109</v>
      </c>
      <c r="BK262">
        <v>3724.259877</v>
      </c>
      <c r="BL262">
        <v>-175.12416540000001</v>
      </c>
      <c r="BM262">
        <v>0.1699</v>
      </c>
      <c r="BN262">
        <v>120</v>
      </c>
      <c r="BO262">
        <v>11</v>
      </c>
      <c r="BP262">
        <v>777.5</v>
      </c>
      <c r="BQ262">
        <v>12</v>
      </c>
      <c r="BR262" s="23">
        <v>0.1</v>
      </c>
      <c r="BS262">
        <v>11</v>
      </c>
      <c r="BU262">
        <v>0</v>
      </c>
      <c r="BV262">
        <v>0</v>
      </c>
      <c r="BY262">
        <v>0</v>
      </c>
      <c r="BZ262" s="9">
        <v>1772.37</v>
      </c>
      <c r="CA262">
        <v>-147.94</v>
      </c>
      <c r="CB262">
        <v>-27.19</v>
      </c>
      <c r="CC262">
        <v>-175.13</v>
      </c>
      <c r="CM262">
        <v>1</v>
      </c>
      <c r="CN262">
        <v>1</v>
      </c>
      <c r="CO262">
        <v>0.34</v>
      </c>
      <c r="CP262" s="9">
        <v>3724.26</v>
      </c>
      <c r="CQ262">
        <v>605.91</v>
      </c>
      <c r="CR262" s="9">
        <v>3724.26</v>
      </c>
      <c r="CS262" s="9">
        <v>1776.64</v>
      </c>
      <c r="CT262">
        <v>121.96</v>
      </c>
      <c r="CU262">
        <v>58.83</v>
      </c>
      <c r="CV262">
        <v>68.27</v>
      </c>
      <c r="CW262">
        <v>49.69</v>
      </c>
      <c r="CX262">
        <v>53.7</v>
      </c>
      <c r="CY262">
        <v>9.14</v>
      </c>
      <c r="DA262">
        <v>-0.37845891399999998</v>
      </c>
      <c r="DB262">
        <v>0.59363066600000003</v>
      </c>
      <c r="DC262">
        <v>-0.37845891399999998</v>
      </c>
      <c r="FK262" s="9"/>
      <c r="FO262">
        <v>7</v>
      </c>
      <c r="FR262">
        <v>1</v>
      </c>
      <c r="FS262">
        <v>0</v>
      </c>
      <c r="FT262">
        <v>1</v>
      </c>
      <c r="FU262">
        <v>0</v>
      </c>
      <c r="FV262">
        <v>0</v>
      </c>
      <c r="FW262">
        <v>0.50166666699999996</v>
      </c>
      <c r="FX262">
        <v>1</v>
      </c>
      <c r="FY262">
        <v>6.1592549999999998E-3</v>
      </c>
      <c r="FZ262">
        <v>8.3846849999999994E-3</v>
      </c>
      <c r="GA262">
        <v>0</v>
      </c>
      <c r="GB262">
        <v>0</v>
      </c>
      <c r="GC262">
        <v>0</v>
      </c>
      <c r="GD262">
        <v>1</v>
      </c>
      <c r="GK262">
        <v>0</v>
      </c>
      <c r="GL262">
        <v>0</v>
      </c>
      <c r="GM262">
        <v>0</v>
      </c>
      <c r="GN262">
        <v>1</v>
      </c>
      <c r="GO262">
        <v>0</v>
      </c>
      <c r="GP262">
        <v>0.50166666699999996</v>
      </c>
      <c r="GQ262">
        <v>0.49833333299999999</v>
      </c>
      <c r="GR262">
        <v>0</v>
      </c>
      <c r="GS262">
        <v>1</v>
      </c>
      <c r="GT262">
        <v>0</v>
      </c>
      <c r="GU262">
        <v>0</v>
      </c>
      <c r="GV262">
        <v>0</v>
      </c>
      <c r="GW262">
        <v>0</v>
      </c>
      <c r="GY262">
        <v>-8.0769039999999993E-3</v>
      </c>
      <c r="GZ262">
        <v>7.7388370000000001E-3</v>
      </c>
      <c r="HA262">
        <v>0</v>
      </c>
      <c r="HB262">
        <v>0</v>
      </c>
      <c r="HC262">
        <v>0</v>
      </c>
      <c r="HD262">
        <v>1</v>
      </c>
    </row>
    <row r="263" spans="9:212">
      <c r="I263" t="s">
        <v>262</v>
      </c>
      <c r="J263">
        <v>67</v>
      </c>
      <c r="K263">
        <v>312</v>
      </c>
      <c r="L263">
        <v>202512</v>
      </c>
      <c r="M263">
        <v>10</v>
      </c>
      <c r="N263">
        <v>1</v>
      </c>
      <c r="O263">
        <v>0</v>
      </c>
      <c r="P263">
        <v>3655.994518</v>
      </c>
      <c r="Q263">
        <v>68.265359329999995</v>
      </c>
      <c r="R263">
        <v>52.729312759999999</v>
      </c>
      <c r="S263">
        <v>0</v>
      </c>
      <c r="T263">
        <v>0</v>
      </c>
      <c r="U263">
        <v>0.1699</v>
      </c>
      <c r="V263">
        <v>120</v>
      </c>
      <c r="W263">
        <v>10</v>
      </c>
      <c r="X263">
        <v>110</v>
      </c>
      <c r="Y263">
        <v>777.5</v>
      </c>
      <c r="Z263">
        <v>11200</v>
      </c>
      <c r="AA263">
        <v>0.1</v>
      </c>
      <c r="AB263">
        <v>175.12416540000001</v>
      </c>
      <c r="AC263">
        <v>0</v>
      </c>
      <c r="AD263">
        <v>1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3655.994518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F263" t="s">
        <v>263</v>
      </c>
      <c r="BG263">
        <v>0</v>
      </c>
      <c r="BH263">
        <v>202512</v>
      </c>
      <c r="BI263">
        <v>312</v>
      </c>
      <c r="BJ263">
        <v>110</v>
      </c>
      <c r="BK263">
        <v>3655.994518</v>
      </c>
      <c r="BL263">
        <v>-175.12416540000001</v>
      </c>
      <c r="BM263">
        <v>0.1699</v>
      </c>
      <c r="BN263">
        <v>120</v>
      </c>
      <c r="BO263">
        <v>10</v>
      </c>
      <c r="BP263">
        <v>777.5</v>
      </c>
      <c r="BQ263">
        <v>12</v>
      </c>
      <c r="BR263" s="23">
        <v>0.1</v>
      </c>
      <c r="BS263">
        <v>12</v>
      </c>
      <c r="BU263">
        <v>0</v>
      </c>
      <c r="BV263">
        <v>0</v>
      </c>
      <c r="BY263">
        <v>0</v>
      </c>
      <c r="BZ263" s="9">
        <v>1622.33</v>
      </c>
      <c r="CA263">
        <v>-150.04</v>
      </c>
      <c r="CB263">
        <v>-25.09</v>
      </c>
      <c r="CC263">
        <v>-175.13</v>
      </c>
      <c r="CM263">
        <v>1</v>
      </c>
      <c r="CN263">
        <v>1</v>
      </c>
      <c r="CO263">
        <v>0.33</v>
      </c>
      <c r="CP263" s="9">
        <v>3655.99</v>
      </c>
      <c r="CQ263">
        <v>543.80999999999995</v>
      </c>
      <c r="CR263" s="9">
        <v>3655.99</v>
      </c>
      <c r="CS263" s="9">
        <v>1626.71</v>
      </c>
      <c r="CT263">
        <v>120.99</v>
      </c>
      <c r="CU263">
        <v>57.62</v>
      </c>
      <c r="CV263">
        <v>68.27</v>
      </c>
      <c r="CW263">
        <v>49.36</v>
      </c>
      <c r="CX263">
        <v>52.73</v>
      </c>
      <c r="CY263">
        <v>8.26</v>
      </c>
      <c r="DA263">
        <v>-0.19520311300000001</v>
      </c>
      <c r="DB263">
        <v>0.59329463900000001</v>
      </c>
      <c r="DC263">
        <v>-0.19520311300000001</v>
      </c>
      <c r="FK263" s="9"/>
      <c r="FO263">
        <v>7</v>
      </c>
      <c r="FR263">
        <v>1</v>
      </c>
      <c r="FS263">
        <v>0</v>
      </c>
      <c r="FT263">
        <v>1</v>
      </c>
      <c r="FU263">
        <v>0</v>
      </c>
      <c r="FV263">
        <v>0</v>
      </c>
      <c r="FW263">
        <v>0.50166666699999996</v>
      </c>
      <c r="FX263">
        <v>1</v>
      </c>
      <c r="FY263">
        <v>-1.917008E-3</v>
      </c>
      <c r="FZ263">
        <v>9.7992119999999999E-3</v>
      </c>
      <c r="GA263">
        <v>0</v>
      </c>
      <c r="GB263">
        <v>0</v>
      </c>
      <c r="GC263">
        <v>0</v>
      </c>
      <c r="GD263">
        <v>1</v>
      </c>
      <c r="GK263">
        <v>0</v>
      </c>
      <c r="GL263">
        <v>0</v>
      </c>
      <c r="GM263">
        <v>0</v>
      </c>
      <c r="GN263">
        <v>1</v>
      </c>
      <c r="GO263">
        <v>0</v>
      </c>
      <c r="GP263">
        <v>0.50166666699999996</v>
      </c>
      <c r="GQ263">
        <v>0.49833333299999999</v>
      </c>
      <c r="GR263">
        <v>0</v>
      </c>
      <c r="GS263">
        <v>1</v>
      </c>
      <c r="GT263">
        <v>0</v>
      </c>
      <c r="GU263">
        <v>0</v>
      </c>
      <c r="GV263">
        <v>0</v>
      </c>
      <c r="GW263">
        <v>0</v>
      </c>
      <c r="GY263">
        <v>0.175178897</v>
      </c>
      <c r="GZ263">
        <v>7.4028100000000001E-3</v>
      </c>
      <c r="HA263">
        <v>0</v>
      </c>
      <c r="HB263">
        <v>0</v>
      </c>
      <c r="HC263">
        <v>0</v>
      </c>
      <c r="HD263">
        <v>1</v>
      </c>
    </row>
    <row r="264" spans="9:212">
      <c r="I264" t="s">
        <v>262</v>
      </c>
      <c r="J264">
        <v>67</v>
      </c>
      <c r="K264">
        <v>313</v>
      </c>
      <c r="L264">
        <v>202601</v>
      </c>
      <c r="M264">
        <v>9</v>
      </c>
      <c r="N264">
        <v>1</v>
      </c>
      <c r="O264">
        <v>0</v>
      </c>
      <c r="P264">
        <v>3587.729159</v>
      </c>
      <c r="Q264">
        <v>68.265359329999995</v>
      </c>
      <c r="R264">
        <v>51.762789050000002</v>
      </c>
      <c r="S264">
        <v>0</v>
      </c>
      <c r="T264">
        <v>0</v>
      </c>
      <c r="U264">
        <v>0.1699</v>
      </c>
      <c r="V264">
        <v>120</v>
      </c>
      <c r="W264">
        <v>9</v>
      </c>
      <c r="X264">
        <v>111</v>
      </c>
      <c r="Y264">
        <v>777.5</v>
      </c>
      <c r="Z264">
        <v>11200</v>
      </c>
      <c r="AA264">
        <v>0.1</v>
      </c>
      <c r="AB264">
        <v>175.12416540000001</v>
      </c>
      <c r="AC264">
        <v>0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3587.729159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F264" t="s">
        <v>263</v>
      </c>
      <c r="BG264">
        <v>0</v>
      </c>
      <c r="BH264">
        <v>202601</v>
      </c>
      <c r="BI264">
        <v>313</v>
      </c>
      <c r="BJ264">
        <v>111</v>
      </c>
      <c r="BK264">
        <v>3587.729159</v>
      </c>
      <c r="BL264">
        <v>-175.12416540000001</v>
      </c>
      <c r="BM264">
        <v>0.1699</v>
      </c>
      <c r="BN264">
        <v>120</v>
      </c>
      <c r="BO264">
        <v>9</v>
      </c>
      <c r="BP264">
        <v>777.5</v>
      </c>
      <c r="BQ264">
        <v>12</v>
      </c>
      <c r="BR264" s="23">
        <v>0.1</v>
      </c>
      <c r="BS264">
        <v>1</v>
      </c>
      <c r="BU264">
        <v>0</v>
      </c>
      <c r="BV264">
        <v>0</v>
      </c>
      <c r="BY264">
        <v>0</v>
      </c>
      <c r="BZ264" s="9">
        <v>1470.17</v>
      </c>
      <c r="CA264">
        <v>-152.16</v>
      </c>
      <c r="CB264">
        <v>-22.97</v>
      </c>
      <c r="CC264">
        <v>-175.13</v>
      </c>
      <c r="CM264">
        <v>1</v>
      </c>
      <c r="CN264">
        <v>1</v>
      </c>
      <c r="CO264">
        <v>0.33</v>
      </c>
      <c r="CP264" s="9">
        <v>3587.73</v>
      </c>
      <c r="CQ264">
        <v>482.99</v>
      </c>
      <c r="CR264" s="9">
        <v>3587.73</v>
      </c>
      <c r="CS264" s="9">
        <v>1474.24</v>
      </c>
      <c r="CT264">
        <v>120.03</v>
      </c>
      <c r="CU264">
        <v>56.58</v>
      </c>
      <c r="CV264">
        <v>68.27</v>
      </c>
      <c r="CW264">
        <v>49.15</v>
      </c>
      <c r="CX264">
        <v>51.76</v>
      </c>
      <c r="CY264">
        <v>7.43</v>
      </c>
      <c r="DA264">
        <v>-0.53753546699999999</v>
      </c>
      <c r="DB264">
        <v>0.59436716099999998</v>
      </c>
      <c r="DC264">
        <v>-0.53753546699999999</v>
      </c>
      <c r="FK264" s="9"/>
      <c r="FO264">
        <v>7</v>
      </c>
      <c r="FR264">
        <v>1</v>
      </c>
      <c r="FS264">
        <v>0</v>
      </c>
      <c r="FT264">
        <v>1</v>
      </c>
      <c r="FU264">
        <v>0</v>
      </c>
      <c r="FV264">
        <v>0</v>
      </c>
      <c r="FW264">
        <v>0.50166666699999996</v>
      </c>
      <c r="FX264">
        <v>1</v>
      </c>
      <c r="FY264">
        <v>0.115061571</v>
      </c>
      <c r="FZ264">
        <v>8.9203600000000004E-3</v>
      </c>
      <c r="GA264">
        <v>0</v>
      </c>
      <c r="GB264">
        <v>0</v>
      </c>
      <c r="GC264">
        <v>0</v>
      </c>
      <c r="GD264">
        <v>1</v>
      </c>
      <c r="GK264">
        <v>0</v>
      </c>
      <c r="GL264">
        <v>0</v>
      </c>
      <c r="GM264">
        <v>0</v>
      </c>
      <c r="GN264">
        <v>1</v>
      </c>
      <c r="GO264">
        <v>0</v>
      </c>
      <c r="GP264">
        <v>0.50166666699999996</v>
      </c>
      <c r="GQ264">
        <v>0.49833333299999999</v>
      </c>
      <c r="GR264">
        <v>0</v>
      </c>
      <c r="GS264">
        <v>1</v>
      </c>
      <c r="GT264">
        <v>0</v>
      </c>
      <c r="GU264">
        <v>0</v>
      </c>
      <c r="GV264">
        <v>0</v>
      </c>
      <c r="GW264">
        <v>0</v>
      </c>
      <c r="GY264">
        <v>-0.16715345700000001</v>
      </c>
      <c r="GZ264">
        <v>8.4753320000000004E-3</v>
      </c>
      <c r="HA264">
        <v>0</v>
      </c>
      <c r="HB264">
        <v>0</v>
      </c>
      <c r="HC264">
        <v>0</v>
      </c>
      <c r="HD264">
        <v>1</v>
      </c>
    </row>
    <row r="265" spans="9:212">
      <c r="I265" t="s">
        <v>262</v>
      </c>
      <c r="J265">
        <v>67</v>
      </c>
      <c r="K265">
        <v>314</v>
      </c>
      <c r="L265">
        <v>202602</v>
      </c>
      <c r="M265">
        <v>8</v>
      </c>
      <c r="N265">
        <v>1</v>
      </c>
      <c r="O265">
        <v>0</v>
      </c>
      <c r="P265">
        <v>3519.4637990000001</v>
      </c>
      <c r="Q265">
        <v>68.265359329999995</v>
      </c>
      <c r="R265">
        <v>50.796265339999998</v>
      </c>
      <c r="S265">
        <v>0</v>
      </c>
      <c r="T265">
        <v>0</v>
      </c>
      <c r="U265">
        <v>0.1699</v>
      </c>
      <c r="V265">
        <v>120</v>
      </c>
      <c r="W265">
        <v>8</v>
      </c>
      <c r="X265">
        <v>112</v>
      </c>
      <c r="Y265">
        <v>777.5</v>
      </c>
      <c r="Z265">
        <v>11200</v>
      </c>
      <c r="AA265">
        <v>0.1</v>
      </c>
      <c r="AB265">
        <v>175.12416540000001</v>
      </c>
      <c r="AC265">
        <v>0</v>
      </c>
      <c r="AD265">
        <v>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3519.4637990000001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F265" t="s">
        <v>263</v>
      </c>
      <c r="BG265">
        <v>0</v>
      </c>
      <c r="BH265">
        <v>202602</v>
      </c>
      <c r="BI265">
        <v>314</v>
      </c>
      <c r="BJ265">
        <v>112</v>
      </c>
      <c r="BK265">
        <v>3519.4637990000001</v>
      </c>
      <c r="BL265">
        <v>-175.12416540000001</v>
      </c>
      <c r="BM265">
        <v>0.1699</v>
      </c>
      <c r="BN265">
        <v>120</v>
      </c>
      <c r="BO265">
        <v>8</v>
      </c>
      <c r="BP265">
        <v>777.5</v>
      </c>
      <c r="BQ265">
        <v>12</v>
      </c>
      <c r="BR265" s="23">
        <v>0.1</v>
      </c>
      <c r="BS265">
        <v>2</v>
      </c>
      <c r="BU265">
        <v>0</v>
      </c>
      <c r="BV265">
        <v>0</v>
      </c>
      <c r="BY265">
        <v>0</v>
      </c>
      <c r="BZ265" s="9">
        <v>1315.85</v>
      </c>
      <c r="CA265">
        <v>-154.32</v>
      </c>
      <c r="CB265">
        <v>-20.82</v>
      </c>
      <c r="CC265">
        <v>-175.13</v>
      </c>
      <c r="CM265">
        <v>1</v>
      </c>
      <c r="CN265">
        <v>1</v>
      </c>
      <c r="CO265">
        <v>0.32</v>
      </c>
      <c r="CP265" s="9">
        <v>3519.46</v>
      </c>
      <c r="CQ265">
        <v>423.97</v>
      </c>
      <c r="CR265" s="9">
        <v>3519.46</v>
      </c>
      <c r="CS265" s="9">
        <v>1319.8</v>
      </c>
      <c r="CT265">
        <v>119.06</v>
      </c>
      <c r="CU265">
        <v>55.5</v>
      </c>
      <c r="CV265">
        <v>68.27</v>
      </c>
      <c r="CW265">
        <v>48.9</v>
      </c>
      <c r="CX265">
        <v>50.8</v>
      </c>
      <c r="CY265">
        <v>6.6</v>
      </c>
      <c r="DA265">
        <v>-0.48872905</v>
      </c>
      <c r="DB265">
        <v>0.59467745100000002</v>
      </c>
      <c r="DC265">
        <v>-0.48872905</v>
      </c>
      <c r="FK265" s="9"/>
      <c r="FO265">
        <v>7</v>
      </c>
      <c r="FR265">
        <v>1</v>
      </c>
      <c r="FS265">
        <v>0</v>
      </c>
      <c r="FT265">
        <v>1</v>
      </c>
      <c r="FU265">
        <v>0</v>
      </c>
      <c r="FV265">
        <v>0</v>
      </c>
      <c r="FW265">
        <v>0.50166666699999996</v>
      </c>
      <c r="FX265">
        <v>1</v>
      </c>
      <c r="FY265">
        <v>0.178680275</v>
      </c>
      <c r="FZ265">
        <v>9.0373629999999996E-3</v>
      </c>
      <c r="GA265">
        <v>0</v>
      </c>
      <c r="GB265">
        <v>0</v>
      </c>
      <c r="GC265">
        <v>0</v>
      </c>
      <c r="GD265">
        <v>1</v>
      </c>
      <c r="GK265">
        <v>0</v>
      </c>
      <c r="GL265">
        <v>0</v>
      </c>
      <c r="GM265">
        <v>0</v>
      </c>
      <c r="GN265">
        <v>1</v>
      </c>
      <c r="GO265">
        <v>0</v>
      </c>
      <c r="GP265">
        <v>0.50166666699999996</v>
      </c>
      <c r="GQ265">
        <v>0.49833333299999999</v>
      </c>
      <c r="GR265">
        <v>0</v>
      </c>
      <c r="GS265">
        <v>1</v>
      </c>
      <c r="GT265">
        <v>0</v>
      </c>
      <c r="GU265">
        <v>0</v>
      </c>
      <c r="GV265">
        <v>0</v>
      </c>
      <c r="GW265">
        <v>0</v>
      </c>
      <c r="GY265">
        <v>-0.11834704</v>
      </c>
      <c r="GZ265">
        <v>8.7856219999999999E-3</v>
      </c>
      <c r="HA265">
        <v>0</v>
      </c>
      <c r="HB265">
        <v>0</v>
      </c>
      <c r="HC265">
        <v>0</v>
      </c>
      <c r="HD265">
        <v>1</v>
      </c>
    </row>
    <row r="266" spans="9:212">
      <c r="I266" t="s">
        <v>262</v>
      </c>
      <c r="J266">
        <v>67</v>
      </c>
      <c r="K266">
        <v>315</v>
      </c>
      <c r="L266">
        <v>202603</v>
      </c>
      <c r="M266">
        <v>7</v>
      </c>
      <c r="N266">
        <v>1</v>
      </c>
      <c r="O266">
        <v>0</v>
      </c>
      <c r="P266">
        <v>3451.1984400000001</v>
      </c>
      <c r="Q266">
        <v>68.265359329999995</v>
      </c>
      <c r="R266">
        <v>49.829741630000001</v>
      </c>
      <c r="S266">
        <v>0</v>
      </c>
      <c r="T266">
        <v>0</v>
      </c>
      <c r="U266">
        <v>0.1699</v>
      </c>
      <c r="V266">
        <v>120</v>
      </c>
      <c r="W266">
        <v>7</v>
      </c>
      <c r="X266">
        <v>113</v>
      </c>
      <c r="Y266">
        <v>777.5</v>
      </c>
      <c r="Z266">
        <v>11200</v>
      </c>
      <c r="AA266">
        <v>0.1</v>
      </c>
      <c r="AB266">
        <v>175.12416540000001</v>
      </c>
      <c r="AC266">
        <v>0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3451.1984400000001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F266" t="s">
        <v>263</v>
      </c>
      <c r="BG266">
        <v>0</v>
      </c>
      <c r="BH266">
        <v>202603</v>
      </c>
      <c r="BI266">
        <v>315</v>
      </c>
      <c r="BJ266">
        <v>113</v>
      </c>
      <c r="BK266">
        <v>3451.1984400000001</v>
      </c>
      <c r="BL266">
        <v>-175.12416540000001</v>
      </c>
      <c r="BM266">
        <v>0.1699</v>
      </c>
      <c r="BN266">
        <v>120</v>
      </c>
      <c r="BO266">
        <v>7</v>
      </c>
      <c r="BP266">
        <v>777.5</v>
      </c>
      <c r="BQ266">
        <v>12</v>
      </c>
      <c r="BR266" s="23">
        <v>0.1</v>
      </c>
      <c r="BS266">
        <v>3</v>
      </c>
      <c r="BU266">
        <v>0</v>
      </c>
      <c r="BV266">
        <v>0</v>
      </c>
      <c r="BY266">
        <v>0</v>
      </c>
      <c r="BZ266" s="9">
        <v>1159.3499999999999</v>
      </c>
      <c r="CA266">
        <v>-156.5</v>
      </c>
      <c r="CB266">
        <v>-18.63</v>
      </c>
      <c r="CC266">
        <v>-175.13</v>
      </c>
      <c r="CM266">
        <v>1</v>
      </c>
      <c r="CN266">
        <v>1</v>
      </c>
      <c r="CO266">
        <v>0.31</v>
      </c>
      <c r="CP266" s="9">
        <v>3451.2</v>
      </c>
      <c r="CQ266">
        <v>366.12</v>
      </c>
      <c r="CR266" s="9">
        <v>3451.2</v>
      </c>
      <c r="CS266" s="9">
        <v>1162.92</v>
      </c>
      <c r="CT266">
        <v>118.1</v>
      </c>
      <c r="CU266">
        <v>54.41</v>
      </c>
      <c r="CV266">
        <v>68.27</v>
      </c>
      <c r="CW266">
        <v>48.61</v>
      </c>
      <c r="CX266">
        <v>49.83</v>
      </c>
      <c r="CY266">
        <v>5.79</v>
      </c>
      <c r="DA266">
        <v>-0.38150627100000001</v>
      </c>
      <c r="DB266">
        <v>0.59701814799999997</v>
      </c>
      <c r="DC266">
        <v>-0.38150627100000001</v>
      </c>
      <c r="FK266" s="9"/>
      <c r="FO266">
        <v>7</v>
      </c>
      <c r="FR266">
        <v>1</v>
      </c>
      <c r="FS266">
        <v>0</v>
      </c>
      <c r="FT266">
        <v>1</v>
      </c>
      <c r="FU266">
        <v>0</v>
      </c>
      <c r="FV266">
        <v>0</v>
      </c>
      <c r="FW266">
        <v>0.50166666699999996</v>
      </c>
      <c r="FX266">
        <v>1</v>
      </c>
      <c r="FY266">
        <v>-8.0769039999999993E-3</v>
      </c>
      <c r="FZ266">
        <v>7.7388370000000001E-3</v>
      </c>
      <c r="GA266">
        <v>0</v>
      </c>
      <c r="GB266">
        <v>0</v>
      </c>
      <c r="GC266">
        <v>0</v>
      </c>
      <c r="GD266">
        <v>1</v>
      </c>
      <c r="GK266">
        <v>0</v>
      </c>
      <c r="GL266">
        <v>0</v>
      </c>
      <c r="GM266">
        <v>0</v>
      </c>
      <c r="GN266">
        <v>1</v>
      </c>
      <c r="GO266">
        <v>0</v>
      </c>
      <c r="GP266">
        <v>0.50166666699999996</v>
      </c>
      <c r="GQ266">
        <v>0.49833333299999999</v>
      </c>
      <c r="GR266">
        <v>0</v>
      </c>
      <c r="GS266">
        <v>1</v>
      </c>
      <c r="GT266">
        <v>0</v>
      </c>
      <c r="GU266">
        <v>0</v>
      </c>
      <c r="GV266">
        <v>0</v>
      </c>
      <c r="GW266">
        <v>0</v>
      </c>
      <c r="GY266">
        <v>-1.1124261E-2</v>
      </c>
      <c r="GZ266">
        <v>1.1126319000000001E-2</v>
      </c>
      <c r="HA266">
        <v>0</v>
      </c>
      <c r="HB266">
        <v>0</v>
      </c>
      <c r="HC266">
        <v>0</v>
      </c>
      <c r="HD266">
        <v>1</v>
      </c>
    </row>
    <row r="267" spans="9:212">
      <c r="I267" t="s">
        <v>262</v>
      </c>
      <c r="J267">
        <v>67</v>
      </c>
      <c r="K267">
        <v>316</v>
      </c>
      <c r="L267">
        <v>202604</v>
      </c>
      <c r="M267">
        <v>6</v>
      </c>
      <c r="N267">
        <v>1</v>
      </c>
      <c r="O267">
        <v>0</v>
      </c>
      <c r="P267">
        <v>3382.9330810000001</v>
      </c>
      <c r="Q267">
        <v>68.265359329999995</v>
      </c>
      <c r="R267">
        <v>48.863217910000003</v>
      </c>
      <c r="S267">
        <v>0</v>
      </c>
      <c r="T267">
        <v>0</v>
      </c>
      <c r="U267">
        <v>0.1699</v>
      </c>
      <c r="V267">
        <v>120</v>
      </c>
      <c r="W267">
        <v>6</v>
      </c>
      <c r="X267">
        <v>114</v>
      </c>
      <c r="Y267">
        <v>777.5</v>
      </c>
      <c r="Z267">
        <v>11200</v>
      </c>
      <c r="AA267">
        <v>0.1</v>
      </c>
      <c r="AB267">
        <v>175.12416540000001</v>
      </c>
      <c r="AC267">
        <v>0</v>
      </c>
      <c r="AD267">
        <v>1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3382.9330810000001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F267" t="s">
        <v>263</v>
      </c>
      <c r="BG267">
        <v>0</v>
      </c>
      <c r="BH267">
        <v>202604</v>
      </c>
      <c r="BI267">
        <v>316</v>
      </c>
      <c r="BJ267">
        <v>114</v>
      </c>
      <c r="BK267">
        <v>3382.9330810000001</v>
      </c>
      <c r="BL267">
        <v>-175.12416540000001</v>
      </c>
      <c r="BM267">
        <v>0.1699</v>
      </c>
      <c r="BN267">
        <v>120</v>
      </c>
      <c r="BO267">
        <v>6</v>
      </c>
      <c r="BP267">
        <v>777.5</v>
      </c>
      <c r="BQ267">
        <v>12</v>
      </c>
      <c r="BR267" s="23">
        <v>0.1</v>
      </c>
      <c r="BS267">
        <v>4</v>
      </c>
      <c r="BU267">
        <v>0</v>
      </c>
      <c r="BV267">
        <v>0</v>
      </c>
      <c r="BY267">
        <v>0</v>
      </c>
      <c r="BZ267" s="9">
        <v>1000.63</v>
      </c>
      <c r="CA267">
        <v>-158.72</v>
      </c>
      <c r="CB267">
        <v>-16.41</v>
      </c>
      <c r="CC267">
        <v>-175.13</v>
      </c>
      <c r="CM267">
        <v>1</v>
      </c>
      <c r="CN267">
        <v>1</v>
      </c>
      <c r="CO267">
        <v>0.31</v>
      </c>
      <c r="CP267" s="9">
        <v>3382.93</v>
      </c>
      <c r="CQ267">
        <v>310.26</v>
      </c>
      <c r="CR267" s="9">
        <v>3382.93</v>
      </c>
      <c r="CS267" s="9">
        <v>1004.52</v>
      </c>
      <c r="CT267">
        <v>117.13</v>
      </c>
      <c r="CU267">
        <v>53.29</v>
      </c>
      <c r="CV267">
        <v>68.27</v>
      </c>
      <c r="CW267">
        <v>48.29</v>
      </c>
      <c r="CX267">
        <v>48.86</v>
      </c>
      <c r="CY267">
        <v>5</v>
      </c>
      <c r="DA267">
        <v>-0.54871725299999996</v>
      </c>
      <c r="DB267">
        <v>0.59480158999999999</v>
      </c>
      <c r="DC267">
        <v>-0.54871725299999996</v>
      </c>
      <c r="FK267" s="9"/>
      <c r="FO267">
        <v>7</v>
      </c>
      <c r="FR267">
        <v>1</v>
      </c>
      <c r="FS267">
        <v>0</v>
      </c>
      <c r="FT267">
        <v>1</v>
      </c>
      <c r="FU267">
        <v>0</v>
      </c>
      <c r="FV267">
        <v>0</v>
      </c>
      <c r="FW267">
        <v>0.50166666699999996</v>
      </c>
      <c r="FX267">
        <v>1</v>
      </c>
      <c r="FY267">
        <v>0.175178897</v>
      </c>
      <c r="FZ267">
        <v>7.4028100000000001E-3</v>
      </c>
      <c r="GA267">
        <v>0</v>
      </c>
      <c r="GB267">
        <v>0</v>
      </c>
      <c r="GC267">
        <v>0</v>
      </c>
      <c r="GD267">
        <v>1</v>
      </c>
      <c r="GK267">
        <v>0</v>
      </c>
      <c r="GL267">
        <v>0</v>
      </c>
      <c r="GM267">
        <v>0</v>
      </c>
      <c r="GN267">
        <v>1</v>
      </c>
      <c r="GO267">
        <v>0</v>
      </c>
      <c r="GP267">
        <v>0.50166666699999996</v>
      </c>
      <c r="GQ267">
        <v>0.49833333299999999</v>
      </c>
      <c r="GR267">
        <v>0</v>
      </c>
      <c r="GS267">
        <v>1</v>
      </c>
      <c r="GT267">
        <v>0</v>
      </c>
      <c r="GU267">
        <v>0</v>
      </c>
      <c r="GV267">
        <v>0</v>
      </c>
      <c r="GW267">
        <v>0</v>
      </c>
      <c r="GY267">
        <v>-0.178335243</v>
      </c>
      <c r="GZ267">
        <v>8.9097610000000004E-3</v>
      </c>
      <c r="HA267">
        <v>0</v>
      </c>
      <c r="HB267">
        <v>0</v>
      </c>
      <c r="HC267">
        <v>0</v>
      </c>
      <c r="HD267">
        <v>1</v>
      </c>
    </row>
    <row r="268" spans="9:212">
      <c r="I268" t="s">
        <v>262</v>
      </c>
      <c r="J268">
        <v>67</v>
      </c>
      <c r="K268">
        <v>317</v>
      </c>
      <c r="L268">
        <v>202605</v>
      </c>
      <c r="M268">
        <v>5</v>
      </c>
      <c r="N268">
        <v>1</v>
      </c>
      <c r="O268">
        <v>0</v>
      </c>
      <c r="P268">
        <v>3314.6677209999998</v>
      </c>
      <c r="Q268">
        <v>68.265359329999995</v>
      </c>
      <c r="R268">
        <v>47.896694199999999</v>
      </c>
      <c r="S268">
        <v>0</v>
      </c>
      <c r="T268">
        <v>0</v>
      </c>
      <c r="U268">
        <v>0.1699</v>
      </c>
      <c r="V268">
        <v>120</v>
      </c>
      <c r="W268">
        <v>5</v>
      </c>
      <c r="X268">
        <v>115</v>
      </c>
      <c r="Y268">
        <v>777.5</v>
      </c>
      <c r="Z268">
        <v>11200</v>
      </c>
      <c r="AA268">
        <v>0.1</v>
      </c>
      <c r="AB268">
        <v>175.12416540000001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3314.6677209999998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F268" t="s">
        <v>263</v>
      </c>
      <c r="BG268">
        <v>0</v>
      </c>
      <c r="BH268">
        <v>202605</v>
      </c>
      <c r="BI268">
        <v>317</v>
      </c>
      <c r="BJ268">
        <v>115</v>
      </c>
      <c r="BK268">
        <v>3314.6677209999998</v>
      </c>
      <c r="BL268">
        <v>-175.12416540000001</v>
      </c>
      <c r="BM268">
        <v>0.1699</v>
      </c>
      <c r="BN268">
        <v>120</v>
      </c>
      <c r="BO268">
        <v>5</v>
      </c>
      <c r="BP268">
        <v>777.5</v>
      </c>
      <c r="BQ268">
        <v>12</v>
      </c>
      <c r="BR268" s="23">
        <v>0.1</v>
      </c>
      <c r="BS268">
        <v>5</v>
      </c>
      <c r="BU268">
        <v>0</v>
      </c>
      <c r="BV268">
        <v>0</v>
      </c>
      <c r="BY268">
        <v>0</v>
      </c>
      <c r="BZ268">
        <v>839.66</v>
      </c>
      <c r="CA268">
        <v>-160.97</v>
      </c>
      <c r="CB268">
        <v>-14.17</v>
      </c>
      <c r="CC268">
        <v>-175.13</v>
      </c>
      <c r="CM268">
        <v>1</v>
      </c>
      <c r="CN268">
        <v>1</v>
      </c>
      <c r="CO268">
        <v>0.28000000000000003</v>
      </c>
      <c r="CP268" s="9">
        <v>3314.67</v>
      </c>
      <c r="CQ268">
        <v>235.12</v>
      </c>
      <c r="CR268" s="9">
        <v>3314.67</v>
      </c>
      <c r="CS268">
        <v>843.64</v>
      </c>
      <c r="CT268">
        <v>116.16</v>
      </c>
      <c r="CU268">
        <v>48.25</v>
      </c>
      <c r="CV268">
        <v>68.27</v>
      </c>
      <c r="CW268">
        <v>44.34</v>
      </c>
      <c r="CX268">
        <v>47.9</v>
      </c>
      <c r="CY268">
        <v>3.91</v>
      </c>
      <c r="DA268">
        <v>-2.4086844599999999</v>
      </c>
      <c r="DB268">
        <v>2.5940128279999999</v>
      </c>
      <c r="DC268">
        <v>-2.4086844599999999</v>
      </c>
      <c r="FK268" s="9"/>
      <c r="FO268">
        <v>7</v>
      </c>
      <c r="FR268">
        <v>1</v>
      </c>
      <c r="FS268">
        <v>0</v>
      </c>
      <c r="FT268">
        <v>1</v>
      </c>
      <c r="FU268">
        <v>0</v>
      </c>
      <c r="FV268">
        <v>0</v>
      </c>
      <c r="FW268">
        <v>0.50166666699999996</v>
      </c>
      <c r="FX268">
        <v>1</v>
      </c>
      <c r="FY268">
        <v>-0.16715345700000001</v>
      </c>
      <c r="FZ268">
        <v>8.4753320000000004E-3</v>
      </c>
      <c r="GA268">
        <v>0</v>
      </c>
      <c r="GB268">
        <v>0</v>
      </c>
      <c r="GC268">
        <v>0</v>
      </c>
      <c r="GD268">
        <v>1</v>
      </c>
      <c r="GK268">
        <v>0</v>
      </c>
      <c r="GL268">
        <v>0</v>
      </c>
      <c r="GM268">
        <v>0</v>
      </c>
      <c r="GN268">
        <v>1</v>
      </c>
      <c r="GO268">
        <v>0</v>
      </c>
      <c r="GP268">
        <v>0.50166666699999996</v>
      </c>
      <c r="GQ268">
        <v>0.49833333299999999</v>
      </c>
      <c r="GR268">
        <v>0</v>
      </c>
      <c r="GS268">
        <v>1</v>
      </c>
      <c r="GT268">
        <v>0</v>
      </c>
      <c r="GU268">
        <v>0</v>
      </c>
      <c r="GV268">
        <v>0</v>
      </c>
      <c r="GW268">
        <v>0</v>
      </c>
      <c r="GY268">
        <v>-3.8302450000000002E-2</v>
      </c>
      <c r="GZ268">
        <v>8.1209990000000003E-3</v>
      </c>
      <c r="HA268">
        <v>0</v>
      </c>
      <c r="HB268">
        <v>0</v>
      </c>
      <c r="HC268">
        <v>0.2</v>
      </c>
      <c r="HD268">
        <v>0.8</v>
      </c>
    </row>
    <row r="269" spans="9:212">
      <c r="I269" t="s">
        <v>264</v>
      </c>
      <c r="J269">
        <v>120</v>
      </c>
      <c r="K269">
        <v>255</v>
      </c>
      <c r="L269">
        <v>202103</v>
      </c>
      <c r="M269">
        <v>120</v>
      </c>
      <c r="N269">
        <v>3</v>
      </c>
      <c r="O269">
        <v>45060</v>
      </c>
      <c r="P269">
        <v>45060</v>
      </c>
      <c r="Q269">
        <v>0</v>
      </c>
      <c r="R269">
        <v>503.52449999999999</v>
      </c>
      <c r="S269">
        <v>0</v>
      </c>
      <c r="T269">
        <v>0</v>
      </c>
      <c r="U269">
        <v>0.134094407</v>
      </c>
      <c r="V269">
        <v>120</v>
      </c>
      <c r="W269">
        <v>120</v>
      </c>
      <c r="X269">
        <v>0</v>
      </c>
      <c r="Y269">
        <v>786.5363959</v>
      </c>
      <c r="Z269">
        <v>18946.666669999999</v>
      </c>
      <c r="AA269">
        <v>0.20724841699999999</v>
      </c>
      <c r="AB269">
        <v>228.0508561</v>
      </c>
      <c r="AC269">
        <v>0</v>
      </c>
      <c r="AD269">
        <v>3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45060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F269" t="s">
        <v>265</v>
      </c>
      <c r="BG269">
        <v>1</v>
      </c>
      <c r="BH269">
        <v>202103</v>
      </c>
      <c r="BI269">
        <v>255</v>
      </c>
      <c r="BJ269">
        <v>0</v>
      </c>
      <c r="BK269">
        <v>15020</v>
      </c>
      <c r="BL269">
        <v>-228.0508561</v>
      </c>
      <c r="BM269">
        <v>0.134094407</v>
      </c>
      <c r="BN269">
        <v>120</v>
      </c>
      <c r="BO269">
        <v>120</v>
      </c>
      <c r="BP269">
        <v>786.5363959</v>
      </c>
      <c r="BQ269">
        <v>1</v>
      </c>
      <c r="BR269" s="23">
        <v>0.21</v>
      </c>
      <c r="BS269">
        <v>3</v>
      </c>
      <c r="BU269">
        <v>0</v>
      </c>
      <c r="BV269">
        <v>0</v>
      </c>
      <c r="BY269">
        <v>1</v>
      </c>
      <c r="BZ269" s="9">
        <v>15020</v>
      </c>
      <c r="CA269" t="s">
        <v>113</v>
      </c>
      <c r="CB269" t="s">
        <v>113</v>
      </c>
      <c r="CC269" t="s">
        <v>113</v>
      </c>
      <c r="CM269">
        <v>3</v>
      </c>
      <c r="CN269">
        <v>3</v>
      </c>
      <c r="CO269">
        <v>3</v>
      </c>
      <c r="CP269" s="9">
        <v>45060</v>
      </c>
      <c r="CQ269" s="9">
        <v>45060</v>
      </c>
      <c r="CR269" s="9">
        <v>15020</v>
      </c>
      <c r="CS269" s="9">
        <v>15020</v>
      </c>
      <c r="CT269" t="s">
        <v>113</v>
      </c>
      <c r="CU269" t="s">
        <v>113</v>
      </c>
      <c r="CV269" t="s">
        <v>113</v>
      </c>
      <c r="CW269" t="s">
        <v>113</v>
      </c>
      <c r="CX269" t="s">
        <v>113</v>
      </c>
      <c r="CY269" t="s">
        <v>113</v>
      </c>
      <c r="DA269">
        <v>-0.804629331</v>
      </c>
      <c r="DB269">
        <v>0.56871213499999995</v>
      </c>
      <c r="DC269">
        <v>-0.804629331</v>
      </c>
      <c r="FK269" s="9"/>
      <c r="FO269">
        <v>7</v>
      </c>
      <c r="FR269">
        <v>1</v>
      </c>
      <c r="FS269">
        <v>0</v>
      </c>
      <c r="FT269">
        <v>1</v>
      </c>
      <c r="FU269">
        <v>0</v>
      </c>
      <c r="FV269">
        <v>0</v>
      </c>
      <c r="FW269">
        <v>0.50166666699999996</v>
      </c>
      <c r="FX269">
        <v>1</v>
      </c>
      <c r="FY269">
        <v>-0.11834704</v>
      </c>
      <c r="FZ269">
        <v>8.7856219999999999E-3</v>
      </c>
      <c r="GA269">
        <v>0</v>
      </c>
      <c r="GB269">
        <v>0</v>
      </c>
      <c r="GC269">
        <v>0</v>
      </c>
      <c r="GD269">
        <v>1</v>
      </c>
      <c r="GK269">
        <v>0</v>
      </c>
      <c r="GL269">
        <v>0</v>
      </c>
      <c r="GM269">
        <v>0</v>
      </c>
      <c r="GN269">
        <v>1</v>
      </c>
      <c r="GO269">
        <v>0</v>
      </c>
      <c r="GP269">
        <v>1</v>
      </c>
      <c r="GQ269">
        <v>0</v>
      </c>
      <c r="GR269">
        <v>0</v>
      </c>
      <c r="GS269">
        <v>0</v>
      </c>
      <c r="GT269">
        <v>0</v>
      </c>
      <c r="GU269">
        <v>1</v>
      </c>
      <c r="GV269">
        <v>0</v>
      </c>
      <c r="GW269">
        <v>0</v>
      </c>
      <c r="GY269">
        <v>-1.1124261E-2</v>
      </c>
      <c r="GZ269">
        <v>1.1126319000000001E-2</v>
      </c>
      <c r="HA269">
        <v>0</v>
      </c>
      <c r="HB269">
        <v>0</v>
      </c>
      <c r="HC269">
        <v>0</v>
      </c>
      <c r="HD269">
        <v>1</v>
      </c>
    </row>
    <row r="270" spans="9:212">
      <c r="I270" t="s">
        <v>264</v>
      </c>
      <c r="J270">
        <v>120</v>
      </c>
      <c r="K270">
        <v>256</v>
      </c>
      <c r="L270">
        <v>202104</v>
      </c>
      <c r="M270">
        <v>119</v>
      </c>
      <c r="N270">
        <v>3</v>
      </c>
      <c r="O270">
        <v>0</v>
      </c>
      <c r="P270">
        <v>44879.364500000003</v>
      </c>
      <c r="Q270">
        <v>180.63550000000001</v>
      </c>
      <c r="R270">
        <v>503.52449999999999</v>
      </c>
      <c r="S270">
        <v>0</v>
      </c>
      <c r="T270">
        <v>0</v>
      </c>
      <c r="U270">
        <v>0.134094407</v>
      </c>
      <c r="V270">
        <v>120</v>
      </c>
      <c r="W270">
        <v>119</v>
      </c>
      <c r="X270">
        <v>1</v>
      </c>
      <c r="Y270">
        <v>786.5363959</v>
      </c>
      <c r="Z270">
        <v>18946.666669999999</v>
      </c>
      <c r="AA270">
        <v>0.20724841699999999</v>
      </c>
      <c r="AB270">
        <v>228.0508561</v>
      </c>
      <c r="AC270">
        <v>0</v>
      </c>
      <c r="AD270">
        <v>3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44879.364500000003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F270" t="s">
        <v>265</v>
      </c>
      <c r="BG270">
        <v>0</v>
      </c>
      <c r="BH270">
        <v>202104</v>
      </c>
      <c r="BI270">
        <v>256</v>
      </c>
      <c r="BJ270">
        <v>1</v>
      </c>
      <c r="BK270">
        <v>14959.78817</v>
      </c>
      <c r="BL270">
        <v>-228.0508561</v>
      </c>
      <c r="BM270">
        <v>0.134094407</v>
      </c>
      <c r="BN270">
        <v>120</v>
      </c>
      <c r="BO270">
        <v>119</v>
      </c>
      <c r="BP270">
        <v>786.5363959</v>
      </c>
      <c r="BQ270">
        <v>2</v>
      </c>
      <c r="BR270" s="23">
        <v>0.21</v>
      </c>
      <c r="BS270">
        <v>4</v>
      </c>
      <c r="BU270">
        <v>0</v>
      </c>
      <c r="BV270">
        <v>0</v>
      </c>
      <c r="BY270">
        <v>0</v>
      </c>
      <c r="BZ270" s="9">
        <v>14959.93</v>
      </c>
      <c r="CA270">
        <v>-60.07</v>
      </c>
      <c r="CB270">
        <v>-167.84</v>
      </c>
      <c r="CC270">
        <v>-227.91</v>
      </c>
      <c r="CM270">
        <v>3</v>
      </c>
      <c r="CN270">
        <v>3</v>
      </c>
      <c r="CO270">
        <v>2.81</v>
      </c>
      <c r="CP270" s="9">
        <v>44879.360000000001</v>
      </c>
      <c r="CQ270" s="9">
        <v>42098.1</v>
      </c>
      <c r="CR270" s="9">
        <v>14959.79</v>
      </c>
      <c r="CS270" s="9">
        <v>14960.39</v>
      </c>
      <c r="CT270">
        <v>684.16</v>
      </c>
      <c r="CU270">
        <v>636.47</v>
      </c>
      <c r="CV270">
        <v>180.64</v>
      </c>
      <c r="CW270">
        <v>167.74</v>
      </c>
      <c r="CX270">
        <v>503.52</v>
      </c>
      <c r="CY270">
        <v>468.73</v>
      </c>
      <c r="DA270">
        <v>-0.97184031299999996</v>
      </c>
      <c r="DB270">
        <v>0.56649557800000006</v>
      </c>
      <c r="DC270">
        <v>-0.97184031299999996</v>
      </c>
      <c r="FK270" s="9"/>
      <c r="FO270">
        <v>7</v>
      </c>
      <c r="FR270">
        <v>1</v>
      </c>
      <c r="FS270">
        <v>0</v>
      </c>
      <c r="FT270">
        <v>1</v>
      </c>
      <c r="FU270">
        <v>0</v>
      </c>
      <c r="FV270">
        <v>0</v>
      </c>
      <c r="FW270">
        <v>0.50166666699999996</v>
      </c>
      <c r="FX270">
        <v>1</v>
      </c>
      <c r="FY270">
        <v>-1.1124261E-2</v>
      </c>
      <c r="FZ270">
        <v>1.1126319000000001E-2</v>
      </c>
      <c r="GA270">
        <v>0</v>
      </c>
      <c r="GB270">
        <v>0</v>
      </c>
      <c r="GC270">
        <v>0</v>
      </c>
      <c r="GD270">
        <v>1</v>
      </c>
      <c r="GK270">
        <v>0</v>
      </c>
      <c r="GL270">
        <v>0</v>
      </c>
      <c r="GM270">
        <v>0</v>
      </c>
      <c r="GN270">
        <v>1</v>
      </c>
      <c r="GO270">
        <v>0</v>
      </c>
      <c r="GP270">
        <v>1</v>
      </c>
      <c r="GQ270">
        <v>0</v>
      </c>
      <c r="GR270">
        <v>0</v>
      </c>
      <c r="GS270">
        <v>0</v>
      </c>
      <c r="GT270">
        <v>0</v>
      </c>
      <c r="GU270">
        <v>1</v>
      </c>
      <c r="GV270">
        <v>0</v>
      </c>
      <c r="GW270">
        <v>0</v>
      </c>
      <c r="GY270">
        <v>-0.178335243</v>
      </c>
      <c r="GZ270">
        <v>8.9097610000000004E-3</v>
      </c>
      <c r="HA270">
        <v>0</v>
      </c>
      <c r="HB270">
        <v>0</v>
      </c>
      <c r="HC270">
        <v>0</v>
      </c>
      <c r="HD270">
        <v>1</v>
      </c>
    </row>
    <row r="271" spans="9:212">
      <c r="I271" t="s">
        <v>264</v>
      </c>
      <c r="J271">
        <v>120</v>
      </c>
      <c r="K271">
        <v>257</v>
      </c>
      <c r="L271">
        <v>202105</v>
      </c>
      <c r="M271">
        <v>118</v>
      </c>
      <c r="N271">
        <v>3</v>
      </c>
      <c r="O271">
        <v>0</v>
      </c>
      <c r="P271">
        <v>44698.728999999999</v>
      </c>
      <c r="Q271">
        <v>180.63550000000001</v>
      </c>
      <c r="R271">
        <v>501.52094779999999</v>
      </c>
      <c r="S271">
        <v>0</v>
      </c>
      <c r="T271">
        <v>0</v>
      </c>
      <c r="U271">
        <v>0.134094407</v>
      </c>
      <c r="V271">
        <v>120</v>
      </c>
      <c r="W271">
        <v>118</v>
      </c>
      <c r="X271">
        <v>2</v>
      </c>
      <c r="Y271">
        <v>786.5363959</v>
      </c>
      <c r="Z271">
        <v>18946.666669999999</v>
      </c>
      <c r="AA271">
        <v>0.20724841699999999</v>
      </c>
      <c r="AB271">
        <v>228.0508561</v>
      </c>
      <c r="AC271">
        <v>0</v>
      </c>
      <c r="AD271">
        <v>3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44698.728999999999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F271" t="s">
        <v>265</v>
      </c>
      <c r="BG271">
        <v>0</v>
      </c>
      <c r="BH271">
        <v>202105</v>
      </c>
      <c r="BI271">
        <v>257</v>
      </c>
      <c r="BJ271">
        <v>2</v>
      </c>
      <c r="BK271">
        <v>14899.57633</v>
      </c>
      <c r="BL271">
        <v>-228.0508561</v>
      </c>
      <c r="BM271">
        <v>0.134094407</v>
      </c>
      <c r="BN271">
        <v>120</v>
      </c>
      <c r="BO271">
        <v>118</v>
      </c>
      <c r="BP271">
        <v>786.5363959</v>
      </c>
      <c r="BQ271">
        <v>3</v>
      </c>
      <c r="BR271" s="23">
        <v>0.21</v>
      </c>
      <c r="BS271">
        <v>5</v>
      </c>
      <c r="BU271">
        <v>0</v>
      </c>
      <c r="BV271">
        <v>0</v>
      </c>
      <c r="BY271">
        <v>0</v>
      </c>
      <c r="BZ271" s="9">
        <v>14899.2</v>
      </c>
      <c r="CA271">
        <v>-60.74</v>
      </c>
      <c r="CB271">
        <v>-167.17</v>
      </c>
      <c r="CC271">
        <v>-227.91</v>
      </c>
      <c r="CM271">
        <v>3</v>
      </c>
      <c r="CN271">
        <v>3</v>
      </c>
      <c r="CO271">
        <v>2.73</v>
      </c>
      <c r="CP271" s="9">
        <v>44698.73</v>
      </c>
      <c r="CQ271" s="9">
        <v>40618.559999999998</v>
      </c>
      <c r="CR271" s="9">
        <v>14899.58</v>
      </c>
      <c r="CS271" s="9">
        <v>14900.05</v>
      </c>
      <c r="CT271">
        <v>682.16</v>
      </c>
      <c r="CU271">
        <v>616.54999999999995</v>
      </c>
      <c r="CV271">
        <v>180.64</v>
      </c>
      <c r="CW271">
        <v>164.31</v>
      </c>
      <c r="CX271">
        <v>501.52</v>
      </c>
      <c r="CY271">
        <v>452.25</v>
      </c>
      <c r="DA271">
        <v>-0.83180752000000002</v>
      </c>
      <c r="DB271">
        <v>0.56570681499999997</v>
      </c>
      <c r="DC271">
        <v>-0.83180752000000002</v>
      </c>
      <c r="FK271" s="9"/>
      <c r="FO271">
        <v>7</v>
      </c>
      <c r="FR271">
        <v>1</v>
      </c>
      <c r="FS271">
        <v>0</v>
      </c>
      <c r="FT271">
        <v>1</v>
      </c>
      <c r="FU271">
        <v>0</v>
      </c>
      <c r="FV271">
        <v>0</v>
      </c>
      <c r="FW271">
        <v>0.50166666699999996</v>
      </c>
      <c r="FX271">
        <v>1</v>
      </c>
      <c r="FY271">
        <v>-0.178335243</v>
      </c>
      <c r="FZ271">
        <v>8.9097610000000004E-3</v>
      </c>
      <c r="GA271">
        <v>0</v>
      </c>
      <c r="GB271">
        <v>0</v>
      </c>
      <c r="GC271">
        <v>0</v>
      </c>
      <c r="GD271">
        <v>1</v>
      </c>
      <c r="GK271">
        <v>0</v>
      </c>
      <c r="GL271">
        <v>0</v>
      </c>
      <c r="GM271">
        <v>0</v>
      </c>
      <c r="GN271">
        <v>1</v>
      </c>
      <c r="GO271">
        <v>0</v>
      </c>
      <c r="GP271">
        <v>1</v>
      </c>
      <c r="GQ271">
        <v>0</v>
      </c>
      <c r="GR271">
        <v>0</v>
      </c>
      <c r="GS271">
        <v>0</v>
      </c>
      <c r="GT271">
        <v>0</v>
      </c>
      <c r="GU271">
        <v>1</v>
      </c>
      <c r="GV271">
        <v>0</v>
      </c>
      <c r="GW271">
        <v>0</v>
      </c>
      <c r="GY271">
        <v>-3.8302450000000002E-2</v>
      </c>
      <c r="GZ271">
        <v>8.1209990000000003E-3</v>
      </c>
      <c r="HA271">
        <v>0</v>
      </c>
      <c r="HB271">
        <v>0</v>
      </c>
      <c r="HC271">
        <v>0</v>
      </c>
      <c r="HD271">
        <v>1</v>
      </c>
    </row>
    <row r="272" spans="9:212">
      <c r="I272" t="s">
        <v>264</v>
      </c>
      <c r="J272">
        <v>120</v>
      </c>
      <c r="K272">
        <v>258</v>
      </c>
      <c r="L272">
        <v>202106</v>
      </c>
      <c r="M272">
        <v>117</v>
      </c>
      <c r="N272">
        <v>3</v>
      </c>
      <c r="O272">
        <v>0</v>
      </c>
      <c r="P272">
        <v>44518.093500000003</v>
      </c>
      <c r="Q272">
        <v>180.63550000000001</v>
      </c>
      <c r="R272">
        <v>499.51739559999999</v>
      </c>
      <c r="S272">
        <v>0</v>
      </c>
      <c r="T272">
        <v>0</v>
      </c>
      <c r="U272">
        <v>0.134094407</v>
      </c>
      <c r="V272">
        <v>120</v>
      </c>
      <c r="W272">
        <v>117</v>
      </c>
      <c r="X272">
        <v>3</v>
      </c>
      <c r="Y272">
        <v>786.5363959</v>
      </c>
      <c r="Z272">
        <v>18946.666669999999</v>
      </c>
      <c r="AA272">
        <v>0.20724841699999999</v>
      </c>
      <c r="AB272">
        <v>228.0508561</v>
      </c>
      <c r="AC272">
        <v>0</v>
      </c>
      <c r="AD272">
        <v>3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44518.093500000003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F272" t="s">
        <v>265</v>
      </c>
      <c r="BG272">
        <v>0</v>
      </c>
      <c r="BH272">
        <v>202106</v>
      </c>
      <c r="BI272">
        <v>258</v>
      </c>
      <c r="BJ272">
        <v>3</v>
      </c>
      <c r="BK272">
        <v>14839.3645</v>
      </c>
      <c r="BL272">
        <v>-228.0508561</v>
      </c>
      <c r="BM272">
        <v>0.134094407</v>
      </c>
      <c r="BN272">
        <v>120</v>
      </c>
      <c r="BO272">
        <v>117</v>
      </c>
      <c r="BP272">
        <v>786.5363959</v>
      </c>
      <c r="BQ272">
        <v>4</v>
      </c>
      <c r="BR272" s="23">
        <v>0.21</v>
      </c>
      <c r="BS272">
        <v>6</v>
      </c>
      <c r="BU272">
        <v>0</v>
      </c>
      <c r="BV272">
        <v>0</v>
      </c>
      <c r="BY272">
        <v>0</v>
      </c>
      <c r="BZ272" s="9">
        <v>14837.78</v>
      </c>
      <c r="CA272">
        <v>-61.41</v>
      </c>
      <c r="CB272">
        <v>-166.49</v>
      </c>
      <c r="CC272">
        <v>-227.91</v>
      </c>
      <c r="CM272">
        <v>3</v>
      </c>
      <c r="CN272">
        <v>3</v>
      </c>
      <c r="CO272">
        <v>2.66</v>
      </c>
      <c r="CP272" s="9">
        <v>44518.09</v>
      </c>
      <c r="CQ272" s="9">
        <v>39534.67</v>
      </c>
      <c r="CR272" s="9">
        <v>14839.36</v>
      </c>
      <c r="CS272" s="9">
        <v>14839.1</v>
      </c>
      <c r="CT272">
        <v>680.15</v>
      </c>
      <c r="CU272">
        <v>601.11</v>
      </c>
      <c r="CV272">
        <v>180.64</v>
      </c>
      <c r="CW272">
        <v>161.97999999999999</v>
      </c>
      <c r="CX272">
        <v>499.52</v>
      </c>
      <c r="CY272">
        <v>439.13</v>
      </c>
      <c r="DA272">
        <v>-0.81560336</v>
      </c>
      <c r="DB272">
        <v>0.56537293399999999</v>
      </c>
      <c r="DC272">
        <v>-0.81560336</v>
      </c>
      <c r="FK272" s="9"/>
      <c r="FO272">
        <v>7</v>
      </c>
      <c r="FR272">
        <v>1</v>
      </c>
      <c r="FS272">
        <v>0</v>
      </c>
      <c r="FT272">
        <v>1</v>
      </c>
      <c r="FU272">
        <v>0</v>
      </c>
      <c r="FV272">
        <v>0</v>
      </c>
      <c r="FW272">
        <v>0.50166666699999996</v>
      </c>
      <c r="FX272">
        <v>1</v>
      </c>
      <c r="FY272">
        <v>-3.8302450000000002E-2</v>
      </c>
      <c r="FZ272">
        <v>8.1209990000000003E-3</v>
      </c>
      <c r="GA272">
        <v>0</v>
      </c>
      <c r="GB272">
        <v>0</v>
      </c>
      <c r="GC272">
        <v>0</v>
      </c>
      <c r="GD272">
        <v>1</v>
      </c>
      <c r="GK272">
        <v>0</v>
      </c>
      <c r="GL272">
        <v>0</v>
      </c>
      <c r="GM272">
        <v>0</v>
      </c>
      <c r="GN272">
        <v>1</v>
      </c>
      <c r="GO272">
        <v>0</v>
      </c>
      <c r="GP272">
        <v>1</v>
      </c>
      <c r="GQ272">
        <v>0</v>
      </c>
      <c r="GR272">
        <v>0</v>
      </c>
      <c r="GS272">
        <v>0</v>
      </c>
      <c r="GT272">
        <v>0</v>
      </c>
      <c r="GU272">
        <v>1</v>
      </c>
      <c r="GV272">
        <v>0</v>
      </c>
      <c r="GW272">
        <v>0</v>
      </c>
      <c r="GY272">
        <v>-2.209829E-2</v>
      </c>
      <c r="GZ272">
        <v>7.787118E-3</v>
      </c>
      <c r="HA272">
        <v>0</v>
      </c>
      <c r="HB272">
        <v>0</v>
      </c>
      <c r="HC272">
        <v>0</v>
      </c>
      <c r="HD272">
        <v>1</v>
      </c>
    </row>
    <row r="273" spans="9:212">
      <c r="I273" t="s">
        <v>264</v>
      </c>
      <c r="J273">
        <v>120</v>
      </c>
      <c r="K273">
        <v>259</v>
      </c>
      <c r="L273">
        <v>202107</v>
      </c>
      <c r="M273">
        <v>116</v>
      </c>
      <c r="N273">
        <v>3</v>
      </c>
      <c r="O273">
        <v>0</v>
      </c>
      <c r="P273">
        <v>44337.457999999999</v>
      </c>
      <c r="Q273">
        <v>180.63550000000001</v>
      </c>
      <c r="R273">
        <v>497.51384339999998</v>
      </c>
      <c r="S273">
        <v>0</v>
      </c>
      <c r="T273">
        <v>0</v>
      </c>
      <c r="U273">
        <v>0.134094407</v>
      </c>
      <c r="V273">
        <v>120</v>
      </c>
      <c r="W273">
        <v>116</v>
      </c>
      <c r="X273">
        <v>4</v>
      </c>
      <c r="Y273">
        <v>786.5363959</v>
      </c>
      <c r="Z273">
        <v>18946.666669999999</v>
      </c>
      <c r="AA273">
        <v>0.20724841699999999</v>
      </c>
      <c r="AB273">
        <v>228.0508561</v>
      </c>
      <c r="AC273">
        <v>0</v>
      </c>
      <c r="AD273">
        <v>3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44337.457999999999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F273" t="s">
        <v>265</v>
      </c>
      <c r="BG273">
        <v>0</v>
      </c>
      <c r="BH273">
        <v>202107</v>
      </c>
      <c r="BI273">
        <v>259</v>
      </c>
      <c r="BJ273">
        <v>4</v>
      </c>
      <c r="BK273">
        <v>14779.152669999999</v>
      </c>
      <c r="BL273">
        <v>-228.0508561</v>
      </c>
      <c r="BM273">
        <v>0.134094407</v>
      </c>
      <c r="BN273">
        <v>120</v>
      </c>
      <c r="BO273">
        <v>116</v>
      </c>
      <c r="BP273">
        <v>786.5363959</v>
      </c>
      <c r="BQ273">
        <v>5</v>
      </c>
      <c r="BR273" s="23">
        <v>0.21</v>
      </c>
      <c r="BS273">
        <v>7</v>
      </c>
      <c r="BU273">
        <v>0</v>
      </c>
      <c r="BV273">
        <v>0</v>
      </c>
      <c r="BY273">
        <v>0</v>
      </c>
      <c r="BZ273" s="9">
        <v>14775.68</v>
      </c>
      <c r="CA273">
        <v>-62.1</v>
      </c>
      <c r="CB273">
        <v>-165.81</v>
      </c>
      <c r="CC273">
        <v>-227.91</v>
      </c>
      <c r="CM273">
        <v>3</v>
      </c>
      <c r="CN273">
        <v>3</v>
      </c>
      <c r="CO273">
        <v>2.6</v>
      </c>
      <c r="CP273" s="9">
        <v>44337.46</v>
      </c>
      <c r="CQ273" s="9">
        <v>38460.67</v>
      </c>
      <c r="CR273" s="9">
        <v>14779.15</v>
      </c>
      <c r="CS273" s="9">
        <v>14777.05</v>
      </c>
      <c r="CT273">
        <v>678.15</v>
      </c>
      <c r="CU273">
        <v>586.46</v>
      </c>
      <c r="CV273">
        <v>180.64</v>
      </c>
      <c r="CW273">
        <v>159.80000000000001</v>
      </c>
      <c r="CX273">
        <v>497.51</v>
      </c>
      <c r="CY273">
        <v>426.66</v>
      </c>
      <c r="DA273">
        <v>-0.787345815</v>
      </c>
      <c r="DB273">
        <v>0.56597050199999999</v>
      </c>
      <c r="DC273">
        <v>-0.787345815</v>
      </c>
      <c r="FO273">
        <v>7</v>
      </c>
      <c r="FR273">
        <v>1</v>
      </c>
      <c r="FS273">
        <v>0</v>
      </c>
      <c r="FT273">
        <v>1</v>
      </c>
      <c r="FU273">
        <v>0</v>
      </c>
      <c r="FV273">
        <v>0</v>
      </c>
      <c r="FW273">
        <v>0.50166666699999996</v>
      </c>
      <c r="FX273">
        <v>1</v>
      </c>
      <c r="FY273">
        <v>-2.209829E-2</v>
      </c>
      <c r="FZ273">
        <v>7.787118E-3</v>
      </c>
      <c r="GA273">
        <v>0</v>
      </c>
      <c r="GB273">
        <v>0</v>
      </c>
      <c r="GC273">
        <v>0</v>
      </c>
      <c r="GD273">
        <v>1</v>
      </c>
      <c r="GK273">
        <v>0</v>
      </c>
      <c r="GL273">
        <v>0</v>
      </c>
      <c r="GM273">
        <v>0</v>
      </c>
      <c r="GN273">
        <v>1</v>
      </c>
      <c r="GO273">
        <v>0</v>
      </c>
      <c r="GP273">
        <v>1</v>
      </c>
      <c r="GQ273">
        <v>0</v>
      </c>
      <c r="GR273">
        <v>0</v>
      </c>
      <c r="GS273">
        <v>0</v>
      </c>
      <c r="GT273">
        <v>0</v>
      </c>
      <c r="GU273">
        <v>1</v>
      </c>
      <c r="GV273">
        <v>0</v>
      </c>
      <c r="GW273">
        <v>0</v>
      </c>
      <c r="GY273">
        <v>6.1592549999999998E-3</v>
      </c>
      <c r="GZ273">
        <v>8.3846849999999994E-3</v>
      </c>
      <c r="HA273">
        <v>0</v>
      </c>
      <c r="HB273">
        <v>0</v>
      </c>
      <c r="HC273">
        <v>0</v>
      </c>
      <c r="HD273">
        <v>1</v>
      </c>
    </row>
    <row r="274" spans="9:212">
      <c r="I274" t="s">
        <v>264</v>
      </c>
      <c r="J274">
        <v>120</v>
      </c>
      <c r="K274">
        <v>260</v>
      </c>
      <c r="L274">
        <v>202108</v>
      </c>
      <c r="M274">
        <v>115</v>
      </c>
      <c r="N274">
        <v>3</v>
      </c>
      <c r="O274">
        <v>0</v>
      </c>
      <c r="P274">
        <v>44156.822500000002</v>
      </c>
      <c r="Q274">
        <v>180.63550000000001</v>
      </c>
      <c r="R274">
        <v>495.51029119999998</v>
      </c>
      <c r="S274">
        <v>0</v>
      </c>
      <c r="T274">
        <v>0</v>
      </c>
      <c r="U274">
        <v>0.134094407</v>
      </c>
      <c r="V274">
        <v>120</v>
      </c>
      <c r="W274">
        <v>115</v>
      </c>
      <c r="X274">
        <v>5</v>
      </c>
      <c r="Y274">
        <v>786.5363959</v>
      </c>
      <c r="Z274">
        <v>18946.666669999999</v>
      </c>
      <c r="AA274">
        <v>0.20724841699999999</v>
      </c>
      <c r="AB274">
        <v>228.0508561</v>
      </c>
      <c r="AC274">
        <v>0</v>
      </c>
      <c r="AD274">
        <v>3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44156.822500000002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F274" t="s">
        <v>265</v>
      </c>
      <c r="BG274">
        <v>0</v>
      </c>
      <c r="BH274">
        <v>202108</v>
      </c>
      <c r="BI274">
        <v>260</v>
      </c>
      <c r="BJ274">
        <v>5</v>
      </c>
      <c r="BK274">
        <v>14718.94083</v>
      </c>
      <c r="BL274">
        <v>-228.0508561</v>
      </c>
      <c r="BM274">
        <v>0.134094407</v>
      </c>
      <c r="BN274">
        <v>120</v>
      </c>
      <c r="BO274">
        <v>115</v>
      </c>
      <c r="BP274">
        <v>786.5363959</v>
      </c>
      <c r="BQ274">
        <v>6</v>
      </c>
      <c r="BR274" s="23">
        <v>0.21</v>
      </c>
      <c r="BS274">
        <v>8</v>
      </c>
      <c r="BU274">
        <v>0</v>
      </c>
      <c r="BV274">
        <v>0</v>
      </c>
      <c r="BY274">
        <v>0</v>
      </c>
      <c r="BZ274" s="9">
        <v>14712.89</v>
      </c>
      <c r="CA274">
        <v>-62.8</v>
      </c>
      <c r="CB274">
        <v>-165.11</v>
      </c>
      <c r="CC274">
        <v>-227.91</v>
      </c>
      <c r="CM274">
        <v>3</v>
      </c>
      <c r="CN274">
        <v>3</v>
      </c>
      <c r="CO274">
        <v>2.54</v>
      </c>
      <c r="CP274" s="9">
        <v>44156.82</v>
      </c>
      <c r="CQ274" s="9">
        <v>37436.21</v>
      </c>
      <c r="CR274" s="9">
        <v>14718.94</v>
      </c>
      <c r="CS274" s="9">
        <v>14714.71</v>
      </c>
      <c r="CT274">
        <v>676.15</v>
      </c>
      <c r="CU274">
        <v>571.58000000000004</v>
      </c>
      <c r="CV274">
        <v>180.64</v>
      </c>
      <c r="CW274">
        <v>157.47999999999999</v>
      </c>
      <c r="CX274">
        <v>495.51</v>
      </c>
      <c r="CY274">
        <v>414.1</v>
      </c>
      <c r="DA274">
        <v>-0.79542207799999998</v>
      </c>
      <c r="DB274">
        <v>0.56738502899999999</v>
      </c>
      <c r="DC274">
        <v>-0.79542207799999998</v>
      </c>
      <c r="FO274">
        <v>7</v>
      </c>
      <c r="FR274">
        <v>1</v>
      </c>
      <c r="FS274">
        <v>0</v>
      </c>
      <c r="FT274">
        <v>1</v>
      </c>
      <c r="FU274">
        <v>0</v>
      </c>
      <c r="FV274">
        <v>0</v>
      </c>
      <c r="FW274">
        <v>0.50166666699999996</v>
      </c>
      <c r="FX274">
        <v>1</v>
      </c>
      <c r="FY274">
        <v>6.1592549999999998E-3</v>
      </c>
      <c r="FZ274">
        <v>8.3846849999999994E-3</v>
      </c>
      <c r="GA274">
        <v>0</v>
      </c>
      <c r="GB274">
        <v>0</v>
      </c>
      <c r="GC274">
        <v>0</v>
      </c>
      <c r="GD274">
        <v>1</v>
      </c>
      <c r="GK274">
        <v>0</v>
      </c>
      <c r="GL274">
        <v>0</v>
      </c>
      <c r="GM274">
        <v>0</v>
      </c>
      <c r="GN274">
        <v>1</v>
      </c>
      <c r="GO274">
        <v>0</v>
      </c>
      <c r="GP274">
        <v>1</v>
      </c>
      <c r="GQ274">
        <v>0</v>
      </c>
      <c r="GR274">
        <v>0</v>
      </c>
      <c r="GS274">
        <v>0</v>
      </c>
      <c r="GT274">
        <v>0</v>
      </c>
      <c r="GU274">
        <v>1</v>
      </c>
      <c r="GV274">
        <v>0</v>
      </c>
      <c r="GW274">
        <v>0</v>
      </c>
      <c r="GY274">
        <v>-1.917008E-3</v>
      </c>
      <c r="GZ274">
        <v>9.7992119999999999E-3</v>
      </c>
      <c r="HA274">
        <v>0</v>
      </c>
      <c r="HB274">
        <v>0</v>
      </c>
      <c r="HC274">
        <v>0</v>
      </c>
      <c r="HD274">
        <v>1</v>
      </c>
    </row>
    <row r="275" spans="9:212">
      <c r="I275" t="s">
        <v>264</v>
      </c>
      <c r="J275">
        <v>120</v>
      </c>
      <c r="K275">
        <v>261</v>
      </c>
      <c r="L275">
        <v>202109</v>
      </c>
      <c r="M275">
        <v>114</v>
      </c>
      <c r="N275">
        <v>3</v>
      </c>
      <c r="O275">
        <v>0</v>
      </c>
      <c r="P275">
        <v>43976.186999999998</v>
      </c>
      <c r="Q275">
        <v>180.63550000000001</v>
      </c>
      <c r="R275">
        <v>493.50673899999998</v>
      </c>
      <c r="S275">
        <v>0</v>
      </c>
      <c r="T275">
        <v>0</v>
      </c>
      <c r="U275">
        <v>0.134094407</v>
      </c>
      <c r="V275">
        <v>120</v>
      </c>
      <c r="W275">
        <v>114</v>
      </c>
      <c r="X275">
        <v>6</v>
      </c>
      <c r="Y275">
        <v>786.5363959</v>
      </c>
      <c r="Z275">
        <v>18946.666669999999</v>
      </c>
      <c r="AA275">
        <v>0.20724841699999999</v>
      </c>
      <c r="AB275">
        <v>228.0508561</v>
      </c>
      <c r="AC275">
        <v>0</v>
      </c>
      <c r="AD275">
        <v>3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43976.186999999998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F275" t="s">
        <v>265</v>
      </c>
      <c r="BG275">
        <v>0</v>
      </c>
      <c r="BH275">
        <v>202109</v>
      </c>
      <c r="BI275">
        <v>261</v>
      </c>
      <c r="BJ275">
        <v>6</v>
      </c>
      <c r="BK275">
        <v>14658.728999999999</v>
      </c>
      <c r="BL275">
        <v>-228.0508561</v>
      </c>
      <c r="BM275">
        <v>0.134094407</v>
      </c>
      <c r="BN275">
        <v>120</v>
      </c>
      <c r="BO275">
        <v>114</v>
      </c>
      <c r="BP275">
        <v>786.5363959</v>
      </c>
      <c r="BQ275">
        <v>7</v>
      </c>
      <c r="BR275" s="23">
        <v>0.21</v>
      </c>
      <c r="BS275">
        <v>9</v>
      </c>
      <c r="BU275">
        <v>0</v>
      </c>
      <c r="BV275">
        <v>0</v>
      </c>
      <c r="BY275">
        <v>0</v>
      </c>
      <c r="BZ275" s="9">
        <v>14649.39</v>
      </c>
      <c r="CA275">
        <v>-63.5</v>
      </c>
      <c r="CB275">
        <v>-164.41</v>
      </c>
      <c r="CC275">
        <v>-227.91</v>
      </c>
      <c r="CM275">
        <v>3</v>
      </c>
      <c r="CN275">
        <v>3</v>
      </c>
      <c r="CO275">
        <v>2.4900000000000002</v>
      </c>
      <c r="CP275" s="9">
        <v>43976.19</v>
      </c>
      <c r="CQ275" s="9">
        <v>36440.980000000003</v>
      </c>
      <c r="CR275" s="9">
        <v>14658.73</v>
      </c>
      <c r="CS275" s="9">
        <v>14651.43</v>
      </c>
      <c r="CT275">
        <v>674.14</v>
      </c>
      <c r="CU275">
        <v>558.26</v>
      </c>
      <c r="CV275">
        <v>180.64</v>
      </c>
      <c r="CW275">
        <v>155.53</v>
      </c>
      <c r="CX275">
        <v>493.51</v>
      </c>
      <c r="CY275">
        <v>402.73</v>
      </c>
      <c r="DA275">
        <v>-0.67844349900000001</v>
      </c>
      <c r="DB275">
        <v>0.56650617700000006</v>
      </c>
      <c r="DC275">
        <v>-0.67844349900000001</v>
      </c>
      <c r="FO275">
        <v>7</v>
      </c>
      <c r="FR275">
        <v>1</v>
      </c>
      <c r="FS275">
        <v>0</v>
      </c>
      <c r="FT275">
        <v>1</v>
      </c>
      <c r="FU275">
        <v>0</v>
      </c>
      <c r="FV275">
        <v>0</v>
      </c>
      <c r="FW275">
        <v>0.50166666699999996</v>
      </c>
      <c r="FX275">
        <v>1</v>
      </c>
      <c r="FY275">
        <v>-1.917008E-3</v>
      </c>
      <c r="FZ275">
        <v>9.7992119999999999E-3</v>
      </c>
      <c r="GA275">
        <v>0</v>
      </c>
      <c r="GB275">
        <v>0</v>
      </c>
      <c r="GC275">
        <v>0</v>
      </c>
      <c r="GD275">
        <v>1</v>
      </c>
      <c r="GK275">
        <v>0</v>
      </c>
      <c r="GL275">
        <v>0</v>
      </c>
      <c r="GM275">
        <v>0</v>
      </c>
      <c r="GN275">
        <v>1</v>
      </c>
      <c r="GO275">
        <v>0</v>
      </c>
      <c r="GP275">
        <v>1</v>
      </c>
      <c r="GQ275">
        <v>0</v>
      </c>
      <c r="GR275">
        <v>0</v>
      </c>
      <c r="GS275">
        <v>0</v>
      </c>
      <c r="GT275">
        <v>0</v>
      </c>
      <c r="GU275">
        <v>1</v>
      </c>
      <c r="GV275">
        <v>0</v>
      </c>
      <c r="GW275">
        <v>0</v>
      </c>
      <c r="GY275">
        <v>0.115061571</v>
      </c>
      <c r="GZ275">
        <v>8.9203600000000004E-3</v>
      </c>
      <c r="HA275">
        <v>0</v>
      </c>
      <c r="HB275">
        <v>0</v>
      </c>
      <c r="HC275">
        <v>0</v>
      </c>
      <c r="HD275">
        <v>1</v>
      </c>
    </row>
    <row r="276" spans="9:212">
      <c r="I276" t="s">
        <v>264</v>
      </c>
      <c r="J276">
        <v>120</v>
      </c>
      <c r="K276">
        <v>262</v>
      </c>
      <c r="L276">
        <v>202110</v>
      </c>
      <c r="M276">
        <v>113</v>
      </c>
      <c r="N276">
        <v>3</v>
      </c>
      <c r="O276">
        <v>0</v>
      </c>
      <c r="P276">
        <v>43795.551500000001</v>
      </c>
      <c r="Q276">
        <v>180.63550000000001</v>
      </c>
      <c r="R276">
        <v>491.50318679999998</v>
      </c>
      <c r="S276">
        <v>0</v>
      </c>
      <c r="T276">
        <v>0</v>
      </c>
      <c r="U276">
        <v>0.134094407</v>
      </c>
      <c r="V276">
        <v>120</v>
      </c>
      <c r="W276">
        <v>113</v>
      </c>
      <c r="X276">
        <v>7</v>
      </c>
      <c r="Y276">
        <v>786.5363959</v>
      </c>
      <c r="Z276">
        <v>18946.666669999999</v>
      </c>
      <c r="AA276">
        <v>0.20724841699999999</v>
      </c>
      <c r="AB276">
        <v>228.0508561</v>
      </c>
      <c r="AC276">
        <v>0</v>
      </c>
      <c r="AD276">
        <v>3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43795.551500000001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F276" t="s">
        <v>265</v>
      </c>
      <c r="BG276">
        <v>0</v>
      </c>
      <c r="BH276">
        <v>202110</v>
      </c>
      <c r="BI276">
        <v>262</v>
      </c>
      <c r="BJ276">
        <v>7</v>
      </c>
      <c r="BK276">
        <v>14598.517169999999</v>
      </c>
      <c r="BL276">
        <v>-228.0508561</v>
      </c>
      <c r="BM276">
        <v>0.134094407</v>
      </c>
      <c r="BN276">
        <v>120</v>
      </c>
      <c r="BO276">
        <v>113</v>
      </c>
      <c r="BP276">
        <v>786.5363959</v>
      </c>
      <c r="BQ276">
        <v>7</v>
      </c>
      <c r="BR276" s="23">
        <v>0.21</v>
      </c>
      <c r="BS276">
        <v>10</v>
      </c>
      <c r="BU276">
        <v>0</v>
      </c>
      <c r="BV276">
        <v>0</v>
      </c>
      <c r="BY276">
        <v>0</v>
      </c>
      <c r="BZ276" s="9">
        <v>14585.18</v>
      </c>
      <c r="CA276">
        <v>-64.209999999999994</v>
      </c>
      <c r="CB276">
        <v>-163.69999999999999</v>
      </c>
      <c r="CC276">
        <v>-227.91</v>
      </c>
      <c r="CM276">
        <v>3</v>
      </c>
      <c r="CN276">
        <v>3</v>
      </c>
      <c r="CO276">
        <v>2.4300000000000002</v>
      </c>
      <c r="CP276" s="9">
        <v>43795.55</v>
      </c>
      <c r="CQ276" s="9">
        <v>35442.32</v>
      </c>
      <c r="CR276" s="9">
        <v>14598.52</v>
      </c>
      <c r="CS276" s="9">
        <v>14587.32</v>
      </c>
      <c r="CT276">
        <v>672.14</v>
      </c>
      <c r="CU276">
        <v>544.94000000000005</v>
      </c>
      <c r="CV276">
        <v>180.64</v>
      </c>
      <c r="CW276">
        <v>153.51</v>
      </c>
      <c r="CX276">
        <v>491.5</v>
      </c>
      <c r="CY276">
        <v>391.43</v>
      </c>
      <c r="DA276">
        <v>-0.61482479499999998</v>
      </c>
      <c r="DB276">
        <v>0.56662318</v>
      </c>
      <c r="DC276">
        <v>-0.61482479499999998</v>
      </c>
      <c r="FO276">
        <v>7</v>
      </c>
      <c r="FR276">
        <v>1</v>
      </c>
      <c r="FS276">
        <v>0</v>
      </c>
      <c r="FT276">
        <v>1</v>
      </c>
      <c r="FU276">
        <v>0</v>
      </c>
      <c r="FV276">
        <v>0</v>
      </c>
      <c r="FW276">
        <v>0.50166666699999996</v>
      </c>
      <c r="FX276">
        <v>1</v>
      </c>
      <c r="FY276">
        <v>0.115061571</v>
      </c>
      <c r="FZ276">
        <v>8.9203600000000004E-3</v>
      </c>
      <c r="GA276">
        <v>0</v>
      </c>
      <c r="GB276">
        <v>0</v>
      </c>
      <c r="GC276">
        <v>0</v>
      </c>
      <c r="GD276">
        <v>1</v>
      </c>
      <c r="GK276">
        <v>0</v>
      </c>
      <c r="GL276">
        <v>0</v>
      </c>
      <c r="GM276">
        <v>0</v>
      </c>
      <c r="GN276">
        <v>1</v>
      </c>
      <c r="GO276">
        <v>0</v>
      </c>
      <c r="GP276">
        <v>1</v>
      </c>
      <c r="GQ276">
        <v>0</v>
      </c>
      <c r="GR276">
        <v>0</v>
      </c>
      <c r="GS276">
        <v>0</v>
      </c>
      <c r="GT276">
        <v>0</v>
      </c>
      <c r="GU276">
        <v>1</v>
      </c>
      <c r="GV276">
        <v>0</v>
      </c>
      <c r="GW276">
        <v>0</v>
      </c>
      <c r="GY276">
        <v>0.178680275</v>
      </c>
      <c r="GZ276">
        <v>9.0373629999999996E-3</v>
      </c>
      <c r="HA276">
        <v>0</v>
      </c>
      <c r="HB276">
        <v>0</v>
      </c>
      <c r="HC276">
        <v>0</v>
      </c>
      <c r="HD276">
        <v>1</v>
      </c>
    </row>
    <row r="277" spans="9:212">
      <c r="I277" t="s">
        <v>264</v>
      </c>
      <c r="J277">
        <v>120</v>
      </c>
      <c r="K277">
        <v>263</v>
      </c>
      <c r="L277">
        <v>202111</v>
      </c>
      <c r="M277">
        <v>112</v>
      </c>
      <c r="N277">
        <v>3</v>
      </c>
      <c r="O277">
        <v>0</v>
      </c>
      <c r="P277">
        <v>43614.915999999997</v>
      </c>
      <c r="Q277">
        <v>180.63550000000001</v>
      </c>
      <c r="R277">
        <v>489.49963459999998</v>
      </c>
      <c r="S277">
        <v>0</v>
      </c>
      <c r="T277">
        <v>0</v>
      </c>
      <c r="U277">
        <v>0.134094407</v>
      </c>
      <c r="V277">
        <v>120</v>
      </c>
      <c r="W277">
        <v>112</v>
      </c>
      <c r="X277">
        <v>8</v>
      </c>
      <c r="Y277">
        <v>786.5363959</v>
      </c>
      <c r="Z277">
        <v>18946.666669999999</v>
      </c>
      <c r="AA277">
        <v>0.20724841699999999</v>
      </c>
      <c r="AB277">
        <v>228.0508561</v>
      </c>
      <c r="AC277">
        <v>0</v>
      </c>
      <c r="AD277">
        <v>3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43614.915999999997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F277" t="s">
        <v>265</v>
      </c>
      <c r="BG277">
        <v>0</v>
      </c>
      <c r="BH277">
        <v>202111</v>
      </c>
      <c r="BI277">
        <v>263</v>
      </c>
      <c r="BJ277">
        <v>8</v>
      </c>
      <c r="BK277">
        <v>14538.305329999999</v>
      </c>
      <c r="BL277">
        <v>-228.0508561</v>
      </c>
      <c r="BM277">
        <v>0.134094407</v>
      </c>
      <c r="BN277">
        <v>120</v>
      </c>
      <c r="BO277">
        <v>112</v>
      </c>
      <c r="BP277">
        <v>786.5363959</v>
      </c>
      <c r="BQ277">
        <v>7</v>
      </c>
      <c r="BR277" s="23">
        <v>0.21</v>
      </c>
      <c r="BS277">
        <v>11</v>
      </c>
      <c r="BU277">
        <v>0</v>
      </c>
      <c r="BV277">
        <v>0</v>
      </c>
      <c r="BY277">
        <v>0</v>
      </c>
      <c r="BZ277" s="9">
        <v>14520.26</v>
      </c>
      <c r="CA277">
        <v>-64.92</v>
      </c>
      <c r="CB277">
        <v>-162.97999999999999</v>
      </c>
      <c r="CC277">
        <v>-227.91</v>
      </c>
      <c r="CM277">
        <v>3</v>
      </c>
      <c r="CN277">
        <v>3</v>
      </c>
      <c r="CO277">
        <v>2.38</v>
      </c>
      <c r="CP277" s="9">
        <v>43614.92</v>
      </c>
      <c r="CQ277" s="9">
        <v>34503.22</v>
      </c>
      <c r="CR277" s="9">
        <v>14538.31</v>
      </c>
      <c r="CS277" s="9">
        <v>14522.72</v>
      </c>
      <c r="CT277">
        <v>670.14</v>
      </c>
      <c r="CU277">
        <v>532.51</v>
      </c>
      <c r="CV277">
        <v>180.64</v>
      </c>
      <c r="CW277">
        <v>151.69</v>
      </c>
      <c r="CX277">
        <v>489.5</v>
      </c>
      <c r="CY277">
        <v>380.82</v>
      </c>
      <c r="DA277">
        <v>-0.80158197399999997</v>
      </c>
      <c r="DB277">
        <v>0.56532465300000001</v>
      </c>
      <c r="DC277">
        <v>-0.80158197399999997</v>
      </c>
      <c r="FO277">
        <v>7</v>
      </c>
      <c r="FR277">
        <v>1</v>
      </c>
      <c r="FS277">
        <v>0</v>
      </c>
      <c r="FT277">
        <v>1</v>
      </c>
      <c r="FU277">
        <v>0</v>
      </c>
      <c r="FV277">
        <v>0</v>
      </c>
      <c r="FW277">
        <v>0.50166666699999996</v>
      </c>
      <c r="FX277">
        <v>1</v>
      </c>
      <c r="FY277">
        <v>0.178680275</v>
      </c>
      <c r="FZ277">
        <v>9.0373629999999996E-3</v>
      </c>
      <c r="GA277">
        <v>0</v>
      </c>
      <c r="GB277">
        <v>0</v>
      </c>
      <c r="GC277">
        <v>0</v>
      </c>
      <c r="GD277">
        <v>1</v>
      </c>
      <c r="GK277">
        <v>0</v>
      </c>
      <c r="GL277">
        <v>0</v>
      </c>
      <c r="GM277">
        <v>0</v>
      </c>
      <c r="GN277">
        <v>1</v>
      </c>
      <c r="GO277">
        <v>0</v>
      </c>
      <c r="GP277">
        <v>1</v>
      </c>
      <c r="GQ277">
        <v>0</v>
      </c>
      <c r="GR277">
        <v>0</v>
      </c>
      <c r="GS277">
        <v>0</v>
      </c>
      <c r="GT277">
        <v>0</v>
      </c>
      <c r="GU277">
        <v>1</v>
      </c>
      <c r="GV277">
        <v>0</v>
      </c>
      <c r="GW277">
        <v>0</v>
      </c>
      <c r="GY277">
        <v>-8.0769039999999993E-3</v>
      </c>
      <c r="GZ277">
        <v>7.7388370000000001E-3</v>
      </c>
      <c r="HA277">
        <v>0</v>
      </c>
      <c r="HB277">
        <v>0</v>
      </c>
      <c r="HC277">
        <v>0</v>
      </c>
      <c r="HD277">
        <v>1</v>
      </c>
    </row>
    <row r="278" spans="9:212">
      <c r="I278" t="s">
        <v>264</v>
      </c>
      <c r="J278">
        <v>120</v>
      </c>
      <c r="K278">
        <v>264</v>
      </c>
      <c r="L278">
        <v>202112</v>
      </c>
      <c r="M278">
        <v>111</v>
      </c>
      <c r="N278">
        <v>3</v>
      </c>
      <c r="O278">
        <v>0</v>
      </c>
      <c r="P278">
        <v>43434.280500000001</v>
      </c>
      <c r="Q278">
        <v>180.63550000000001</v>
      </c>
      <c r="R278">
        <v>487.49608239999998</v>
      </c>
      <c r="S278">
        <v>0</v>
      </c>
      <c r="T278">
        <v>0</v>
      </c>
      <c r="U278">
        <v>0.134094407</v>
      </c>
      <c r="V278">
        <v>120</v>
      </c>
      <c r="W278">
        <v>111</v>
      </c>
      <c r="X278">
        <v>9</v>
      </c>
      <c r="Y278">
        <v>786.5363959</v>
      </c>
      <c r="Z278">
        <v>18946.666669999999</v>
      </c>
      <c r="AA278">
        <v>0.20724841699999999</v>
      </c>
      <c r="AB278">
        <v>228.0508561</v>
      </c>
      <c r="AC278">
        <v>0</v>
      </c>
      <c r="AD278">
        <v>3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43434.280500000001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F278" t="s">
        <v>265</v>
      </c>
      <c r="BG278">
        <v>0</v>
      </c>
      <c r="BH278">
        <v>202112</v>
      </c>
      <c r="BI278">
        <v>264</v>
      </c>
      <c r="BJ278">
        <v>9</v>
      </c>
      <c r="BK278">
        <v>14478.093500000001</v>
      </c>
      <c r="BL278">
        <v>-228.0508561</v>
      </c>
      <c r="BM278">
        <v>0.134094407</v>
      </c>
      <c r="BN278">
        <v>120</v>
      </c>
      <c r="BO278">
        <v>111</v>
      </c>
      <c r="BP278">
        <v>786.5363959</v>
      </c>
      <c r="BQ278">
        <v>8</v>
      </c>
      <c r="BR278" s="23">
        <v>0.21</v>
      </c>
      <c r="BS278">
        <v>12</v>
      </c>
      <c r="BU278">
        <v>0</v>
      </c>
      <c r="BV278">
        <v>0</v>
      </c>
      <c r="BY278">
        <v>0</v>
      </c>
      <c r="BZ278" s="9">
        <v>14454.61</v>
      </c>
      <c r="CA278">
        <v>-65.650000000000006</v>
      </c>
      <c r="CB278">
        <v>-162.26</v>
      </c>
      <c r="CC278">
        <v>-227.91</v>
      </c>
      <c r="CM278">
        <v>3</v>
      </c>
      <c r="CN278">
        <v>3</v>
      </c>
      <c r="CO278">
        <v>2.33</v>
      </c>
      <c r="CP278" s="9">
        <v>43434.28</v>
      </c>
      <c r="CQ278" s="9">
        <v>33646.050000000003</v>
      </c>
      <c r="CR278" s="9">
        <v>14478.09</v>
      </c>
      <c r="CS278" s="9">
        <v>14457.12</v>
      </c>
      <c r="CT278">
        <v>668.13</v>
      </c>
      <c r="CU278">
        <v>521.87</v>
      </c>
      <c r="CV278">
        <v>180.64</v>
      </c>
      <c r="CW278">
        <v>150.32</v>
      </c>
      <c r="CX278">
        <v>487.5</v>
      </c>
      <c r="CY278">
        <v>371.56</v>
      </c>
      <c r="DA278">
        <v>-0.61832617300000003</v>
      </c>
      <c r="DB278">
        <v>0.56498862699999997</v>
      </c>
      <c r="DC278">
        <v>-0.61832617300000003</v>
      </c>
      <c r="FO278">
        <v>7</v>
      </c>
      <c r="FR278">
        <v>1</v>
      </c>
      <c r="FS278">
        <v>0</v>
      </c>
      <c r="FT278">
        <v>1</v>
      </c>
      <c r="FU278">
        <v>0</v>
      </c>
      <c r="FV278">
        <v>0</v>
      </c>
      <c r="FW278">
        <v>0.50166666699999996</v>
      </c>
      <c r="FX278">
        <v>1</v>
      </c>
      <c r="FY278">
        <v>-8.0769039999999993E-3</v>
      </c>
      <c r="FZ278">
        <v>7.7388370000000001E-3</v>
      </c>
      <c r="GA278">
        <v>0</v>
      </c>
      <c r="GB278">
        <v>0</v>
      </c>
      <c r="GC278">
        <v>0</v>
      </c>
      <c r="GD278">
        <v>1</v>
      </c>
      <c r="GK278">
        <v>0</v>
      </c>
      <c r="GL278">
        <v>0</v>
      </c>
      <c r="GM278">
        <v>0</v>
      </c>
      <c r="GN278">
        <v>1</v>
      </c>
      <c r="GO278">
        <v>0</v>
      </c>
      <c r="GP278">
        <v>1</v>
      </c>
      <c r="GQ278">
        <v>0</v>
      </c>
      <c r="GR278">
        <v>0</v>
      </c>
      <c r="GS278">
        <v>0</v>
      </c>
      <c r="GT278">
        <v>0</v>
      </c>
      <c r="GU278">
        <v>1</v>
      </c>
      <c r="GV278">
        <v>0</v>
      </c>
      <c r="GW278">
        <v>0</v>
      </c>
      <c r="GY278">
        <v>0.175178897</v>
      </c>
      <c r="GZ278">
        <v>7.4028100000000001E-3</v>
      </c>
      <c r="HA278">
        <v>0</v>
      </c>
      <c r="HB278">
        <v>0</v>
      </c>
      <c r="HC278">
        <v>0</v>
      </c>
      <c r="HD278">
        <v>1</v>
      </c>
    </row>
    <row r="279" spans="9:212">
      <c r="I279" t="s">
        <v>264</v>
      </c>
      <c r="J279">
        <v>120</v>
      </c>
      <c r="K279">
        <v>265</v>
      </c>
      <c r="L279">
        <v>202201</v>
      </c>
      <c r="M279">
        <v>110</v>
      </c>
      <c r="N279">
        <v>3</v>
      </c>
      <c r="O279">
        <v>0</v>
      </c>
      <c r="P279">
        <v>43253.644999999997</v>
      </c>
      <c r="Q279">
        <v>180.63550000000001</v>
      </c>
      <c r="R279">
        <v>485.49253019999998</v>
      </c>
      <c r="S279">
        <v>0</v>
      </c>
      <c r="T279">
        <v>0</v>
      </c>
      <c r="U279">
        <v>0.134094407</v>
      </c>
      <c r="V279">
        <v>120</v>
      </c>
      <c r="W279">
        <v>110</v>
      </c>
      <c r="X279">
        <v>10</v>
      </c>
      <c r="Y279">
        <v>786.5363959</v>
      </c>
      <c r="Z279">
        <v>18946.666669999999</v>
      </c>
      <c r="AA279">
        <v>0.20724841699999999</v>
      </c>
      <c r="AB279">
        <v>228.0508561</v>
      </c>
      <c r="AC279">
        <v>0</v>
      </c>
      <c r="AD279">
        <v>3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43253.644999999997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F279" t="s">
        <v>265</v>
      </c>
      <c r="BG279">
        <v>0</v>
      </c>
      <c r="BH279">
        <v>202201</v>
      </c>
      <c r="BI279">
        <v>265</v>
      </c>
      <c r="BJ279">
        <v>10</v>
      </c>
      <c r="BK279">
        <v>14417.881670000001</v>
      </c>
      <c r="BL279">
        <v>-228.0508561</v>
      </c>
      <c r="BM279">
        <v>0.134094407</v>
      </c>
      <c r="BN279">
        <v>120</v>
      </c>
      <c r="BO279">
        <v>110</v>
      </c>
      <c r="BP279">
        <v>786.5363959</v>
      </c>
      <c r="BQ279">
        <v>8</v>
      </c>
      <c r="BR279" s="23">
        <v>0.21</v>
      </c>
      <c r="BS279">
        <v>1</v>
      </c>
      <c r="BU279">
        <v>0</v>
      </c>
      <c r="BV279">
        <v>0</v>
      </c>
      <c r="BY279">
        <v>0</v>
      </c>
      <c r="BZ279" s="9">
        <v>14388.23</v>
      </c>
      <c r="CA279">
        <v>-66.38</v>
      </c>
      <c r="CB279">
        <v>-161.52000000000001</v>
      </c>
      <c r="CC279">
        <v>-227.91</v>
      </c>
      <c r="CM279">
        <v>3</v>
      </c>
      <c r="CN279">
        <v>3</v>
      </c>
      <c r="CO279">
        <v>2.2799999999999998</v>
      </c>
      <c r="CP279" s="9">
        <v>43253.65</v>
      </c>
      <c r="CQ279" s="9">
        <v>32779.79</v>
      </c>
      <c r="CR279" s="9">
        <v>14417.88</v>
      </c>
      <c r="CS279" s="9">
        <v>14390.39</v>
      </c>
      <c r="CT279">
        <v>666.13</v>
      </c>
      <c r="CU279">
        <v>512.70000000000005</v>
      </c>
      <c r="CV279">
        <v>180.64</v>
      </c>
      <c r="CW279">
        <v>149.32</v>
      </c>
      <c r="CX279">
        <v>485.49</v>
      </c>
      <c r="CY279">
        <v>363.38</v>
      </c>
      <c r="DA279">
        <v>-0.96065852699999998</v>
      </c>
      <c r="DB279">
        <v>0.56606114900000004</v>
      </c>
      <c r="DC279">
        <v>-0.96065852699999998</v>
      </c>
      <c r="FO279">
        <v>7</v>
      </c>
      <c r="FR279">
        <v>1</v>
      </c>
      <c r="FS279">
        <v>0</v>
      </c>
      <c r="FT279">
        <v>1</v>
      </c>
      <c r="FU279">
        <v>0</v>
      </c>
      <c r="FV279">
        <v>0</v>
      </c>
      <c r="FW279">
        <v>0.50166666699999996</v>
      </c>
      <c r="FX279">
        <v>1</v>
      </c>
      <c r="FY279">
        <v>0.175178897</v>
      </c>
      <c r="FZ279">
        <v>7.4028100000000001E-3</v>
      </c>
      <c r="GA279">
        <v>0</v>
      </c>
      <c r="GB279">
        <v>0</v>
      </c>
      <c r="GC279">
        <v>0</v>
      </c>
      <c r="GD279">
        <v>1</v>
      </c>
      <c r="GK279">
        <v>0</v>
      </c>
      <c r="GL279">
        <v>0</v>
      </c>
      <c r="GM279">
        <v>0</v>
      </c>
      <c r="GN279">
        <v>1</v>
      </c>
      <c r="GO279">
        <v>0</v>
      </c>
      <c r="GP279">
        <v>1</v>
      </c>
      <c r="GQ279">
        <v>0</v>
      </c>
      <c r="GR279">
        <v>0</v>
      </c>
      <c r="GS279">
        <v>0</v>
      </c>
      <c r="GT279">
        <v>0</v>
      </c>
      <c r="GU279">
        <v>1</v>
      </c>
      <c r="GV279">
        <v>0</v>
      </c>
      <c r="GW279">
        <v>0</v>
      </c>
      <c r="GY279">
        <v>-0.16715345700000001</v>
      </c>
      <c r="GZ279">
        <v>8.4753320000000004E-3</v>
      </c>
      <c r="HA279">
        <v>0</v>
      </c>
      <c r="HB279">
        <v>0</v>
      </c>
      <c r="HC279">
        <v>0</v>
      </c>
      <c r="HD279">
        <v>1</v>
      </c>
    </row>
    <row r="280" spans="9:212">
      <c r="I280" t="s">
        <v>264</v>
      </c>
      <c r="J280">
        <v>120</v>
      </c>
      <c r="K280">
        <v>266</v>
      </c>
      <c r="L280">
        <v>202202</v>
      </c>
      <c r="M280">
        <v>109</v>
      </c>
      <c r="N280">
        <v>3</v>
      </c>
      <c r="O280">
        <v>0</v>
      </c>
      <c r="P280">
        <v>43073.0095</v>
      </c>
      <c r="Q280">
        <v>180.63550000000001</v>
      </c>
      <c r="R280">
        <v>483.48897799999997</v>
      </c>
      <c r="S280">
        <v>0</v>
      </c>
      <c r="T280">
        <v>0</v>
      </c>
      <c r="U280">
        <v>0.134094407</v>
      </c>
      <c r="V280">
        <v>120</v>
      </c>
      <c r="W280">
        <v>109</v>
      </c>
      <c r="X280">
        <v>11</v>
      </c>
      <c r="Y280">
        <v>786.5363959</v>
      </c>
      <c r="Z280">
        <v>18946.666669999999</v>
      </c>
      <c r="AA280">
        <v>0.20724841699999999</v>
      </c>
      <c r="AB280">
        <v>228.0508561</v>
      </c>
      <c r="AC280">
        <v>0</v>
      </c>
      <c r="AD280">
        <v>3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43073.0095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F280" t="s">
        <v>265</v>
      </c>
      <c r="BG280">
        <v>0</v>
      </c>
      <c r="BH280">
        <v>202202</v>
      </c>
      <c r="BI280">
        <v>266</v>
      </c>
      <c r="BJ280">
        <v>11</v>
      </c>
      <c r="BK280">
        <v>14357.669830000001</v>
      </c>
      <c r="BL280">
        <v>-228.0508561</v>
      </c>
      <c r="BM280">
        <v>0.134094407</v>
      </c>
      <c r="BN280">
        <v>120</v>
      </c>
      <c r="BO280">
        <v>109</v>
      </c>
      <c r="BP280">
        <v>786.5363959</v>
      </c>
      <c r="BQ280">
        <v>8</v>
      </c>
      <c r="BR280" s="23">
        <v>0.21</v>
      </c>
      <c r="BS280">
        <v>2</v>
      </c>
      <c r="BU280">
        <v>0</v>
      </c>
      <c r="BV280">
        <v>0</v>
      </c>
      <c r="BY280">
        <v>0</v>
      </c>
      <c r="BZ280" s="9">
        <v>14321.1</v>
      </c>
      <c r="CA280">
        <v>-67.12</v>
      </c>
      <c r="CB280">
        <v>-160.78</v>
      </c>
      <c r="CC280">
        <v>-227.91</v>
      </c>
      <c r="CM280">
        <v>3</v>
      </c>
      <c r="CN280">
        <v>3</v>
      </c>
      <c r="CO280">
        <v>2.23</v>
      </c>
      <c r="CP280" s="9">
        <v>43073.01</v>
      </c>
      <c r="CQ280" s="9">
        <v>31977.54</v>
      </c>
      <c r="CR280" s="9">
        <v>14357.67</v>
      </c>
      <c r="CS280" s="9">
        <v>14323.12</v>
      </c>
      <c r="CT280">
        <v>664.12</v>
      </c>
      <c r="CU280">
        <v>502.73</v>
      </c>
      <c r="CV280">
        <v>180.64</v>
      </c>
      <c r="CW280">
        <v>148.06</v>
      </c>
      <c r="CX280">
        <v>483.49</v>
      </c>
      <c r="CY280">
        <v>354.67</v>
      </c>
      <c r="DA280">
        <v>-0.91185210999999999</v>
      </c>
      <c r="DB280">
        <v>0.566371438</v>
      </c>
      <c r="DC280">
        <v>-0.91185210999999999</v>
      </c>
      <c r="FO280">
        <v>7</v>
      </c>
      <c r="FR280">
        <v>1</v>
      </c>
      <c r="FS280">
        <v>0</v>
      </c>
      <c r="FT280">
        <v>1</v>
      </c>
      <c r="FU280">
        <v>0</v>
      </c>
      <c r="FV280">
        <v>0</v>
      </c>
      <c r="FW280">
        <v>0.50166666699999996</v>
      </c>
      <c r="FX280">
        <v>1</v>
      </c>
      <c r="FY280">
        <v>-0.16715345700000001</v>
      </c>
      <c r="FZ280">
        <v>8.4753320000000004E-3</v>
      </c>
      <c r="GA280">
        <v>0</v>
      </c>
      <c r="GB280">
        <v>0</v>
      </c>
      <c r="GC280">
        <v>0</v>
      </c>
      <c r="GD280">
        <v>1</v>
      </c>
      <c r="GK280">
        <v>0</v>
      </c>
      <c r="GL280">
        <v>0</v>
      </c>
      <c r="GM280">
        <v>0</v>
      </c>
      <c r="GN280">
        <v>1</v>
      </c>
      <c r="GO280">
        <v>0</v>
      </c>
      <c r="GP280">
        <v>1</v>
      </c>
      <c r="GQ280">
        <v>0</v>
      </c>
      <c r="GR280">
        <v>0</v>
      </c>
      <c r="GS280">
        <v>0</v>
      </c>
      <c r="GT280">
        <v>0</v>
      </c>
      <c r="GU280">
        <v>1</v>
      </c>
      <c r="GV280">
        <v>0</v>
      </c>
      <c r="GW280">
        <v>0</v>
      </c>
      <c r="GY280">
        <v>-0.11834704</v>
      </c>
      <c r="GZ280">
        <v>8.7856219999999999E-3</v>
      </c>
      <c r="HA280">
        <v>0</v>
      </c>
      <c r="HB280">
        <v>0</v>
      </c>
      <c r="HC280">
        <v>0</v>
      </c>
      <c r="HD280">
        <v>1</v>
      </c>
    </row>
    <row r="281" spans="9:212">
      <c r="I281" t="s">
        <v>264</v>
      </c>
      <c r="J281">
        <v>120</v>
      </c>
      <c r="K281">
        <v>267</v>
      </c>
      <c r="L281">
        <v>202203</v>
      </c>
      <c r="M281">
        <v>108</v>
      </c>
      <c r="N281">
        <v>3</v>
      </c>
      <c r="O281">
        <v>0</v>
      </c>
      <c r="P281">
        <v>42892.374000000003</v>
      </c>
      <c r="Q281">
        <v>180.63550000000001</v>
      </c>
      <c r="R281">
        <v>481.48542579999997</v>
      </c>
      <c r="S281">
        <v>0</v>
      </c>
      <c r="T281">
        <v>0</v>
      </c>
      <c r="U281">
        <v>0.134094407</v>
      </c>
      <c r="V281">
        <v>120</v>
      </c>
      <c r="W281">
        <v>108</v>
      </c>
      <c r="X281">
        <v>12</v>
      </c>
      <c r="Y281">
        <v>786.5363959</v>
      </c>
      <c r="Z281">
        <v>18946.666669999999</v>
      </c>
      <c r="AA281">
        <v>0.20724841699999999</v>
      </c>
      <c r="AB281">
        <v>228.0508561</v>
      </c>
      <c r="AC281">
        <v>0</v>
      </c>
      <c r="AD281">
        <v>3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42892.374000000003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F281" t="s">
        <v>265</v>
      </c>
      <c r="BG281">
        <v>0</v>
      </c>
      <c r="BH281">
        <v>202203</v>
      </c>
      <c r="BI281">
        <v>267</v>
      </c>
      <c r="BJ281">
        <v>12</v>
      </c>
      <c r="BK281">
        <v>14297.458000000001</v>
      </c>
      <c r="BL281">
        <v>-228.0508561</v>
      </c>
      <c r="BM281">
        <v>0.134094407</v>
      </c>
      <c r="BN281">
        <v>120</v>
      </c>
      <c r="BO281">
        <v>108</v>
      </c>
      <c r="BP281">
        <v>786.5363959</v>
      </c>
      <c r="BQ281">
        <v>9</v>
      </c>
      <c r="BR281" s="23">
        <v>0.21</v>
      </c>
      <c r="BS281">
        <v>3</v>
      </c>
      <c r="BU281">
        <v>0</v>
      </c>
      <c r="BV281">
        <v>0</v>
      </c>
      <c r="BY281">
        <v>0</v>
      </c>
      <c r="BZ281" s="9">
        <v>14253.23</v>
      </c>
      <c r="CA281">
        <v>-67.87</v>
      </c>
      <c r="CB281">
        <v>-160.03</v>
      </c>
      <c r="CC281">
        <v>-227.91</v>
      </c>
      <c r="CM281">
        <v>3</v>
      </c>
      <c r="CN281">
        <v>3</v>
      </c>
      <c r="CO281">
        <v>2.19</v>
      </c>
      <c r="CP281" s="9">
        <v>42892.37</v>
      </c>
      <c r="CQ281" s="9">
        <v>31180.46</v>
      </c>
      <c r="CR281" s="9">
        <v>14297.46</v>
      </c>
      <c r="CS281" s="9">
        <v>14255.23</v>
      </c>
      <c r="CT281">
        <v>662.12</v>
      </c>
      <c r="CU281">
        <v>491.29</v>
      </c>
      <c r="CV281">
        <v>180.64</v>
      </c>
      <c r="CW281">
        <v>146.31</v>
      </c>
      <c r="CX281">
        <v>481.49</v>
      </c>
      <c r="CY281">
        <v>344.98</v>
      </c>
      <c r="DA281">
        <v>-0.804629331</v>
      </c>
      <c r="DB281">
        <v>0.56871213499999995</v>
      </c>
      <c r="DC281">
        <v>-0.804629331</v>
      </c>
      <c r="FO281">
        <v>7</v>
      </c>
      <c r="FR281">
        <v>1</v>
      </c>
      <c r="FS281">
        <v>0</v>
      </c>
      <c r="FT281">
        <v>1</v>
      </c>
      <c r="FU281">
        <v>0</v>
      </c>
      <c r="FV281">
        <v>0</v>
      </c>
      <c r="FW281">
        <v>0.50166666699999996</v>
      </c>
      <c r="FX281">
        <v>1</v>
      </c>
      <c r="FY281">
        <v>-0.11834704</v>
      </c>
      <c r="FZ281">
        <v>8.7856219999999999E-3</v>
      </c>
      <c r="GA281">
        <v>0</v>
      </c>
      <c r="GB281">
        <v>0</v>
      </c>
      <c r="GC281">
        <v>0</v>
      </c>
      <c r="GD281">
        <v>1</v>
      </c>
      <c r="GK281">
        <v>0</v>
      </c>
      <c r="GL281">
        <v>0</v>
      </c>
      <c r="GM281">
        <v>0</v>
      </c>
      <c r="GN281">
        <v>1</v>
      </c>
      <c r="GO281">
        <v>0</v>
      </c>
      <c r="GP281">
        <v>1</v>
      </c>
      <c r="GQ281">
        <v>0</v>
      </c>
      <c r="GR281">
        <v>0</v>
      </c>
      <c r="GS281">
        <v>0</v>
      </c>
      <c r="GT281">
        <v>0</v>
      </c>
      <c r="GU281">
        <v>1</v>
      </c>
      <c r="GV281">
        <v>0</v>
      </c>
      <c r="GW281">
        <v>0</v>
      </c>
      <c r="GY281">
        <v>-1.1124261E-2</v>
      </c>
      <c r="GZ281">
        <v>1.1126319000000001E-2</v>
      </c>
      <c r="HA281">
        <v>0</v>
      </c>
      <c r="HB281">
        <v>0</v>
      </c>
      <c r="HC281">
        <v>0</v>
      </c>
      <c r="HD281">
        <v>1</v>
      </c>
    </row>
    <row r="282" spans="9:212">
      <c r="I282" t="s">
        <v>264</v>
      </c>
      <c r="J282">
        <v>120</v>
      </c>
      <c r="K282">
        <v>268</v>
      </c>
      <c r="L282">
        <v>202204</v>
      </c>
      <c r="M282">
        <v>107</v>
      </c>
      <c r="N282">
        <v>3</v>
      </c>
      <c r="O282">
        <v>0</v>
      </c>
      <c r="P282">
        <v>42711.738499999999</v>
      </c>
      <c r="Q282">
        <v>180.63550000000001</v>
      </c>
      <c r="R282">
        <v>479.48187359999997</v>
      </c>
      <c r="S282">
        <v>0</v>
      </c>
      <c r="T282">
        <v>0</v>
      </c>
      <c r="U282">
        <v>0.134094407</v>
      </c>
      <c r="V282">
        <v>120</v>
      </c>
      <c r="W282">
        <v>107</v>
      </c>
      <c r="X282">
        <v>13</v>
      </c>
      <c r="Y282">
        <v>786.5363959</v>
      </c>
      <c r="Z282">
        <v>18946.666669999999</v>
      </c>
      <c r="AA282">
        <v>0.20724841699999999</v>
      </c>
      <c r="AB282">
        <v>228.0508561</v>
      </c>
      <c r="AC282">
        <v>0</v>
      </c>
      <c r="AD282">
        <v>3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42711.738499999999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F282" t="s">
        <v>265</v>
      </c>
      <c r="BG282">
        <v>0</v>
      </c>
      <c r="BH282">
        <v>202204</v>
      </c>
      <c r="BI282">
        <v>268</v>
      </c>
      <c r="BJ282">
        <v>13</v>
      </c>
      <c r="BK282">
        <v>14237.24617</v>
      </c>
      <c r="BL282">
        <v>-228.0508561</v>
      </c>
      <c r="BM282">
        <v>0.134094407</v>
      </c>
      <c r="BN282">
        <v>120</v>
      </c>
      <c r="BO282">
        <v>107</v>
      </c>
      <c r="BP282">
        <v>786.5363959</v>
      </c>
      <c r="BQ282">
        <v>9</v>
      </c>
      <c r="BR282" s="23">
        <v>0.21</v>
      </c>
      <c r="BS282">
        <v>4</v>
      </c>
      <c r="BU282">
        <v>0</v>
      </c>
      <c r="BV282">
        <v>0</v>
      </c>
      <c r="BY282">
        <v>0</v>
      </c>
      <c r="BZ282" s="9">
        <v>14184.59</v>
      </c>
      <c r="CA282">
        <v>-68.63</v>
      </c>
      <c r="CB282">
        <v>-159.27000000000001</v>
      </c>
      <c r="CC282">
        <v>-227.91</v>
      </c>
      <c r="CM282">
        <v>3</v>
      </c>
      <c r="CN282">
        <v>3</v>
      </c>
      <c r="CO282">
        <v>2.15</v>
      </c>
      <c r="CP282" s="9">
        <v>42711.74</v>
      </c>
      <c r="CQ282" s="9">
        <v>30439.07</v>
      </c>
      <c r="CR282" s="9">
        <v>14237.25</v>
      </c>
      <c r="CS282" s="9">
        <v>14186.91</v>
      </c>
      <c r="CT282">
        <v>660.12</v>
      </c>
      <c r="CU282">
        <v>481.12</v>
      </c>
      <c r="CV282">
        <v>180.64</v>
      </c>
      <c r="CW282">
        <v>144.88</v>
      </c>
      <c r="CX282">
        <v>479.48</v>
      </c>
      <c r="CY282">
        <v>336.24</v>
      </c>
      <c r="DA282">
        <v>-0.97184031299999996</v>
      </c>
      <c r="DB282">
        <v>0.56649557800000006</v>
      </c>
      <c r="DC282">
        <v>-0.97184031299999996</v>
      </c>
      <c r="FO282">
        <v>7</v>
      </c>
      <c r="FR282">
        <v>1</v>
      </c>
      <c r="FS282">
        <v>0</v>
      </c>
      <c r="FT282">
        <v>1</v>
      </c>
      <c r="FU282">
        <v>0</v>
      </c>
      <c r="FV282">
        <v>0</v>
      </c>
      <c r="FW282">
        <v>0.50166666699999996</v>
      </c>
      <c r="FX282">
        <v>1</v>
      </c>
      <c r="FY282">
        <v>-1.1124261E-2</v>
      </c>
      <c r="FZ282">
        <v>1.1126319000000001E-2</v>
      </c>
      <c r="GA282">
        <v>0</v>
      </c>
      <c r="GB282">
        <v>0</v>
      </c>
      <c r="GC282">
        <v>0</v>
      </c>
      <c r="GD282">
        <v>1</v>
      </c>
      <c r="GK282">
        <v>0</v>
      </c>
      <c r="GL282">
        <v>0</v>
      </c>
      <c r="GM282">
        <v>0</v>
      </c>
      <c r="GN282">
        <v>1</v>
      </c>
      <c r="GO282">
        <v>0</v>
      </c>
      <c r="GP282">
        <v>1</v>
      </c>
      <c r="GQ282">
        <v>0</v>
      </c>
      <c r="GR282">
        <v>0</v>
      </c>
      <c r="GS282">
        <v>0</v>
      </c>
      <c r="GT282">
        <v>0</v>
      </c>
      <c r="GU282">
        <v>1</v>
      </c>
      <c r="GV282">
        <v>0</v>
      </c>
      <c r="GW282">
        <v>0</v>
      </c>
      <c r="GY282">
        <v>-0.178335243</v>
      </c>
      <c r="GZ282">
        <v>8.9097610000000004E-3</v>
      </c>
      <c r="HA282">
        <v>0</v>
      </c>
      <c r="HB282">
        <v>0</v>
      </c>
      <c r="HC282">
        <v>0</v>
      </c>
      <c r="HD282">
        <v>1</v>
      </c>
    </row>
    <row r="283" spans="9:212">
      <c r="I283" t="s">
        <v>264</v>
      </c>
      <c r="J283">
        <v>120</v>
      </c>
      <c r="K283">
        <v>269</v>
      </c>
      <c r="L283">
        <v>202205</v>
      </c>
      <c r="M283">
        <v>106</v>
      </c>
      <c r="N283">
        <v>3</v>
      </c>
      <c r="O283">
        <v>0</v>
      </c>
      <c r="P283">
        <v>42531.103000000003</v>
      </c>
      <c r="Q283">
        <v>180.63550000000001</v>
      </c>
      <c r="R283">
        <v>477.4783213</v>
      </c>
      <c r="S283">
        <v>0</v>
      </c>
      <c r="T283">
        <v>0</v>
      </c>
      <c r="U283">
        <v>0.134094407</v>
      </c>
      <c r="V283">
        <v>120</v>
      </c>
      <c r="W283">
        <v>106</v>
      </c>
      <c r="X283">
        <v>14</v>
      </c>
      <c r="Y283">
        <v>786.5363959</v>
      </c>
      <c r="Z283">
        <v>18946.666669999999</v>
      </c>
      <c r="AA283">
        <v>0.20724841699999999</v>
      </c>
      <c r="AB283">
        <v>228.0508561</v>
      </c>
      <c r="AC283">
        <v>0</v>
      </c>
      <c r="AD283">
        <v>3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42531.103000000003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F283" t="s">
        <v>265</v>
      </c>
      <c r="BG283">
        <v>0</v>
      </c>
      <c r="BH283">
        <v>202205</v>
      </c>
      <c r="BI283">
        <v>269</v>
      </c>
      <c r="BJ283">
        <v>14</v>
      </c>
      <c r="BK283">
        <v>14177.03433</v>
      </c>
      <c r="BL283">
        <v>-228.0508561</v>
      </c>
      <c r="BM283">
        <v>0.134094407</v>
      </c>
      <c r="BN283">
        <v>120</v>
      </c>
      <c r="BO283">
        <v>106</v>
      </c>
      <c r="BP283">
        <v>786.5363959</v>
      </c>
      <c r="BQ283">
        <v>9</v>
      </c>
      <c r="BR283" s="23">
        <v>0.21</v>
      </c>
      <c r="BS283">
        <v>5</v>
      </c>
      <c r="BU283">
        <v>0</v>
      </c>
      <c r="BV283">
        <v>0</v>
      </c>
      <c r="BY283">
        <v>0</v>
      </c>
      <c r="BZ283" s="9">
        <v>14115.19</v>
      </c>
      <c r="CA283">
        <v>-69.400000000000006</v>
      </c>
      <c r="CB283">
        <v>-158.51</v>
      </c>
      <c r="CC283">
        <v>-227.91</v>
      </c>
      <c r="CM283">
        <v>3</v>
      </c>
      <c r="CN283">
        <v>3</v>
      </c>
      <c r="CO283">
        <v>2.1</v>
      </c>
      <c r="CP283" s="9">
        <v>42531.1</v>
      </c>
      <c r="CQ283" s="9">
        <v>29682.35</v>
      </c>
      <c r="CR283" s="9">
        <v>14177.03</v>
      </c>
      <c r="CS283" s="9">
        <v>14117.75</v>
      </c>
      <c r="CT283">
        <v>658.11</v>
      </c>
      <c r="CU283">
        <v>470.94</v>
      </c>
      <c r="CV283">
        <v>180.64</v>
      </c>
      <c r="CW283">
        <v>143.4</v>
      </c>
      <c r="CX283">
        <v>477.48</v>
      </c>
      <c r="CY283">
        <v>327.54000000000002</v>
      </c>
      <c r="DA283">
        <v>-0.83180752000000002</v>
      </c>
      <c r="DB283">
        <v>0.56570681499999997</v>
      </c>
      <c r="DC283">
        <v>-0.83180752000000002</v>
      </c>
      <c r="FO283">
        <v>7</v>
      </c>
      <c r="FR283">
        <v>1</v>
      </c>
      <c r="FS283">
        <v>0</v>
      </c>
      <c r="FT283">
        <v>1</v>
      </c>
      <c r="FU283">
        <v>0</v>
      </c>
      <c r="FV283">
        <v>0</v>
      </c>
      <c r="FW283">
        <v>0.50166666699999996</v>
      </c>
      <c r="FX283">
        <v>1</v>
      </c>
      <c r="FY283">
        <v>-0.178335243</v>
      </c>
      <c r="FZ283">
        <v>8.9097610000000004E-3</v>
      </c>
      <c r="GA283">
        <v>0</v>
      </c>
      <c r="GB283">
        <v>0</v>
      </c>
      <c r="GC283">
        <v>0</v>
      </c>
      <c r="GD283">
        <v>1</v>
      </c>
      <c r="GK283">
        <v>0</v>
      </c>
      <c r="GL283">
        <v>0</v>
      </c>
      <c r="GM283">
        <v>0</v>
      </c>
      <c r="GN283">
        <v>1</v>
      </c>
      <c r="GO283">
        <v>0</v>
      </c>
      <c r="GP283">
        <v>1</v>
      </c>
      <c r="GQ283">
        <v>0</v>
      </c>
      <c r="GR283">
        <v>0</v>
      </c>
      <c r="GS283">
        <v>0</v>
      </c>
      <c r="GT283">
        <v>0</v>
      </c>
      <c r="GU283">
        <v>1</v>
      </c>
      <c r="GV283">
        <v>0</v>
      </c>
      <c r="GW283">
        <v>0</v>
      </c>
      <c r="GY283">
        <v>-3.8302450000000002E-2</v>
      </c>
      <c r="GZ283">
        <v>8.1209990000000003E-3</v>
      </c>
      <c r="HA283">
        <v>0</v>
      </c>
      <c r="HB283">
        <v>0</v>
      </c>
      <c r="HC283">
        <v>0</v>
      </c>
      <c r="HD283">
        <v>1</v>
      </c>
    </row>
    <row r="284" spans="9:212">
      <c r="I284" t="s">
        <v>264</v>
      </c>
      <c r="J284">
        <v>120</v>
      </c>
      <c r="K284">
        <v>270</v>
      </c>
      <c r="L284">
        <v>202206</v>
      </c>
      <c r="M284">
        <v>105</v>
      </c>
      <c r="N284">
        <v>3</v>
      </c>
      <c r="O284">
        <v>0</v>
      </c>
      <c r="P284">
        <v>42350.467499999999</v>
      </c>
      <c r="Q284">
        <v>180.63550000000001</v>
      </c>
      <c r="R284">
        <v>475.4747691</v>
      </c>
      <c r="S284">
        <v>0</v>
      </c>
      <c r="T284">
        <v>0</v>
      </c>
      <c r="U284">
        <v>0.134094407</v>
      </c>
      <c r="V284">
        <v>120</v>
      </c>
      <c r="W284">
        <v>105</v>
      </c>
      <c r="X284">
        <v>15</v>
      </c>
      <c r="Y284">
        <v>786.5363959</v>
      </c>
      <c r="Z284">
        <v>18946.666669999999</v>
      </c>
      <c r="AA284">
        <v>0.20724841699999999</v>
      </c>
      <c r="AB284">
        <v>228.0508561</v>
      </c>
      <c r="AC284">
        <v>0</v>
      </c>
      <c r="AD284">
        <v>3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42350.467499999999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F284" t="s">
        <v>265</v>
      </c>
      <c r="BG284">
        <v>0</v>
      </c>
      <c r="BH284">
        <v>202206</v>
      </c>
      <c r="BI284">
        <v>270</v>
      </c>
      <c r="BJ284">
        <v>15</v>
      </c>
      <c r="BK284">
        <v>14116.8225</v>
      </c>
      <c r="BL284">
        <v>-228.0508561</v>
      </c>
      <c r="BM284">
        <v>0.134094407</v>
      </c>
      <c r="BN284">
        <v>120</v>
      </c>
      <c r="BO284">
        <v>105</v>
      </c>
      <c r="BP284">
        <v>786.5363959</v>
      </c>
      <c r="BQ284">
        <v>9</v>
      </c>
      <c r="BR284" s="23">
        <v>0.21</v>
      </c>
      <c r="BS284">
        <v>6</v>
      </c>
      <c r="BU284">
        <v>0</v>
      </c>
      <c r="BV284">
        <v>0</v>
      </c>
      <c r="BY284">
        <v>0</v>
      </c>
      <c r="BZ284" s="9">
        <v>14045.02</v>
      </c>
      <c r="CA284">
        <v>-70.180000000000007</v>
      </c>
      <c r="CB284">
        <v>-157.72999999999999</v>
      </c>
      <c r="CC284">
        <v>-227.91</v>
      </c>
      <c r="CM284">
        <v>3</v>
      </c>
      <c r="CN284">
        <v>3</v>
      </c>
      <c r="CO284">
        <v>2.06</v>
      </c>
      <c r="CP284" s="9">
        <v>42350.47</v>
      </c>
      <c r="CQ284" s="9">
        <v>28907.95</v>
      </c>
      <c r="CR284" s="9">
        <v>14116.82</v>
      </c>
      <c r="CS284" s="9">
        <v>14047.56</v>
      </c>
      <c r="CT284">
        <v>656.11</v>
      </c>
      <c r="CU284">
        <v>460.92</v>
      </c>
      <c r="CV284">
        <v>180.64</v>
      </c>
      <c r="CW284">
        <v>141.91999999999999</v>
      </c>
      <c r="CX284">
        <v>475.47</v>
      </c>
      <c r="CY284">
        <v>319.01</v>
      </c>
      <c r="DA284">
        <v>-0.81560336</v>
      </c>
      <c r="DB284">
        <v>0.56537293399999999</v>
      </c>
      <c r="DC284">
        <v>-0.81560336</v>
      </c>
      <c r="FO284">
        <v>7</v>
      </c>
      <c r="FR284">
        <v>1</v>
      </c>
      <c r="FS284">
        <v>0</v>
      </c>
      <c r="FT284">
        <v>1</v>
      </c>
      <c r="FU284">
        <v>0</v>
      </c>
      <c r="FV284">
        <v>0</v>
      </c>
      <c r="FW284">
        <v>0.50166666699999996</v>
      </c>
      <c r="FX284">
        <v>1</v>
      </c>
      <c r="FY284">
        <v>-3.8302450000000002E-2</v>
      </c>
      <c r="FZ284">
        <v>8.1209990000000003E-3</v>
      </c>
      <c r="GA284">
        <v>0</v>
      </c>
      <c r="GB284">
        <v>0.2</v>
      </c>
      <c r="GC284">
        <v>0</v>
      </c>
      <c r="GD284">
        <v>1</v>
      </c>
      <c r="GK284">
        <v>0</v>
      </c>
      <c r="GL284">
        <v>0</v>
      </c>
      <c r="GM284">
        <v>0</v>
      </c>
      <c r="GN284">
        <v>1</v>
      </c>
      <c r="GO284">
        <v>0</v>
      </c>
      <c r="GP284">
        <v>1</v>
      </c>
      <c r="GQ284">
        <v>0</v>
      </c>
      <c r="GR284">
        <v>0</v>
      </c>
      <c r="GS284">
        <v>0</v>
      </c>
      <c r="GT284">
        <v>0</v>
      </c>
      <c r="GU284">
        <v>1</v>
      </c>
      <c r="GV284">
        <v>0</v>
      </c>
      <c r="GW284">
        <v>0</v>
      </c>
      <c r="GY284">
        <v>-2.209829E-2</v>
      </c>
      <c r="GZ284">
        <v>7.787118E-3</v>
      </c>
      <c r="HA284">
        <v>0</v>
      </c>
      <c r="HB284">
        <v>0</v>
      </c>
      <c r="HC284">
        <v>0</v>
      </c>
      <c r="HD284">
        <v>1</v>
      </c>
    </row>
    <row r="285" spans="9:212">
      <c r="I285" t="s">
        <v>264</v>
      </c>
      <c r="J285">
        <v>120</v>
      </c>
      <c r="K285">
        <v>271</v>
      </c>
      <c r="L285">
        <v>202207</v>
      </c>
      <c r="M285">
        <v>104</v>
      </c>
      <c r="N285">
        <v>3</v>
      </c>
      <c r="O285">
        <v>0</v>
      </c>
      <c r="P285">
        <v>42169.832000000002</v>
      </c>
      <c r="Q285">
        <v>180.63550000000001</v>
      </c>
      <c r="R285">
        <v>473.4712169</v>
      </c>
      <c r="S285">
        <v>0</v>
      </c>
      <c r="T285">
        <v>0</v>
      </c>
      <c r="U285">
        <v>0.134094407</v>
      </c>
      <c r="V285">
        <v>120</v>
      </c>
      <c r="W285">
        <v>104</v>
      </c>
      <c r="X285">
        <v>16</v>
      </c>
      <c r="Y285">
        <v>786.5363959</v>
      </c>
      <c r="Z285">
        <v>18946.666669999999</v>
      </c>
      <c r="AA285">
        <v>0.20724841699999999</v>
      </c>
      <c r="AB285">
        <v>228.0508561</v>
      </c>
      <c r="AC285">
        <v>0</v>
      </c>
      <c r="AD285">
        <v>3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42169.832000000002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F285" t="s">
        <v>265</v>
      </c>
      <c r="BG285">
        <v>0</v>
      </c>
      <c r="BH285">
        <v>202207</v>
      </c>
      <c r="BI285">
        <v>271</v>
      </c>
      <c r="BJ285">
        <v>16</v>
      </c>
      <c r="BK285">
        <v>14056.61067</v>
      </c>
      <c r="BL285">
        <v>-228.0508561</v>
      </c>
      <c r="BM285">
        <v>0.134094407</v>
      </c>
      <c r="BN285">
        <v>120</v>
      </c>
      <c r="BO285">
        <v>104</v>
      </c>
      <c r="BP285">
        <v>786.5363959</v>
      </c>
      <c r="BQ285">
        <v>9</v>
      </c>
      <c r="BR285" s="23">
        <v>0.21</v>
      </c>
      <c r="BS285">
        <v>7</v>
      </c>
      <c r="BU285">
        <v>0</v>
      </c>
      <c r="BV285">
        <v>0</v>
      </c>
      <c r="BY285">
        <v>0</v>
      </c>
      <c r="BZ285" s="9">
        <v>13974.06</v>
      </c>
      <c r="CA285">
        <v>-70.959999999999994</v>
      </c>
      <c r="CB285">
        <v>-156.94999999999999</v>
      </c>
      <c r="CC285">
        <v>-227.91</v>
      </c>
      <c r="CM285">
        <v>3</v>
      </c>
      <c r="CN285">
        <v>3</v>
      </c>
      <c r="CO285">
        <v>2.02</v>
      </c>
      <c r="CP285" s="9">
        <v>42169.83</v>
      </c>
      <c r="CQ285" s="9">
        <v>28167.03</v>
      </c>
      <c r="CR285" s="9">
        <v>14056.61</v>
      </c>
      <c r="CS285" s="9">
        <v>13976.78</v>
      </c>
      <c r="CT285">
        <v>654.11</v>
      </c>
      <c r="CU285">
        <v>450.98</v>
      </c>
      <c r="CV285">
        <v>180.64</v>
      </c>
      <c r="CW285">
        <v>140.41</v>
      </c>
      <c r="CX285">
        <v>473.47</v>
      </c>
      <c r="CY285">
        <v>310.57</v>
      </c>
      <c r="DA285">
        <v>-0.787345815</v>
      </c>
      <c r="DB285">
        <v>0.56597050199999999</v>
      </c>
      <c r="DC285">
        <v>-0.787345815</v>
      </c>
      <c r="FO285">
        <v>2</v>
      </c>
      <c r="FR285">
        <v>1</v>
      </c>
      <c r="FS285">
        <v>0</v>
      </c>
      <c r="FT285">
        <v>1</v>
      </c>
      <c r="FU285">
        <v>0</v>
      </c>
      <c r="FV285">
        <v>0</v>
      </c>
      <c r="FW285">
        <v>1</v>
      </c>
      <c r="FX285">
        <v>0</v>
      </c>
      <c r="FY285">
        <v>-1.1124261E-2</v>
      </c>
      <c r="FZ285">
        <v>1.1126319000000001E-2</v>
      </c>
      <c r="GA285">
        <v>0</v>
      </c>
      <c r="GB285">
        <v>0</v>
      </c>
      <c r="GC285">
        <v>0</v>
      </c>
      <c r="GD285">
        <v>0</v>
      </c>
      <c r="GK285">
        <v>0</v>
      </c>
      <c r="GL285">
        <v>0</v>
      </c>
      <c r="GM285">
        <v>0</v>
      </c>
      <c r="GN285">
        <v>1</v>
      </c>
      <c r="GO285">
        <v>0</v>
      </c>
      <c r="GP285">
        <v>1</v>
      </c>
      <c r="GQ285">
        <v>0</v>
      </c>
      <c r="GR285">
        <v>0</v>
      </c>
      <c r="GS285">
        <v>0</v>
      </c>
      <c r="GT285">
        <v>0</v>
      </c>
      <c r="GU285">
        <v>1</v>
      </c>
      <c r="GV285">
        <v>0</v>
      </c>
      <c r="GW285">
        <v>0</v>
      </c>
      <c r="GY285">
        <v>6.1592549999999998E-3</v>
      </c>
      <c r="GZ285">
        <v>8.3846849999999994E-3</v>
      </c>
      <c r="HA285">
        <v>0</v>
      </c>
      <c r="HB285">
        <v>0</v>
      </c>
      <c r="HC285">
        <v>0</v>
      </c>
      <c r="HD285">
        <v>1</v>
      </c>
    </row>
    <row r="286" spans="9:212">
      <c r="I286" t="s">
        <v>264</v>
      </c>
      <c r="J286">
        <v>120</v>
      </c>
      <c r="K286">
        <v>272</v>
      </c>
      <c r="L286">
        <v>202208</v>
      </c>
      <c r="M286">
        <v>103</v>
      </c>
      <c r="N286">
        <v>3</v>
      </c>
      <c r="O286">
        <v>0</v>
      </c>
      <c r="P286">
        <v>41989.196499999998</v>
      </c>
      <c r="Q286">
        <v>180.63550000000001</v>
      </c>
      <c r="R286">
        <v>471.4676647</v>
      </c>
      <c r="S286">
        <v>0</v>
      </c>
      <c r="T286">
        <v>0</v>
      </c>
      <c r="U286">
        <v>0.134094407</v>
      </c>
      <c r="V286">
        <v>120</v>
      </c>
      <c r="W286">
        <v>103</v>
      </c>
      <c r="X286">
        <v>17</v>
      </c>
      <c r="Y286">
        <v>786.5363959</v>
      </c>
      <c r="Z286">
        <v>18946.666669999999</v>
      </c>
      <c r="AA286">
        <v>0.20724841699999999</v>
      </c>
      <c r="AB286">
        <v>228.0508561</v>
      </c>
      <c r="AC286">
        <v>0</v>
      </c>
      <c r="AD286">
        <v>3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41989.196499999998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F286" t="s">
        <v>265</v>
      </c>
      <c r="BG286">
        <v>0</v>
      </c>
      <c r="BH286">
        <v>202208</v>
      </c>
      <c r="BI286">
        <v>272</v>
      </c>
      <c r="BJ286">
        <v>17</v>
      </c>
      <c r="BK286">
        <v>13996.39883</v>
      </c>
      <c r="BL286">
        <v>-228.0508561</v>
      </c>
      <c r="BM286">
        <v>0.134094407</v>
      </c>
      <c r="BN286">
        <v>120</v>
      </c>
      <c r="BO286">
        <v>103</v>
      </c>
      <c r="BP286">
        <v>786.5363959</v>
      </c>
      <c r="BQ286">
        <v>9</v>
      </c>
      <c r="BR286" s="23">
        <v>0.21</v>
      </c>
      <c r="BS286">
        <v>8</v>
      </c>
      <c r="BU286">
        <v>0</v>
      </c>
      <c r="BV286">
        <v>0</v>
      </c>
      <c r="BY286">
        <v>0</v>
      </c>
      <c r="BZ286" s="9">
        <v>13902.3</v>
      </c>
      <c r="CA286">
        <v>-71.75</v>
      </c>
      <c r="CB286">
        <v>-156.15</v>
      </c>
      <c r="CC286">
        <v>-227.91</v>
      </c>
      <c r="CM286">
        <v>3</v>
      </c>
      <c r="CN286">
        <v>3</v>
      </c>
      <c r="CO286">
        <v>1.97</v>
      </c>
      <c r="CP286" s="9">
        <v>41989.2</v>
      </c>
      <c r="CQ286" s="9">
        <v>27426.69</v>
      </c>
      <c r="CR286" s="9">
        <v>13996.4</v>
      </c>
      <c r="CS286" s="9">
        <v>13905.09</v>
      </c>
      <c r="CT286">
        <v>652.1</v>
      </c>
      <c r="CU286">
        <v>441.33</v>
      </c>
      <c r="CV286">
        <v>180.64</v>
      </c>
      <c r="CW286">
        <v>138.94</v>
      </c>
      <c r="CX286">
        <v>471.47</v>
      </c>
      <c r="CY286">
        <v>302.39</v>
      </c>
      <c r="DA286">
        <v>-0.79542207799999998</v>
      </c>
      <c r="DB286">
        <v>0.56738502899999999</v>
      </c>
      <c r="DC286">
        <v>-0.79542207799999998</v>
      </c>
      <c r="FK286" s="9"/>
      <c r="FO286">
        <v>2</v>
      </c>
      <c r="FR286">
        <v>1</v>
      </c>
      <c r="FS286">
        <v>0</v>
      </c>
      <c r="FT286">
        <v>1</v>
      </c>
      <c r="FU286">
        <v>0</v>
      </c>
      <c r="FV286">
        <v>0</v>
      </c>
      <c r="FW286">
        <v>1</v>
      </c>
      <c r="FX286">
        <v>0</v>
      </c>
      <c r="FY286">
        <v>-0.178335243</v>
      </c>
      <c r="FZ286">
        <v>8.9097610000000004E-3</v>
      </c>
      <c r="GA286">
        <v>0</v>
      </c>
      <c r="GB286">
        <v>0</v>
      </c>
      <c r="GC286">
        <v>0</v>
      </c>
      <c r="GD286">
        <v>0</v>
      </c>
      <c r="GK286">
        <v>0</v>
      </c>
      <c r="GL286">
        <v>0</v>
      </c>
      <c r="GM286">
        <v>0</v>
      </c>
      <c r="GN286">
        <v>1</v>
      </c>
      <c r="GO286">
        <v>0</v>
      </c>
      <c r="GP286">
        <v>1</v>
      </c>
      <c r="GQ286">
        <v>0</v>
      </c>
      <c r="GR286">
        <v>0</v>
      </c>
      <c r="GS286">
        <v>0</v>
      </c>
      <c r="GT286">
        <v>0</v>
      </c>
      <c r="GU286">
        <v>1</v>
      </c>
      <c r="GV286">
        <v>0</v>
      </c>
      <c r="GW286">
        <v>0</v>
      </c>
      <c r="GY286">
        <v>-1.917008E-3</v>
      </c>
      <c r="GZ286">
        <v>9.7992119999999999E-3</v>
      </c>
      <c r="HA286">
        <v>0</v>
      </c>
      <c r="HB286">
        <v>0</v>
      </c>
      <c r="HC286">
        <v>0</v>
      </c>
      <c r="HD286">
        <v>1</v>
      </c>
    </row>
    <row r="287" spans="9:212">
      <c r="I287" t="s">
        <v>264</v>
      </c>
      <c r="J287">
        <v>120</v>
      </c>
      <c r="K287">
        <v>273</v>
      </c>
      <c r="L287">
        <v>202209</v>
      </c>
      <c r="M287">
        <v>102</v>
      </c>
      <c r="N287">
        <v>3</v>
      </c>
      <c r="O287">
        <v>0</v>
      </c>
      <c r="P287">
        <v>41808.561000000002</v>
      </c>
      <c r="Q287">
        <v>180.63550000000001</v>
      </c>
      <c r="R287">
        <v>469.4641125</v>
      </c>
      <c r="S287">
        <v>0</v>
      </c>
      <c r="T287">
        <v>0</v>
      </c>
      <c r="U287">
        <v>0.134094407</v>
      </c>
      <c r="V287">
        <v>120</v>
      </c>
      <c r="W287">
        <v>102</v>
      </c>
      <c r="X287">
        <v>18</v>
      </c>
      <c r="Y287">
        <v>786.5363959</v>
      </c>
      <c r="Z287">
        <v>18946.666669999999</v>
      </c>
      <c r="AA287">
        <v>0.20724841699999999</v>
      </c>
      <c r="AB287">
        <v>228.0508561</v>
      </c>
      <c r="AC287">
        <v>0</v>
      </c>
      <c r="AD287">
        <v>3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41808.561000000002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F287" t="s">
        <v>265</v>
      </c>
      <c r="BG287">
        <v>0</v>
      </c>
      <c r="BH287">
        <v>202209</v>
      </c>
      <c r="BI287">
        <v>273</v>
      </c>
      <c r="BJ287">
        <v>18</v>
      </c>
      <c r="BK287">
        <v>13936.187</v>
      </c>
      <c r="BL287">
        <v>-228.0508561</v>
      </c>
      <c r="BM287">
        <v>0.134094407</v>
      </c>
      <c r="BN287">
        <v>120</v>
      </c>
      <c r="BO287">
        <v>102</v>
      </c>
      <c r="BP287">
        <v>786.5363959</v>
      </c>
      <c r="BQ287">
        <v>10</v>
      </c>
      <c r="BR287" s="23">
        <v>0.21</v>
      </c>
      <c r="BS287">
        <v>9</v>
      </c>
      <c r="BU287">
        <v>0</v>
      </c>
      <c r="BV287">
        <v>0</v>
      </c>
      <c r="BY287">
        <v>0</v>
      </c>
      <c r="BZ287" s="9">
        <v>13829.75</v>
      </c>
      <c r="CA287">
        <v>-72.55</v>
      </c>
      <c r="CB287">
        <v>-155.35</v>
      </c>
      <c r="CC287">
        <v>-227.91</v>
      </c>
      <c r="CM287">
        <v>3</v>
      </c>
      <c r="CN287">
        <v>3</v>
      </c>
      <c r="CO287">
        <v>1.93</v>
      </c>
      <c r="CP287" s="9">
        <v>41808.559999999998</v>
      </c>
      <c r="CQ287" s="9">
        <v>26745.1</v>
      </c>
      <c r="CR287" s="9">
        <v>13936.19</v>
      </c>
      <c r="CS287" s="9">
        <v>13832.45</v>
      </c>
      <c r="CT287">
        <v>650.1</v>
      </c>
      <c r="CU287">
        <v>433.51</v>
      </c>
      <c r="CV287">
        <v>180.64</v>
      </c>
      <c r="CW287">
        <v>138</v>
      </c>
      <c r="CX287">
        <v>469.46</v>
      </c>
      <c r="CY287">
        <v>295.51</v>
      </c>
      <c r="DA287">
        <v>-0.67844349900000001</v>
      </c>
      <c r="DB287">
        <v>0.56650617700000006</v>
      </c>
      <c r="DC287">
        <v>-0.67844349900000001</v>
      </c>
      <c r="FK287" s="9"/>
      <c r="FO287">
        <v>2</v>
      </c>
      <c r="FR287">
        <v>1</v>
      </c>
      <c r="FS287">
        <v>0</v>
      </c>
      <c r="FT287">
        <v>1</v>
      </c>
      <c r="FU287">
        <v>0</v>
      </c>
      <c r="FV287">
        <v>0</v>
      </c>
      <c r="FW287">
        <v>1</v>
      </c>
      <c r="FX287">
        <v>0</v>
      </c>
      <c r="FY287">
        <v>-3.8302450000000002E-2</v>
      </c>
      <c r="FZ287">
        <v>8.1209990000000003E-3</v>
      </c>
      <c r="GA287">
        <v>0</v>
      </c>
      <c r="GB287">
        <v>0</v>
      </c>
      <c r="GC287">
        <v>0</v>
      </c>
      <c r="GD287">
        <v>0</v>
      </c>
      <c r="GK287">
        <v>0</v>
      </c>
      <c r="GL287">
        <v>0</v>
      </c>
      <c r="GM287">
        <v>0</v>
      </c>
      <c r="GN287">
        <v>1</v>
      </c>
      <c r="GO287">
        <v>0</v>
      </c>
      <c r="GP287">
        <v>1</v>
      </c>
      <c r="GQ287">
        <v>0</v>
      </c>
      <c r="GR287">
        <v>0</v>
      </c>
      <c r="GS287">
        <v>0</v>
      </c>
      <c r="GT287">
        <v>0</v>
      </c>
      <c r="GU287">
        <v>1</v>
      </c>
      <c r="GV287">
        <v>0</v>
      </c>
      <c r="GW287">
        <v>0</v>
      </c>
      <c r="GY287">
        <v>0.115061571</v>
      </c>
      <c r="GZ287">
        <v>8.9203600000000004E-3</v>
      </c>
      <c r="HA287">
        <v>0</v>
      </c>
      <c r="HB287">
        <v>0</v>
      </c>
      <c r="HC287">
        <v>0</v>
      </c>
      <c r="HD287">
        <v>1</v>
      </c>
    </row>
    <row r="288" spans="9:212">
      <c r="I288" t="s">
        <v>264</v>
      </c>
      <c r="J288">
        <v>120</v>
      </c>
      <c r="K288">
        <v>274</v>
      </c>
      <c r="L288">
        <v>202210</v>
      </c>
      <c r="M288">
        <v>101</v>
      </c>
      <c r="N288">
        <v>3</v>
      </c>
      <c r="O288">
        <v>0</v>
      </c>
      <c r="P288">
        <v>41627.925499999998</v>
      </c>
      <c r="Q288">
        <v>180.63550000000001</v>
      </c>
      <c r="R288">
        <v>467.4605603</v>
      </c>
      <c r="S288">
        <v>0</v>
      </c>
      <c r="T288">
        <v>0</v>
      </c>
      <c r="U288">
        <v>0.134094407</v>
      </c>
      <c r="V288">
        <v>120</v>
      </c>
      <c r="W288">
        <v>101</v>
      </c>
      <c r="X288">
        <v>19</v>
      </c>
      <c r="Y288">
        <v>786.5363959</v>
      </c>
      <c r="Z288">
        <v>18946.666669999999</v>
      </c>
      <c r="AA288">
        <v>0.20724841699999999</v>
      </c>
      <c r="AB288">
        <v>228.0508561</v>
      </c>
      <c r="AC288">
        <v>0</v>
      </c>
      <c r="AD288">
        <v>3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41627.925499999998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F288" t="s">
        <v>265</v>
      </c>
      <c r="BG288">
        <v>0</v>
      </c>
      <c r="BH288">
        <v>202210</v>
      </c>
      <c r="BI288">
        <v>274</v>
      </c>
      <c r="BJ288">
        <v>19</v>
      </c>
      <c r="BK288">
        <v>13875.97517</v>
      </c>
      <c r="BL288">
        <v>-228.0508561</v>
      </c>
      <c r="BM288">
        <v>0.134094407</v>
      </c>
      <c r="BN288">
        <v>120</v>
      </c>
      <c r="BO288">
        <v>101</v>
      </c>
      <c r="BP288">
        <v>786.5363959</v>
      </c>
      <c r="BQ288">
        <v>10</v>
      </c>
      <c r="BR288" s="23">
        <v>0.21</v>
      </c>
      <c r="BS288">
        <v>10</v>
      </c>
      <c r="BU288">
        <v>0</v>
      </c>
      <c r="BV288">
        <v>0</v>
      </c>
      <c r="BY288">
        <v>0</v>
      </c>
      <c r="BZ288" s="9">
        <v>13756.38</v>
      </c>
      <c r="CA288">
        <v>-73.37</v>
      </c>
      <c r="CB288">
        <v>-154.54</v>
      </c>
      <c r="CC288">
        <v>-227.91</v>
      </c>
      <c r="CM288">
        <v>3</v>
      </c>
      <c r="CN288">
        <v>3</v>
      </c>
      <c r="CO288">
        <v>1.9</v>
      </c>
      <c r="CP288" s="9">
        <v>41627.93</v>
      </c>
      <c r="CQ288" s="9">
        <v>26082.39</v>
      </c>
      <c r="CR288" s="9">
        <v>13875.98</v>
      </c>
      <c r="CS288" s="9">
        <v>13758.94</v>
      </c>
      <c r="CT288">
        <v>648.1</v>
      </c>
      <c r="CU288">
        <v>425.47</v>
      </c>
      <c r="CV288">
        <v>180.64</v>
      </c>
      <c r="CW288">
        <v>136.94999999999999</v>
      </c>
      <c r="CX288">
        <v>467.46</v>
      </c>
      <c r="CY288">
        <v>288.52</v>
      </c>
      <c r="DA288">
        <v>-0.61482479499999998</v>
      </c>
      <c r="DB288">
        <v>0.56662318</v>
      </c>
      <c r="DC288">
        <v>-0.61482479499999998</v>
      </c>
      <c r="FK288" s="9"/>
      <c r="FO288">
        <v>2</v>
      </c>
      <c r="FR288">
        <v>1</v>
      </c>
      <c r="FS288">
        <v>0</v>
      </c>
      <c r="FT288">
        <v>1</v>
      </c>
      <c r="FU288">
        <v>0</v>
      </c>
      <c r="FV288">
        <v>0</v>
      </c>
      <c r="FW288">
        <v>1</v>
      </c>
      <c r="FX288">
        <v>0</v>
      </c>
      <c r="FY288">
        <v>-2.209829E-2</v>
      </c>
      <c r="FZ288">
        <v>7.787118E-3</v>
      </c>
      <c r="GA288">
        <v>0</v>
      </c>
      <c r="GB288">
        <v>0</v>
      </c>
      <c r="GC288">
        <v>0</v>
      </c>
      <c r="GD288">
        <v>0</v>
      </c>
      <c r="GK288">
        <v>0</v>
      </c>
      <c r="GL288">
        <v>0</v>
      </c>
      <c r="GM288">
        <v>0</v>
      </c>
      <c r="GN288">
        <v>1</v>
      </c>
      <c r="GO288">
        <v>0</v>
      </c>
      <c r="GP288">
        <v>1</v>
      </c>
      <c r="GQ288">
        <v>0</v>
      </c>
      <c r="GR288">
        <v>0</v>
      </c>
      <c r="GS288">
        <v>0</v>
      </c>
      <c r="GT288">
        <v>0</v>
      </c>
      <c r="GU288">
        <v>1</v>
      </c>
      <c r="GV288">
        <v>0</v>
      </c>
      <c r="GW288">
        <v>0</v>
      </c>
      <c r="GY288">
        <v>0.178680275</v>
      </c>
      <c r="GZ288">
        <v>9.0373629999999996E-3</v>
      </c>
      <c r="HA288">
        <v>0</v>
      </c>
      <c r="HB288">
        <v>0</v>
      </c>
      <c r="HC288">
        <v>0</v>
      </c>
      <c r="HD288">
        <v>1</v>
      </c>
    </row>
    <row r="289" spans="9:212">
      <c r="I289" t="s">
        <v>264</v>
      </c>
      <c r="J289">
        <v>120</v>
      </c>
      <c r="K289">
        <v>275</v>
      </c>
      <c r="L289">
        <v>202211</v>
      </c>
      <c r="M289">
        <v>100</v>
      </c>
      <c r="N289">
        <v>3</v>
      </c>
      <c r="O289">
        <v>0</v>
      </c>
      <c r="P289">
        <v>41447.29</v>
      </c>
      <c r="Q289">
        <v>180.63550000000001</v>
      </c>
      <c r="R289">
        <v>465.4570081</v>
      </c>
      <c r="S289">
        <v>0</v>
      </c>
      <c r="T289">
        <v>0</v>
      </c>
      <c r="U289">
        <v>0.134094407</v>
      </c>
      <c r="V289">
        <v>120</v>
      </c>
      <c r="W289">
        <v>100</v>
      </c>
      <c r="X289">
        <v>20</v>
      </c>
      <c r="Y289">
        <v>786.5363959</v>
      </c>
      <c r="Z289">
        <v>18946.666669999999</v>
      </c>
      <c r="AA289">
        <v>0.20724841699999999</v>
      </c>
      <c r="AB289">
        <v>228.0508561</v>
      </c>
      <c r="AC289">
        <v>0</v>
      </c>
      <c r="AD289">
        <v>3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41447.29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F289" t="s">
        <v>265</v>
      </c>
      <c r="BG289">
        <v>0</v>
      </c>
      <c r="BH289">
        <v>202211</v>
      </c>
      <c r="BI289">
        <v>275</v>
      </c>
      <c r="BJ289">
        <v>20</v>
      </c>
      <c r="BK289">
        <v>13815.76333</v>
      </c>
      <c r="BL289">
        <v>-228.0508561</v>
      </c>
      <c r="BM289">
        <v>0.134094407</v>
      </c>
      <c r="BN289">
        <v>120</v>
      </c>
      <c r="BO289">
        <v>100</v>
      </c>
      <c r="BP289">
        <v>786.5363959</v>
      </c>
      <c r="BQ289">
        <v>10</v>
      </c>
      <c r="BR289" s="23">
        <v>0.21</v>
      </c>
      <c r="BS289">
        <v>11</v>
      </c>
      <c r="BU289">
        <v>0</v>
      </c>
      <c r="BV289">
        <v>0</v>
      </c>
      <c r="BY289">
        <v>0</v>
      </c>
      <c r="BZ289" s="9">
        <v>13682.2</v>
      </c>
      <c r="CA289">
        <v>-74.19</v>
      </c>
      <c r="CB289">
        <v>-153.72</v>
      </c>
      <c r="CC289">
        <v>-227.91</v>
      </c>
      <c r="CM289">
        <v>3</v>
      </c>
      <c r="CN289">
        <v>3</v>
      </c>
      <c r="CO289">
        <v>1.86</v>
      </c>
      <c r="CP289" s="9">
        <v>41447.29</v>
      </c>
      <c r="CQ289" s="9">
        <v>25450.41</v>
      </c>
      <c r="CR289" s="9">
        <v>13815.76</v>
      </c>
      <c r="CS289" s="9">
        <v>13684.66</v>
      </c>
      <c r="CT289">
        <v>646.09</v>
      </c>
      <c r="CU289">
        <v>417.82</v>
      </c>
      <c r="CV289">
        <v>180.64</v>
      </c>
      <c r="CW289">
        <v>135.99</v>
      </c>
      <c r="CX289">
        <v>465.46</v>
      </c>
      <c r="CY289">
        <v>281.83</v>
      </c>
      <c r="DA289">
        <v>-0.80158197399999997</v>
      </c>
      <c r="DB289">
        <v>0.56532465300000001</v>
      </c>
      <c r="DC289">
        <v>-0.80158197399999997</v>
      </c>
      <c r="FK289" s="9"/>
      <c r="FO289">
        <v>2</v>
      </c>
      <c r="FR289">
        <v>1</v>
      </c>
      <c r="FS289">
        <v>0</v>
      </c>
      <c r="FT289">
        <v>1</v>
      </c>
      <c r="FU289">
        <v>0</v>
      </c>
      <c r="FV289">
        <v>0</v>
      </c>
      <c r="FW289">
        <v>1</v>
      </c>
      <c r="FX289">
        <v>0</v>
      </c>
      <c r="FY289">
        <v>6.1592549999999998E-3</v>
      </c>
      <c r="FZ289">
        <v>8.3846849999999994E-3</v>
      </c>
      <c r="GA289">
        <v>0</v>
      </c>
      <c r="GB289">
        <v>0</v>
      </c>
      <c r="GC289">
        <v>0</v>
      </c>
      <c r="GD289">
        <v>0</v>
      </c>
      <c r="GK289">
        <v>0</v>
      </c>
      <c r="GL289">
        <v>0</v>
      </c>
      <c r="GM289">
        <v>0</v>
      </c>
      <c r="GN289">
        <v>1</v>
      </c>
      <c r="GO289">
        <v>0</v>
      </c>
      <c r="GP289">
        <v>1</v>
      </c>
      <c r="GQ289">
        <v>0</v>
      </c>
      <c r="GR289">
        <v>0</v>
      </c>
      <c r="GS289">
        <v>0</v>
      </c>
      <c r="GT289">
        <v>0</v>
      </c>
      <c r="GU289">
        <v>1</v>
      </c>
      <c r="GV289">
        <v>0</v>
      </c>
      <c r="GW289">
        <v>0</v>
      </c>
      <c r="GY289">
        <v>-8.0769039999999993E-3</v>
      </c>
      <c r="GZ289">
        <v>7.7388370000000001E-3</v>
      </c>
      <c r="HA289">
        <v>0</v>
      </c>
      <c r="HB289">
        <v>0</v>
      </c>
      <c r="HC289">
        <v>0</v>
      </c>
      <c r="HD289">
        <v>1</v>
      </c>
    </row>
    <row r="290" spans="9:212">
      <c r="I290" t="s">
        <v>264</v>
      </c>
      <c r="J290">
        <v>120</v>
      </c>
      <c r="K290">
        <v>276</v>
      </c>
      <c r="L290">
        <v>202212</v>
      </c>
      <c r="M290">
        <v>99</v>
      </c>
      <c r="N290">
        <v>3</v>
      </c>
      <c r="O290">
        <v>0</v>
      </c>
      <c r="P290">
        <v>41266.654499999997</v>
      </c>
      <c r="Q290">
        <v>180.63550000000001</v>
      </c>
      <c r="R290">
        <v>463.45345589999999</v>
      </c>
      <c r="S290">
        <v>0</v>
      </c>
      <c r="T290">
        <v>0</v>
      </c>
      <c r="U290">
        <v>0.134094407</v>
      </c>
      <c r="V290">
        <v>120</v>
      </c>
      <c r="W290">
        <v>99</v>
      </c>
      <c r="X290">
        <v>21</v>
      </c>
      <c r="Y290">
        <v>786.5363959</v>
      </c>
      <c r="Z290">
        <v>18946.666669999999</v>
      </c>
      <c r="AA290">
        <v>0.20724841699999999</v>
      </c>
      <c r="AB290">
        <v>228.0508561</v>
      </c>
      <c r="AC290">
        <v>0</v>
      </c>
      <c r="AD290">
        <v>3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41266.654499999997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F290" t="s">
        <v>265</v>
      </c>
      <c r="BG290">
        <v>0</v>
      </c>
      <c r="BH290">
        <v>202212</v>
      </c>
      <c r="BI290">
        <v>276</v>
      </c>
      <c r="BJ290">
        <v>21</v>
      </c>
      <c r="BK290">
        <v>13755.5515</v>
      </c>
      <c r="BL290">
        <v>-228.0508561</v>
      </c>
      <c r="BM290">
        <v>0.134094407</v>
      </c>
      <c r="BN290">
        <v>120</v>
      </c>
      <c r="BO290">
        <v>99</v>
      </c>
      <c r="BP290">
        <v>786.5363959</v>
      </c>
      <c r="BQ290">
        <v>10</v>
      </c>
      <c r="BR290" s="23">
        <v>0.21</v>
      </c>
      <c r="BS290">
        <v>12</v>
      </c>
      <c r="BU290">
        <v>0</v>
      </c>
      <c r="BV290">
        <v>0</v>
      </c>
      <c r="BY290">
        <v>0</v>
      </c>
      <c r="BZ290" s="9">
        <v>13607.18</v>
      </c>
      <c r="CA290">
        <v>-75.010000000000005</v>
      </c>
      <c r="CB290">
        <v>-152.88999999999999</v>
      </c>
      <c r="CC290">
        <v>-227.91</v>
      </c>
      <c r="CM290">
        <v>3</v>
      </c>
      <c r="CN290">
        <v>3</v>
      </c>
      <c r="CO290">
        <v>1.82</v>
      </c>
      <c r="CP290" s="9">
        <v>41266.65</v>
      </c>
      <c r="CQ290" s="9">
        <v>24837.01</v>
      </c>
      <c r="CR290" s="9">
        <v>13755.55</v>
      </c>
      <c r="CS290" s="9">
        <v>13609.65</v>
      </c>
      <c r="CT290">
        <v>644.09</v>
      </c>
      <c r="CU290">
        <v>409.71</v>
      </c>
      <c r="CV290">
        <v>180.64</v>
      </c>
      <c r="CW290">
        <v>134.84</v>
      </c>
      <c r="CX290">
        <v>463.45</v>
      </c>
      <c r="CY290">
        <v>274.87</v>
      </c>
      <c r="DA290">
        <v>-0.61832617300000003</v>
      </c>
      <c r="DB290">
        <v>0.56498862699999997</v>
      </c>
      <c r="DC290">
        <v>-0.61832617300000003</v>
      </c>
      <c r="FK290" s="9"/>
      <c r="FO290">
        <v>2</v>
      </c>
      <c r="FR290">
        <v>1</v>
      </c>
      <c r="FS290">
        <v>0</v>
      </c>
      <c r="FT290">
        <v>1</v>
      </c>
      <c r="FU290">
        <v>0</v>
      </c>
      <c r="FV290">
        <v>0</v>
      </c>
      <c r="FW290">
        <v>1</v>
      </c>
      <c r="FX290">
        <v>0</v>
      </c>
      <c r="FY290">
        <v>-1.917008E-3</v>
      </c>
      <c r="FZ290">
        <v>9.7992119999999999E-3</v>
      </c>
      <c r="GA290">
        <v>0</v>
      </c>
      <c r="GB290">
        <v>0</v>
      </c>
      <c r="GC290">
        <v>0</v>
      </c>
      <c r="GD290">
        <v>0</v>
      </c>
      <c r="GK290">
        <v>0</v>
      </c>
      <c r="GL290">
        <v>0</v>
      </c>
      <c r="GM290">
        <v>0</v>
      </c>
      <c r="GN290">
        <v>1</v>
      </c>
      <c r="GO290">
        <v>0</v>
      </c>
      <c r="GP290">
        <v>1</v>
      </c>
      <c r="GQ290">
        <v>0</v>
      </c>
      <c r="GR290">
        <v>0</v>
      </c>
      <c r="GS290">
        <v>0</v>
      </c>
      <c r="GT290">
        <v>0</v>
      </c>
      <c r="GU290">
        <v>1</v>
      </c>
      <c r="GV290">
        <v>0</v>
      </c>
      <c r="GW290">
        <v>0</v>
      </c>
      <c r="GY290">
        <v>0.175178897</v>
      </c>
      <c r="GZ290">
        <v>7.4028100000000001E-3</v>
      </c>
      <c r="HA290">
        <v>0</v>
      </c>
      <c r="HB290">
        <v>0</v>
      </c>
      <c r="HC290">
        <v>0</v>
      </c>
      <c r="HD290">
        <v>1</v>
      </c>
    </row>
    <row r="291" spans="9:212">
      <c r="I291" t="s">
        <v>264</v>
      </c>
      <c r="J291">
        <v>120</v>
      </c>
      <c r="K291">
        <v>277</v>
      </c>
      <c r="L291">
        <v>202301</v>
      </c>
      <c r="M291">
        <v>98</v>
      </c>
      <c r="N291">
        <v>3</v>
      </c>
      <c r="O291">
        <v>0</v>
      </c>
      <c r="P291">
        <v>41086.019</v>
      </c>
      <c r="Q291">
        <v>180.63550000000001</v>
      </c>
      <c r="R291">
        <v>461.44990369999999</v>
      </c>
      <c r="S291">
        <v>0</v>
      </c>
      <c r="T291">
        <v>0</v>
      </c>
      <c r="U291">
        <v>0.134094407</v>
      </c>
      <c r="V291">
        <v>120</v>
      </c>
      <c r="W291">
        <v>98</v>
      </c>
      <c r="X291">
        <v>22</v>
      </c>
      <c r="Y291">
        <v>786.5363959</v>
      </c>
      <c r="Z291">
        <v>18946.666669999999</v>
      </c>
      <c r="AA291">
        <v>0.20724841699999999</v>
      </c>
      <c r="AB291">
        <v>228.0508561</v>
      </c>
      <c r="AC291">
        <v>0</v>
      </c>
      <c r="AD291">
        <v>3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41086.019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F291" t="s">
        <v>265</v>
      </c>
      <c r="BG291">
        <v>0</v>
      </c>
      <c r="BH291">
        <v>202301</v>
      </c>
      <c r="BI291">
        <v>277</v>
      </c>
      <c r="BJ291">
        <v>22</v>
      </c>
      <c r="BK291">
        <v>13695.339669999999</v>
      </c>
      <c r="BL291">
        <v>-228.0508561</v>
      </c>
      <c r="BM291">
        <v>0.134094407</v>
      </c>
      <c r="BN291">
        <v>120</v>
      </c>
      <c r="BO291">
        <v>98</v>
      </c>
      <c r="BP291">
        <v>786.5363959</v>
      </c>
      <c r="BQ291">
        <v>10</v>
      </c>
      <c r="BR291" s="23">
        <v>0.21</v>
      </c>
      <c r="BS291">
        <v>1</v>
      </c>
      <c r="BU291">
        <v>0</v>
      </c>
      <c r="BV291">
        <v>0</v>
      </c>
      <c r="BY291">
        <v>0</v>
      </c>
      <c r="BZ291" s="9">
        <v>13531.33</v>
      </c>
      <c r="CA291">
        <v>-75.849999999999994</v>
      </c>
      <c r="CB291">
        <v>-152.05000000000001</v>
      </c>
      <c r="CC291">
        <v>-227.91</v>
      </c>
      <c r="CM291">
        <v>3</v>
      </c>
      <c r="CN291">
        <v>3</v>
      </c>
      <c r="CO291">
        <v>1.79</v>
      </c>
      <c r="CP291" s="9">
        <v>41086.019999999997</v>
      </c>
      <c r="CQ291" s="9">
        <v>24231.17</v>
      </c>
      <c r="CR291" s="9">
        <v>13695.34</v>
      </c>
      <c r="CS291" s="9">
        <v>13533.61</v>
      </c>
      <c r="CT291">
        <v>642.09</v>
      </c>
      <c r="CU291">
        <v>402.73</v>
      </c>
      <c r="CV291">
        <v>180.64</v>
      </c>
      <c r="CW291">
        <v>134.02000000000001</v>
      </c>
      <c r="CX291">
        <v>461.45</v>
      </c>
      <c r="CY291">
        <v>268.7</v>
      </c>
      <c r="DA291">
        <v>-0.96065852699999998</v>
      </c>
      <c r="DB291">
        <v>0.56606114900000004</v>
      </c>
      <c r="DC291">
        <v>-0.96065852699999998</v>
      </c>
      <c r="FK291" s="9"/>
      <c r="FO291">
        <v>2</v>
      </c>
      <c r="FR291">
        <v>1</v>
      </c>
      <c r="FS291">
        <v>0</v>
      </c>
      <c r="FT291">
        <v>1</v>
      </c>
      <c r="FU291">
        <v>0</v>
      </c>
      <c r="FV291">
        <v>0</v>
      </c>
      <c r="FW291">
        <v>1</v>
      </c>
      <c r="FX291">
        <v>0</v>
      </c>
      <c r="FY291">
        <v>0.115061571</v>
      </c>
      <c r="FZ291">
        <v>8.9203600000000004E-3</v>
      </c>
      <c r="GA291">
        <v>0</v>
      </c>
      <c r="GB291">
        <v>0</v>
      </c>
      <c r="GC291">
        <v>0</v>
      </c>
      <c r="GD291">
        <v>0</v>
      </c>
      <c r="GK291">
        <v>0</v>
      </c>
      <c r="GL291">
        <v>0</v>
      </c>
      <c r="GM291">
        <v>0</v>
      </c>
      <c r="GN291">
        <v>1</v>
      </c>
      <c r="GO291">
        <v>0</v>
      </c>
      <c r="GP291">
        <v>1</v>
      </c>
      <c r="GQ291">
        <v>0</v>
      </c>
      <c r="GR291">
        <v>0</v>
      </c>
      <c r="GS291">
        <v>0</v>
      </c>
      <c r="GT291">
        <v>0</v>
      </c>
      <c r="GU291">
        <v>1</v>
      </c>
      <c r="GV291">
        <v>0</v>
      </c>
      <c r="GW291">
        <v>0</v>
      </c>
      <c r="GY291">
        <v>-0.16715345700000001</v>
      </c>
      <c r="GZ291">
        <v>8.4753320000000004E-3</v>
      </c>
      <c r="HA291">
        <v>0</v>
      </c>
      <c r="HB291">
        <v>0</v>
      </c>
      <c r="HC291">
        <v>0</v>
      </c>
      <c r="HD291">
        <v>1</v>
      </c>
    </row>
    <row r="292" spans="9:212">
      <c r="I292" t="s">
        <v>264</v>
      </c>
      <c r="J292">
        <v>120</v>
      </c>
      <c r="K292">
        <v>278</v>
      </c>
      <c r="L292">
        <v>202302</v>
      </c>
      <c r="M292">
        <v>97</v>
      </c>
      <c r="N292">
        <v>3</v>
      </c>
      <c r="O292">
        <v>0</v>
      </c>
      <c r="P292">
        <v>40905.383500000004</v>
      </c>
      <c r="Q292">
        <v>180.63550000000001</v>
      </c>
      <c r="R292">
        <v>459.44635149999999</v>
      </c>
      <c r="S292">
        <v>0</v>
      </c>
      <c r="T292">
        <v>0</v>
      </c>
      <c r="U292">
        <v>0.134094407</v>
      </c>
      <c r="V292">
        <v>120</v>
      </c>
      <c r="W292">
        <v>97</v>
      </c>
      <c r="X292">
        <v>23</v>
      </c>
      <c r="Y292">
        <v>786.5363959</v>
      </c>
      <c r="Z292">
        <v>18946.666669999999</v>
      </c>
      <c r="AA292">
        <v>0.20724841699999999</v>
      </c>
      <c r="AB292">
        <v>228.0508561</v>
      </c>
      <c r="AC292">
        <v>0</v>
      </c>
      <c r="AD292">
        <v>3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40905.383500000004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F292" t="s">
        <v>265</v>
      </c>
      <c r="BG292">
        <v>0</v>
      </c>
      <c r="BH292">
        <v>202302</v>
      </c>
      <c r="BI292">
        <v>278</v>
      </c>
      <c r="BJ292">
        <v>23</v>
      </c>
      <c r="BK292">
        <v>13635.127829999999</v>
      </c>
      <c r="BL292">
        <v>-228.0508561</v>
      </c>
      <c r="BM292">
        <v>0.134094407</v>
      </c>
      <c r="BN292">
        <v>120</v>
      </c>
      <c r="BO292">
        <v>97</v>
      </c>
      <c r="BP292">
        <v>786.5363959</v>
      </c>
      <c r="BQ292">
        <v>10</v>
      </c>
      <c r="BR292" s="23">
        <v>0.21</v>
      </c>
      <c r="BS292">
        <v>2</v>
      </c>
      <c r="BU292">
        <v>0</v>
      </c>
      <c r="BV292">
        <v>0</v>
      </c>
      <c r="BY292">
        <v>0</v>
      </c>
      <c r="BZ292" s="9">
        <v>13454.63</v>
      </c>
      <c r="CA292">
        <v>-76.7</v>
      </c>
      <c r="CB292">
        <v>-151.21</v>
      </c>
      <c r="CC292">
        <v>-227.91</v>
      </c>
      <c r="CM292">
        <v>3</v>
      </c>
      <c r="CN292">
        <v>3</v>
      </c>
      <c r="CO292">
        <v>1.76</v>
      </c>
      <c r="CP292" s="9">
        <v>40905.379999999997</v>
      </c>
      <c r="CQ292" s="9">
        <v>23652.5</v>
      </c>
      <c r="CR292" s="9">
        <v>13635.13</v>
      </c>
      <c r="CS292" s="9">
        <v>13456.84</v>
      </c>
      <c r="CT292">
        <v>640.08000000000004</v>
      </c>
      <c r="CU292">
        <v>395.51</v>
      </c>
      <c r="CV292">
        <v>180.64</v>
      </c>
      <c r="CW292">
        <v>133.09</v>
      </c>
      <c r="CX292">
        <v>459.45</v>
      </c>
      <c r="CY292">
        <v>262.41000000000003</v>
      </c>
      <c r="DA292">
        <v>-0.91185210999999999</v>
      </c>
      <c r="DB292">
        <v>0.566371438</v>
      </c>
      <c r="DC292">
        <v>-0.91185210999999999</v>
      </c>
      <c r="FK292" s="9"/>
      <c r="FO292">
        <v>2</v>
      </c>
      <c r="FR292">
        <v>1</v>
      </c>
      <c r="FS292">
        <v>0</v>
      </c>
      <c r="FT292">
        <v>1</v>
      </c>
      <c r="FU292">
        <v>0</v>
      </c>
      <c r="FV292">
        <v>0</v>
      </c>
      <c r="FW292">
        <v>1</v>
      </c>
      <c r="FX292">
        <v>0</v>
      </c>
      <c r="FY292">
        <v>0.178680275</v>
      </c>
      <c r="FZ292">
        <v>9.0373629999999996E-3</v>
      </c>
      <c r="GA292">
        <v>0</v>
      </c>
      <c r="GB292">
        <v>0</v>
      </c>
      <c r="GC292">
        <v>0</v>
      </c>
      <c r="GD292">
        <v>0</v>
      </c>
      <c r="GK292">
        <v>0</v>
      </c>
      <c r="GL292">
        <v>0</v>
      </c>
      <c r="GM292">
        <v>0</v>
      </c>
      <c r="GN292">
        <v>1</v>
      </c>
      <c r="GO292">
        <v>0</v>
      </c>
      <c r="GP292">
        <v>1</v>
      </c>
      <c r="GQ292">
        <v>0</v>
      </c>
      <c r="GR292">
        <v>0</v>
      </c>
      <c r="GS292">
        <v>0</v>
      </c>
      <c r="GT292">
        <v>0</v>
      </c>
      <c r="GU292">
        <v>1</v>
      </c>
      <c r="GV292">
        <v>0</v>
      </c>
      <c r="GW292">
        <v>0</v>
      </c>
      <c r="GY292">
        <v>-0.11834704</v>
      </c>
      <c r="GZ292">
        <v>8.7856219999999999E-3</v>
      </c>
      <c r="HA292">
        <v>0</v>
      </c>
      <c r="HB292">
        <v>0</v>
      </c>
      <c r="HC292">
        <v>0</v>
      </c>
      <c r="HD292">
        <v>1</v>
      </c>
    </row>
    <row r="293" spans="9:212">
      <c r="I293" t="s">
        <v>264</v>
      </c>
      <c r="J293">
        <v>120</v>
      </c>
      <c r="K293">
        <v>279</v>
      </c>
      <c r="L293">
        <v>202303</v>
      </c>
      <c r="M293">
        <v>96</v>
      </c>
      <c r="N293">
        <v>3</v>
      </c>
      <c r="O293">
        <v>0</v>
      </c>
      <c r="P293">
        <v>40724.748</v>
      </c>
      <c r="Q293">
        <v>180.63550000000001</v>
      </c>
      <c r="R293">
        <v>457.44279929999999</v>
      </c>
      <c r="S293">
        <v>0</v>
      </c>
      <c r="T293">
        <v>0</v>
      </c>
      <c r="U293">
        <v>0.134094407</v>
      </c>
      <c r="V293">
        <v>120</v>
      </c>
      <c r="W293">
        <v>96</v>
      </c>
      <c r="X293">
        <v>24</v>
      </c>
      <c r="Y293">
        <v>786.5363959</v>
      </c>
      <c r="Z293">
        <v>18946.666669999999</v>
      </c>
      <c r="AA293">
        <v>0.20724841699999999</v>
      </c>
      <c r="AB293">
        <v>228.0508561</v>
      </c>
      <c r="AC293">
        <v>0</v>
      </c>
      <c r="AD293">
        <v>3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40724.748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F293" t="s">
        <v>265</v>
      </c>
      <c r="BG293">
        <v>0</v>
      </c>
      <c r="BH293">
        <v>202303</v>
      </c>
      <c r="BI293">
        <v>279</v>
      </c>
      <c r="BJ293">
        <v>24</v>
      </c>
      <c r="BK293">
        <v>13574.915999999999</v>
      </c>
      <c r="BL293">
        <v>-228.0508561</v>
      </c>
      <c r="BM293">
        <v>0.134094407</v>
      </c>
      <c r="BN293">
        <v>120</v>
      </c>
      <c r="BO293">
        <v>96</v>
      </c>
      <c r="BP293">
        <v>786.5363959</v>
      </c>
      <c r="BQ293">
        <v>11</v>
      </c>
      <c r="BR293" s="23">
        <v>0.21</v>
      </c>
      <c r="BS293">
        <v>3</v>
      </c>
      <c r="BU293">
        <v>0</v>
      </c>
      <c r="BV293">
        <v>0</v>
      </c>
      <c r="BY293">
        <v>0</v>
      </c>
      <c r="BZ293" s="9">
        <v>13377.07</v>
      </c>
      <c r="CA293">
        <v>-77.56</v>
      </c>
      <c r="CB293">
        <v>-150.35</v>
      </c>
      <c r="CC293">
        <v>-227.91</v>
      </c>
      <c r="CM293">
        <v>3</v>
      </c>
      <c r="CN293">
        <v>3</v>
      </c>
      <c r="CO293">
        <v>1.73</v>
      </c>
      <c r="CP293" s="9">
        <v>40724.75</v>
      </c>
      <c r="CQ293" s="9">
        <v>23110</v>
      </c>
      <c r="CR293" s="9">
        <v>13574.92</v>
      </c>
      <c r="CS293" s="9">
        <v>13378.99</v>
      </c>
      <c r="CT293">
        <v>638.08000000000004</v>
      </c>
      <c r="CU293">
        <v>389.18</v>
      </c>
      <c r="CV293">
        <v>180.64</v>
      </c>
      <c r="CW293">
        <v>132.43</v>
      </c>
      <c r="CX293">
        <v>457.44</v>
      </c>
      <c r="CY293">
        <v>256.75</v>
      </c>
      <c r="DA293">
        <v>-0.804629331</v>
      </c>
      <c r="DB293">
        <v>0.56871213499999995</v>
      </c>
      <c r="DC293">
        <v>-0.804629331</v>
      </c>
      <c r="FK293" s="9"/>
      <c r="FO293">
        <v>2</v>
      </c>
      <c r="FR293">
        <v>1</v>
      </c>
      <c r="FS293">
        <v>0</v>
      </c>
      <c r="FT293">
        <v>1</v>
      </c>
      <c r="FU293">
        <v>0</v>
      </c>
      <c r="FV293">
        <v>0</v>
      </c>
      <c r="FW293">
        <v>1</v>
      </c>
      <c r="FX293">
        <v>0</v>
      </c>
      <c r="FY293">
        <v>-8.0769039999999993E-3</v>
      </c>
      <c r="FZ293">
        <v>7.7388370000000001E-3</v>
      </c>
      <c r="GA293">
        <v>0</v>
      </c>
      <c r="GB293">
        <v>0</v>
      </c>
      <c r="GC293">
        <v>0</v>
      </c>
      <c r="GD293">
        <v>0</v>
      </c>
      <c r="GK293">
        <v>0</v>
      </c>
      <c r="GL293">
        <v>0</v>
      </c>
      <c r="GM293">
        <v>0</v>
      </c>
      <c r="GN293">
        <v>1</v>
      </c>
      <c r="GO293">
        <v>0</v>
      </c>
      <c r="GP293">
        <v>1</v>
      </c>
      <c r="GQ293">
        <v>0</v>
      </c>
      <c r="GR293">
        <v>0</v>
      </c>
      <c r="GS293">
        <v>0</v>
      </c>
      <c r="GT293">
        <v>0</v>
      </c>
      <c r="GU293">
        <v>1</v>
      </c>
      <c r="GV293">
        <v>0</v>
      </c>
      <c r="GW293">
        <v>0</v>
      </c>
      <c r="GY293">
        <v>-1.1124261E-2</v>
      </c>
      <c r="GZ293">
        <v>1.1126319000000001E-2</v>
      </c>
      <c r="HA293">
        <v>0</v>
      </c>
      <c r="HB293">
        <v>0</v>
      </c>
      <c r="HC293">
        <v>0</v>
      </c>
      <c r="HD293">
        <v>1</v>
      </c>
    </row>
    <row r="294" spans="9:212">
      <c r="I294" t="s">
        <v>264</v>
      </c>
      <c r="J294">
        <v>120</v>
      </c>
      <c r="K294">
        <v>280</v>
      </c>
      <c r="L294">
        <v>202304</v>
      </c>
      <c r="M294">
        <v>95</v>
      </c>
      <c r="N294">
        <v>3</v>
      </c>
      <c r="O294">
        <v>0</v>
      </c>
      <c r="P294">
        <v>40544.112500000003</v>
      </c>
      <c r="Q294">
        <v>180.63550000000001</v>
      </c>
      <c r="R294">
        <v>455.43924709999999</v>
      </c>
      <c r="S294">
        <v>0</v>
      </c>
      <c r="T294">
        <v>0</v>
      </c>
      <c r="U294">
        <v>0.134094407</v>
      </c>
      <c r="V294">
        <v>120</v>
      </c>
      <c r="W294">
        <v>95</v>
      </c>
      <c r="X294">
        <v>25</v>
      </c>
      <c r="Y294">
        <v>786.5363959</v>
      </c>
      <c r="Z294">
        <v>18946.666669999999</v>
      </c>
      <c r="AA294">
        <v>0.20724841699999999</v>
      </c>
      <c r="AB294">
        <v>228.0508561</v>
      </c>
      <c r="AC294">
        <v>0</v>
      </c>
      <c r="AD294">
        <v>3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40544.112500000003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F294" t="s">
        <v>265</v>
      </c>
      <c r="BG294">
        <v>0</v>
      </c>
      <c r="BH294">
        <v>202304</v>
      </c>
      <c r="BI294">
        <v>280</v>
      </c>
      <c r="BJ294">
        <v>25</v>
      </c>
      <c r="BK294">
        <v>13514.704170000001</v>
      </c>
      <c r="BL294">
        <v>-228.0508561</v>
      </c>
      <c r="BM294">
        <v>0.134094407</v>
      </c>
      <c r="BN294">
        <v>120</v>
      </c>
      <c r="BO294">
        <v>95</v>
      </c>
      <c r="BP294">
        <v>786.5363959</v>
      </c>
      <c r="BQ294">
        <v>11</v>
      </c>
      <c r="BR294" s="23">
        <v>0.21</v>
      </c>
      <c r="BS294">
        <v>4</v>
      </c>
      <c r="BU294">
        <v>0</v>
      </c>
      <c r="BV294">
        <v>0</v>
      </c>
      <c r="BY294">
        <v>0</v>
      </c>
      <c r="BZ294" s="9">
        <v>13298.65</v>
      </c>
      <c r="CA294">
        <v>-78.42</v>
      </c>
      <c r="CB294">
        <v>-149.47999999999999</v>
      </c>
      <c r="CC294">
        <v>-227.91</v>
      </c>
      <c r="CM294">
        <v>3</v>
      </c>
      <c r="CN294">
        <v>3</v>
      </c>
      <c r="CO294">
        <v>1.7</v>
      </c>
      <c r="CP294" s="9">
        <v>40544.11</v>
      </c>
      <c r="CQ294" s="9">
        <v>22602.34</v>
      </c>
      <c r="CR294" s="9">
        <v>13514.7</v>
      </c>
      <c r="CS294" s="9">
        <v>13300.5</v>
      </c>
      <c r="CT294">
        <v>636.07000000000005</v>
      </c>
      <c r="CU294">
        <v>382.93</v>
      </c>
      <c r="CV294">
        <v>180.64</v>
      </c>
      <c r="CW294">
        <v>131.76</v>
      </c>
      <c r="CX294">
        <v>455.44</v>
      </c>
      <c r="CY294">
        <v>251.17</v>
      </c>
      <c r="DA294">
        <v>-0.97184031299999996</v>
      </c>
      <c r="DB294">
        <v>0.56649557800000006</v>
      </c>
      <c r="DC294">
        <v>-0.97184031299999996</v>
      </c>
      <c r="FK294" s="9"/>
      <c r="FO294">
        <v>2</v>
      </c>
      <c r="FR294">
        <v>1</v>
      </c>
      <c r="FS294">
        <v>0</v>
      </c>
      <c r="FT294">
        <v>1</v>
      </c>
      <c r="FU294">
        <v>0</v>
      </c>
      <c r="FV294">
        <v>0</v>
      </c>
      <c r="FW294">
        <v>1</v>
      </c>
      <c r="FX294">
        <v>0</v>
      </c>
      <c r="FY294">
        <v>0.175178897</v>
      </c>
      <c r="FZ294">
        <v>7.4028100000000001E-3</v>
      </c>
      <c r="GA294">
        <v>0</v>
      </c>
      <c r="GB294">
        <v>0</v>
      </c>
      <c r="GC294">
        <v>0</v>
      </c>
      <c r="GD294">
        <v>0</v>
      </c>
      <c r="GK294">
        <v>0</v>
      </c>
      <c r="GL294">
        <v>0</v>
      </c>
      <c r="GM294">
        <v>0</v>
      </c>
      <c r="GN294">
        <v>1</v>
      </c>
      <c r="GO294">
        <v>0</v>
      </c>
      <c r="GP294">
        <v>1</v>
      </c>
      <c r="GQ294">
        <v>0</v>
      </c>
      <c r="GR294">
        <v>0</v>
      </c>
      <c r="GS294">
        <v>0</v>
      </c>
      <c r="GT294">
        <v>0</v>
      </c>
      <c r="GU294">
        <v>1</v>
      </c>
      <c r="GV294">
        <v>0</v>
      </c>
      <c r="GW294">
        <v>0</v>
      </c>
      <c r="GY294">
        <v>-0.178335243</v>
      </c>
      <c r="GZ294">
        <v>8.9097610000000004E-3</v>
      </c>
      <c r="HA294">
        <v>0</v>
      </c>
      <c r="HB294">
        <v>0</v>
      </c>
      <c r="HC294">
        <v>0</v>
      </c>
      <c r="HD294">
        <v>1</v>
      </c>
    </row>
    <row r="295" spans="9:212">
      <c r="I295" t="s">
        <v>264</v>
      </c>
      <c r="J295">
        <v>120</v>
      </c>
      <c r="K295">
        <v>281</v>
      </c>
      <c r="L295">
        <v>202305</v>
      </c>
      <c r="M295">
        <v>94</v>
      </c>
      <c r="N295">
        <v>3</v>
      </c>
      <c r="O295">
        <v>0</v>
      </c>
      <c r="P295">
        <v>40363.476999999999</v>
      </c>
      <c r="Q295">
        <v>180.63550000000001</v>
      </c>
      <c r="R295">
        <v>453.43569489999999</v>
      </c>
      <c r="S295">
        <v>0</v>
      </c>
      <c r="T295">
        <v>0</v>
      </c>
      <c r="U295">
        <v>0.134094407</v>
      </c>
      <c r="V295">
        <v>120</v>
      </c>
      <c r="W295">
        <v>94</v>
      </c>
      <c r="X295">
        <v>26</v>
      </c>
      <c r="Y295">
        <v>786.5363959</v>
      </c>
      <c r="Z295">
        <v>18946.666669999999</v>
      </c>
      <c r="AA295">
        <v>0.20724841699999999</v>
      </c>
      <c r="AB295">
        <v>228.0508561</v>
      </c>
      <c r="AC295">
        <v>0</v>
      </c>
      <c r="AD295">
        <v>3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40363.476999999999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F295" t="s">
        <v>265</v>
      </c>
      <c r="BG295">
        <v>0</v>
      </c>
      <c r="BH295">
        <v>202305</v>
      </c>
      <c r="BI295">
        <v>281</v>
      </c>
      <c r="BJ295">
        <v>26</v>
      </c>
      <c r="BK295">
        <v>13454.492329999999</v>
      </c>
      <c r="BL295">
        <v>-228.0508561</v>
      </c>
      <c r="BM295">
        <v>0.134094407</v>
      </c>
      <c r="BN295">
        <v>120</v>
      </c>
      <c r="BO295">
        <v>94</v>
      </c>
      <c r="BP295">
        <v>786.5363959</v>
      </c>
      <c r="BQ295">
        <v>11</v>
      </c>
      <c r="BR295" s="23">
        <v>0.21</v>
      </c>
      <c r="BS295">
        <v>5</v>
      </c>
      <c r="BU295">
        <v>0</v>
      </c>
      <c r="BV295">
        <v>0</v>
      </c>
      <c r="BY295">
        <v>0</v>
      </c>
      <c r="BZ295" s="9">
        <v>13219.35</v>
      </c>
      <c r="CA295">
        <v>-79.3</v>
      </c>
      <c r="CB295">
        <v>-148.61000000000001</v>
      </c>
      <c r="CC295">
        <v>-227.91</v>
      </c>
      <c r="CM295">
        <v>3</v>
      </c>
      <c r="CN295">
        <v>3</v>
      </c>
      <c r="CO295">
        <v>1.67</v>
      </c>
      <c r="CP295" s="9">
        <v>40363.480000000003</v>
      </c>
      <c r="CQ295" s="9">
        <v>22101.99</v>
      </c>
      <c r="CR295" s="9">
        <v>13454.49</v>
      </c>
      <c r="CS295" s="9">
        <v>13221.15</v>
      </c>
      <c r="CT295">
        <v>634.07000000000005</v>
      </c>
      <c r="CU295">
        <v>376.63</v>
      </c>
      <c r="CV295">
        <v>180.64</v>
      </c>
      <c r="CW295">
        <v>131.04</v>
      </c>
      <c r="CX295">
        <v>453.44</v>
      </c>
      <c r="CY295">
        <v>245.59</v>
      </c>
      <c r="DA295">
        <v>-0.83180752000000002</v>
      </c>
      <c r="DB295">
        <v>0.56570681499999997</v>
      </c>
      <c r="DC295">
        <v>-0.83180752000000002</v>
      </c>
      <c r="FK295" s="9"/>
      <c r="FO295">
        <v>2</v>
      </c>
      <c r="FR295">
        <v>1</v>
      </c>
      <c r="FS295">
        <v>0</v>
      </c>
      <c r="FT295">
        <v>1</v>
      </c>
      <c r="FU295">
        <v>0</v>
      </c>
      <c r="FV295">
        <v>0</v>
      </c>
      <c r="FW295">
        <v>1</v>
      </c>
      <c r="FX295">
        <v>0</v>
      </c>
      <c r="FY295">
        <v>-0.16715345700000001</v>
      </c>
      <c r="FZ295">
        <v>8.4753320000000004E-3</v>
      </c>
      <c r="GA295">
        <v>0</v>
      </c>
      <c r="GB295">
        <v>0</v>
      </c>
      <c r="GC295">
        <v>0</v>
      </c>
      <c r="GD295">
        <v>0</v>
      </c>
      <c r="GK295">
        <v>0</v>
      </c>
      <c r="GL295">
        <v>0</v>
      </c>
      <c r="GM295">
        <v>0</v>
      </c>
      <c r="GN295">
        <v>1</v>
      </c>
      <c r="GO295">
        <v>0</v>
      </c>
      <c r="GP295">
        <v>1</v>
      </c>
      <c r="GQ295">
        <v>0</v>
      </c>
      <c r="GR295">
        <v>0</v>
      </c>
      <c r="GS295">
        <v>0</v>
      </c>
      <c r="GT295">
        <v>0</v>
      </c>
      <c r="GU295">
        <v>1</v>
      </c>
      <c r="GV295">
        <v>0</v>
      </c>
      <c r="GW295">
        <v>0</v>
      </c>
      <c r="GY295">
        <v>-3.8302450000000002E-2</v>
      </c>
      <c r="GZ295">
        <v>8.1209990000000003E-3</v>
      </c>
      <c r="HA295">
        <v>0</v>
      </c>
      <c r="HB295">
        <v>0</v>
      </c>
      <c r="HC295">
        <v>0</v>
      </c>
      <c r="HD295">
        <v>1</v>
      </c>
    </row>
    <row r="296" spans="9:212">
      <c r="I296" t="s">
        <v>264</v>
      </c>
      <c r="J296">
        <v>120</v>
      </c>
      <c r="K296">
        <v>282</v>
      </c>
      <c r="L296">
        <v>202306</v>
      </c>
      <c r="M296">
        <v>93</v>
      </c>
      <c r="N296">
        <v>3</v>
      </c>
      <c r="O296">
        <v>0</v>
      </c>
      <c r="P296">
        <v>40182.841500000002</v>
      </c>
      <c r="Q296">
        <v>180.63550000000001</v>
      </c>
      <c r="R296">
        <v>451.43214269999999</v>
      </c>
      <c r="S296">
        <v>0</v>
      </c>
      <c r="T296">
        <v>0</v>
      </c>
      <c r="U296">
        <v>0.134094407</v>
      </c>
      <c r="V296">
        <v>120</v>
      </c>
      <c r="W296">
        <v>93</v>
      </c>
      <c r="X296">
        <v>27</v>
      </c>
      <c r="Y296">
        <v>786.5363959</v>
      </c>
      <c r="Z296">
        <v>18946.666669999999</v>
      </c>
      <c r="AA296">
        <v>0.20724841699999999</v>
      </c>
      <c r="AB296">
        <v>228.0508561</v>
      </c>
      <c r="AC296">
        <v>0</v>
      </c>
      <c r="AD296">
        <v>3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40182.841500000002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F296" t="s">
        <v>265</v>
      </c>
      <c r="BG296">
        <v>0</v>
      </c>
      <c r="BH296">
        <v>202306</v>
      </c>
      <c r="BI296">
        <v>282</v>
      </c>
      <c r="BJ296">
        <v>27</v>
      </c>
      <c r="BK296">
        <v>13394.280500000001</v>
      </c>
      <c r="BL296">
        <v>-228.0508561</v>
      </c>
      <c r="BM296">
        <v>0.134094407</v>
      </c>
      <c r="BN296">
        <v>120</v>
      </c>
      <c r="BO296">
        <v>93</v>
      </c>
      <c r="BP296">
        <v>786.5363959</v>
      </c>
      <c r="BQ296">
        <v>11</v>
      </c>
      <c r="BR296" s="23">
        <v>0.21</v>
      </c>
      <c r="BS296">
        <v>6</v>
      </c>
      <c r="BU296">
        <v>0</v>
      </c>
      <c r="BV296">
        <v>0</v>
      </c>
      <c r="BY296">
        <v>0</v>
      </c>
      <c r="BZ296" s="9">
        <v>13139.16</v>
      </c>
      <c r="CA296">
        <v>-80.19</v>
      </c>
      <c r="CB296">
        <v>-147.72</v>
      </c>
      <c r="CC296">
        <v>-227.91</v>
      </c>
      <c r="CM296">
        <v>3</v>
      </c>
      <c r="CN296">
        <v>3</v>
      </c>
      <c r="CO296">
        <v>1.64</v>
      </c>
      <c r="CP296" s="9">
        <v>40182.839999999997</v>
      </c>
      <c r="CQ296" s="9">
        <v>21610.75</v>
      </c>
      <c r="CR296" s="9">
        <v>13394.28</v>
      </c>
      <c r="CS296" s="9">
        <v>13140.92</v>
      </c>
      <c r="CT296">
        <v>632.07000000000005</v>
      </c>
      <c r="CU296">
        <v>370.48</v>
      </c>
      <c r="CV296">
        <v>180.64</v>
      </c>
      <c r="CW296">
        <v>130.34</v>
      </c>
      <c r="CX296">
        <v>451.43</v>
      </c>
      <c r="CY296">
        <v>240.14</v>
      </c>
      <c r="DA296">
        <v>-0.81560336</v>
      </c>
      <c r="DB296">
        <v>0.56537293399999999</v>
      </c>
      <c r="DC296">
        <v>-0.81560336</v>
      </c>
      <c r="FK296" s="9"/>
      <c r="FO296">
        <v>2</v>
      </c>
      <c r="FR296">
        <v>1</v>
      </c>
      <c r="FS296">
        <v>0</v>
      </c>
      <c r="FT296">
        <v>1</v>
      </c>
      <c r="FU296">
        <v>0</v>
      </c>
      <c r="FV296">
        <v>0</v>
      </c>
      <c r="FW296">
        <v>1</v>
      </c>
      <c r="FX296">
        <v>0</v>
      </c>
      <c r="FY296">
        <v>-0.11834704</v>
      </c>
      <c r="FZ296">
        <v>8.7856219999999999E-3</v>
      </c>
      <c r="GA296">
        <v>0</v>
      </c>
      <c r="GB296">
        <v>0</v>
      </c>
      <c r="GC296">
        <v>0</v>
      </c>
      <c r="GD296">
        <v>0</v>
      </c>
      <c r="GK296">
        <v>0</v>
      </c>
      <c r="GL296">
        <v>0</v>
      </c>
      <c r="GM296">
        <v>0</v>
      </c>
      <c r="GN296">
        <v>1</v>
      </c>
      <c r="GO296">
        <v>0</v>
      </c>
      <c r="GP296">
        <v>1</v>
      </c>
      <c r="GQ296">
        <v>0</v>
      </c>
      <c r="GR296">
        <v>0</v>
      </c>
      <c r="GS296">
        <v>0</v>
      </c>
      <c r="GT296">
        <v>0</v>
      </c>
      <c r="GU296">
        <v>1</v>
      </c>
      <c r="GV296">
        <v>0</v>
      </c>
      <c r="GW296">
        <v>0</v>
      </c>
      <c r="GY296">
        <v>-2.209829E-2</v>
      </c>
      <c r="GZ296">
        <v>7.787118E-3</v>
      </c>
      <c r="HA296">
        <v>0</v>
      </c>
      <c r="HB296">
        <v>0</v>
      </c>
      <c r="HC296">
        <v>0</v>
      </c>
      <c r="HD296">
        <v>1</v>
      </c>
    </row>
    <row r="297" spans="9:212">
      <c r="I297" t="s">
        <v>264</v>
      </c>
      <c r="J297">
        <v>120</v>
      </c>
      <c r="K297">
        <v>283</v>
      </c>
      <c r="L297">
        <v>202307</v>
      </c>
      <c r="M297">
        <v>92</v>
      </c>
      <c r="N297">
        <v>3</v>
      </c>
      <c r="O297">
        <v>0</v>
      </c>
      <c r="P297">
        <v>40002.205999999998</v>
      </c>
      <c r="Q297">
        <v>180.63550000000001</v>
      </c>
      <c r="R297">
        <v>449.42859049999998</v>
      </c>
      <c r="S297">
        <v>0</v>
      </c>
      <c r="T297">
        <v>0</v>
      </c>
      <c r="U297">
        <v>0.134094407</v>
      </c>
      <c r="V297">
        <v>120</v>
      </c>
      <c r="W297">
        <v>92</v>
      </c>
      <c r="X297">
        <v>28</v>
      </c>
      <c r="Y297">
        <v>786.5363959</v>
      </c>
      <c r="Z297">
        <v>18946.666669999999</v>
      </c>
      <c r="AA297">
        <v>0.20724841699999999</v>
      </c>
      <c r="AB297">
        <v>228.0508561</v>
      </c>
      <c r="AC297">
        <v>0</v>
      </c>
      <c r="AD297">
        <v>3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40002.205999999998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F297" t="s">
        <v>265</v>
      </c>
      <c r="BG297">
        <v>0</v>
      </c>
      <c r="BH297">
        <v>202307</v>
      </c>
      <c r="BI297">
        <v>283</v>
      </c>
      <c r="BJ297">
        <v>28</v>
      </c>
      <c r="BK297">
        <v>13334.068670000001</v>
      </c>
      <c r="BL297">
        <v>-228.0508561</v>
      </c>
      <c r="BM297">
        <v>0.134094407</v>
      </c>
      <c r="BN297">
        <v>120</v>
      </c>
      <c r="BO297">
        <v>92</v>
      </c>
      <c r="BP297">
        <v>786.5363959</v>
      </c>
      <c r="BQ297">
        <v>11</v>
      </c>
      <c r="BR297" s="23">
        <v>0.21</v>
      </c>
      <c r="BS297">
        <v>7</v>
      </c>
      <c r="BU297">
        <v>0</v>
      </c>
      <c r="BV297">
        <v>0</v>
      </c>
      <c r="BY297">
        <v>0</v>
      </c>
      <c r="BZ297" s="9">
        <v>13058.08</v>
      </c>
      <c r="CA297">
        <v>-81.08</v>
      </c>
      <c r="CB297">
        <v>-146.82</v>
      </c>
      <c r="CC297">
        <v>-227.91</v>
      </c>
      <c r="CM297">
        <v>3</v>
      </c>
      <c r="CN297">
        <v>3</v>
      </c>
      <c r="CO297">
        <v>1.62</v>
      </c>
      <c r="CP297" s="9">
        <v>40002.21</v>
      </c>
      <c r="CQ297" s="9">
        <v>21136.44</v>
      </c>
      <c r="CR297" s="9">
        <v>13334.07</v>
      </c>
      <c r="CS297" s="9">
        <v>13059.94</v>
      </c>
      <c r="CT297">
        <v>630.05999999999995</v>
      </c>
      <c r="CU297">
        <v>364.4</v>
      </c>
      <c r="CV297">
        <v>180.64</v>
      </c>
      <c r="CW297">
        <v>129.63</v>
      </c>
      <c r="CX297">
        <v>449.43</v>
      </c>
      <c r="CY297">
        <v>234.77</v>
      </c>
      <c r="DA297">
        <v>-0.787345815</v>
      </c>
      <c r="DB297">
        <v>0.56597050199999999</v>
      </c>
      <c r="DC297">
        <v>-0.787345815</v>
      </c>
      <c r="FK297" s="9"/>
      <c r="FO297">
        <v>2</v>
      </c>
      <c r="FR297">
        <v>1</v>
      </c>
      <c r="FS297">
        <v>0</v>
      </c>
      <c r="FT297">
        <v>1</v>
      </c>
      <c r="FU297">
        <v>0</v>
      </c>
      <c r="FV297">
        <v>0</v>
      </c>
      <c r="FW297">
        <v>1</v>
      </c>
      <c r="FX297">
        <v>0</v>
      </c>
      <c r="FY297">
        <v>-1.1124261E-2</v>
      </c>
      <c r="FZ297">
        <v>1.1126319000000001E-2</v>
      </c>
      <c r="GA297">
        <v>0</v>
      </c>
      <c r="GB297">
        <v>0</v>
      </c>
      <c r="GC297">
        <v>0</v>
      </c>
      <c r="GD297">
        <v>0</v>
      </c>
      <c r="GK297">
        <v>0</v>
      </c>
      <c r="GL297">
        <v>0</v>
      </c>
      <c r="GM297">
        <v>0</v>
      </c>
      <c r="GN297">
        <v>1</v>
      </c>
      <c r="GO297">
        <v>0</v>
      </c>
      <c r="GP297">
        <v>1</v>
      </c>
      <c r="GQ297">
        <v>0</v>
      </c>
      <c r="GR297">
        <v>0</v>
      </c>
      <c r="GS297">
        <v>0</v>
      </c>
      <c r="GT297">
        <v>0</v>
      </c>
      <c r="GU297">
        <v>1</v>
      </c>
      <c r="GV297">
        <v>0</v>
      </c>
      <c r="GW297">
        <v>0</v>
      </c>
      <c r="GY297">
        <v>6.1592549999999998E-3</v>
      </c>
      <c r="GZ297">
        <v>8.3846849999999994E-3</v>
      </c>
      <c r="HA297">
        <v>0</v>
      </c>
      <c r="HB297">
        <v>0</v>
      </c>
      <c r="HC297">
        <v>0</v>
      </c>
      <c r="HD297">
        <v>1</v>
      </c>
    </row>
    <row r="298" spans="9:212">
      <c r="I298" t="s">
        <v>264</v>
      </c>
      <c r="J298">
        <v>120</v>
      </c>
      <c r="K298">
        <v>284</v>
      </c>
      <c r="L298">
        <v>202308</v>
      </c>
      <c r="M298">
        <v>91</v>
      </c>
      <c r="N298">
        <v>3</v>
      </c>
      <c r="O298">
        <v>0</v>
      </c>
      <c r="P298">
        <v>39821.570500000002</v>
      </c>
      <c r="Q298">
        <v>180.63550000000001</v>
      </c>
      <c r="R298">
        <v>447.42503829999998</v>
      </c>
      <c r="S298">
        <v>0</v>
      </c>
      <c r="T298">
        <v>0</v>
      </c>
      <c r="U298">
        <v>0.134094407</v>
      </c>
      <c r="V298">
        <v>120</v>
      </c>
      <c r="W298">
        <v>91</v>
      </c>
      <c r="X298">
        <v>29</v>
      </c>
      <c r="Y298">
        <v>786.5363959</v>
      </c>
      <c r="Z298">
        <v>18946.666669999999</v>
      </c>
      <c r="AA298">
        <v>0.20724841699999999</v>
      </c>
      <c r="AB298">
        <v>228.0508561</v>
      </c>
      <c r="AC298">
        <v>0</v>
      </c>
      <c r="AD298">
        <v>3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39821.570500000002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F298" t="s">
        <v>265</v>
      </c>
      <c r="BG298">
        <v>0</v>
      </c>
      <c r="BH298">
        <v>202308</v>
      </c>
      <c r="BI298">
        <v>284</v>
      </c>
      <c r="BJ298">
        <v>29</v>
      </c>
      <c r="BK298">
        <v>13273.856830000001</v>
      </c>
      <c r="BL298">
        <v>-228.0508561</v>
      </c>
      <c r="BM298">
        <v>0.134094407</v>
      </c>
      <c r="BN298">
        <v>120</v>
      </c>
      <c r="BO298">
        <v>91</v>
      </c>
      <c r="BP298">
        <v>786.5363959</v>
      </c>
      <c r="BQ298">
        <v>11</v>
      </c>
      <c r="BR298" s="23">
        <v>0.21</v>
      </c>
      <c r="BS298">
        <v>8</v>
      </c>
      <c r="BU298">
        <v>0</v>
      </c>
      <c r="BV298">
        <v>0</v>
      </c>
      <c r="BY298">
        <v>0</v>
      </c>
      <c r="BZ298" s="9">
        <v>12976.09</v>
      </c>
      <c r="CA298">
        <v>-81.99</v>
      </c>
      <c r="CB298">
        <v>-145.91999999999999</v>
      </c>
      <c r="CC298">
        <v>-227.91</v>
      </c>
      <c r="CM298">
        <v>3</v>
      </c>
      <c r="CN298">
        <v>3</v>
      </c>
      <c r="CO298">
        <v>1.59</v>
      </c>
      <c r="CP298" s="9">
        <v>39821.57</v>
      </c>
      <c r="CQ298" s="9">
        <v>20664.2</v>
      </c>
      <c r="CR298" s="9">
        <v>13273.86</v>
      </c>
      <c r="CS298" s="9">
        <v>12977.99</v>
      </c>
      <c r="CT298">
        <v>628.05999999999995</v>
      </c>
      <c r="CU298">
        <v>358.48</v>
      </c>
      <c r="CV298">
        <v>180.64</v>
      </c>
      <c r="CW298">
        <v>128.94999999999999</v>
      </c>
      <c r="CX298">
        <v>447.43</v>
      </c>
      <c r="CY298">
        <v>229.53</v>
      </c>
      <c r="DA298">
        <v>-0.79542207799999998</v>
      </c>
      <c r="DB298">
        <v>0.56738502899999999</v>
      </c>
      <c r="DC298">
        <v>-0.79542207799999998</v>
      </c>
      <c r="FK298" s="9"/>
      <c r="FO298">
        <v>2</v>
      </c>
      <c r="FR298">
        <v>1</v>
      </c>
      <c r="FS298">
        <v>0</v>
      </c>
      <c r="FT298">
        <v>1</v>
      </c>
      <c r="FU298">
        <v>0</v>
      </c>
      <c r="FV298">
        <v>0</v>
      </c>
      <c r="FW298">
        <v>1</v>
      </c>
      <c r="FX298">
        <v>0</v>
      </c>
      <c r="FY298">
        <v>-0.178335243</v>
      </c>
      <c r="FZ298">
        <v>8.9097610000000004E-3</v>
      </c>
      <c r="GA298">
        <v>0</v>
      </c>
      <c r="GB298">
        <v>0</v>
      </c>
      <c r="GC298">
        <v>0</v>
      </c>
      <c r="GD298">
        <v>0</v>
      </c>
      <c r="GK298">
        <v>0</v>
      </c>
      <c r="GL298">
        <v>0</v>
      </c>
      <c r="GM298">
        <v>0</v>
      </c>
      <c r="GN298">
        <v>1</v>
      </c>
      <c r="GO298">
        <v>0</v>
      </c>
      <c r="GP298">
        <v>1</v>
      </c>
      <c r="GQ298">
        <v>0</v>
      </c>
      <c r="GR298">
        <v>0</v>
      </c>
      <c r="GS298">
        <v>0</v>
      </c>
      <c r="GT298">
        <v>0</v>
      </c>
      <c r="GU298">
        <v>1</v>
      </c>
      <c r="GV298">
        <v>0</v>
      </c>
      <c r="GW298">
        <v>0</v>
      </c>
      <c r="GY298">
        <v>-1.917008E-3</v>
      </c>
      <c r="GZ298">
        <v>9.7992119999999999E-3</v>
      </c>
      <c r="HA298">
        <v>0</v>
      </c>
      <c r="HB298">
        <v>0</v>
      </c>
      <c r="HC298">
        <v>0</v>
      </c>
      <c r="HD298">
        <v>1</v>
      </c>
    </row>
    <row r="299" spans="9:212">
      <c r="I299" t="s">
        <v>264</v>
      </c>
      <c r="J299">
        <v>120</v>
      </c>
      <c r="K299">
        <v>285</v>
      </c>
      <c r="L299">
        <v>202309</v>
      </c>
      <c r="M299">
        <v>90</v>
      </c>
      <c r="N299">
        <v>3</v>
      </c>
      <c r="O299">
        <v>0</v>
      </c>
      <c r="P299">
        <v>39640.934999999998</v>
      </c>
      <c r="Q299">
        <v>180.63550000000001</v>
      </c>
      <c r="R299">
        <v>445.42148609999998</v>
      </c>
      <c r="S299">
        <v>0</v>
      </c>
      <c r="T299">
        <v>0</v>
      </c>
      <c r="U299">
        <v>0.134094407</v>
      </c>
      <c r="V299">
        <v>120</v>
      </c>
      <c r="W299">
        <v>90</v>
      </c>
      <c r="X299">
        <v>30</v>
      </c>
      <c r="Y299">
        <v>786.5363959</v>
      </c>
      <c r="Z299">
        <v>18946.666669999999</v>
      </c>
      <c r="AA299">
        <v>0.20724841699999999</v>
      </c>
      <c r="AB299">
        <v>228.0508561</v>
      </c>
      <c r="AC299">
        <v>0</v>
      </c>
      <c r="AD299">
        <v>3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39640.934999999998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F299" t="s">
        <v>265</v>
      </c>
      <c r="BG299">
        <v>0</v>
      </c>
      <c r="BH299">
        <v>202309</v>
      </c>
      <c r="BI299">
        <v>285</v>
      </c>
      <c r="BJ299">
        <v>30</v>
      </c>
      <c r="BK299">
        <v>13213.645</v>
      </c>
      <c r="BL299">
        <v>-228.0508561</v>
      </c>
      <c r="BM299">
        <v>0.134094407</v>
      </c>
      <c r="BN299">
        <v>120</v>
      </c>
      <c r="BO299">
        <v>90</v>
      </c>
      <c r="BP299">
        <v>786.5363959</v>
      </c>
      <c r="BQ299">
        <v>11</v>
      </c>
      <c r="BR299" s="23">
        <v>0.21</v>
      </c>
      <c r="BS299">
        <v>9</v>
      </c>
      <c r="BU299">
        <v>0</v>
      </c>
      <c r="BV299">
        <v>0</v>
      </c>
      <c r="BY299">
        <v>0</v>
      </c>
      <c r="BZ299" s="9">
        <v>12893.19</v>
      </c>
      <c r="CA299">
        <v>-82.9</v>
      </c>
      <c r="CB299">
        <v>-145</v>
      </c>
      <c r="CC299">
        <v>-227.91</v>
      </c>
      <c r="CM299">
        <v>3</v>
      </c>
      <c r="CN299">
        <v>3</v>
      </c>
      <c r="CO299">
        <v>1.57</v>
      </c>
      <c r="CP299" s="9">
        <v>39640.94</v>
      </c>
      <c r="CQ299" s="9">
        <v>20198.12</v>
      </c>
      <c r="CR299" s="9">
        <v>13213.65</v>
      </c>
      <c r="CS299" s="9">
        <v>12895.16</v>
      </c>
      <c r="CT299">
        <v>626.05999999999995</v>
      </c>
      <c r="CU299">
        <v>352.4</v>
      </c>
      <c r="CV299">
        <v>180.64</v>
      </c>
      <c r="CW299">
        <v>128.18</v>
      </c>
      <c r="CX299">
        <v>445.42</v>
      </c>
      <c r="CY299">
        <v>224.22</v>
      </c>
      <c r="DA299">
        <v>-0.67844349900000001</v>
      </c>
      <c r="DB299">
        <v>0.56650617700000006</v>
      </c>
      <c r="DC299">
        <v>-0.67844349900000001</v>
      </c>
      <c r="FK299" s="9"/>
      <c r="FO299">
        <v>2</v>
      </c>
      <c r="FR299">
        <v>1</v>
      </c>
      <c r="FS299">
        <v>0</v>
      </c>
      <c r="FT299">
        <v>1</v>
      </c>
      <c r="FU299">
        <v>0</v>
      </c>
      <c r="FV299">
        <v>0</v>
      </c>
      <c r="FW299">
        <v>1</v>
      </c>
      <c r="FX299">
        <v>0</v>
      </c>
      <c r="FY299">
        <v>-3.8302450000000002E-2</v>
      </c>
      <c r="FZ299">
        <v>8.1209990000000003E-3</v>
      </c>
      <c r="GA299">
        <v>0</v>
      </c>
      <c r="GB299">
        <v>0</v>
      </c>
      <c r="GC299">
        <v>0</v>
      </c>
      <c r="GD299">
        <v>0</v>
      </c>
      <c r="GK299">
        <v>0</v>
      </c>
      <c r="GL299">
        <v>0</v>
      </c>
      <c r="GM299">
        <v>0</v>
      </c>
      <c r="GN299">
        <v>1</v>
      </c>
      <c r="GO299">
        <v>0</v>
      </c>
      <c r="GP299">
        <v>1</v>
      </c>
      <c r="GQ299">
        <v>0</v>
      </c>
      <c r="GR299">
        <v>0</v>
      </c>
      <c r="GS299">
        <v>0</v>
      </c>
      <c r="GT299">
        <v>0</v>
      </c>
      <c r="GU299">
        <v>1</v>
      </c>
      <c r="GV299">
        <v>0</v>
      </c>
      <c r="GW299">
        <v>0</v>
      </c>
      <c r="GY299">
        <v>0.115061571</v>
      </c>
      <c r="GZ299">
        <v>8.9203600000000004E-3</v>
      </c>
      <c r="HA299">
        <v>0</v>
      </c>
      <c r="HB299">
        <v>0</v>
      </c>
      <c r="HC299">
        <v>0</v>
      </c>
      <c r="HD299">
        <v>1</v>
      </c>
    </row>
    <row r="300" spans="9:212">
      <c r="I300" t="s">
        <v>264</v>
      </c>
      <c r="J300">
        <v>120</v>
      </c>
      <c r="K300">
        <v>286</v>
      </c>
      <c r="L300">
        <v>202310</v>
      </c>
      <c r="M300">
        <v>89</v>
      </c>
      <c r="N300">
        <v>3</v>
      </c>
      <c r="O300">
        <v>0</v>
      </c>
      <c r="P300">
        <v>39460.299500000001</v>
      </c>
      <c r="Q300">
        <v>180.63550000000001</v>
      </c>
      <c r="R300">
        <v>443.41793389999998</v>
      </c>
      <c r="S300">
        <v>0</v>
      </c>
      <c r="T300">
        <v>0</v>
      </c>
      <c r="U300">
        <v>0.134094407</v>
      </c>
      <c r="V300">
        <v>120</v>
      </c>
      <c r="W300">
        <v>89</v>
      </c>
      <c r="X300">
        <v>31</v>
      </c>
      <c r="Y300">
        <v>786.5363959</v>
      </c>
      <c r="Z300">
        <v>18946.666669999999</v>
      </c>
      <c r="AA300">
        <v>0.20724841699999999</v>
      </c>
      <c r="AB300">
        <v>228.0508561</v>
      </c>
      <c r="AC300">
        <v>0</v>
      </c>
      <c r="AD300">
        <v>3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39460.299500000001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F300" t="s">
        <v>265</v>
      </c>
      <c r="BG300">
        <v>0</v>
      </c>
      <c r="BH300">
        <v>202310</v>
      </c>
      <c r="BI300">
        <v>286</v>
      </c>
      <c r="BJ300">
        <v>31</v>
      </c>
      <c r="BK300">
        <v>13153.43317</v>
      </c>
      <c r="BL300">
        <v>-228.0508561</v>
      </c>
      <c r="BM300">
        <v>0.134094407</v>
      </c>
      <c r="BN300">
        <v>120</v>
      </c>
      <c r="BO300">
        <v>89</v>
      </c>
      <c r="BP300">
        <v>786.5363959</v>
      </c>
      <c r="BQ300">
        <v>11</v>
      </c>
      <c r="BR300" s="23">
        <v>0.21</v>
      </c>
      <c r="BS300">
        <v>10</v>
      </c>
      <c r="BU300">
        <v>0</v>
      </c>
      <c r="BV300">
        <v>0</v>
      </c>
      <c r="BY300">
        <v>0</v>
      </c>
      <c r="BZ300" s="9">
        <v>12809.36</v>
      </c>
      <c r="CA300">
        <v>-83.83</v>
      </c>
      <c r="CB300">
        <v>-144.08000000000001</v>
      </c>
      <c r="CC300">
        <v>-227.91</v>
      </c>
      <c r="CM300">
        <v>3</v>
      </c>
      <c r="CN300">
        <v>3</v>
      </c>
      <c r="CO300">
        <v>1.54</v>
      </c>
      <c r="CP300" s="9">
        <v>39460.300000000003</v>
      </c>
      <c r="CQ300" s="9">
        <v>19738.330000000002</v>
      </c>
      <c r="CR300" s="9">
        <v>13153.43</v>
      </c>
      <c r="CS300" s="9">
        <v>12811.44</v>
      </c>
      <c r="CT300">
        <v>624.04999999999995</v>
      </c>
      <c r="CU300">
        <v>346.37</v>
      </c>
      <c r="CV300">
        <v>180.64</v>
      </c>
      <c r="CW300">
        <v>127.4</v>
      </c>
      <c r="CX300">
        <v>443.42</v>
      </c>
      <c r="CY300">
        <v>218.98</v>
      </c>
      <c r="DA300">
        <v>-0.61482479499999998</v>
      </c>
      <c r="DB300">
        <v>0.56662318</v>
      </c>
      <c r="DC300">
        <v>-0.61482479499999998</v>
      </c>
      <c r="FK300" s="9"/>
      <c r="FO300">
        <v>2</v>
      </c>
      <c r="FR300">
        <v>1</v>
      </c>
      <c r="FS300">
        <v>0</v>
      </c>
      <c r="FT300">
        <v>1</v>
      </c>
      <c r="FU300">
        <v>0</v>
      </c>
      <c r="FV300">
        <v>0</v>
      </c>
      <c r="FW300">
        <v>1</v>
      </c>
      <c r="FX300">
        <v>0</v>
      </c>
      <c r="FY300">
        <v>-2.209829E-2</v>
      </c>
      <c r="FZ300">
        <v>7.787118E-3</v>
      </c>
      <c r="GA300">
        <v>0</v>
      </c>
      <c r="GB300">
        <v>0</v>
      </c>
      <c r="GC300">
        <v>0</v>
      </c>
      <c r="GD300">
        <v>0</v>
      </c>
      <c r="GK300">
        <v>0</v>
      </c>
      <c r="GL300">
        <v>0</v>
      </c>
      <c r="GM300">
        <v>0</v>
      </c>
      <c r="GN300">
        <v>1</v>
      </c>
      <c r="GO300">
        <v>0</v>
      </c>
      <c r="GP300">
        <v>1</v>
      </c>
      <c r="GQ300">
        <v>0</v>
      </c>
      <c r="GR300">
        <v>0</v>
      </c>
      <c r="GS300">
        <v>0</v>
      </c>
      <c r="GT300">
        <v>0</v>
      </c>
      <c r="GU300">
        <v>1</v>
      </c>
      <c r="GV300">
        <v>0</v>
      </c>
      <c r="GW300">
        <v>0</v>
      </c>
      <c r="GY300">
        <v>0.178680275</v>
      </c>
      <c r="GZ300">
        <v>9.0373629999999996E-3</v>
      </c>
      <c r="HA300">
        <v>0</v>
      </c>
      <c r="HB300">
        <v>0</v>
      </c>
      <c r="HC300">
        <v>0</v>
      </c>
      <c r="HD300">
        <v>1</v>
      </c>
    </row>
    <row r="301" spans="9:212">
      <c r="I301" t="s">
        <v>264</v>
      </c>
      <c r="J301">
        <v>120</v>
      </c>
      <c r="K301">
        <v>287</v>
      </c>
      <c r="L301">
        <v>202311</v>
      </c>
      <c r="M301">
        <v>88</v>
      </c>
      <c r="N301">
        <v>3</v>
      </c>
      <c r="O301">
        <v>0</v>
      </c>
      <c r="P301">
        <v>39279.663999999997</v>
      </c>
      <c r="Q301">
        <v>180.63550000000001</v>
      </c>
      <c r="R301">
        <v>441.41438169999998</v>
      </c>
      <c r="S301">
        <v>0</v>
      </c>
      <c r="T301">
        <v>0</v>
      </c>
      <c r="U301">
        <v>0.134094407</v>
      </c>
      <c r="V301">
        <v>120</v>
      </c>
      <c r="W301">
        <v>88</v>
      </c>
      <c r="X301">
        <v>32</v>
      </c>
      <c r="Y301">
        <v>786.5363959</v>
      </c>
      <c r="Z301">
        <v>18946.666669999999</v>
      </c>
      <c r="AA301">
        <v>0.20724841699999999</v>
      </c>
      <c r="AB301">
        <v>228.0508561</v>
      </c>
      <c r="AC301">
        <v>0</v>
      </c>
      <c r="AD301">
        <v>3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39279.663999999997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F301" t="s">
        <v>265</v>
      </c>
      <c r="BG301">
        <v>0</v>
      </c>
      <c r="BH301">
        <v>202311</v>
      </c>
      <c r="BI301">
        <v>287</v>
      </c>
      <c r="BJ301">
        <v>32</v>
      </c>
      <c r="BK301">
        <v>13093.22133</v>
      </c>
      <c r="BL301">
        <v>-228.0508561</v>
      </c>
      <c r="BM301">
        <v>0.134094407</v>
      </c>
      <c r="BN301">
        <v>120</v>
      </c>
      <c r="BO301">
        <v>88</v>
      </c>
      <c r="BP301">
        <v>786.5363959</v>
      </c>
      <c r="BQ301">
        <v>11</v>
      </c>
      <c r="BR301" s="23">
        <v>0.21</v>
      </c>
      <c r="BS301">
        <v>11</v>
      </c>
      <c r="BU301">
        <v>0</v>
      </c>
      <c r="BV301">
        <v>0</v>
      </c>
      <c r="BY301">
        <v>0</v>
      </c>
      <c r="BZ301" s="9">
        <v>12724.59</v>
      </c>
      <c r="CA301">
        <v>-84.77</v>
      </c>
      <c r="CB301">
        <v>-143.13999999999999</v>
      </c>
      <c r="CC301">
        <v>-227.91</v>
      </c>
      <c r="CM301">
        <v>3</v>
      </c>
      <c r="CN301">
        <v>3</v>
      </c>
      <c r="CO301">
        <v>1.52</v>
      </c>
      <c r="CP301" s="9">
        <v>39279.660000000003</v>
      </c>
      <c r="CQ301" s="9">
        <v>19286.990000000002</v>
      </c>
      <c r="CR301" s="9">
        <v>13093.22</v>
      </c>
      <c r="CS301" s="9">
        <v>12726.74</v>
      </c>
      <c r="CT301">
        <v>622.04999999999995</v>
      </c>
      <c r="CU301">
        <v>340.87</v>
      </c>
      <c r="CV301">
        <v>180.64</v>
      </c>
      <c r="CW301">
        <v>126.77</v>
      </c>
      <c r="CX301">
        <v>441.41</v>
      </c>
      <c r="CY301">
        <v>214.1</v>
      </c>
      <c r="DA301">
        <v>-0.80158197399999997</v>
      </c>
      <c r="DB301">
        <v>0.56532465300000001</v>
      </c>
      <c r="DC301">
        <v>-0.80158197399999997</v>
      </c>
      <c r="FK301" s="9"/>
      <c r="FO301">
        <v>2</v>
      </c>
      <c r="FR301">
        <v>1</v>
      </c>
      <c r="FS301">
        <v>0</v>
      </c>
      <c r="FT301">
        <v>1</v>
      </c>
      <c r="FU301">
        <v>0</v>
      </c>
      <c r="FV301">
        <v>0</v>
      </c>
      <c r="FW301">
        <v>1</v>
      </c>
      <c r="FX301">
        <v>0</v>
      </c>
      <c r="FY301">
        <v>6.1592549999999998E-3</v>
      </c>
      <c r="FZ301">
        <v>8.3846849999999994E-3</v>
      </c>
      <c r="GA301">
        <v>0</v>
      </c>
      <c r="GB301">
        <v>0</v>
      </c>
      <c r="GC301">
        <v>0</v>
      </c>
      <c r="GD301">
        <v>0</v>
      </c>
      <c r="GK301">
        <v>0</v>
      </c>
      <c r="GL301">
        <v>0</v>
      </c>
      <c r="GM301">
        <v>0</v>
      </c>
      <c r="GN301">
        <v>1</v>
      </c>
      <c r="GO301">
        <v>0</v>
      </c>
      <c r="GP301">
        <v>1</v>
      </c>
      <c r="GQ301">
        <v>0</v>
      </c>
      <c r="GR301">
        <v>0</v>
      </c>
      <c r="GS301">
        <v>0</v>
      </c>
      <c r="GT301">
        <v>0</v>
      </c>
      <c r="GU301">
        <v>1</v>
      </c>
      <c r="GV301">
        <v>0</v>
      </c>
      <c r="GW301">
        <v>0</v>
      </c>
      <c r="GY301">
        <v>-8.0769039999999993E-3</v>
      </c>
      <c r="GZ301">
        <v>7.7388370000000001E-3</v>
      </c>
      <c r="HA301">
        <v>0</v>
      </c>
      <c r="HB301">
        <v>0</v>
      </c>
      <c r="HC301">
        <v>0</v>
      </c>
      <c r="HD301">
        <v>1</v>
      </c>
    </row>
    <row r="302" spans="9:212">
      <c r="I302" t="s">
        <v>264</v>
      </c>
      <c r="J302">
        <v>120</v>
      </c>
      <c r="K302">
        <v>288</v>
      </c>
      <c r="L302">
        <v>202312</v>
      </c>
      <c r="M302">
        <v>87</v>
      </c>
      <c r="N302">
        <v>3</v>
      </c>
      <c r="O302">
        <v>0</v>
      </c>
      <c r="P302">
        <v>39099.0285</v>
      </c>
      <c r="Q302">
        <v>180.63550000000001</v>
      </c>
      <c r="R302">
        <v>439.41082949999998</v>
      </c>
      <c r="S302">
        <v>0</v>
      </c>
      <c r="T302">
        <v>0</v>
      </c>
      <c r="U302">
        <v>0.134094407</v>
      </c>
      <c r="V302">
        <v>120</v>
      </c>
      <c r="W302">
        <v>87</v>
      </c>
      <c r="X302">
        <v>33</v>
      </c>
      <c r="Y302">
        <v>786.5363959</v>
      </c>
      <c r="Z302">
        <v>18946.666669999999</v>
      </c>
      <c r="AA302">
        <v>0.20724841699999999</v>
      </c>
      <c r="AB302">
        <v>228.0508561</v>
      </c>
      <c r="AC302">
        <v>0</v>
      </c>
      <c r="AD302">
        <v>3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39099.0285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F302" t="s">
        <v>265</v>
      </c>
      <c r="BG302">
        <v>0</v>
      </c>
      <c r="BH302">
        <v>202312</v>
      </c>
      <c r="BI302">
        <v>288</v>
      </c>
      <c r="BJ302">
        <v>33</v>
      </c>
      <c r="BK302">
        <v>13033.0095</v>
      </c>
      <c r="BL302">
        <v>-228.0508561</v>
      </c>
      <c r="BM302">
        <v>0.134094407</v>
      </c>
      <c r="BN302">
        <v>120</v>
      </c>
      <c r="BO302">
        <v>87</v>
      </c>
      <c r="BP302">
        <v>786.5363959</v>
      </c>
      <c r="BQ302">
        <v>11</v>
      </c>
      <c r="BR302" s="23">
        <v>0.21</v>
      </c>
      <c r="BS302">
        <v>12</v>
      </c>
      <c r="BU302">
        <v>0</v>
      </c>
      <c r="BV302">
        <v>0</v>
      </c>
      <c r="BY302">
        <v>0</v>
      </c>
      <c r="BZ302" s="9">
        <v>12638.87</v>
      </c>
      <c r="CA302">
        <v>-85.72</v>
      </c>
      <c r="CB302">
        <v>-142.19</v>
      </c>
      <c r="CC302">
        <v>-227.91</v>
      </c>
      <c r="CM302">
        <v>3</v>
      </c>
      <c r="CN302">
        <v>3</v>
      </c>
      <c r="CO302">
        <v>1.49</v>
      </c>
      <c r="CP302" s="9">
        <v>39099.03</v>
      </c>
      <c r="CQ302" s="9">
        <v>18835.93</v>
      </c>
      <c r="CR302" s="9">
        <v>13033.01</v>
      </c>
      <c r="CS302" s="9">
        <v>12641.05</v>
      </c>
      <c r="CT302">
        <v>620.04999999999995</v>
      </c>
      <c r="CU302">
        <v>334.97</v>
      </c>
      <c r="CV302">
        <v>180.64</v>
      </c>
      <c r="CW302">
        <v>125.97</v>
      </c>
      <c r="CX302">
        <v>439.41</v>
      </c>
      <c r="CY302">
        <v>209</v>
      </c>
      <c r="DA302">
        <v>-0.61832617300000003</v>
      </c>
      <c r="DB302">
        <v>0.56498862699999997</v>
      </c>
      <c r="DC302">
        <v>-0.61832617300000003</v>
      </c>
      <c r="FK302" s="9"/>
      <c r="FO302">
        <v>2</v>
      </c>
      <c r="FR302">
        <v>1</v>
      </c>
      <c r="FS302">
        <v>0</v>
      </c>
      <c r="FT302">
        <v>1</v>
      </c>
      <c r="FU302">
        <v>0</v>
      </c>
      <c r="FV302">
        <v>0</v>
      </c>
      <c r="FW302">
        <v>1</v>
      </c>
      <c r="FX302">
        <v>0</v>
      </c>
      <c r="FY302">
        <v>-1.917008E-3</v>
      </c>
      <c r="FZ302">
        <v>9.7992119999999999E-3</v>
      </c>
      <c r="GA302">
        <v>0</v>
      </c>
      <c r="GB302">
        <v>0</v>
      </c>
      <c r="GC302">
        <v>0</v>
      </c>
      <c r="GD302">
        <v>0</v>
      </c>
      <c r="GK302">
        <v>0</v>
      </c>
      <c r="GL302">
        <v>0</v>
      </c>
      <c r="GM302">
        <v>0</v>
      </c>
      <c r="GN302">
        <v>1</v>
      </c>
      <c r="GO302">
        <v>0</v>
      </c>
      <c r="GP302">
        <v>1</v>
      </c>
      <c r="GQ302">
        <v>0</v>
      </c>
      <c r="GR302">
        <v>0</v>
      </c>
      <c r="GS302">
        <v>0</v>
      </c>
      <c r="GT302">
        <v>0</v>
      </c>
      <c r="GU302">
        <v>1</v>
      </c>
      <c r="GV302">
        <v>0</v>
      </c>
      <c r="GW302">
        <v>0</v>
      </c>
      <c r="GY302">
        <v>0.175178897</v>
      </c>
      <c r="GZ302">
        <v>7.4028100000000001E-3</v>
      </c>
      <c r="HA302">
        <v>0</v>
      </c>
      <c r="HB302">
        <v>0</v>
      </c>
      <c r="HC302">
        <v>0</v>
      </c>
      <c r="HD302">
        <v>1</v>
      </c>
    </row>
    <row r="303" spans="9:212">
      <c r="I303" t="s">
        <v>264</v>
      </c>
      <c r="J303">
        <v>120</v>
      </c>
      <c r="K303">
        <v>289</v>
      </c>
      <c r="L303">
        <v>202401</v>
      </c>
      <c r="M303">
        <v>86</v>
      </c>
      <c r="N303">
        <v>3</v>
      </c>
      <c r="O303">
        <v>0</v>
      </c>
      <c r="P303">
        <v>38918.392999999996</v>
      </c>
      <c r="Q303">
        <v>180.63550000000001</v>
      </c>
      <c r="R303">
        <v>437.40727729999998</v>
      </c>
      <c r="S303">
        <v>0</v>
      </c>
      <c r="T303">
        <v>0</v>
      </c>
      <c r="U303">
        <v>0.134094407</v>
      </c>
      <c r="V303">
        <v>120</v>
      </c>
      <c r="W303">
        <v>86</v>
      </c>
      <c r="X303">
        <v>34</v>
      </c>
      <c r="Y303">
        <v>786.5363959</v>
      </c>
      <c r="Z303">
        <v>18946.666669999999</v>
      </c>
      <c r="AA303">
        <v>0.20724841699999999</v>
      </c>
      <c r="AB303">
        <v>228.0508561</v>
      </c>
      <c r="AC303">
        <v>0</v>
      </c>
      <c r="AD303">
        <v>3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38918.392999999996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F303" t="s">
        <v>265</v>
      </c>
      <c r="BG303">
        <v>0</v>
      </c>
      <c r="BH303">
        <v>202401</v>
      </c>
      <c r="BI303">
        <v>289</v>
      </c>
      <c r="BJ303">
        <v>34</v>
      </c>
      <c r="BK303">
        <v>12972.79767</v>
      </c>
      <c r="BL303">
        <v>-228.0508561</v>
      </c>
      <c r="BM303">
        <v>0.134094407</v>
      </c>
      <c r="BN303">
        <v>120</v>
      </c>
      <c r="BO303">
        <v>86</v>
      </c>
      <c r="BP303">
        <v>786.5363959</v>
      </c>
      <c r="BQ303">
        <v>11</v>
      </c>
      <c r="BR303" s="23">
        <v>0.21</v>
      </c>
      <c r="BS303">
        <v>1</v>
      </c>
      <c r="BU303">
        <v>0</v>
      </c>
      <c r="BV303">
        <v>0</v>
      </c>
      <c r="BY303">
        <v>0</v>
      </c>
      <c r="BZ303" s="9">
        <v>12552.2</v>
      </c>
      <c r="CA303">
        <v>-86.67</v>
      </c>
      <c r="CB303">
        <v>-141.22999999999999</v>
      </c>
      <c r="CC303">
        <v>-227.91</v>
      </c>
      <c r="CM303">
        <v>3</v>
      </c>
      <c r="CN303">
        <v>3</v>
      </c>
      <c r="CO303">
        <v>1.46</v>
      </c>
      <c r="CP303" s="9">
        <v>38918.39</v>
      </c>
      <c r="CQ303" s="9">
        <v>18390.080000000002</v>
      </c>
      <c r="CR303" s="9">
        <v>12972.8</v>
      </c>
      <c r="CS303" s="9">
        <v>12554.2</v>
      </c>
      <c r="CT303">
        <v>618.04</v>
      </c>
      <c r="CU303">
        <v>329.86</v>
      </c>
      <c r="CV303">
        <v>180.64</v>
      </c>
      <c r="CW303">
        <v>125.43</v>
      </c>
      <c r="CX303">
        <v>437.41</v>
      </c>
      <c r="CY303">
        <v>204.42</v>
      </c>
      <c r="DA303">
        <v>-0.96065852699999998</v>
      </c>
      <c r="DB303">
        <v>0.56606114900000004</v>
      </c>
      <c r="DC303">
        <v>-0.96065852699999998</v>
      </c>
      <c r="FK303" s="9"/>
      <c r="FO303">
        <v>2</v>
      </c>
      <c r="FR303">
        <v>1</v>
      </c>
      <c r="FS303">
        <v>0</v>
      </c>
      <c r="FT303">
        <v>1</v>
      </c>
      <c r="FU303">
        <v>0</v>
      </c>
      <c r="FV303">
        <v>0</v>
      </c>
      <c r="FW303">
        <v>1</v>
      </c>
      <c r="FX303">
        <v>0</v>
      </c>
      <c r="FY303">
        <v>0.115061571</v>
      </c>
      <c r="FZ303">
        <v>8.9203600000000004E-3</v>
      </c>
      <c r="GA303">
        <v>0</v>
      </c>
      <c r="GB303">
        <v>0</v>
      </c>
      <c r="GC303">
        <v>0</v>
      </c>
      <c r="GD303">
        <v>0</v>
      </c>
      <c r="GK303">
        <v>0</v>
      </c>
      <c r="GL303">
        <v>0</v>
      </c>
      <c r="GM303">
        <v>0</v>
      </c>
      <c r="GN303">
        <v>1</v>
      </c>
      <c r="GO303">
        <v>0</v>
      </c>
      <c r="GP303">
        <v>1</v>
      </c>
      <c r="GQ303">
        <v>0</v>
      </c>
      <c r="GR303">
        <v>0</v>
      </c>
      <c r="GS303">
        <v>0</v>
      </c>
      <c r="GT303">
        <v>0</v>
      </c>
      <c r="GU303">
        <v>1</v>
      </c>
      <c r="GV303">
        <v>0</v>
      </c>
      <c r="GW303">
        <v>0</v>
      </c>
      <c r="GY303">
        <v>-0.16715345700000001</v>
      </c>
      <c r="GZ303">
        <v>8.4753320000000004E-3</v>
      </c>
      <c r="HA303">
        <v>0</v>
      </c>
      <c r="HB303">
        <v>0</v>
      </c>
      <c r="HC303">
        <v>0</v>
      </c>
      <c r="HD303">
        <v>1</v>
      </c>
    </row>
    <row r="304" spans="9:212">
      <c r="I304" t="s">
        <v>264</v>
      </c>
      <c r="J304">
        <v>120</v>
      </c>
      <c r="K304">
        <v>290</v>
      </c>
      <c r="L304">
        <v>202402</v>
      </c>
      <c r="M304">
        <v>85</v>
      </c>
      <c r="N304">
        <v>3</v>
      </c>
      <c r="O304">
        <v>0</v>
      </c>
      <c r="P304">
        <v>38737.7575</v>
      </c>
      <c r="Q304">
        <v>180.63550000000001</v>
      </c>
      <c r="R304">
        <v>435.40372509999997</v>
      </c>
      <c r="S304">
        <v>0</v>
      </c>
      <c r="T304">
        <v>0</v>
      </c>
      <c r="U304">
        <v>0.134094407</v>
      </c>
      <c r="V304">
        <v>120</v>
      </c>
      <c r="W304">
        <v>85</v>
      </c>
      <c r="X304">
        <v>35</v>
      </c>
      <c r="Y304">
        <v>786.5363959</v>
      </c>
      <c r="Z304">
        <v>18946.666669999999</v>
      </c>
      <c r="AA304">
        <v>0.20724841699999999</v>
      </c>
      <c r="AB304">
        <v>228.0508561</v>
      </c>
      <c r="AC304">
        <v>0</v>
      </c>
      <c r="AD304">
        <v>3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38737.7575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F304" t="s">
        <v>265</v>
      </c>
      <c r="BG304">
        <v>0</v>
      </c>
      <c r="BH304">
        <v>202402</v>
      </c>
      <c r="BI304">
        <v>290</v>
      </c>
      <c r="BJ304">
        <v>35</v>
      </c>
      <c r="BK304">
        <v>12912.58583</v>
      </c>
      <c r="BL304">
        <v>-228.0508561</v>
      </c>
      <c r="BM304">
        <v>0.134094407</v>
      </c>
      <c r="BN304">
        <v>120</v>
      </c>
      <c r="BO304">
        <v>85</v>
      </c>
      <c r="BP304">
        <v>786.5363959</v>
      </c>
      <c r="BQ304">
        <v>11</v>
      </c>
      <c r="BR304" s="23">
        <v>0.21</v>
      </c>
      <c r="BS304">
        <v>2</v>
      </c>
      <c r="BU304">
        <v>0</v>
      </c>
      <c r="BV304">
        <v>0</v>
      </c>
      <c r="BY304">
        <v>0</v>
      </c>
      <c r="BZ304" s="9">
        <v>12464.56</v>
      </c>
      <c r="CA304">
        <v>-87.64</v>
      </c>
      <c r="CB304">
        <v>-140.26</v>
      </c>
      <c r="CC304">
        <v>-227.91</v>
      </c>
      <c r="CM304">
        <v>3</v>
      </c>
      <c r="CN304">
        <v>3</v>
      </c>
      <c r="CO304">
        <v>1.44</v>
      </c>
      <c r="CP304" s="9">
        <v>38737.760000000002</v>
      </c>
      <c r="CQ304" s="9">
        <v>17960.27</v>
      </c>
      <c r="CR304" s="9">
        <v>12912.59</v>
      </c>
      <c r="CS304" s="9">
        <v>12466.47</v>
      </c>
      <c r="CT304">
        <v>616.04</v>
      </c>
      <c r="CU304">
        <v>324.52999999999997</v>
      </c>
      <c r="CV304">
        <v>180.64</v>
      </c>
      <c r="CW304">
        <v>124.79</v>
      </c>
      <c r="CX304">
        <v>435.4</v>
      </c>
      <c r="CY304">
        <v>199.74</v>
      </c>
      <c r="DA304">
        <v>-0.91185210999999999</v>
      </c>
      <c r="DB304">
        <v>0.566371438</v>
      </c>
      <c r="DC304">
        <v>-0.91185210999999999</v>
      </c>
      <c r="FK304" s="9"/>
      <c r="FO304">
        <v>2</v>
      </c>
      <c r="FR304">
        <v>1</v>
      </c>
      <c r="FS304">
        <v>0</v>
      </c>
      <c r="FT304">
        <v>1</v>
      </c>
      <c r="FU304">
        <v>0</v>
      </c>
      <c r="FV304">
        <v>0</v>
      </c>
      <c r="FW304">
        <v>1</v>
      </c>
      <c r="FX304">
        <v>0</v>
      </c>
      <c r="FY304">
        <v>0.178680275</v>
      </c>
      <c r="FZ304">
        <v>9.0373629999999996E-3</v>
      </c>
      <c r="GA304">
        <v>0</v>
      </c>
      <c r="GB304">
        <v>0</v>
      </c>
      <c r="GC304">
        <v>0</v>
      </c>
      <c r="GD304">
        <v>0</v>
      </c>
      <c r="GK304">
        <v>0</v>
      </c>
      <c r="GL304">
        <v>0</v>
      </c>
      <c r="GM304">
        <v>0</v>
      </c>
      <c r="GN304">
        <v>1</v>
      </c>
      <c r="GO304">
        <v>0</v>
      </c>
      <c r="GP304">
        <v>1</v>
      </c>
      <c r="GQ304">
        <v>0</v>
      </c>
      <c r="GR304">
        <v>0</v>
      </c>
      <c r="GS304">
        <v>0</v>
      </c>
      <c r="GT304">
        <v>0</v>
      </c>
      <c r="GU304">
        <v>1</v>
      </c>
      <c r="GV304">
        <v>0</v>
      </c>
      <c r="GW304">
        <v>0</v>
      </c>
      <c r="GY304">
        <v>-0.11834704</v>
      </c>
      <c r="GZ304">
        <v>8.7856219999999999E-3</v>
      </c>
      <c r="HA304">
        <v>0</v>
      </c>
      <c r="HB304">
        <v>0</v>
      </c>
      <c r="HC304">
        <v>0</v>
      </c>
      <c r="HD304">
        <v>1</v>
      </c>
    </row>
    <row r="305" spans="9:212">
      <c r="I305" t="s">
        <v>264</v>
      </c>
      <c r="J305">
        <v>120</v>
      </c>
      <c r="K305">
        <v>291</v>
      </c>
      <c r="L305">
        <v>202403</v>
      </c>
      <c r="M305">
        <v>84</v>
      </c>
      <c r="N305">
        <v>3</v>
      </c>
      <c r="O305">
        <v>0</v>
      </c>
      <c r="P305">
        <v>38557.122000000003</v>
      </c>
      <c r="Q305">
        <v>180.63550000000001</v>
      </c>
      <c r="R305">
        <v>433.40017289999997</v>
      </c>
      <c r="S305">
        <v>0</v>
      </c>
      <c r="T305">
        <v>0</v>
      </c>
      <c r="U305">
        <v>0.134094407</v>
      </c>
      <c r="V305">
        <v>120</v>
      </c>
      <c r="W305">
        <v>84</v>
      </c>
      <c r="X305">
        <v>36</v>
      </c>
      <c r="Y305">
        <v>786.5363959</v>
      </c>
      <c r="Z305">
        <v>18946.666669999999</v>
      </c>
      <c r="AA305">
        <v>0.20724841699999999</v>
      </c>
      <c r="AB305">
        <v>228.0508561</v>
      </c>
      <c r="AC305">
        <v>0</v>
      </c>
      <c r="AD305">
        <v>3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38557.122000000003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F305" t="s">
        <v>265</v>
      </c>
      <c r="BG305">
        <v>0</v>
      </c>
      <c r="BH305">
        <v>202403</v>
      </c>
      <c r="BI305">
        <v>291</v>
      </c>
      <c r="BJ305">
        <v>36</v>
      </c>
      <c r="BK305">
        <v>12852.374</v>
      </c>
      <c r="BL305">
        <v>-228.0508561</v>
      </c>
      <c r="BM305">
        <v>0.134094407</v>
      </c>
      <c r="BN305">
        <v>120</v>
      </c>
      <c r="BO305">
        <v>84</v>
      </c>
      <c r="BP305">
        <v>786.5363959</v>
      </c>
      <c r="BQ305">
        <v>12</v>
      </c>
      <c r="BR305" s="23">
        <v>0.21</v>
      </c>
      <c r="BS305">
        <v>3</v>
      </c>
      <c r="BU305">
        <v>0</v>
      </c>
      <c r="BV305">
        <v>0</v>
      </c>
      <c r="BY305">
        <v>0</v>
      </c>
      <c r="BZ305" s="9">
        <v>12375.94</v>
      </c>
      <c r="CA305">
        <v>-88.62</v>
      </c>
      <c r="CB305">
        <v>-139.29</v>
      </c>
      <c r="CC305">
        <v>-227.91</v>
      </c>
      <c r="CM305">
        <v>3</v>
      </c>
      <c r="CN305">
        <v>3</v>
      </c>
      <c r="CO305">
        <v>1.41</v>
      </c>
      <c r="CP305" s="9">
        <v>38557.120000000003</v>
      </c>
      <c r="CQ305" s="9">
        <v>17495.22</v>
      </c>
      <c r="CR305" s="9">
        <v>12852.37</v>
      </c>
      <c r="CS305" s="9">
        <v>12377.49</v>
      </c>
      <c r="CT305">
        <v>614.04</v>
      </c>
      <c r="CU305">
        <v>318.95</v>
      </c>
      <c r="CV305">
        <v>180.64</v>
      </c>
      <c r="CW305">
        <v>124.01</v>
      </c>
      <c r="CX305">
        <v>433.4</v>
      </c>
      <c r="CY305">
        <v>194.94</v>
      </c>
      <c r="DA305">
        <v>-0.804629331</v>
      </c>
      <c r="DB305">
        <v>0.56871213499999995</v>
      </c>
      <c r="DC305">
        <v>-0.804629331</v>
      </c>
      <c r="FK305" s="9"/>
      <c r="FO305">
        <v>2</v>
      </c>
      <c r="FR305">
        <v>1</v>
      </c>
      <c r="FS305">
        <v>0</v>
      </c>
      <c r="FT305">
        <v>1</v>
      </c>
      <c r="FU305">
        <v>0</v>
      </c>
      <c r="FV305">
        <v>0</v>
      </c>
      <c r="FW305">
        <v>1</v>
      </c>
      <c r="FX305">
        <v>0</v>
      </c>
      <c r="FY305">
        <v>-8.0769039999999993E-3</v>
      </c>
      <c r="FZ305">
        <v>7.7388370000000001E-3</v>
      </c>
      <c r="GA305">
        <v>0</v>
      </c>
      <c r="GB305">
        <v>0</v>
      </c>
      <c r="GC305">
        <v>0</v>
      </c>
      <c r="GD305">
        <v>0</v>
      </c>
      <c r="GK305">
        <v>0</v>
      </c>
      <c r="GL305">
        <v>0</v>
      </c>
      <c r="GM305">
        <v>0</v>
      </c>
      <c r="GN305">
        <v>1</v>
      </c>
      <c r="GO305">
        <v>0</v>
      </c>
      <c r="GP305">
        <v>1</v>
      </c>
      <c r="GQ305">
        <v>0</v>
      </c>
      <c r="GR305">
        <v>0</v>
      </c>
      <c r="GS305">
        <v>0</v>
      </c>
      <c r="GT305">
        <v>0</v>
      </c>
      <c r="GU305">
        <v>1</v>
      </c>
      <c r="GV305">
        <v>0</v>
      </c>
      <c r="GW305">
        <v>0</v>
      </c>
      <c r="GY305">
        <v>-1.1124261E-2</v>
      </c>
      <c r="GZ305">
        <v>1.1126319000000001E-2</v>
      </c>
      <c r="HA305">
        <v>0</v>
      </c>
      <c r="HB305">
        <v>0</v>
      </c>
      <c r="HC305">
        <v>0</v>
      </c>
      <c r="HD305">
        <v>1</v>
      </c>
    </row>
    <row r="306" spans="9:212">
      <c r="I306" t="s">
        <v>264</v>
      </c>
      <c r="J306">
        <v>120</v>
      </c>
      <c r="K306">
        <v>292</v>
      </c>
      <c r="L306">
        <v>202404</v>
      </c>
      <c r="M306">
        <v>83</v>
      </c>
      <c r="N306">
        <v>3</v>
      </c>
      <c r="O306">
        <v>0</v>
      </c>
      <c r="P306">
        <v>38376.486499999999</v>
      </c>
      <c r="Q306">
        <v>180.63550000000001</v>
      </c>
      <c r="R306">
        <v>431.39662070000003</v>
      </c>
      <c r="S306">
        <v>0</v>
      </c>
      <c r="T306">
        <v>0</v>
      </c>
      <c r="U306">
        <v>0.134094407</v>
      </c>
      <c r="V306">
        <v>120</v>
      </c>
      <c r="W306">
        <v>83</v>
      </c>
      <c r="X306">
        <v>37</v>
      </c>
      <c r="Y306">
        <v>786.5363959</v>
      </c>
      <c r="Z306">
        <v>18946.666669999999</v>
      </c>
      <c r="AA306">
        <v>0.20724841699999999</v>
      </c>
      <c r="AB306">
        <v>228.0508561</v>
      </c>
      <c r="AC306">
        <v>0</v>
      </c>
      <c r="AD306">
        <v>3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38376.486499999999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F306" t="s">
        <v>265</v>
      </c>
      <c r="BG306">
        <v>0</v>
      </c>
      <c r="BH306">
        <v>202404</v>
      </c>
      <c r="BI306">
        <v>292</v>
      </c>
      <c r="BJ306">
        <v>37</v>
      </c>
      <c r="BK306">
        <v>12792.16217</v>
      </c>
      <c r="BL306">
        <v>-228.0508561</v>
      </c>
      <c r="BM306">
        <v>0.134094407</v>
      </c>
      <c r="BN306">
        <v>120</v>
      </c>
      <c r="BO306">
        <v>83</v>
      </c>
      <c r="BP306">
        <v>786.5363959</v>
      </c>
      <c r="BQ306">
        <v>12</v>
      </c>
      <c r="BR306" s="23">
        <v>0.21</v>
      </c>
      <c r="BS306">
        <v>4</v>
      </c>
      <c r="BU306">
        <v>0</v>
      </c>
      <c r="BV306">
        <v>0</v>
      </c>
      <c r="BY306">
        <v>0</v>
      </c>
      <c r="BZ306" s="9">
        <v>12286.33</v>
      </c>
      <c r="CA306">
        <v>-89.61</v>
      </c>
      <c r="CB306">
        <v>-138.30000000000001</v>
      </c>
      <c r="CC306">
        <v>-227.91</v>
      </c>
      <c r="CM306">
        <v>3</v>
      </c>
      <c r="CN306">
        <v>3</v>
      </c>
      <c r="CO306">
        <v>1.39</v>
      </c>
      <c r="CP306" s="9">
        <v>38376.49</v>
      </c>
      <c r="CQ306" s="9">
        <v>17058.68</v>
      </c>
      <c r="CR306" s="9">
        <v>12792.16</v>
      </c>
      <c r="CS306" s="9">
        <v>12287.75</v>
      </c>
      <c r="CT306">
        <v>612.03</v>
      </c>
      <c r="CU306">
        <v>313.39</v>
      </c>
      <c r="CV306">
        <v>180.64</v>
      </c>
      <c r="CW306">
        <v>123.22</v>
      </c>
      <c r="CX306">
        <v>431.4</v>
      </c>
      <c r="CY306">
        <v>190.18</v>
      </c>
      <c r="DA306">
        <v>-0.96350698000000001</v>
      </c>
      <c r="DB306">
        <v>0.56649557800000006</v>
      </c>
      <c r="DC306">
        <v>-0.96350698000000001</v>
      </c>
      <c r="FK306" s="9"/>
      <c r="FO306">
        <v>2</v>
      </c>
      <c r="FR306">
        <v>1</v>
      </c>
      <c r="FS306">
        <v>0</v>
      </c>
      <c r="FT306">
        <v>1</v>
      </c>
      <c r="FU306">
        <v>0</v>
      </c>
      <c r="FV306">
        <v>0</v>
      </c>
      <c r="FW306">
        <v>1</v>
      </c>
      <c r="FX306">
        <v>0</v>
      </c>
      <c r="FY306">
        <v>0.175178897</v>
      </c>
      <c r="FZ306">
        <v>7.4028100000000001E-3</v>
      </c>
      <c r="GA306">
        <v>0</v>
      </c>
      <c r="GB306">
        <v>0</v>
      </c>
      <c r="GC306">
        <v>0</v>
      </c>
      <c r="GD306">
        <v>0</v>
      </c>
      <c r="GK306">
        <v>0</v>
      </c>
      <c r="GL306">
        <v>0</v>
      </c>
      <c r="GM306">
        <v>0</v>
      </c>
      <c r="GN306">
        <v>1</v>
      </c>
      <c r="GO306">
        <v>0</v>
      </c>
      <c r="GP306">
        <v>1</v>
      </c>
      <c r="GQ306">
        <v>0</v>
      </c>
      <c r="GR306">
        <v>0</v>
      </c>
      <c r="GS306">
        <v>0</v>
      </c>
      <c r="GT306">
        <v>0</v>
      </c>
      <c r="GU306">
        <v>1</v>
      </c>
      <c r="GV306">
        <v>0</v>
      </c>
      <c r="GW306">
        <v>0</v>
      </c>
      <c r="GY306">
        <v>-0.178335243</v>
      </c>
      <c r="GZ306">
        <v>8.9097610000000004E-3</v>
      </c>
      <c r="HA306">
        <v>0</v>
      </c>
      <c r="HB306">
        <v>0</v>
      </c>
      <c r="HC306">
        <v>0</v>
      </c>
      <c r="HD306">
        <v>1</v>
      </c>
    </row>
    <row r="307" spans="9:212">
      <c r="I307" t="s">
        <v>264</v>
      </c>
      <c r="J307">
        <v>120</v>
      </c>
      <c r="K307">
        <v>293</v>
      </c>
      <c r="L307">
        <v>202405</v>
      </c>
      <c r="M307">
        <v>82</v>
      </c>
      <c r="N307">
        <v>3</v>
      </c>
      <c r="O307">
        <v>0</v>
      </c>
      <c r="P307">
        <v>38195.851000000002</v>
      </c>
      <c r="Q307">
        <v>180.63550000000001</v>
      </c>
      <c r="R307">
        <v>429.3930684</v>
      </c>
      <c r="S307">
        <v>0</v>
      </c>
      <c r="T307">
        <v>0</v>
      </c>
      <c r="U307">
        <v>0.134094407</v>
      </c>
      <c r="V307">
        <v>120</v>
      </c>
      <c r="W307">
        <v>82</v>
      </c>
      <c r="X307">
        <v>38</v>
      </c>
      <c r="Y307">
        <v>786.5363959</v>
      </c>
      <c r="Z307">
        <v>18946.666669999999</v>
      </c>
      <c r="AA307">
        <v>0.20724841699999999</v>
      </c>
      <c r="AB307">
        <v>228.0508561</v>
      </c>
      <c r="AC307">
        <v>0</v>
      </c>
      <c r="AD307">
        <v>3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38195.851000000002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F307" t="s">
        <v>265</v>
      </c>
      <c r="BG307">
        <v>0</v>
      </c>
      <c r="BH307">
        <v>202405</v>
      </c>
      <c r="BI307">
        <v>293</v>
      </c>
      <c r="BJ307">
        <v>38</v>
      </c>
      <c r="BK307">
        <v>12731.95033</v>
      </c>
      <c r="BL307">
        <v>-228.0508561</v>
      </c>
      <c r="BM307">
        <v>0.134094407</v>
      </c>
      <c r="BN307">
        <v>120</v>
      </c>
      <c r="BO307">
        <v>82</v>
      </c>
      <c r="BP307">
        <v>786.5363959</v>
      </c>
      <c r="BQ307">
        <v>12</v>
      </c>
      <c r="BR307" s="23">
        <v>0.21</v>
      </c>
      <c r="BS307">
        <v>5</v>
      </c>
      <c r="BU307">
        <v>0</v>
      </c>
      <c r="BV307">
        <v>0</v>
      </c>
      <c r="BY307">
        <v>0</v>
      </c>
      <c r="BZ307" s="9">
        <v>12195.71</v>
      </c>
      <c r="CA307">
        <v>-90.61</v>
      </c>
      <c r="CB307">
        <v>-137.29</v>
      </c>
      <c r="CC307">
        <v>-227.91</v>
      </c>
      <c r="CM307">
        <v>3</v>
      </c>
      <c r="CN307">
        <v>3</v>
      </c>
      <c r="CO307">
        <v>1.36</v>
      </c>
      <c r="CP307" s="9">
        <v>38195.85</v>
      </c>
      <c r="CQ307" s="9">
        <v>16630.240000000002</v>
      </c>
      <c r="CR307" s="9">
        <v>12731.95</v>
      </c>
      <c r="CS307" s="9">
        <v>12196.98</v>
      </c>
      <c r="CT307">
        <v>610.03</v>
      </c>
      <c r="CU307">
        <v>307.83999999999997</v>
      </c>
      <c r="CV307">
        <v>180.64</v>
      </c>
      <c r="CW307">
        <v>122.39</v>
      </c>
      <c r="CX307">
        <v>429.39</v>
      </c>
      <c r="CY307">
        <v>185.45</v>
      </c>
      <c r="DA307">
        <v>-0.81514085400000003</v>
      </c>
      <c r="DB307">
        <v>0.56570681499999997</v>
      </c>
      <c r="DC307">
        <v>-0.81514085400000003</v>
      </c>
      <c r="FK307" s="9"/>
      <c r="FO307">
        <v>2</v>
      </c>
      <c r="FR307">
        <v>1</v>
      </c>
      <c r="FS307">
        <v>0</v>
      </c>
      <c r="FT307">
        <v>1</v>
      </c>
      <c r="FU307">
        <v>0</v>
      </c>
      <c r="FV307">
        <v>0</v>
      </c>
      <c r="FW307">
        <v>1</v>
      </c>
      <c r="FX307">
        <v>0</v>
      </c>
      <c r="FY307">
        <v>-0.16715345700000001</v>
      </c>
      <c r="FZ307">
        <v>8.4753320000000004E-3</v>
      </c>
      <c r="GA307">
        <v>0</v>
      </c>
      <c r="GB307">
        <v>0</v>
      </c>
      <c r="GC307">
        <v>0</v>
      </c>
      <c r="GD307">
        <v>0</v>
      </c>
      <c r="GK307">
        <v>0</v>
      </c>
      <c r="GL307">
        <v>0</v>
      </c>
      <c r="GM307">
        <v>0</v>
      </c>
      <c r="GN307">
        <v>1</v>
      </c>
      <c r="GO307">
        <v>0</v>
      </c>
      <c r="GP307">
        <v>1</v>
      </c>
      <c r="GQ307">
        <v>0</v>
      </c>
      <c r="GR307">
        <v>0</v>
      </c>
      <c r="GS307">
        <v>0</v>
      </c>
      <c r="GT307">
        <v>0</v>
      </c>
      <c r="GU307">
        <v>1</v>
      </c>
      <c r="GV307">
        <v>0</v>
      </c>
      <c r="GW307">
        <v>0</v>
      </c>
      <c r="GY307">
        <v>-3.8302450000000002E-2</v>
      </c>
      <c r="GZ307">
        <v>8.1209990000000003E-3</v>
      </c>
      <c r="HA307">
        <v>0</v>
      </c>
      <c r="HB307">
        <v>0</v>
      </c>
      <c r="HC307">
        <v>0</v>
      </c>
      <c r="HD307">
        <v>1</v>
      </c>
    </row>
    <row r="308" spans="9:212">
      <c r="I308" t="s">
        <v>264</v>
      </c>
      <c r="J308">
        <v>120</v>
      </c>
      <c r="K308">
        <v>294</v>
      </c>
      <c r="L308">
        <v>202406</v>
      </c>
      <c r="M308">
        <v>81</v>
      </c>
      <c r="N308">
        <v>3</v>
      </c>
      <c r="O308">
        <v>0</v>
      </c>
      <c r="P308">
        <v>38015.215499999998</v>
      </c>
      <c r="Q308">
        <v>180.63550000000001</v>
      </c>
      <c r="R308">
        <v>427.3895162</v>
      </c>
      <c r="S308">
        <v>0</v>
      </c>
      <c r="T308">
        <v>0</v>
      </c>
      <c r="U308">
        <v>0.134094407</v>
      </c>
      <c r="V308">
        <v>120</v>
      </c>
      <c r="W308">
        <v>81</v>
      </c>
      <c r="X308">
        <v>39</v>
      </c>
      <c r="Y308">
        <v>786.5363959</v>
      </c>
      <c r="Z308">
        <v>18946.666669999999</v>
      </c>
      <c r="AA308">
        <v>0.20724841699999999</v>
      </c>
      <c r="AB308">
        <v>228.0508561</v>
      </c>
      <c r="AC308">
        <v>0</v>
      </c>
      <c r="AD308">
        <v>3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38015.215499999998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F308" t="s">
        <v>265</v>
      </c>
      <c r="BG308">
        <v>0</v>
      </c>
      <c r="BH308">
        <v>202406</v>
      </c>
      <c r="BI308">
        <v>294</v>
      </c>
      <c r="BJ308">
        <v>39</v>
      </c>
      <c r="BK308">
        <v>12671.738499999999</v>
      </c>
      <c r="BL308">
        <v>-228.0508561</v>
      </c>
      <c r="BM308">
        <v>0.134094407</v>
      </c>
      <c r="BN308">
        <v>120</v>
      </c>
      <c r="BO308">
        <v>81</v>
      </c>
      <c r="BP308">
        <v>786.5363959</v>
      </c>
      <c r="BQ308">
        <v>12</v>
      </c>
      <c r="BR308" s="23">
        <v>0.21</v>
      </c>
      <c r="BS308">
        <v>6</v>
      </c>
      <c r="BU308">
        <v>0</v>
      </c>
      <c r="BV308">
        <v>0</v>
      </c>
      <c r="BY308">
        <v>0</v>
      </c>
      <c r="BZ308" s="9">
        <v>12104.09</v>
      </c>
      <c r="CA308">
        <v>-91.63</v>
      </c>
      <c r="CB308">
        <v>-136.28</v>
      </c>
      <c r="CC308">
        <v>-227.91</v>
      </c>
      <c r="CM308">
        <v>3</v>
      </c>
      <c r="CN308">
        <v>3</v>
      </c>
      <c r="CO308">
        <v>1.34</v>
      </c>
      <c r="CP308" s="9">
        <v>38015.22</v>
      </c>
      <c r="CQ308" s="9">
        <v>16217.13</v>
      </c>
      <c r="CR308" s="9">
        <v>12671.74</v>
      </c>
      <c r="CS308" s="9">
        <v>12105.32</v>
      </c>
      <c r="CT308">
        <v>608.03</v>
      </c>
      <c r="CU308">
        <v>302.44</v>
      </c>
      <c r="CV308">
        <v>180.64</v>
      </c>
      <c r="CW308">
        <v>121.58</v>
      </c>
      <c r="CX308">
        <v>427.39</v>
      </c>
      <c r="CY308">
        <v>180.86</v>
      </c>
      <c r="DA308">
        <v>-0.79060335999999998</v>
      </c>
      <c r="DB308">
        <v>0.56537293399999999</v>
      </c>
      <c r="DC308">
        <v>-0.79060335999999998</v>
      </c>
      <c r="FK308" s="9"/>
      <c r="FO308">
        <v>2</v>
      </c>
      <c r="FR308">
        <v>1</v>
      </c>
      <c r="FS308">
        <v>0</v>
      </c>
      <c r="FT308">
        <v>1</v>
      </c>
      <c r="FU308">
        <v>0</v>
      </c>
      <c r="FV308">
        <v>0</v>
      </c>
      <c r="FW308">
        <v>1</v>
      </c>
      <c r="FX308">
        <v>0</v>
      </c>
      <c r="FY308">
        <v>-0.11834704</v>
      </c>
      <c r="FZ308">
        <v>8.7856219999999999E-3</v>
      </c>
      <c r="GA308">
        <v>0</v>
      </c>
      <c r="GB308">
        <v>0</v>
      </c>
      <c r="GC308">
        <v>0</v>
      </c>
      <c r="GD308">
        <v>0</v>
      </c>
      <c r="GK308">
        <v>0</v>
      </c>
      <c r="GL308">
        <v>0</v>
      </c>
      <c r="GM308">
        <v>0</v>
      </c>
      <c r="GN308">
        <v>1</v>
      </c>
      <c r="GO308">
        <v>0</v>
      </c>
      <c r="GP308">
        <v>1</v>
      </c>
      <c r="GQ308">
        <v>0</v>
      </c>
      <c r="GR308">
        <v>0</v>
      </c>
      <c r="GS308">
        <v>0</v>
      </c>
      <c r="GT308">
        <v>0</v>
      </c>
      <c r="GU308">
        <v>1</v>
      </c>
      <c r="GV308">
        <v>0</v>
      </c>
      <c r="GW308">
        <v>0</v>
      </c>
      <c r="GY308">
        <v>-2.209829E-2</v>
      </c>
      <c r="GZ308">
        <v>7.787118E-3</v>
      </c>
      <c r="HA308">
        <v>0</v>
      </c>
      <c r="HB308">
        <v>0</v>
      </c>
      <c r="HC308">
        <v>0</v>
      </c>
      <c r="HD308">
        <v>1</v>
      </c>
    </row>
    <row r="309" spans="9:212">
      <c r="I309" t="s">
        <v>264</v>
      </c>
      <c r="J309">
        <v>120</v>
      </c>
      <c r="K309">
        <v>295</v>
      </c>
      <c r="L309">
        <v>202407</v>
      </c>
      <c r="M309">
        <v>80</v>
      </c>
      <c r="N309">
        <v>3</v>
      </c>
      <c r="O309">
        <v>0</v>
      </c>
      <c r="P309">
        <v>37834.58</v>
      </c>
      <c r="Q309">
        <v>180.63550000000001</v>
      </c>
      <c r="R309">
        <v>425.385964</v>
      </c>
      <c r="S309">
        <v>0</v>
      </c>
      <c r="T309">
        <v>0</v>
      </c>
      <c r="U309">
        <v>0.134094407</v>
      </c>
      <c r="V309">
        <v>120</v>
      </c>
      <c r="W309">
        <v>80</v>
      </c>
      <c r="X309">
        <v>40</v>
      </c>
      <c r="Y309">
        <v>786.5363959</v>
      </c>
      <c r="Z309">
        <v>18946.666669999999</v>
      </c>
      <c r="AA309">
        <v>0.20724841699999999</v>
      </c>
      <c r="AB309">
        <v>228.0508561</v>
      </c>
      <c r="AC309">
        <v>0</v>
      </c>
      <c r="AD309">
        <v>3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37834.58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F309" t="s">
        <v>265</v>
      </c>
      <c r="BG309">
        <v>0</v>
      </c>
      <c r="BH309">
        <v>202407</v>
      </c>
      <c r="BI309">
        <v>295</v>
      </c>
      <c r="BJ309">
        <v>40</v>
      </c>
      <c r="BK309">
        <v>12611.526669999999</v>
      </c>
      <c r="BL309">
        <v>-228.0508561</v>
      </c>
      <c r="BM309">
        <v>0.134094407</v>
      </c>
      <c r="BN309">
        <v>120</v>
      </c>
      <c r="BO309">
        <v>80</v>
      </c>
      <c r="BP309">
        <v>786.5363959</v>
      </c>
      <c r="BQ309">
        <v>12</v>
      </c>
      <c r="BR309" s="23">
        <v>0.21</v>
      </c>
      <c r="BS309">
        <v>7</v>
      </c>
      <c r="BU309">
        <v>0</v>
      </c>
      <c r="BV309">
        <v>0</v>
      </c>
      <c r="BY309">
        <v>0</v>
      </c>
      <c r="BZ309" s="9">
        <v>12011.44</v>
      </c>
      <c r="CA309">
        <v>-92.65</v>
      </c>
      <c r="CB309">
        <v>-135.26</v>
      </c>
      <c r="CC309">
        <v>-227.91</v>
      </c>
      <c r="CM309">
        <v>3</v>
      </c>
      <c r="CN309">
        <v>3</v>
      </c>
      <c r="CO309">
        <v>1.32</v>
      </c>
      <c r="CP309" s="9">
        <v>37834.58</v>
      </c>
      <c r="CQ309" s="9">
        <v>15818.01</v>
      </c>
      <c r="CR309" s="9">
        <v>12611.53</v>
      </c>
      <c r="CS309" s="9">
        <v>12012.77</v>
      </c>
      <c r="CT309">
        <v>606.02</v>
      </c>
      <c r="CU309">
        <v>297.14</v>
      </c>
      <c r="CV309">
        <v>180.64</v>
      </c>
      <c r="CW309">
        <v>120.79</v>
      </c>
      <c r="CX309">
        <v>425.39</v>
      </c>
      <c r="CY309">
        <v>176.35</v>
      </c>
      <c r="DA309">
        <v>-0.75401248099999996</v>
      </c>
      <c r="DB309">
        <v>0.56597050199999999</v>
      </c>
      <c r="DC309">
        <v>-0.75401248099999996</v>
      </c>
      <c r="FK309" s="9"/>
      <c r="FO309">
        <v>2</v>
      </c>
      <c r="FR309">
        <v>1</v>
      </c>
      <c r="FS309">
        <v>0</v>
      </c>
      <c r="FT309">
        <v>1</v>
      </c>
      <c r="FU309">
        <v>0</v>
      </c>
      <c r="FV309">
        <v>0</v>
      </c>
      <c r="FW309">
        <v>1</v>
      </c>
      <c r="FX309">
        <v>0</v>
      </c>
      <c r="FY309">
        <v>-1.1124261E-2</v>
      </c>
      <c r="FZ309">
        <v>1.1126319000000001E-2</v>
      </c>
      <c r="GA309">
        <v>0</v>
      </c>
      <c r="GB309">
        <v>0</v>
      </c>
      <c r="GC309">
        <v>0</v>
      </c>
      <c r="GD309">
        <v>0</v>
      </c>
      <c r="GK309">
        <v>0</v>
      </c>
      <c r="GL309">
        <v>0</v>
      </c>
      <c r="GM309">
        <v>0</v>
      </c>
      <c r="GN309">
        <v>1</v>
      </c>
      <c r="GO309">
        <v>0</v>
      </c>
      <c r="GP309">
        <v>1</v>
      </c>
      <c r="GQ309">
        <v>0</v>
      </c>
      <c r="GR309">
        <v>0</v>
      </c>
      <c r="GS309">
        <v>0</v>
      </c>
      <c r="GT309">
        <v>0</v>
      </c>
      <c r="GU309">
        <v>1</v>
      </c>
      <c r="GV309">
        <v>0</v>
      </c>
      <c r="GW309">
        <v>0</v>
      </c>
      <c r="GY309">
        <v>6.1592549999999998E-3</v>
      </c>
      <c r="GZ309">
        <v>8.3846849999999994E-3</v>
      </c>
      <c r="HA309">
        <v>0</v>
      </c>
      <c r="HB309">
        <v>0</v>
      </c>
      <c r="HC309">
        <v>0</v>
      </c>
      <c r="HD309">
        <v>1</v>
      </c>
    </row>
    <row r="310" spans="9:212">
      <c r="I310" t="s">
        <v>264</v>
      </c>
      <c r="J310">
        <v>120</v>
      </c>
      <c r="K310">
        <v>296</v>
      </c>
      <c r="L310">
        <v>202408</v>
      </c>
      <c r="M310">
        <v>79</v>
      </c>
      <c r="N310">
        <v>3</v>
      </c>
      <c r="O310">
        <v>0</v>
      </c>
      <c r="P310">
        <v>37653.944499999998</v>
      </c>
      <c r="Q310">
        <v>180.63550000000001</v>
      </c>
      <c r="R310">
        <v>423.3824118</v>
      </c>
      <c r="S310">
        <v>0</v>
      </c>
      <c r="T310">
        <v>0</v>
      </c>
      <c r="U310">
        <v>0.134094407</v>
      </c>
      <c r="V310">
        <v>120</v>
      </c>
      <c r="W310">
        <v>79</v>
      </c>
      <c r="X310">
        <v>41</v>
      </c>
      <c r="Y310">
        <v>786.5363959</v>
      </c>
      <c r="Z310">
        <v>18946.666669999999</v>
      </c>
      <c r="AA310">
        <v>0.20724841699999999</v>
      </c>
      <c r="AB310">
        <v>228.0508561</v>
      </c>
      <c r="AC310">
        <v>0</v>
      </c>
      <c r="AD310">
        <v>3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37653.944499999998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F310" t="s">
        <v>265</v>
      </c>
      <c r="BG310">
        <v>0</v>
      </c>
      <c r="BH310">
        <v>202408</v>
      </c>
      <c r="BI310">
        <v>296</v>
      </c>
      <c r="BJ310">
        <v>41</v>
      </c>
      <c r="BK310">
        <v>12551.314829999999</v>
      </c>
      <c r="BL310">
        <v>-228.0508561</v>
      </c>
      <c r="BM310">
        <v>0.134094407</v>
      </c>
      <c r="BN310">
        <v>120</v>
      </c>
      <c r="BO310">
        <v>79</v>
      </c>
      <c r="BP310">
        <v>786.5363959</v>
      </c>
      <c r="BQ310">
        <v>12</v>
      </c>
      <c r="BR310" s="23">
        <v>0.21</v>
      </c>
      <c r="BS310">
        <v>8</v>
      </c>
      <c r="BU310">
        <v>0</v>
      </c>
      <c r="BV310">
        <v>0</v>
      </c>
      <c r="BY310">
        <v>0</v>
      </c>
      <c r="BZ310" s="9">
        <v>11917.76</v>
      </c>
      <c r="CA310">
        <v>-93.68</v>
      </c>
      <c r="CB310">
        <v>-134.22</v>
      </c>
      <c r="CC310">
        <v>-227.91</v>
      </c>
      <c r="CM310">
        <v>3</v>
      </c>
      <c r="CN310">
        <v>3</v>
      </c>
      <c r="CO310">
        <v>1.29</v>
      </c>
      <c r="CP310" s="9">
        <v>37653.94</v>
      </c>
      <c r="CQ310" s="9">
        <v>15422.97</v>
      </c>
      <c r="CR310" s="9">
        <v>12551.31</v>
      </c>
      <c r="CS310" s="9">
        <v>11919.14</v>
      </c>
      <c r="CT310">
        <v>604.02</v>
      </c>
      <c r="CU310">
        <v>291.95</v>
      </c>
      <c r="CV310">
        <v>180.64</v>
      </c>
      <c r="CW310">
        <v>120</v>
      </c>
      <c r="CX310">
        <v>423.38</v>
      </c>
      <c r="CY310">
        <v>171.95</v>
      </c>
      <c r="DA310">
        <v>-0.75375541199999996</v>
      </c>
      <c r="DB310">
        <v>0.56738502899999999</v>
      </c>
      <c r="DC310">
        <v>-0.75375541199999996</v>
      </c>
      <c r="FK310" s="9"/>
      <c r="FO310">
        <v>2</v>
      </c>
      <c r="FR310">
        <v>1</v>
      </c>
      <c r="FS310">
        <v>0</v>
      </c>
      <c r="FT310">
        <v>1</v>
      </c>
      <c r="FU310">
        <v>0</v>
      </c>
      <c r="FV310">
        <v>0</v>
      </c>
      <c r="FW310">
        <v>1</v>
      </c>
      <c r="FX310">
        <v>0</v>
      </c>
      <c r="FY310">
        <v>-0.178335243</v>
      </c>
      <c r="FZ310">
        <v>8.9097610000000004E-3</v>
      </c>
      <c r="GA310">
        <v>0</v>
      </c>
      <c r="GB310">
        <v>0</v>
      </c>
      <c r="GC310">
        <v>0</v>
      </c>
      <c r="GD310">
        <v>0</v>
      </c>
      <c r="GK310">
        <v>0</v>
      </c>
      <c r="GL310">
        <v>0</v>
      </c>
      <c r="GM310">
        <v>0</v>
      </c>
      <c r="GN310">
        <v>1</v>
      </c>
      <c r="GO310">
        <v>0</v>
      </c>
      <c r="GP310">
        <v>1</v>
      </c>
      <c r="GQ310">
        <v>0</v>
      </c>
      <c r="GR310">
        <v>0</v>
      </c>
      <c r="GS310">
        <v>0</v>
      </c>
      <c r="GT310">
        <v>0</v>
      </c>
      <c r="GU310">
        <v>1</v>
      </c>
      <c r="GV310">
        <v>0</v>
      </c>
      <c r="GW310">
        <v>0</v>
      </c>
      <c r="GY310">
        <v>-1.917008E-3</v>
      </c>
      <c r="GZ310">
        <v>9.7992119999999999E-3</v>
      </c>
      <c r="HA310">
        <v>0</v>
      </c>
      <c r="HB310">
        <v>0</v>
      </c>
      <c r="HC310">
        <v>0</v>
      </c>
      <c r="HD310">
        <v>1</v>
      </c>
    </row>
    <row r="311" spans="9:212">
      <c r="I311" t="s">
        <v>264</v>
      </c>
      <c r="J311">
        <v>120</v>
      </c>
      <c r="K311">
        <v>297</v>
      </c>
      <c r="L311">
        <v>202409</v>
      </c>
      <c r="M311">
        <v>78</v>
      </c>
      <c r="N311">
        <v>3</v>
      </c>
      <c r="O311">
        <v>0</v>
      </c>
      <c r="P311">
        <v>37473.309000000001</v>
      </c>
      <c r="Q311">
        <v>180.63550000000001</v>
      </c>
      <c r="R311">
        <v>421.3788596</v>
      </c>
      <c r="S311">
        <v>0</v>
      </c>
      <c r="T311">
        <v>0</v>
      </c>
      <c r="U311">
        <v>0.134094407</v>
      </c>
      <c r="V311">
        <v>120</v>
      </c>
      <c r="W311">
        <v>78</v>
      </c>
      <c r="X311">
        <v>42</v>
      </c>
      <c r="Y311">
        <v>786.5363959</v>
      </c>
      <c r="Z311">
        <v>18946.666669999999</v>
      </c>
      <c r="AA311">
        <v>0.20724841699999999</v>
      </c>
      <c r="AB311">
        <v>228.0508561</v>
      </c>
      <c r="AC311">
        <v>0</v>
      </c>
      <c r="AD311">
        <v>3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37473.309000000001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F311" t="s">
        <v>265</v>
      </c>
      <c r="BG311">
        <v>0</v>
      </c>
      <c r="BH311">
        <v>202409</v>
      </c>
      <c r="BI311">
        <v>297</v>
      </c>
      <c r="BJ311">
        <v>42</v>
      </c>
      <c r="BK311">
        <v>12491.102999999999</v>
      </c>
      <c r="BL311">
        <v>-228.0508561</v>
      </c>
      <c r="BM311">
        <v>0.134094407</v>
      </c>
      <c r="BN311">
        <v>120</v>
      </c>
      <c r="BO311">
        <v>78</v>
      </c>
      <c r="BP311">
        <v>786.5363959</v>
      </c>
      <c r="BQ311">
        <v>12</v>
      </c>
      <c r="BR311" s="23">
        <v>0.21</v>
      </c>
      <c r="BS311">
        <v>9</v>
      </c>
      <c r="BU311">
        <v>0</v>
      </c>
      <c r="BV311">
        <v>0</v>
      </c>
      <c r="BY311">
        <v>0</v>
      </c>
      <c r="BZ311" s="9">
        <v>11823.02</v>
      </c>
      <c r="CA311">
        <v>-94.73</v>
      </c>
      <c r="CB311">
        <v>-133.18</v>
      </c>
      <c r="CC311">
        <v>-227.91</v>
      </c>
      <c r="CM311">
        <v>3</v>
      </c>
      <c r="CN311">
        <v>3</v>
      </c>
      <c r="CO311">
        <v>1.27</v>
      </c>
      <c r="CP311" s="9">
        <v>37473.31</v>
      </c>
      <c r="CQ311" s="9">
        <v>15034.1</v>
      </c>
      <c r="CR311" s="9">
        <v>12491.1</v>
      </c>
      <c r="CS311" s="9">
        <v>11824.5</v>
      </c>
      <c r="CT311">
        <v>602.01</v>
      </c>
      <c r="CU311">
        <v>286.69</v>
      </c>
      <c r="CV311">
        <v>180.64</v>
      </c>
      <c r="CW311">
        <v>119.16</v>
      </c>
      <c r="CX311">
        <v>421.38</v>
      </c>
      <c r="CY311">
        <v>167.53</v>
      </c>
      <c r="DA311">
        <v>-0.62844349899999996</v>
      </c>
      <c r="DB311">
        <v>0.56650617700000006</v>
      </c>
      <c r="DC311">
        <v>-0.62844349899999996</v>
      </c>
      <c r="FK311" s="9"/>
      <c r="FO311">
        <v>2</v>
      </c>
      <c r="FR311">
        <v>1</v>
      </c>
      <c r="FS311">
        <v>0</v>
      </c>
      <c r="FT311">
        <v>1</v>
      </c>
      <c r="FU311">
        <v>0</v>
      </c>
      <c r="FV311">
        <v>0</v>
      </c>
      <c r="FW311">
        <v>1</v>
      </c>
      <c r="FX311">
        <v>0</v>
      </c>
      <c r="FY311">
        <v>-3.8302450000000002E-2</v>
      </c>
      <c r="FZ311">
        <v>8.1209990000000003E-3</v>
      </c>
      <c r="GA311">
        <v>0</v>
      </c>
      <c r="GB311">
        <v>0</v>
      </c>
      <c r="GC311">
        <v>0</v>
      </c>
      <c r="GD311">
        <v>0</v>
      </c>
      <c r="GK311">
        <v>0</v>
      </c>
      <c r="GL311">
        <v>0</v>
      </c>
      <c r="GM311">
        <v>0</v>
      </c>
      <c r="GN311">
        <v>1</v>
      </c>
      <c r="GO311">
        <v>0</v>
      </c>
      <c r="GP311">
        <v>1</v>
      </c>
      <c r="GQ311">
        <v>0</v>
      </c>
      <c r="GR311">
        <v>0</v>
      </c>
      <c r="GS311">
        <v>0</v>
      </c>
      <c r="GT311">
        <v>0</v>
      </c>
      <c r="GU311">
        <v>1</v>
      </c>
      <c r="GV311">
        <v>0</v>
      </c>
      <c r="GW311">
        <v>0</v>
      </c>
      <c r="GY311">
        <v>0.115061571</v>
      </c>
      <c r="GZ311">
        <v>8.9203600000000004E-3</v>
      </c>
      <c r="HA311">
        <v>0</v>
      </c>
      <c r="HB311">
        <v>0</v>
      </c>
      <c r="HC311">
        <v>0</v>
      </c>
      <c r="HD311">
        <v>1</v>
      </c>
    </row>
    <row r="312" spans="9:212">
      <c r="I312" t="s">
        <v>264</v>
      </c>
      <c r="J312">
        <v>120</v>
      </c>
      <c r="K312">
        <v>298</v>
      </c>
      <c r="L312">
        <v>202410</v>
      </c>
      <c r="M312">
        <v>77</v>
      </c>
      <c r="N312">
        <v>3</v>
      </c>
      <c r="O312">
        <v>0</v>
      </c>
      <c r="P312">
        <v>37292.673499999997</v>
      </c>
      <c r="Q312">
        <v>180.63550000000001</v>
      </c>
      <c r="R312">
        <v>419.3753074</v>
      </c>
      <c r="S312">
        <v>0</v>
      </c>
      <c r="T312">
        <v>0</v>
      </c>
      <c r="U312">
        <v>0.134094407</v>
      </c>
      <c r="V312">
        <v>120</v>
      </c>
      <c r="W312">
        <v>77</v>
      </c>
      <c r="X312">
        <v>43</v>
      </c>
      <c r="Y312">
        <v>786.5363959</v>
      </c>
      <c r="Z312">
        <v>18946.666669999999</v>
      </c>
      <c r="AA312">
        <v>0.20724841699999999</v>
      </c>
      <c r="AB312">
        <v>228.0508561</v>
      </c>
      <c r="AC312">
        <v>0</v>
      </c>
      <c r="AD312">
        <v>3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37292.673499999997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F312" t="s">
        <v>265</v>
      </c>
      <c r="BG312">
        <v>0</v>
      </c>
      <c r="BH312">
        <v>202410</v>
      </c>
      <c r="BI312">
        <v>298</v>
      </c>
      <c r="BJ312">
        <v>43</v>
      </c>
      <c r="BK312">
        <v>12430.891170000001</v>
      </c>
      <c r="BL312">
        <v>-228.0508561</v>
      </c>
      <c r="BM312">
        <v>0.134094407</v>
      </c>
      <c r="BN312">
        <v>120</v>
      </c>
      <c r="BO312">
        <v>77</v>
      </c>
      <c r="BP312">
        <v>786.5363959</v>
      </c>
      <c r="BQ312">
        <v>12</v>
      </c>
      <c r="BR312" s="23">
        <v>0.21</v>
      </c>
      <c r="BS312">
        <v>10</v>
      </c>
      <c r="BU312">
        <v>0</v>
      </c>
      <c r="BV312">
        <v>0</v>
      </c>
      <c r="BY312">
        <v>0</v>
      </c>
      <c r="BZ312" s="9">
        <v>11727.23</v>
      </c>
      <c r="CA312">
        <v>-95.79</v>
      </c>
      <c r="CB312">
        <v>-132.12</v>
      </c>
      <c r="CC312">
        <v>-227.91</v>
      </c>
      <c r="CM312">
        <v>3</v>
      </c>
      <c r="CN312">
        <v>3</v>
      </c>
      <c r="CO312">
        <v>1.25</v>
      </c>
      <c r="CP312" s="9">
        <v>37292.67</v>
      </c>
      <c r="CQ312" s="9">
        <v>14651.25</v>
      </c>
      <c r="CR312" s="9">
        <v>12430.89</v>
      </c>
      <c r="CS312" s="9">
        <v>11728.84</v>
      </c>
      <c r="CT312">
        <v>600.01</v>
      </c>
      <c r="CU312">
        <v>281.47000000000003</v>
      </c>
      <c r="CV312">
        <v>180.64</v>
      </c>
      <c r="CW312">
        <v>118.3</v>
      </c>
      <c r="CX312">
        <v>419.38</v>
      </c>
      <c r="CY312">
        <v>163.18</v>
      </c>
      <c r="DA312">
        <v>-0.55649146100000002</v>
      </c>
      <c r="DB312">
        <v>0.56662318</v>
      </c>
      <c r="DC312">
        <v>-0.55649146100000002</v>
      </c>
      <c r="FK312" s="9"/>
      <c r="FO312">
        <v>2</v>
      </c>
      <c r="FR312">
        <v>1</v>
      </c>
      <c r="FS312">
        <v>0</v>
      </c>
      <c r="FT312">
        <v>1</v>
      </c>
      <c r="FU312">
        <v>0</v>
      </c>
      <c r="FV312">
        <v>0</v>
      </c>
      <c r="FW312">
        <v>1</v>
      </c>
      <c r="FX312">
        <v>0</v>
      </c>
      <c r="FY312">
        <v>-2.209829E-2</v>
      </c>
      <c r="FZ312">
        <v>7.787118E-3</v>
      </c>
      <c r="GA312">
        <v>0</v>
      </c>
      <c r="GB312">
        <v>0</v>
      </c>
      <c r="GC312">
        <v>0</v>
      </c>
      <c r="GD312">
        <v>0</v>
      </c>
      <c r="GK312">
        <v>0</v>
      </c>
      <c r="GL312">
        <v>0</v>
      </c>
      <c r="GM312">
        <v>0</v>
      </c>
      <c r="GN312">
        <v>1</v>
      </c>
      <c r="GO312">
        <v>0</v>
      </c>
      <c r="GP312">
        <v>1</v>
      </c>
      <c r="GQ312">
        <v>0</v>
      </c>
      <c r="GR312">
        <v>0</v>
      </c>
      <c r="GS312">
        <v>0</v>
      </c>
      <c r="GT312">
        <v>0</v>
      </c>
      <c r="GU312">
        <v>1</v>
      </c>
      <c r="GV312">
        <v>0</v>
      </c>
      <c r="GW312">
        <v>0</v>
      </c>
      <c r="GY312">
        <v>0.178680275</v>
      </c>
      <c r="GZ312">
        <v>9.0373629999999996E-3</v>
      </c>
      <c r="HA312">
        <v>0</v>
      </c>
      <c r="HB312">
        <v>0</v>
      </c>
      <c r="HC312">
        <v>0</v>
      </c>
      <c r="HD312">
        <v>1</v>
      </c>
    </row>
    <row r="313" spans="9:212">
      <c r="I313" t="s">
        <v>264</v>
      </c>
      <c r="J313">
        <v>120</v>
      </c>
      <c r="K313">
        <v>299</v>
      </c>
      <c r="L313">
        <v>202411</v>
      </c>
      <c r="M313">
        <v>76</v>
      </c>
      <c r="N313">
        <v>3</v>
      </c>
      <c r="O313">
        <v>0</v>
      </c>
      <c r="P313">
        <v>37112.038</v>
      </c>
      <c r="Q313">
        <v>180.63550000000001</v>
      </c>
      <c r="R313">
        <v>417.3717552</v>
      </c>
      <c r="S313">
        <v>0</v>
      </c>
      <c r="T313">
        <v>0</v>
      </c>
      <c r="U313">
        <v>0.134094407</v>
      </c>
      <c r="V313">
        <v>120</v>
      </c>
      <c r="W313">
        <v>76</v>
      </c>
      <c r="X313">
        <v>44</v>
      </c>
      <c r="Y313">
        <v>786.5363959</v>
      </c>
      <c r="Z313">
        <v>18946.666669999999</v>
      </c>
      <c r="AA313">
        <v>0.20724841699999999</v>
      </c>
      <c r="AB313">
        <v>228.0508561</v>
      </c>
      <c r="AC313">
        <v>0</v>
      </c>
      <c r="AD313">
        <v>3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37112.038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F313" t="s">
        <v>265</v>
      </c>
      <c r="BG313">
        <v>0</v>
      </c>
      <c r="BH313">
        <v>202411</v>
      </c>
      <c r="BI313">
        <v>299</v>
      </c>
      <c r="BJ313">
        <v>44</v>
      </c>
      <c r="BK313">
        <v>12370.679330000001</v>
      </c>
      <c r="BL313">
        <v>-228.0508561</v>
      </c>
      <c r="BM313">
        <v>0.134094407</v>
      </c>
      <c r="BN313">
        <v>120</v>
      </c>
      <c r="BO313">
        <v>76</v>
      </c>
      <c r="BP313">
        <v>786.5363959</v>
      </c>
      <c r="BQ313">
        <v>12</v>
      </c>
      <c r="BR313" s="23">
        <v>0.21</v>
      </c>
      <c r="BS313">
        <v>11</v>
      </c>
      <c r="BU313">
        <v>0</v>
      </c>
      <c r="BV313">
        <v>0</v>
      </c>
      <c r="BY313">
        <v>0</v>
      </c>
      <c r="BZ313" s="9">
        <v>11630.37</v>
      </c>
      <c r="CA313">
        <v>-96.86</v>
      </c>
      <c r="CB313">
        <v>-131.05000000000001</v>
      </c>
      <c r="CC313">
        <v>-227.91</v>
      </c>
      <c r="CM313">
        <v>3</v>
      </c>
      <c r="CN313">
        <v>3</v>
      </c>
      <c r="CO313">
        <v>1.23</v>
      </c>
      <c r="CP313" s="9">
        <v>37112.04</v>
      </c>
      <c r="CQ313" s="9">
        <v>14275.77</v>
      </c>
      <c r="CR313" s="9">
        <v>12370.68</v>
      </c>
      <c r="CS313" s="9">
        <v>11632.07</v>
      </c>
      <c r="CT313">
        <v>598.01</v>
      </c>
      <c r="CU313">
        <v>276.64</v>
      </c>
      <c r="CV313">
        <v>180.64</v>
      </c>
      <c r="CW313">
        <v>117.56</v>
      </c>
      <c r="CX313">
        <v>417.37</v>
      </c>
      <c r="CY313">
        <v>159.07</v>
      </c>
      <c r="DA313">
        <v>-0.73491530699999996</v>
      </c>
      <c r="DB313">
        <v>0.56532465300000001</v>
      </c>
      <c r="DC313">
        <v>-0.73491530699999996</v>
      </c>
      <c r="FK313" s="9"/>
      <c r="FO313">
        <v>2</v>
      </c>
      <c r="FR313">
        <v>1</v>
      </c>
      <c r="FS313">
        <v>0</v>
      </c>
      <c r="FT313">
        <v>1</v>
      </c>
      <c r="FU313">
        <v>0</v>
      </c>
      <c r="FV313">
        <v>0</v>
      </c>
      <c r="FW313">
        <v>1</v>
      </c>
      <c r="FX313">
        <v>0</v>
      </c>
      <c r="FY313">
        <v>6.1592549999999998E-3</v>
      </c>
      <c r="FZ313">
        <v>8.3846849999999994E-3</v>
      </c>
      <c r="GA313">
        <v>0</v>
      </c>
      <c r="GB313">
        <v>0</v>
      </c>
      <c r="GC313">
        <v>0</v>
      </c>
      <c r="GD313">
        <v>0</v>
      </c>
      <c r="GK313">
        <v>0</v>
      </c>
      <c r="GL313">
        <v>0</v>
      </c>
      <c r="GM313">
        <v>0</v>
      </c>
      <c r="GN313">
        <v>1</v>
      </c>
      <c r="GO313">
        <v>0</v>
      </c>
      <c r="GP313">
        <v>1</v>
      </c>
      <c r="GQ313">
        <v>0</v>
      </c>
      <c r="GR313">
        <v>0</v>
      </c>
      <c r="GS313">
        <v>0</v>
      </c>
      <c r="GT313">
        <v>0</v>
      </c>
      <c r="GU313">
        <v>1</v>
      </c>
      <c r="GV313">
        <v>0</v>
      </c>
      <c r="GW313">
        <v>0</v>
      </c>
      <c r="GY313">
        <v>-8.0769039999999993E-3</v>
      </c>
      <c r="GZ313">
        <v>7.7388370000000001E-3</v>
      </c>
      <c r="HA313">
        <v>0</v>
      </c>
      <c r="HB313">
        <v>0</v>
      </c>
      <c r="HC313">
        <v>0</v>
      </c>
      <c r="HD313">
        <v>1</v>
      </c>
    </row>
    <row r="314" spans="9:212">
      <c r="I314" t="s">
        <v>264</v>
      </c>
      <c r="J314">
        <v>120</v>
      </c>
      <c r="K314">
        <v>300</v>
      </c>
      <c r="L314">
        <v>202412</v>
      </c>
      <c r="M314">
        <v>75</v>
      </c>
      <c r="N314">
        <v>3</v>
      </c>
      <c r="O314">
        <v>0</v>
      </c>
      <c r="P314">
        <v>36931.402499999997</v>
      </c>
      <c r="Q314">
        <v>180.63550000000001</v>
      </c>
      <c r="R314">
        <v>415.36820299999999</v>
      </c>
      <c r="S314">
        <v>0</v>
      </c>
      <c r="T314">
        <v>0</v>
      </c>
      <c r="U314">
        <v>0.134094407</v>
      </c>
      <c r="V314">
        <v>120</v>
      </c>
      <c r="W314">
        <v>75</v>
      </c>
      <c r="X314">
        <v>45</v>
      </c>
      <c r="Y314">
        <v>786.5363959</v>
      </c>
      <c r="Z314">
        <v>18946.666669999999</v>
      </c>
      <c r="AA314">
        <v>0.20724841699999999</v>
      </c>
      <c r="AB314">
        <v>228.0508561</v>
      </c>
      <c r="AC314">
        <v>0</v>
      </c>
      <c r="AD314">
        <v>3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36931.402499999997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F314" t="s">
        <v>265</v>
      </c>
      <c r="BG314">
        <v>0</v>
      </c>
      <c r="BH314">
        <v>202412</v>
      </c>
      <c r="BI314">
        <v>300</v>
      </c>
      <c r="BJ314">
        <v>45</v>
      </c>
      <c r="BK314">
        <v>12310.467500000001</v>
      </c>
      <c r="BL314">
        <v>-228.0508561</v>
      </c>
      <c r="BM314">
        <v>0.134094407</v>
      </c>
      <c r="BN314">
        <v>120</v>
      </c>
      <c r="BO314">
        <v>75</v>
      </c>
      <c r="BP314">
        <v>786.5363959</v>
      </c>
      <c r="BQ314">
        <v>12</v>
      </c>
      <c r="BR314" s="23">
        <v>0.21</v>
      </c>
      <c r="BS314">
        <v>12</v>
      </c>
      <c r="BU314">
        <v>0</v>
      </c>
      <c r="BV314">
        <v>0</v>
      </c>
      <c r="BY314">
        <v>0</v>
      </c>
      <c r="BZ314" s="9">
        <v>11532.43</v>
      </c>
      <c r="CA314">
        <v>-97.94</v>
      </c>
      <c r="CB314">
        <v>-129.96</v>
      </c>
      <c r="CC314">
        <v>-227.91</v>
      </c>
      <c r="CM314">
        <v>3</v>
      </c>
      <c r="CN314">
        <v>3</v>
      </c>
      <c r="CO314">
        <v>1.21</v>
      </c>
      <c r="CP314" s="9">
        <v>36931.4</v>
      </c>
      <c r="CQ314" s="9">
        <v>13902.87</v>
      </c>
      <c r="CR314" s="9">
        <v>12310.47</v>
      </c>
      <c r="CS314" s="9">
        <v>11534.19</v>
      </c>
      <c r="CT314">
        <v>596</v>
      </c>
      <c r="CU314">
        <v>271.54000000000002</v>
      </c>
      <c r="CV314">
        <v>180.64</v>
      </c>
      <c r="CW314">
        <v>116.69</v>
      </c>
      <c r="CX314">
        <v>415.37</v>
      </c>
      <c r="CY314">
        <v>154.85</v>
      </c>
      <c r="DA314">
        <v>-0.54332617299999997</v>
      </c>
      <c r="DB314">
        <v>0.56498862699999997</v>
      </c>
      <c r="DC314">
        <v>-0.54332617299999997</v>
      </c>
      <c r="FK314" s="9"/>
      <c r="FO314">
        <v>2</v>
      </c>
      <c r="FR314">
        <v>1</v>
      </c>
      <c r="FS314">
        <v>0</v>
      </c>
      <c r="FT314">
        <v>1</v>
      </c>
      <c r="FU314">
        <v>0</v>
      </c>
      <c r="FV314">
        <v>0</v>
      </c>
      <c r="FW314">
        <v>1</v>
      </c>
      <c r="FX314">
        <v>0</v>
      </c>
      <c r="FY314">
        <v>-1.917008E-3</v>
      </c>
      <c r="FZ314">
        <v>9.7992119999999999E-3</v>
      </c>
      <c r="GA314">
        <v>0</v>
      </c>
      <c r="GB314">
        <v>0</v>
      </c>
      <c r="GC314">
        <v>0</v>
      </c>
      <c r="GD314">
        <v>0</v>
      </c>
      <c r="GK314">
        <v>0</v>
      </c>
      <c r="GL314">
        <v>0</v>
      </c>
      <c r="GM314">
        <v>0</v>
      </c>
      <c r="GN314">
        <v>1</v>
      </c>
      <c r="GO314">
        <v>0</v>
      </c>
      <c r="GP314">
        <v>1</v>
      </c>
      <c r="GQ314">
        <v>0</v>
      </c>
      <c r="GR314">
        <v>0</v>
      </c>
      <c r="GS314">
        <v>0</v>
      </c>
      <c r="GT314">
        <v>0</v>
      </c>
      <c r="GU314">
        <v>1</v>
      </c>
      <c r="GV314">
        <v>0</v>
      </c>
      <c r="GW314">
        <v>0</v>
      </c>
      <c r="GY314">
        <v>0.175178897</v>
      </c>
      <c r="GZ314">
        <v>7.4028100000000001E-3</v>
      </c>
      <c r="HA314">
        <v>0</v>
      </c>
      <c r="HB314">
        <v>0</v>
      </c>
      <c r="HC314">
        <v>0</v>
      </c>
      <c r="HD314">
        <v>1</v>
      </c>
    </row>
    <row r="315" spans="9:212">
      <c r="I315" t="s">
        <v>264</v>
      </c>
      <c r="J315">
        <v>120</v>
      </c>
      <c r="K315">
        <v>301</v>
      </c>
      <c r="L315">
        <v>202501</v>
      </c>
      <c r="M315">
        <v>74</v>
      </c>
      <c r="N315">
        <v>3</v>
      </c>
      <c r="O315">
        <v>0</v>
      </c>
      <c r="P315">
        <v>36750.767</v>
      </c>
      <c r="Q315">
        <v>180.63550000000001</v>
      </c>
      <c r="R315">
        <v>413.36465079999999</v>
      </c>
      <c r="S315">
        <v>0</v>
      </c>
      <c r="T315">
        <v>0</v>
      </c>
      <c r="U315">
        <v>0.134094407</v>
      </c>
      <c r="V315">
        <v>120</v>
      </c>
      <c r="W315">
        <v>74</v>
      </c>
      <c r="X315">
        <v>46</v>
      </c>
      <c r="Y315">
        <v>786.5363959</v>
      </c>
      <c r="Z315">
        <v>18946.666669999999</v>
      </c>
      <c r="AA315">
        <v>0.20724841699999999</v>
      </c>
      <c r="AB315">
        <v>228.0508561</v>
      </c>
      <c r="AC315">
        <v>0</v>
      </c>
      <c r="AD315">
        <v>3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36750.767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F315" t="s">
        <v>265</v>
      </c>
      <c r="BG315">
        <v>0</v>
      </c>
      <c r="BH315">
        <v>202501</v>
      </c>
      <c r="BI315">
        <v>301</v>
      </c>
      <c r="BJ315">
        <v>46</v>
      </c>
      <c r="BK315">
        <v>12250.25567</v>
      </c>
      <c r="BL315">
        <v>-228.0508561</v>
      </c>
      <c r="BM315">
        <v>0.134094407</v>
      </c>
      <c r="BN315">
        <v>120</v>
      </c>
      <c r="BO315">
        <v>74</v>
      </c>
      <c r="BP315">
        <v>786.5363959</v>
      </c>
      <c r="BQ315">
        <v>12</v>
      </c>
      <c r="BR315" s="23">
        <v>0.21</v>
      </c>
      <c r="BS315">
        <v>1</v>
      </c>
      <c r="BU315">
        <v>0</v>
      </c>
      <c r="BV315">
        <v>0</v>
      </c>
      <c r="BY315">
        <v>0</v>
      </c>
      <c r="BZ315" s="9">
        <v>11433.39</v>
      </c>
      <c r="CA315">
        <v>-99.04</v>
      </c>
      <c r="CB315">
        <v>-128.87</v>
      </c>
      <c r="CC315">
        <v>-227.91</v>
      </c>
      <c r="CM315">
        <v>3</v>
      </c>
      <c r="CN315">
        <v>3</v>
      </c>
      <c r="CO315">
        <v>1.18</v>
      </c>
      <c r="CP315" s="9">
        <v>36750.769999999997</v>
      </c>
      <c r="CQ315" s="9">
        <v>13534.75</v>
      </c>
      <c r="CR315" s="9">
        <v>12250.26</v>
      </c>
      <c r="CS315" s="9">
        <v>11435.02</v>
      </c>
      <c r="CT315">
        <v>594</v>
      </c>
      <c r="CU315">
        <v>266.99</v>
      </c>
      <c r="CV315">
        <v>180.64</v>
      </c>
      <c r="CW315">
        <v>116.01</v>
      </c>
      <c r="CX315">
        <v>413.36</v>
      </c>
      <c r="CY315">
        <v>150.97999999999999</v>
      </c>
      <c r="DA315">
        <v>-0.87732519399999997</v>
      </c>
      <c r="DB315">
        <v>0.56606114900000004</v>
      </c>
      <c r="DC315">
        <v>-0.87732519399999997</v>
      </c>
      <c r="FK315" s="9"/>
      <c r="FO315">
        <v>2</v>
      </c>
      <c r="FR315">
        <v>1</v>
      </c>
      <c r="FS315">
        <v>0</v>
      </c>
      <c r="FT315">
        <v>1</v>
      </c>
      <c r="FU315">
        <v>0</v>
      </c>
      <c r="FV315">
        <v>0</v>
      </c>
      <c r="FW315">
        <v>1</v>
      </c>
      <c r="FX315">
        <v>0</v>
      </c>
      <c r="FY315">
        <v>0.115061571</v>
      </c>
      <c r="FZ315">
        <v>8.9203600000000004E-3</v>
      </c>
      <c r="GA315">
        <v>0</v>
      </c>
      <c r="GB315">
        <v>0</v>
      </c>
      <c r="GC315">
        <v>0</v>
      </c>
      <c r="GD315">
        <v>0</v>
      </c>
      <c r="GK315">
        <v>0</v>
      </c>
      <c r="GL315">
        <v>0</v>
      </c>
      <c r="GM315">
        <v>0</v>
      </c>
      <c r="GN315">
        <v>1</v>
      </c>
      <c r="GO315">
        <v>0</v>
      </c>
      <c r="GP315">
        <v>1</v>
      </c>
      <c r="GQ315">
        <v>0</v>
      </c>
      <c r="GR315">
        <v>0</v>
      </c>
      <c r="GS315">
        <v>0</v>
      </c>
      <c r="GT315">
        <v>0</v>
      </c>
      <c r="GU315">
        <v>1</v>
      </c>
      <c r="GV315">
        <v>0</v>
      </c>
      <c r="GW315">
        <v>0</v>
      </c>
      <c r="GY315">
        <v>-0.16715345700000001</v>
      </c>
      <c r="GZ315">
        <v>8.4753320000000004E-3</v>
      </c>
      <c r="HA315">
        <v>0</v>
      </c>
      <c r="HB315">
        <v>0</v>
      </c>
      <c r="HC315">
        <v>0</v>
      </c>
      <c r="HD315">
        <v>1</v>
      </c>
    </row>
    <row r="316" spans="9:212">
      <c r="I316" t="s">
        <v>264</v>
      </c>
      <c r="J316">
        <v>120</v>
      </c>
      <c r="K316">
        <v>302</v>
      </c>
      <c r="L316">
        <v>202502</v>
      </c>
      <c r="M316">
        <v>73</v>
      </c>
      <c r="N316">
        <v>3</v>
      </c>
      <c r="O316">
        <v>0</v>
      </c>
      <c r="P316">
        <v>36570.131500000003</v>
      </c>
      <c r="Q316">
        <v>180.63550000000001</v>
      </c>
      <c r="R316">
        <v>411.36109859999999</v>
      </c>
      <c r="S316">
        <v>0</v>
      </c>
      <c r="T316">
        <v>0</v>
      </c>
      <c r="U316">
        <v>0.134094407</v>
      </c>
      <c r="V316">
        <v>120</v>
      </c>
      <c r="W316">
        <v>73</v>
      </c>
      <c r="X316">
        <v>47</v>
      </c>
      <c r="Y316">
        <v>786.5363959</v>
      </c>
      <c r="Z316">
        <v>18946.666669999999</v>
      </c>
      <c r="AA316">
        <v>0.20724841699999999</v>
      </c>
      <c r="AB316">
        <v>228.0508561</v>
      </c>
      <c r="AC316">
        <v>0</v>
      </c>
      <c r="AD316">
        <v>3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36570.131500000003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F316" t="s">
        <v>265</v>
      </c>
      <c r="BG316">
        <v>0</v>
      </c>
      <c r="BH316">
        <v>202502</v>
      </c>
      <c r="BI316">
        <v>302</v>
      </c>
      <c r="BJ316">
        <v>47</v>
      </c>
      <c r="BK316">
        <v>12190.043830000001</v>
      </c>
      <c r="BL316">
        <v>-228.0508561</v>
      </c>
      <c r="BM316">
        <v>0.134094407</v>
      </c>
      <c r="BN316">
        <v>120</v>
      </c>
      <c r="BO316">
        <v>73</v>
      </c>
      <c r="BP316">
        <v>786.5363959</v>
      </c>
      <c r="BQ316">
        <v>12</v>
      </c>
      <c r="BR316" s="23">
        <v>0.21</v>
      </c>
      <c r="BS316">
        <v>2</v>
      </c>
      <c r="BU316">
        <v>0</v>
      </c>
      <c r="BV316">
        <v>0</v>
      </c>
      <c r="BY316">
        <v>0</v>
      </c>
      <c r="BZ316" s="9">
        <v>11333.25</v>
      </c>
      <c r="CA316">
        <v>-100.14</v>
      </c>
      <c r="CB316">
        <v>-127.76</v>
      </c>
      <c r="CC316">
        <v>-227.91</v>
      </c>
      <c r="CM316">
        <v>3</v>
      </c>
      <c r="CN316">
        <v>3</v>
      </c>
      <c r="CO316">
        <v>1.1599999999999999</v>
      </c>
      <c r="CP316" s="9">
        <v>36570.129999999997</v>
      </c>
      <c r="CQ316" s="9">
        <v>13178.52</v>
      </c>
      <c r="CR316" s="9">
        <v>12190.04</v>
      </c>
      <c r="CS316" s="9">
        <v>11334.83</v>
      </c>
      <c r="CT316">
        <v>592</v>
      </c>
      <c r="CU316">
        <v>262.32</v>
      </c>
      <c r="CV316">
        <v>180.64</v>
      </c>
      <c r="CW316">
        <v>115.26</v>
      </c>
      <c r="CX316">
        <v>411.36</v>
      </c>
      <c r="CY316">
        <v>147.06</v>
      </c>
      <c r="DA316">
        <v>-0.82018544299999996</v>
      </c>
      <c r="DB316">
        <v>0.566371438</v>
      </c>
      <c r="DC316">
        <v>-0.82018544299999996</v>
      </c>
      <c r="FK316" s="9"/>
      <c r="FO316">
        <v>2</v>
      </c>
      <c r="FR316">
        <v>1</v>
      </c>
      <c r="FS316">
        <v>0</v>
      </c>
      <c r="FT316">
        <v>1</v>
      </c>
      <c r="FU316">
        <v>0</v>
      </c>
      <c r="FV316">
        <v>0</v>
      </c>
      <c r="FW316">
        <v>1</v>
      </c>
      <c r="FX316">
        <v>0</v>
      </c>
      <c r="FY316">
        <v>0.178680275</v>
      </c>
      <c r="FZ316">
        <v>9.0373629999999996E-3</v>
      </c>
      <c r="GA316">
        <v>0</v>
      </c>
      <c r="GB316">
        <v>0</v>
      </c>
      <c r="GC316">
        <v>0</v>
      </c>
      <c r="GD316">
        <v>0</v>
      </c>
      <c r="GK316">
        <v>0</v>
      </c>
      <c r="GL316">
        <v>0</v>
      </c>
      <c r="GM316">
        <v>0</v>
      </c>
      <c r="GN316">
        <v>1</v>
      </c>
      <c r="GO316">
        <v>0</v>
      </c>
      <c r="GP316">
        <v>1</v>
      </c>
      <c r="GQ316">
        <v>0</v>
      </c>
      <c r="GR316">
        <v>0</v>
      </c>
      <c r="GS316">
        <v>0</v>
      </c>
      <c r="GT316">
        <v>0</v>
      </c>
      <c r="GU316">
        <v>1</v>
      </c>
      <c r="GV316">
        <v>0</v>
      </c>
      <c r="GW316">
        <v>0</v>
      </c>
      <c r="GY316">
        <v>-0.11834704</v>
      </c>
      <c r="GZ316">
        <v>8.7856219999999999E-3</v>
      </c>
      <c r="HA316">
        <v>0</v>
      </c>
      <c r="HB316">
        <v>0</v>
      </c>
      <c r="HC316">
        <v>0</v>
      </c>
      <c r="HD316">
        <v>1</v>
      </c>
    </row>
    <row r="317" spans="9:212">
      <c r="I317" t="s">
        <v>264</v>
      </c>
      <c r="J317">
        <v>120</v>
      </c>
      <c r="K317">
        <v>303</v>
      </c>
      <c r="L317">
        <v>202503</v>
      </c>
      <c r="M317">
        <v>72</v>
      </c>
      <c r="N317">
        <v>3</v>
      </c>
      <c r="O317">
        <v>0</v>
      </c>
      <c r="P317">
        <v>36389.495999999999</v>
      </c>
      <c r="Q317">
        <v>180.63550000000001</v>
      </c>
      <c r="R317">
        <v>409.35754639999999</v>
      </c>
      <c r="S317">
        <v>0</v>
      </c>
      <c r="T317">
        <v>0</v>
      </c>
      <c r="U317">
        <v>0.134094407</v>
      </c>
      <c r="V317">
        <v>120</v>
      </c>
      <c r="W317">
        <v>72</v>
      </c>
      <c r="X317">
        <v>48</v>
      </c>
      <c r="Y317">
        <v>786.5363959</v>
      </c>
      <c r="Z317">
        <v>18946.666669999999</v>
      </c>
      <c r="AA317">
        <v>0.20724841699999999</v>
      </c>
      <c r="AB317">
        <v>228.0508561</v>
      </c>
      <c r="AC317">
        <v>0</v>
      </c>
      <c r="AD317">
        <v>3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36389.495999999999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F317" t="s">
        <v>265</v>
      </c>
      <c r="BG317">
        <v>0</v>
      </c>
      <c r="BH317">
        <v>202503</v>
      </c>
      <c r="BI317">
        <v>303</v>
      </c>
      <c r="BJ317">
        <v>48</v>
      </c>
      <c r="BK317">
        <v>12129.832</v>
      </c>
      <c r="BL317">
        <v>-228.0508561</v>
      </c>
      <c r="BM317">
        <v>0.134094407</v>
      </c>
      <c r="BN317">
        <v>120</v>
      </c>
      <c r="BO317">
        <v>72</v>
      </c>
      <c r="BP317">
        <v>786.5363959</v>
      </c>
      <c r="BQ317">
        <v>12</v>
      </c>
      <c r="BR317" s="23">
        <v>0.21</v>
      </c>
      <c r="BS317">
        <v>3</v>
      </c>
      <c r="BU317">
        <v>0</v>
      </c>
      <c r="BV317">
        <v>0</v>
      </c>
      <c r="BY317">
        <v>0</v>
      </c>
      <c r="BZ317" s="9">
        <v>11231.99</v>
      </c>
      <c r="CA317">
        <v>-101.26</v>
      </c>
      <c r="CB317">
        <v>-126.64</v>
      </c>
      <c r="CC317">
        <v>-227.91</v>
      </c>
      <c r="CM317">
        <v>3</v>
      </c>
      <c r="CN317">
        <v>3</v>
      </c>
      <c r="CO317">
        <v>1.1399999999999999</v>
      </c>
      <c r="CP317" s="9">
        <v>36389.5</v>
      </c>
      <c r="CQ317" s="9">
        <v>12824.42</v>
      </c>
      <c r="CR317" s="9">
        <v>12129.83</v>
      </c>
      <c r="CS317" s="9">
        <v>11233.4</v>
      </c>
      <c r="CT317">
        <v>589.99</v>
      </c>
      <c r="CU317">
        <v>257.58999999999997</v>
      </c>
      <c r="CV317">
        <v>180.64</v>
      </c>
      <c r="CW317">
        <v>114.45</v>
      </c>
      <c r="CX317">
        <v>409.36</v>
      </c>
      <c r="CY317">
        <v>143.15</v>
      </c>
      <c r="DA317">
        <v>-0.70462933100000003</v>
      </c>
      <c r="DB317">
        <v>0.56871213499999995</v>
      </c>
      <c r="DC317">
        <v>-0.70462933100000003</v>
      </c>
      <c r="FK317" s="9"/>
      <c r="FO317">
        <v>2</v>
      </c>
      <c r="FR317">
        <v>1</v>
      </c>
      <c r="FS317">
        <v>0</v>
      </c>
      <c r="FT317">
        <v>1</v>
      </c>
      <c r="FU317">
        <v>0</v>
      </c>
      <c r="FV317">
        <v>0</v>
      </c>
      <c r="FW317">
        <v>1</v>
      </c>
      <c r="FX317">
        <v>0</v>
      </c>
      <c r="FY317">
        <v>-8.0769039999999993E-3</v>
      </c>
      <c r="FZ317">
        <v>7.7388370000000001E-3</v>
      </c>
      <c r="GA317">
        <v>0</v>
      </c>
      <c r="GB317">
        <v>0</v>
      </c>
      <c r="GC317">
        <v>0</v>
      </c>
      <c r="GD317">
        <v>0</v>
      </c>
      <c r="GK317">
        <v>0</v>
      </c>
      <c r="GL317">
        <v>0</v>
      </c>
      <c r="GM317">
        <v>0</v>
      </c>
      <c r="GN317">
        <v>1</v>
      </c>
      <c r="GO317">
        <v>0</v>
      </c>
      <c r="GP317">
        <v>1</v>
      </c>
      <c r="GQ317">
        <v>0</v>
      </c>
      <c r="GR317">
        <v>0</v>
      </c>
      <c r="GS317">
        <v>0</v>
      </c>
      <c r="GT317">
        <v>0</v>
      </c>
      <c r="GU317">
        <v>1</v>
      </c>
      <c r="GV317">
        <v>0</v>
      </c>
      <c r="GW317">
        <v>0</v>
      </c>
      <c r="GY317">
        <v>-1.1124261E-2</v>
      </c>
      <c r="GZ317">
        <v>1.1126319000000001E-2</v>
      </c>
      <c r="HA317">
        <v>0</v>
      </c>
      <c r="HB317">
        <v>0</v>
      </c>
      <c r="HC317">
        <v>0</v>
      </c>
      <c r="HD317">
        <v>1</v>
      </c>
    </row>
    <row r="318" spans="9:212">
      <c r="I318" t="s">
        <v>264</v>
      </c>
      <c r="J318">
        <v>120</v>
      </c>
      <c r="K318">
        <v>304</v>
      </c>
      <c r="L318">
        <v>202504</v>
      </c>
      <c r="M318">
        <v>71</v>
      </c>
      <c r="N318">
        <v>3</v>
      </c>
      <c r="O318">
        <v>0</v>
      </c>
      <c r="P318">
        <v>36208.860500000003</v>
      </c>
      <c r="Q318">
        <v>180.63550000000001</v>
      </c>
      <c r="R318">
        <v>407.35399419999999</v>
      </c>
      <c r="S318">
        <v>0</v>
      </c>
      <c r="T318">
        <v>0</v>
      </c>
      <c r="U318">
        <v>0.134094407</v>
      </c>
      <c r="V318">
        <v>120</v>
      </c>
      <c r="W318">
        <v>71</v>
      </c>
      <c r="X318">
        <v>49</v>
      </c>
      <c r="Y318">
        <v>786.5363959</v>
      </c>
      <c r="Z318">
        <v>18946.666669999999</v>
      </c>
      <c r="AA318">
        <v>0.20724841699999999</v>
      </c>
      <c r="AB318">
        <v>228.0508561</v>
      </c>
      <c r="AC318">
        <v>0</v>
      </c>
      <c r="AD318">
        <v>3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36208.860500000003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F318" t="s">
        <v>265</v>
      </c>
      <c r="BG318">
        <v>0</v>
      </c>
      <c r="BH318">
        <v>202504</v>
      </c>
      <c r="BI318">
        <v>304</v>
      </c>
      <c r="BJ318">
        <v>49</v>
      </c>
      <c r="BK318">
        <v>12069.62017</v>
      </c>
      <c r="BL318">
        <v>-228.0508561</v>
      </c>
      <c r="BM318">
        <v>0.134094407</v>
      </c>
      <c r="BN318">
        <v>120</v>
      </c>
      <c r="BO318">
        <v>71</v>
      </c>
      <c r="BP318">
        <v>786.5363959</v>
      </c>
      <c r="BQ318">
        <v>12</v>
      </c>
      <c r="BR318" s="23">
        <v>0.21</v>
      </c>
      <c r="BS318">
        <v>4</v>
      </c>
      <c r="BU318">
        <v>0</v>
      </c>
      <c r="BV318">
        <v>0</v>
      </c>
      <c r="BY318">
        <v>0</v>
      </c>
      <c r="BZ318" s="9">
        <v>11129.59</v>
      </c>
      <c r="CA318">
        <v>-102.39</v>
      </c>
      <c r="CB318">
        <v>-125.51</v>
      </c>
      <c r="CC318">
        <v>-227.91</v>
      </c>
      <c r="CM318">
        <v>3</v>
      </c>
      <c r="CN318">
        <v>3</v>
      </c>
      <c r="CO318">
        <v>1.1200000000000001</v>
      </c>
      <c r="CP318" s="9">
        <v>36208.86</v>
      </c>
      <c r="CQ318" s="9">
        <v>12486.91</v>
      </c>
      <c r="CR318" s="9">
        <v>12069.62</v>
      </c>
      <c r="CS318" s="9">
        <v>11131.01</v>
      </c>
      <c r="CT318">
        <v>587.99</v>
      </c>
      <c r="CU318">
        <v>253.21</v>
      </c>
      <c r="CV318">
        <v>180.64</v>
      </c>
      <c r="CW318">
        <v>113.75</v>
      </c>
      <c r="CX318">
        <v>407.35</v>
      </c>
      <c r="CY318">
        <v>139.44999999999999</v>
      </c>
      <c r="DA318">
        <v>-0.87184031299999998</v>
      </c>
      <c r="DB318">
        <v>0.56649557800000006</v>
      </c>
      <c r="DC318">
        <v>-0.87184031299999998</v>
      </c>
      <c r="FK318" s="9"/>
      <c r="FO318">
        <v>2</v>
      </c>
      <c r="FR318">
        <v>1</v>
      </c>
      <c r="FS318">
        <v>0</v>
      </c>
      <c r="FT318">
        <v>1</v>
      </c>
      <c r="FU318">
        <v>0</v>
      </c>
      <c r="FV318">
        <v>0</v>
      </c>
      <c r="FW318">
        <v>1</v>
      </c>
      <c r="FX318">
        <v>0</v>
      </c>
      <c r="FY318">
        <v>0.175178897</v>
      </c>
      <c r="FZ318">
        <v>7.4028100000000001E-3</v>
      </c>
      <c r="GA318">
        <v>0</v>
      </c>
      <c r="GB318">
        <v>0</v>
      </c>
      <c r="GC318">
        <v>0</v>
      </c>
      <c r="GD318">
        <v>0</v>
      </c>
      <c r="GK318">
        <v>0</v>
      </c>
      <c r="GL318">
        <v>0</v>
      </c>
      <c r="GM318">
        <v>0</v>
      </c>
      <c r="GN318">
        <v>1</v>
      </c>
      <c r="GO318">
        <v>0</v>
      </c>
      <c r="GP318">
        <v>1</v>
      </c>
      <c r="GQ318">
        <v>0</v>
      </c>
      <c r="GR318">
        <v>0</v>
      </c>
      <c r="GS318">
        <v>0</v>
      </c>
      <c r="GT318">
        <v>0</v>
      </c>
      <c r="GU318">
        <v>1</v>
      </c>
      <c r="GV318">
        <v>0</v>
      </c>
      <c r="GW318">
        <v>0</v>
      </c>
      <c r="GY318">
        <v>-0.178335243</v>
      </c>
      <c r="GZ318">
        <v>8.9097610000000004E-3</v>
      </c>
      <c r="HA318">
        <v>0</v>
      </c>
      <c r="HB318">
        <v>0</v>
      </c>
      <c r="HC318">
        <v>0</v>
      </c>
      <c r="HD318">
        <v>1</v>
      </c>
    </row>
    <row r="319" spans="9:212">
      <c r="I319" t="s">
        <v>264</v>
      </c>
      <c r="J319">
        <v>120</v>
      </c>
      <c r="K319">
        <v>305</v>
      </c>
      <c r="L319">
        <v>202505</v>
      </c>
      <c r="M319">
        <v>70</v>
      </c>
      <c r="N319">
        <v>3</v>
      </c>
      <c r="O319">
        <v>0</v>
      </c>
      <c r="P319">
        <v>36028.224999999999</v>
      </c>
      <c r="Q319">
        <v>180.63550000000001</v>
      </c>
      <c r="R319">
        <v>405.35044199999999</v>
      </c>
      <c r="S319">
        <v>0</v>
      </c>
      <c r="T319">
        <v>0</v>
      </c>
      <c r="U319">
        <v>0.134094407</v>
      </c>
      <c r="V319">
        <v>120</v>
      </c>
      <c r="W319">
        <v>70</v>
      </c>
      <c r="X319">
        <v>50</v>
      </c>
      <c r="Y319">
        <v>786.5363959</v>
      </c>
      <c r="Z319">
        <v>18946.666669999999</v>
      </c>
      <c r="AA319">
        <v>0.20724841699999999</v>
      </c>
      <c r="AB319">
        <v>228.0508561</v>
      </c>
      <c r="AC319">
        <v>0</v>
      </c>
      <c r="AD319">
        <v>3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36028.224999999999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F319" t="s">
        <v>265</v>
      </c>
      <c r="BG319">
        <v>0</v>
      </c>
      <c r="BH319">
        <v>202505</v>
      </c>
      <c r="BI319">
        <v>305</v>
      </c>
      <c r="BJ319">
        <v>50</v>
      </c>
      <c r="BK319">
        <v>12009.40833</v>
      </c>
      <c r="BL319">
        <v>-228.0508561</v>
      </c>
      <c r="BM319">
        <v>0.134094407</v>
      </c>
      <c r="BN319">
        <v>120</v>
      </c>
      <c r="BO319">
        <v>70</v>
      </c>
      <c r="BP319">
        <v>786.5363959</v>
      </c>
      <c r="BQ319">
        <v>12</v>
      </c>
      <c r="BR319" s="23">
        <v>0.21</v>
      </c>
      <c r="BS319">
        <v>5</v>
      </c>
      <c r="BU319">
        <v>0</v>
      </c>
      <c r="BV319">
        <v>0</v>
      </c>
      <c r="BY319">
        <v>0</v>
      </c>
      <c r="BZ319" s="9">
        <v>11026.06</v>
      </c>
      <c r="CA319">
        <v>-103.54</v>
      </c>
      <c r="CB319">
        <v>-124.37</v>
      </c>
      <c r="CC319">
        <v>-227.91</v>
      </c>
      <c r="CM319">
        <v>3</v>
      </c>
      <c r="CN319">
        <v>3</v>
      </c>
      <c r="CO319">
        <v>1.1000000000000001</v>
      </c>
      <c r="CP319" s="9">
        <v>36028.230000000003</v>
      </c>
      <c r="CQ319" s="9">
        <v>12156</v>
      </c>
      <c r="CR319" s="9">
        <v>12009.41</v>
      </c>
      <c r="CS319" s="9">
        <v>11027.51</v>
      </c>
      <c r="CT319">
        <v>585.99</v>
      </c>
      <c r="CU319">
        <v>248.71</v>
      </c>
      <c r="CV319">
        <v>180.64</v>
      </c>
      <c r="CW319">
        <v>112.98</v>
      </c>
      <c r="CX319">
        <v>405.35</v>
      </c>
      <c r="CY319">
        <v>135.72999999999999</v>
      </c>
      <c r="DA319">
        <v>-0.73180752000000004</v>
      </c>
      <c r="DB319">
        <v>0.56570681499999997</v>
      </c>
      <c r="DC319">
        <v>-0.73180752000000004</v>
      </c>
      <c r="FK319" s="9"/>
      <c r="FO319">
        <v>2</v>
      </c>
      <c r="FR319">
        <v>1</v>
      </c>
      <c r="FS319">
        <v>0</v>
      </c>
      <c r="FT319">
        <v>1</v>
      </c>
      <c r="FU319">
        <v>0</v>
      </c>
      <c r="FV319">
        <v>0</v>
      </c>
      <c r="FW319">
        <v>1</v>
      </c>
      <c r="FX319">
        <v>0</v>
      </c>
      <c r="FY319">
        <v>-0.16715345700000001</v>
      </c>
      <c r="FZ319">
        <v>8.4753320000000004E-3</v>
      </c>
      <c r="GA319">
        <v>0</v>
      </c>
      <c r="GB319">
        <v>0</v>
      </c>
      <c r="GC319">
        <v>0</v>
      </c>
      <c r="GD319">
        <v>0</v>
      </c>
      <c r="GK319">
        <v>0</v>
      </c>
      <c r="GL319">
        <v>0</v>
      </c>
      <c r="GM319">
        <v>0</v>
      </c>
      <c r="GN319">
        <v>1</v>
      </c>
      <c r="GO319">
        <v>0</v>
      </c>
      <c r="GP319">
        <v>1</v>
      </c>
      <c r="GQ319">
        <v>0</v>
      </c>
      <c r="GR319">
        <v>0</v>
      </c>
      <c r="GS319">
        <v>0</v>
      </c>
      <c r="GT319">
        <v>0</v>
      </c>
      <c r="GU319">
        <v>1</v>
      </c>
      <c r="GV319">
        <v>0</v>
      </c>
      <c r="GW319">
        <v>0</v>
      </c>
      <c r="GY319">
        <v>-3.8302450000000002E-2</v>
      </c>
      <c r="GZ319">
        <v>8.1209990000000003E-3</v>
      </c>
      <c r="HA319">
        <v>0</v>
      </c>
      <c r="HB319">
        <v>0</v>
      </c>
      <c r="HC319">
        <v>0</v>
      </c>
      <c r="HD319">
        <v>1</v>
      </c>
    </row>
    <row r="320" spans="9:212">
      <c r="I320" t="s">
        <v>264</v>
      </c>
      <c r="J320">
        <v>120</v>
      </c>
      <c r="K320">
        <v>306</v>
      </c>
      <c r="L320">
        <v>202506</v>
      </c>
      <c r="M320">
        <v>69</v>
      </c>
      <c r="N320">
        <v>3</v>
      </c>
      <c r="O320">
        <v>0</v>
      </c>
      <c r="P320">
        <v>35847.589500000002</v>
      </c>
      <c r="Q320">
        <v>180.63550000000001</v>
      </c>
      <c r="R320">
        <v>403.34688979999999</v>
      </c>
      <c r="S320">
        <v>0</v>
      </c>
      <c r="T320">
        <v>0</v>
      </c>
      <c r="U320">
        <v>0.134094407</v>
      </c>
      <c r="V320">
        <v>120</v>
      </c>
      <c r="W320">
        <v>69</v>
      </c>
      <c r="X320">
        <v>51</v>
      </c>
      <c r="Y320">
        <v>786.5363959</v>
      </c>
      <c r="Z320">
        <v>18946.666669999999</v>
      </c>
      <c r="AA320">
        <v>0.20724841699999999</v>
      </c>
      <c r="AB320">
        <v>228.0508561</v>
      </c>
      <c r="AC320">
        <v>0</v>
      </c>
      <c r="AD320">
        <v>3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35847.589500000002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F320" t="s">
        <v>265</v>
      </c>
      <c r="BG320">
        <v>0</v>
      </c>
      <c r="BH320">
        <v>202506</v>
      </c>
      <c r="BI320">
        <v>306</v>
      </c>
      <c r="BJ320">
        <v>51</v>
      </c>
      <c r="BK320">
        <v>11949.1965</v>
      </c>
      <c r="BL320">
        <v>-228.0508561</v>
      </c>
      <c r="BM320">
        <v>0.134094407</v>
      </c>
      <c r="BN320">
        <v>120</v>
      </c>
      <c r="BO320">
        <v>69</v>
      </c>
      <c r="BP320">
        <v>786.5363959</v>
      </c>
      <c r="BQ320">
        <v>12</v>
      </c>
      <c r="BR320" s="23">
        <v>0.21</v>
      </c>
      <c r="BS320">
        <v>6</v>
      </c>
      <c r="BU320">
        <v>0</v>
      </c>
      <c r="BV320">
        <v>0</v>
      </c>
      <c r="BY320">
        <v>0</v>
      </c>
      <c r="BZ320" s="9">
        <v>10921.36</v>
      </c>
      <c r="CA320">
        <v>-104.7</v>
      </c>
      <c r="CB320">
        <v>-123.21</v>
      </c>
      <c r="CC320">
        <v>-227.91</v>
      </c>
      <c r="CM320">
        <v>3</v>
      </c>
      <c r="CN320">
        <v>3</v>
      </c>
      <c r="CO320">
        <v>1.08</v>
      </c>
      <c r="CP320" s="9">
        <v>35847.589999999997</v>
      </c>
      <c r="CQ320" s="9">
        <v>11829.05</v>
      </c>
      <c r="CR320" s="9">
        <v>11949.2</v>
      </c>
      <c r="CS320" s="9">
        <v>10922.81</v>
      </c>
      <c r="CT320">
        <v>583.98</v>
      </c>
      <c r="CU320">
        <v>244.32</v>
      </c>
      <c r="CV320">
        <v>180.64</v>
      </c>
      <c r="CW320">
        <v>112.23</v>
      </c>
      <c r="CX320">
        <v>403.35</v>
      </c>
      <c r="CY320">
        <v>132.09</v>
      </c>
      <c r="DA320">
        <v>-0.71560336000000002</v>
      </c>
      <c r="DB320">
        <v>0.56537293399999999</v>
      </c>
      <c r="DC320">
        <v>-0.71560336000000002</v>
      </c>
      <c r="FK320" s="9"/>
      <c r="FO320">
        <v>2</v>
      </c>
      <c r="FR320">
        <v>1</v>
      </c>
      <c r="FS320">
        <v>0</v>
      </c>
      <c r="FT320">
        <v>1</v>
      </c>
      <c r="FU320">
        <v>0</v>
      </c>
      <c r="FV320">
        <v>0</v>
      </c>
      <c r="FW320">
        <v>1</v>
      </c>
      <c r="FX320">
        <v>0</v>
      </c>
      <c r="FY320">
        <v>-0.11834704</v>
      </c>
      <c r="FZ320">
        <v>8.7856219999999999E-3</v>
      </c>
      <c r="GA320">
        <v>0</v>
      </c>
      <c r="GB320">
        <v>0</v>
      </c>
      <c r="GC320">
        <v>0</v>
      </c>
      <c r="GD320">
        <v>0</v>
      </c>
      <c r="GK320">
        <v>0</v>
      </c>
      <c r="GL320">
        <v>0</v>
      </c>
      <c r="GM320">
        <v>0</v>
      </c>
      <c r="GN320">
        <v>1</v>
      </c>
      <c r="GO320">
        <v>0</v>
      </c>
      <c r="GP320">
        <v>1</v>
      </c>
      <c r="GQ320">
        <v>0</v>
      </c>
      <c r="GR320">
        <v>0</v>
      </c>
      <c r="GS320">
        <v>0</v>
      </c>
      <c r="GT320">
        <v>0</v>
      </c>
      <c r="GU320">
        <v>1</v>
      </c>
      <c r="GV320">
        <v>0</v>
      </c>
      <c r="GW320">
        <v>0</v>
      </c>
      <c r="GY320">
        <v>-2.209829E-2</v>
      </c>
      <c r="GZ320">
        <v>7.787118E-3</v>
      </c>
      <c r="HA320">
        <v>0</v>
      </c>
      <c r="HB320">
        <v>0</v>
      </c>
      <c r="HC320">
        <v>0</v>
      </c>
      <c r="HD320">
        <v>1</v>
      </c>
    </row>
    <row r="321" spans="9:212">
      <c r="I321" t="s">
        <v>264</v>
      </c>
      <c r="J321">
        <v>120</v>
      </c>
      <c r="K321">
        <v>307</v>
      </c>
      <c r="L321">
        <v>202507</v>
      </c>
      <c r="M321">
        <v>68</v>
      </c>
      <c r="N321">
        <v>3</v>
      </c>
      <c r="O321">
        <v>0</v>
      </c>
      <c r="P321">
        <v>35666.953999999998</v>
      </c>
      <c r="Q321">
        <v>180.63550000000001</v>
      </c>
      <c r="R321">
        <v>401.34333759999998</v>
      </c>
      <c r="S321">
        <v>0</v>
      </c>
      <c r="T321">
        <v>0</v>
      </c>
      <c r="U321">
        <v>0.134094407</v>
      </c>
      <c r="V321">
        <v>120</v>
      </c>
      <c r="W321">
        <v>68</v>
      </c>
      <c r="X321">
        <v>52</v>
      </c>
      <c r="Y321">
        <v>786.5363959</v>
      </c>
      <c r="Z321">
        <v>18946.666669999999</v>
      </c>
      <c r="AA321">
        <v>0.20724841699999999</v>
      </c>
      <c r="AB321">
        <v>228.0508561</v>
      </c>
      <c r="AC321">
        <v>0</v>
      </c>
      <c r="AD321">
        <v>3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35666.953999999998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F321" t="s">
        <v>265</v>
      </c>
      <c r="BG321">
        <v>0</v>
      </c>
      <c r="BH321">
        <v>202507</v>
      </c>
      <c r="BI321">
        <v>307</v>
      </c>
      <c r="BJ321">
        <v>52</v>
      </c>
      <c r="BK321">
        <v>11888.98467</v>
      </c>
      <c r="BL321">
        <v>-228.0508561</v>
      </c>
      <c r="BM321">
        <v>0.134094407</v>
      </c>
      <c r="BN321">
        <v>120</v>
      </c>
      <c r="BO321">
        <v>68</v>
      </c>
      <c r="BP321">
        <v>786.5363959</v>
      </c>
      <c r="BQ321">
        <v>12</v>
      </c>
      <c r="BR321" s="23">
        <v>0.21</v>
      </c>
      <c r="BS321">
        <v>7</v>
      </c>
      <c r="BU321">
        <v>0</v>
      </c>
      <c r="BV321">
        <v>0</v>
      </c>
      <c r="BY321">
        <v>0</v>
      </c>
      <c r="BZ321" s="9">
        <v>10815.49</v>
      </c>
      <c r="CA321">
        <v>-105.87</v>
      </c>
      <c r="CB321">
        <v>-122.04</v>
      </c>
      <c r="CC321">
        <v>-227.91</v>
      </c>
      <c r="CM321">
        <v>3</v>
      </c>
      <c r="CN321">
        <v>3</v>
      </c>
      <c r="CO321">
        <v>1.06</v>
      </c>
      <c r="CP321" s="9">
        <v>35666.949999999997</v>
      </c>
      <c r="CQ321" s="9">
        <v>11511.88</v>
      </c>
      <c r="CR321" s="9">
        <v>11888.98</v>
      </c>
      <c r="CS321" s="9">
        <v>10817.06</v>
      </c>
      <c r="CT321">
        <v>581.98</v>
      </c>
      <c r="CU321">
        <v>240</v>
      </c>
      <c r="CV321">
        <v>180.64</v>
      </c>
      <c r="CW321">
        <v>111.48</v>
      </c>
      <c r="CX321">
        <v>401.34</v>
      </c>
      <c r="CY321">
        <v>128.52000000000001</v>
      </c>
      <c r="DA321">
        <v>-0.68734581500000003</v>
      </c>
      <c r="DB321">
        <v>0.56597050199999999</v>
      </c>
      <c r="DC321">
        <v>-0.68734581500000003</v>
      </c>
      <c r="FK321" s="9"/>
      <c r="FO321">
        <v>2</v>
      </c>
      <c r="FR321">
        <v>1</v>
      </c>
      <c r="FS321">
        <v>0</v>
      </c>
      <c r="FT321">
        <v>1</v>
      </c>
      <c r="FU321">
        <v>0</v>
      </c>
      <c r="FV321">
        <v>0</v>
      </c>
      <c r="FW321">
        <v>1</v>
      </c>
      <c r="FX321">
        <v>0</v>
      </c>
      <c r="FY321">
        <v>-1.1124261E-2</v>
      </c>
      <c r="FZ321">
        <v>1.1126319000000001E-2</v>
      </c>
      <c r="GA321">
        <v>0</v>
      </c>
      <c r="GB321">
        <v>0</v>
      </c>
      <c r="GC321">
        <v>0</v>
      </c>
      <c r="GD321">
        <v>0</v>
      </c>
      <c r="GK321">
        <v>0</v>
      </c>
      <c r="GL321">
        <v>0</v>
      </c>
      <c r="GM321">
        <v>0</v>
      </c>
      <c r="GN321">
        <v>1</v>
      </c>
      <c r="GO321">
        <v>0</v>
      </c>
      <c r="GP321">
        <v>1</v>
      </c>
      <c r="GQ321">
        <v>0</v>
      </c>
      <c r="GR321">
        <v>0</v>
      </c>
      <c r="GS321">
        <v>0</v>
      </c>
      <c r="GT321">
        <v>0</v>
      </c>
      <c r="GU321">
        <v>1</v>
      </c>
      <c r="GV321">
        <v>0</v>
      </c>
      <c r="GW321">
        <v>0</v>
      </c>
      <c r="GY321">
        <v>6.1592549999999998E-3</v>
      </c>
      <c r="GZ321">
        <v>8.3846849999999994E-3</v>
      </c>
      <c r="HA321">
        <v>0</v>
      </c>
      <c r="HB321">
        <v>0</v>
      </c>
      <c r="HC321">
        <v>0</v>
      </c>
      <c r="HD321">
        <v>1</v>
      </c>
    </row>
    <row r="322" spans="9:212">
      <c r="I322" t="s">
        <v>264</v>
      </c>
      <c r="J322">
        <v>120</v>
      </c>
      <c r="K322">
        <v>308</v>
      </c>
      <c r="L322">
        <v>202508</v>
      </c>
      <c r="M322">
        <v>67</v>
      </c>
      <c r="N322">
        <v>3</v>
      </c>
      <c r="O322">
        <v>0</v>
      </c>
      <c r="P322">
        <v>35486.318500000001</v>
      </c>
      <c r="Q322">
        <v>180.63550000000001</v>
      </c>
      <c r="R322">
        <v>399.33978539999998</v>
      </c>
      <c r="S322">
        <v>0</v>
      </c>
      <c r="T322">
        <v>0</v>
      </c>
      <c r="U322">
        <v>0.134094407</v>
      </c>
      <c r="V322">
        <v>120</v>
      </c>
      <c r="W322">
        <v>67</v>
      </c>
      <c r="X322">
        <v>53</v>
      </c>
      <c r="Y322">
        <v>786.5363959</v>
      </c>
      <c r="Z322">
        <v>18946.666669999999</v>
      </c>
      <c r="AA322">
        <v>0.20724841699999999</v>
      </c>
      <c r="AB322">
        <v>228.0508561</v>
      </c>
      <c r="AC322">
        <v>0</v>
      </c>
      <c r="AD322">
        <v>3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35486.318500000001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F322" t="s">
        <v>265</v>
      </c>
      <c r="BG322">
        <v>0</v>
      </c>
      <c r="BH322">
        <v>202508</v>
      </c>
      <c r="BI322">
        <v>308</v>
      </c>
      <c r="BJ322">
        <v>53</v>
      </c>
      <c r="BK322">
        <v>11828.77283</v>
      </c>
      <c r="BL322">
        <v>-228.0508561</v>
      </c>
      <c r="BM322">
        <v>0.134094407</v>
      </c>
      <c r="BN322">
        <v>120</v>
      </c>
      <c r="BO322">
        <v>67</v>
      </c>
      <c r="BP322">
        <v>786.5363959</v>
      </c>
      <c r="BQ322">
        <v>12</v>
      </c>
      <c r="BR322" s="23">
        <v>0.21</v>
      </c>
      <c r="BS322">
        <v>8</v>
      </c>
      <c r="BU322">
        <v>0</v>
      </c>
      <c r="BV322">
        <v>0</v>
      </c>
      <c r="BY322">
        <v>0</v>
      </c>
      <c r="BZ322" s="9">
        <v>10708.45</v>
      </c>
      <c r="CA322">
        <v>-107.05</v>
      </c>
      <c r="CB322">
        <v>-120.86</v>
      </c>
      <c r="CC322">
        <v>-227.91</v>
      </c>
      <c r="CM322">
        <v>3</v>
      </c>
      <c r="CN322">
        <v>3</v>
      </c>
      <c r="CO322">
        <v>1.05</v>
      </c>
      <c r="CP322" s="9">
        <v>35486.32</v>
      </c>
      <c r="CQ322" s="9">
        <v>11198</v>
      </c>
      <c r="CR322" s="9">
        <v>11828.77</v>
      </c>
      <c r="CS322" s="9">
        <v>10710.07</v>
      </c>
      <c r="CT322">
        <v>579.98</v>
      </c>
      <c r="CU322">
        <v>235.77</v>
      </c>
      <c r="CV322">
        <v>180.64</v>
      </c>
      <c r="CW322">
        <v>110.73</v>
      </c>
      <c r="CX322">
        <v>399.34</v>
      </c>
      <c r="CY322">
        <v>125.03</v>
      </c>
      <c r="DA322">
        <v>-0.695422078</v>
      </c>
      <c r="DB322">
        <v>0.56738502899999999</v>
      </c>
      <c r="DC322">
        <v>-0.695422078</v>
      </c>
      <c r="FK322" s="9"/>
      <c r="FO322">
        <v>2</v>
      </c>
      <c r="FR322">
        <v>1</v>
      </c>
      <c r="FS322">
        <v>0</v>
      </c>
      <c r="FT322">
        <v>1</v>
      </c>
      <c r="FU322">
        <v>0</v>
      </c>
      <c r="FV322">
        <v>0</v>
      </c>
      <c r="FW322">
        <v>1</v>
      </c>
      <c r="FX322">
        <v>0</v>
      </c>
      <c r="FY322">
        <v>-0.178335243</v>
      </c>
      <c r="FZ322">
        <v>8.9097610000000004E-3</v>
      </c>
      <c r="GA322">
        <v>0</v>
      </c>
      <c r="GB322">
        <v>0</v>
      </c>
      <c r="GC322">
        <v>0</v>
      </c>
      <c r="GD322">
        <v>8.3333332999999996E-2</v>
      </c>
      <c r="GK322">
        <v>0</v>
      </c>
      <c r="GL322">
        <v>0</v>
      </c>
      <c r="GM322">
        <v>0</v>
      </c>
      <c r="GN322">
        <v>1</v>
      </c>
      <c r="GO322">
        <v>0</v>
      </c>
      <c r="GP322">
        <v>1</v>
      </c>
      <c r="GQ322">
        <v>0</v>
      </c>
      <c r="GR322">
        <v>0</v>
      </c>
      <c r="GS322">
        <v>0</v>
      </c>
      <c r="GT322">
        <v>0</v>
      </c>
      <c r="GU322">
        <v>1</v>
      </c>
      <c r="GV322">
        <v>0</v>
      </c>
      <c r="GW322">
        <v>0</v>
      </c>
      <c r="GY322">
        <v>-1.917008E-3</v>
      </c>
      <c r="GZ322">
        <v>9.7992119999999999E-3</v>
      </c>
      <c r="HA322">
        <v>0</v>
      </c>
      <c r="HB322">
        <v>0</v>
      </c>
      <c r="HC322">
        <v>0</v>
      </c>
      <c r="HD322">
        <v>1</v>
      </c>
    </row>
    <row r="323" spans="9:212">
      <c r="I323" t="s">
        <v>264</v>
      </c>
      <c r="J323">
        <v>120</v>
      </c>
      <c r="K323">
        <v>309</v>
      </c>
      <c r="L323">
        <v>202509</v>
      </c>
      <c r="M323">
        <v>66</v>
      </c>
      <c r="N323">
        <v>3</v>
      </c>
      <c r="O323">
        <v>0</v>
      </c>
      <c r="P323">
        <v>35305.682999999997</v>
      </c>
      <c r="Q323">
        <v>180.63550000000001</v>
      </c>
      <c r="R323">
        <v>397.33623319999998</v>
      </c>
      <c r="S323">
        <v>0</v>
      </c>
      <c r="T323">
        <v>0</v>
      </c>
      <c r="U323">
        <v>0.134094407</v>
      </c>
      <c r="V323">
        <v>120</v>
      </c>
      <c r="W323">
        <v>66</v>
      </c>
      <c r="X323">
        <v>54</v>
      </c>
      <c r="Y323">
        <v>786.5363959</v>
      </c>
      <c r="Z323">
        <v>18946.666669999999</v>
      </c>
      <c r="AA323">
        <v>0.20724841699999999</v>
      </c>
      <c r="AB323">
        <v>228.0508561</v>
      </c>
      <c r="AC323">
        <v>0</v>
      </c>
      <c r="AD323">
        <v>3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35305.682999999997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F323" t="s">
        <v>265</v>
      </c>
      <c r="BG323">
        <v>0</v>
      </c>
      <c r="BH323">
        <v>202509</v>
      </c>
      <c r="BI323">
        <v>309</v>
      </c>
      <c r="BJ323">
        <v>54</v>
      </c>
      <c r="BK323">
        <v>11768.561</v>
      </c>
      <c r="BL323">
        <v>-228.0508561</v>
      </c>
      <c r="BM323">
        <v>0.134094407</v>
      </c>
      <c r="BN323">
        <v>120</v>
      </c>
      <c r="BO323">
        <v>66</v>
      </c>
      <c r="BP323">
        <v>786.5363959</v>
      </c>
      <c r="BQ323">
        <v>12</v>
      </c>
      <c r="BR323" s="23">
        <v>0.21</v>
      </c>
      <c r="BS323">
        <v>9</v>
      </c>
      <c r="BU323">
        <v>0</v>
      </c>
      <c r="BV323">
        <v>0</v>
      </c>
      <c r="BY323">
        <v>0</v>
      </c>
      <c r="BZ323" s="9">
        <v>10600.2</v>
      </c>
      <c r="CA323">
        <v>-108.24</v>
      </c>
      <c r="CB323">
        <v>-119.66</v>
      </c>
      <c r="CC323">
        <v>-227.91</v>
      </c>
      <c r="CM323">
        <v>3</v>
      </c>
      <c r="CN323">
        <v>3</v>
      </c>
      <c r="CO323">
        <v>1.03</v>
      </c>
      <c r="CP323" s="9">
        <v>35305.68</v>
      </c>
      <c r="CQ323" s="9">
        <v>10889.4</v>
      </c>
      <c r="CR323" s="9">
        <v>11768.56</v>
      </c>
      <c r="CS323" s="9">
        <v>10601.92</v>
      </c>
      <c r="CT323">
        <v>577.97</v>
      </c>
      <c r="CU323">
        <v>231.47</v>
      </c>
      <c r="CV323">
        <v>180.64</v>
      </c>
      <c r="CW323">
        <v>109.93</v>
      </c>
      <c r="CX323">
        <v>397.34</v>
      </c>
      <c r="CY323">
        <v>121.54</v>
      </c>
      <c r="DA323">
        <v>-0.57844349900000003</v>
      </c>
      <c r="DB323">
        <v>0.56650617700000006</v>
      </c>
      <c r="DC323">
        <v>-0.57844349900000003</v>
      </c>
      <c r="FK323" s="9"/>
      <c r="FO323">
        <v>2</v>
      </c>
      <c r="FR323">
        <v>1</v>
      </c>
      <c r="FS323">
        <v>0</v>
      </c>
      <c r="FT323">
        <v>1</v>
      </c>
      <c r="FU323">
        <v>0</v>
      </c>
      <c r="FV323">
        <v>0</v>
      </c>
      <c r="FW323">
        <v>1</v>
      </c>
      <c r="FX323">
        <v>0</v>
      </c>
      <c r="FY323">
        <v>-3.8302450000000002E-2</v>
      </c>
      <c r="FZ323">
        <v>8.1209990000000003E-3</v>
      </c>
      <c r="GA323">
        <v>0</v>
      </c>
      <c r="GB323">
        <v>0</v>
      </c>
      <c r="GC323">
        <v>0</v>
      </c>
      <c r="GD323">
        <v>0.16666666699999999</v>
      </c>
      <c r="GK323">
        <v>0</v>
      </c>
      <c r="GL323">
        <v>0</v>
      </c>
      <c r="GM323">
        <v>0</v>
      </c>
      <c r="GN323">
        <v>1</v>
      </c>
      <c r="GO323">
        <v>0</v>
      </c>
      <c r="GP323">
        <v>1</v>
      </c>
      <c r="GQ323">
        <v>0</v>
      </c>
      <c r="GR323">
        <v>0</v>
      </c>
      <c r="GS323">
        <v>0</v>
      </c>
      <c r="GT323">
        <v>0</v>
      </c>
      <c r="GU323">
        <v>1</v>
      </c>
      <c r="GV323">
        <v>0</v>
      </c>
      <c r="GW323">
        <v>0</v>
      </c>
      <c r="GY323">
        <v>0.115061571</v>
      </c>
      <c r="GZ323">
        <v>8.9203600000000004E-3</v>
      </c>
      <c r="HA323">
        <v>0</v>
      </c>
      <c r="HB323">
        <v>0</v>
      </c>
      <c r="HC323">
        <v>0</v>
      </c>
      <c r="HD323">
        <v>1</v>
      </c>
    </row>
    <row r="324" spans="9:212">
      <c r="I324" t="s">
        <v>264</v>
      </c>
      <c r="J324">
        <v>120</v>
      </c>
      <c r="K324">
        <v>310</v>
      </c>
      <c r="L324">
        <v>202510</v>
      </c>
      <c r="M324">
        <v>65</v>
      </c>
      <c r="N324">
        <v>3</v>
      </c>
      <c r="O324">
        <v>0</v>
      </c>
      <c r="P324">
        <v>35125.047500000001</v>
      </c>
      <c r="Q324">
        <v>180.63550000000001</v>
      </c>
      <c r="R324">
        <v>395.33268099999998</v>
      </c>
      <c r="S324">
        <v>0</v>
      </c>
      <c r="T324">
        <v>0</v>
      </c>
      <c r="U324">
        <v>0.134094407</v>
      </c>
      <c r="V324">
        <v>120</v>
      </c>
      <c r="W324">
        <v>65</v>
      </c>
      <c r="X324">
        <v>55</v>
      </c>
      <c r="Y324">
        <v>786.5363959</v>
      </c>
      <c r="Z324">
        <v>18946.666669999999</v>
      </c>
      <c r="AA324">
        <v>0.20724841699999999</v>
      </c>
      <c r="AB324">
        <v>228.0508561</v>
      </c>
      <c r="AC324">
        <v>0</v>
      </c>
      <c r="AD324">
        <v>3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35125.047500000001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F324" t="s">
        <v>265</v>
      </c>
      <c r="BG324">
        <v>0</v>
      </c>
      <c r="BH324">
        <v>202510</v>
      </c>
      <c r="BI324">
        <v>310</v>
      </c>
      <c r="BJ324">
        <v>55</v>
      </c>
      <c r="BK324">
        <v>11708.34917</v>
      </c>
      <c r="BL324">
        <v>-228.0508561</v>
      </c>
      <c r="BM324">
        <v>0.134094407</v>
      </c>
      <c r="BN324">
        <v>120</v>
      </c>
      <c r="BO324">
        <v>65</v>
      </c>
      <c r="BP324">
        <v>786.5363959</v>
      </c>
      <c r="BQ324">
        <v>12</v>
      </c>
      <c r="BR324" s="23">
        <v>0.21</v>
      </c>
      <c r="BS324">
        <v>10</v>
      </c>
      <c r="BU324">
        <v>0</v>
      </c>
      <c r="BV324">
        <v>0</v>
      </c>
      <c r="BY324">
        <v>0</v>
      </c>
      <c r="BZ324" s="9">
        <v>10490.75</v>
      </c>
      <c r="CA324">
        <v>-109.45</v>
      </c>
      <c r="CB324">
        <v>-118.45</v>
      </c>
      <c r="CC324">
        <v>-227.91</v>
      </c>
      <c r="CM324">
        <v>3</v>
      </c>
      <c r="CN324">
        <v>3</v>
      </c>
      <c r="CO324">
        <v>1.01</v>
      </c>
      <c r="CP324" s="9">
        <v>35125.050000000003</v>
      </c>
      <c r="CQ324" s="9">
        <v>10586.07</v>
      </c>
      <c r="CR324" s="9">
        <v>11708.35</v>
      </c>
      <c r="CS324" s="9">
        <v>10492.61</v>
      </c>
      <c r="CT324">
        <v>575.97</v>
      </c>
      <c r="CU324">
        <v>227.23</v>
      </c>
      <c r="CV324">
        <v>180.64</v>
      </c>
      <c r="CW324">
        <v>109.12</v>
      </c>
      <c r="CX324">
        <v>395.33</v>
      </c>
      <c r="CY324">
        <v>118.11</v>
      </c>
      <c r="DA324">
        <v>-0.514824795</v>
      </c>
      <c r="DB324">
        <v>0.56662318</v>
      </c>
      <c r="DC324">
        <v>-0.514824795</v>
      </c>
      <c r="FK324" s="9"/>
      <c r="FO324">
        <v>2</v>
      </c>
      <c r="FR324">
        <v>1</v>
      </c>
      <c r="FS324">
        <v>0</v>
      </c>
      <c r="FT324">
        <v>1</v>
      </c>
      <c r="FU324">
        <v>0</v>
      </c>
      <c r="FV324">
        <v>0</v>
      </c>
      <c r="FW324">
        <v>1</v>
      </c>
      <c r="FX324">
        <v>0</v>
      </c>
      <c r="FY324">
        <v>-2.209829E-2</v>
      </c>
      <c r="FZ324">
        <v>7.787118E-3</v>
      </c>
      <c r="GA324">
        <v>0</v>
      </c>
      <c r="GB324">
        <v>0</v>
      </c>
      <c r="GC324">
        <v>0</v>
      </c>
      <c r="GD324">
        <v>0.25</v>
      </c>
      <c r="GK324">
        <v>0</v>
      </c>
      <c r="GL324">
        <v>0</v>
      </c>
      <c r="GM324">
        <v>0</v>
      </c>
      <c r="GN324">
        <v>1</v>
      </c>
      <c r="GO324">
        <v>0</v>
      </c>
      <c r="GP324">
        <v>1</v>
      </c>
      <c r="GQ324">
        <v>0</v>
      </c>
      <c r="GR324">
        <v>0</v>
      </c>
      <c r="GS324">
        <v>0</v>
      </c>
      <c r="GT324">
        <v>0</v>
      </c>
      <c r="GU324">
        <v>1</v>
      </c>
      <c r="GV324">
        <v>0</v>
      </c>
      <c r="GW324">
        <v>0</v>
      </c>
      <c r="GY324">
        <v>0.178680275</v>
      </c>
      <c r="GZ324">
        <v>9.0373629999999996E-3</v>
      </c>
      <c r="HA324">
        <v>0</v>
      </c>
      <c r="HB324">
        <v>0</v>
      </c>
      <c r="HC324">
        <v>0</v>
      </c>
      <c r="HD324">
        <v>1</v>
      </c>
    </row>
    <row r="325" spans="9:212">
      <c r="I325" t="s">
        <v>264</v>
      </c>
      <c r="J325">
        <v>120</v>
      </c>
      <c r="K325">
        <v>311</v>
      </c>
      <c r="L325">
        <v>202511</v>
      </c>
      <c r="M325">
        <v>64</v>
      </c>
      <c r="N325">
        <v>3</v>
      </c>
      <c r="O325">
        <v>0</v>
      </c>
      <c r="P325">
        <v>34944.411999999997</v>
      </c>
      <c r="Q325">
        <v>180.63550000000001</v>
      </c>
      <c r="R325">
        <v>393.32912879999998</v>
      </c>
      <c r="S325">
        <v>0</v>
      </c>
      <c r="T325">
        <v>0</v>
      </c>
      <c r="U325">
        <v>0.134094407</v>
      </c>
      <c r="V325">
        <v>120</v>
      </c>
      <c r="W325">
        <v>64</v>
      </c>
      <c r="X325">
        <v>56</v>
      </c>
      <c r="Y325">
        <v>786.5363959</v>
      </c>
      <c r="Z325">
        <v>18946.666669999999</v>
      </c>
      <c r="AA325">
        <v>0.20724841699999999</v>
      </c>
      <c r="AB325">
        <v>228.0508561</v>
      </c>
      <c r="AC325">
        <v>0</v>
      </c>
      <c r="AD325">
        <v>3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34944.411999999997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F325" t="s">
        <v>265</v>
      </c>
      <c r="BG325">
        <v>0</v>
      </c>
      <c r="BH325">
        <v>202511</v>
      </c>
      <c r="BI325">
        <v>311</v>
      </c>
      <c r="BJ325">
        <v>56</v>
      </c>
      <c r="BK325">
        <v>11648.13733</v>
      </c>
      <c r="BL325">
        <v>-228.0508561</v>
      </c>
      <c r="BM325">
        <v>0.134094407</v>
      </c>
      <c r="BN325">
        <v>120</v>
      </c>
      <c r="BO325">
        <v>64</v>
      </c>
      <c r="BP325">
        <v>786.5363959</v>
      </c>
      <c r="BQ325">
        <v>12</v>
      </c>
      <c r="BR325" s="23">
        <v>0.21</v>
      </c>
      <c r="BS325">
        <v>11</v>
      </c>
      <c r="BU325">
        <v>0</v>
      </c>
      <c r="BV325">
        <v>0</v>
      </c>
      <c r="BY325">
        <v>0</v>
      </c>
      <c r="BZ325" s="9">
        <v>10380.07</v>
      </c>
      <c r="CA325">
        <v>-110.68</v>
      </c>
      <c r="CB325">
        <v>-117.23</v>
      </c>
      <c r="CC325">
        <v>-227.91</v>
      </c>
      <c r="CM325">
        <v>3</v>
      </c>
      <c r="CN325">
        <v>3</v>
      </c>
      <c r="CO325">
        <v>0.99</v>
      </c>
      <c r="CP325" s="9">
        <v>34944.410000000003</v>
      </c>
      <c r="CQ325" s="9">
        <v>10289</v>
      </c>
      <c r="CR325" s="9">
        <v>11648.14</v>
      </c>
      <c r="CS325" s="9">
        <v>10382.02</v>
      </c>
      <c r="CT325">
        <v>573.96</v>
      </c>
      <c r="CU325">
        <v>223.3</v>
      </c>
      <c r="CV325">
        <v>180.64</v>
      </c>
      <c r="CW325">
        <v>108.43</v>
      </c>
      <c r="CX325">
        <v>393.33</v>
      </c>
      <c r="CY325">
        <v>114.87</v>
      </c>
      <c r="DA325">
        <v>-0.701581974</v>
      </c>
      <c r="DB325">
        <v>0.56532465300000001</v>
      </c>
      <c r="DC325">
        <v>-0.701581974</v>
      </c>
      <c r="FK325" s="9"/>
      <c r="FO325">
        <v>2</v>
      </c>
      <c r="FR325">
        <v>1</v>
      </c>
      <c r="FS325">
        <v>0</v>
      </c>
      <c r="FT325">
        <v>1</v>
      </c>
      <c r="FU325">
        <v>0</v>
      </c>
      <c r="FV325">
        <v>0</v>
      </c>
      <c r="FW325">
        <v>1</v>
      </c>
      <c r="FX325">
        <v>0</v>
      </c>
      <c r="FY325">
        <v>6.1592549999999998E-3</v>
      </c>
      <c r="FZ325">
        <v>8.3846849999999994E-3</v>
      </c>
      <c r="GA325">
        <v>0</v>
      </c>
      <c r="GB325">
        <v>0</v>
      </c>
      <c r="GC325">
        <v>0</v>
      </c>
      <c r="GD325">
        <v>0.33333333300000001</v>
      </c>
      <c r="GK325">
        <v>0</v>
      </c>
      <c r="GL325">
        <v>0</v>
      </c>
      <c r="GM325">
        <v>0</v>
      </c>
      <c r="GN325">
        <v>1</v>
      </c>
      <c r="GO325">
        <v>0</v>
      </c>
      <c r="GP325">
        <v>1</v>
      </c>
      <c r="GQ325">
        <v>0</v>
      </c>
      <c r="GR325">
        <v>0</v>
      </c>
      <c r="GS325">
        <v>0</v>
      </c>
      <c r="GT325">
        <v>0</v>
      </c>
      <c r="GU325">
        <v>1</v>
      </c>
      <c r="GV325">
        <v>0</v>
      </c>
      <c r="GW325">
        <v>0</v>
      </c>
      <c r="GY325">
        <v>-8.0769039999999993E-3</v>
      </c>
      <c r="GZ325">
        <v>7.7388370000000001E-3</v>
      </c>
      <c r="HA325">
        <v>0</v>
      </c>
      <c r="HB325">
        <v>0</v>
      </c>
      <c r="HC325">
        <v>0</v>
      </c>
      <c r="HD325">
        <v>1</v>
      </c>
    </row>
    <row r="326" spans="9:212">
      <c r="I326" t="s">
        <v>264</v>
      </c>
      <c r="J326">
        <v>120</v>
      </c>
      <c r="K326">
        <v>312</v>
      </c>
      <c r="L326">
        <v>202512</v>
      </c>
      <c r="M326">
        <v>63</v>
      </c>
      <c r="N326">
        <v>3</v>
      </c>
      <c r="O326">
        <v>0</v>
      </c>
      <c r="P326">
        <v>34763.7765</v>
      </c>
      <c r="Q326">
        <v>180.63550000000001</v>
      </c>
      <c r="R326">
        <v>391.32557659999998</v>
      </c>
      <c r="S326">
        <v>0</v>
      </c>
      <c r="T326">
        <v>0</v>
      </c>
      <c r="U326">
        <v>0.134094407</v>
      </c>
      <c r="V326">
        <v>120</v>
      </c>
      <c r="W326">
        <v>63</v>
      </c>
      <c r="X326">
        <v>57</v>
      </c>
      <c r="Y326">
        <v>786.5363959</v>
      </c>
      <c r="Z326">
        <v>18946.666669999999</v>
      </c>
      <c r="AA326">
        <v>0.20724841699999999</v>
      </c>
      <c r="AB326">
        <v>228.0508561</v>
      </c>
      <c r="AC326">
        <v>0</v>
      </c>
      <c r="AD326">
        <v>3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34763.7765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F326" t="s">
        <v>265</v>
      </c>
      <c r="BG326">
        <v>0</v>
      </c>
      <c r="BH326">
        <v>202512</v>
      </c>
      <c r="BI326">
        <v>312</v>
      </c>
      <c r="BJ326">
        <v>57</v>
      </c>
      <c r="BK326">
        <v>11587.925499999999</v>
      </c>
      <c r="BL326">
        <v>-228.0508561</v>
      </c>
      <c r="BM326">
        <v>0.134094407</v>
      </c>
      <c r="BN326">
        <v>120</v>
      </c>
      <c r="BO326">
        <v>63</v>
      </c>
      <c r="BP326">
        <v>786.5363959</v>
      </c>
      <c r="BQ326">
        <v>12</v>
      </c>
      <c r="BR326" s="23">
        <v>0.21</v>
      </c>
      <c r="BS326">
        <v>12</v>
      </c>
      <c r="BU326">
        <v>0</v>
      </c>
      <c r="BV326">
        <v>0</v>
      </c>
      <c r="BY326">
        <v>0</v>
      </c>
      <c r="BZ326" s="9">
        <v>10268.16</v>
      </c>
      <c r="CA326">
        <v>-111.91</v>
      </c>
      <c r="CB326">
        <v>-115.99</v>
      </c>
      <c r="CC326">
        <v>-227.91</v>
      </c>
      <c r="CM326">
        <v>3</v>
      </c>
      <c r="CN326">
        <v>3</v>
      </c>
      <c r="CO326">
        <v>0.97</v>
      </c>
      <c r="CP326" s="9">
        <v>34763.78</v>
      </c>
      <c r="CQ326" s="9">
        <v>9994.6</v>
      </c>
      <c r="CR326" s="9">
        <v>11587.93</v>
      </c>
      <c r="CS326" s="9">
        <v>10270.15</v>
      </c>
      <c r="CT326">
        <v>571.96</v>
      </c>
      <c r="CU326">
        <v>219.16</v>
      </c>
      <c r="CV326">
        <v>180.64</v>
      </c>
      <c r="CW326">
        <v>107.61</v>
      </c>
      <c r="CX326">
        <v>391.33</v>
      </c>
      <c r="CY326">
        <v>111.55</v>
      </c>
      <c r="DA326">
        <v>-0.51832617299999995</v>
      </c>
      <c r="DB326">
        <v>0.56498862699999997</v>
      </c>
      <c r="DC326">
        <v>-0.51832617299999995</v>
      </c>
      <c r="FK326" s="9"/>
      <c r="FO326">
        <v>2</v>
      </c>
      <c r="FR326">
        <v>1</v>
      </c>
      <c r="FS326">
        <v>0</v>
      </c>
      <c r="FT326">
        <v>1</v>
      </c>
      <c r="FU326">
        <v>0</v>
      </c>
      <c r="FV326">
        <v>0</v>
      </c>
      <c r="FW326">
        <v>1</v>
      </c>
      <c r="FX326">
        <v>0</v>
      </c>
      <c r="FY326">
        <v>-1.917008E-3</v>
      </c>
      <c r="FZ326">
        <v>9.7992119999999999E-3</v>
      </c>
      <c r="GA326">
        <v>0</v>
      </c>
      <c r="GB326">
        <v>0</v>
      </c>
      <c r="GC326">
        <v>0</v>
      </c>
      <c r="GD326">
        <v>0.41666666699999999</v>
      </c>
      <c r="GK326">
        <v>0</v>
      </c>
      <c r="GL326">
        <v>0</v>
      </c>
      <c r="GM326">
        <v>0</v>
      </c>
      <c r="GN326">
        <v>1</v>
      </c>
      <c r="GO326">
        <v>0</v>
      </c>
      <c r="GP326">
        <v>1</v>
      </c>
      <c r="GQ326">
        <v>0</v>
      </c>
      <c r="GR326">
        <v>0</v>
      </c>
      <c r="GS326">
        <v>0</v>
      </c>
      <c r="GT326">
        <v>0</v>
      </c>
      <c r="GU326">
        <v>1</v>
      </c>
      <c r="GV326">
        <v>0</v>
      </c>
      <c r="GW326">
        <v>0</v>
      </c>
      <c r="GY326">
        <v>0.175178897</v>
      </c>
      <c r="GZ326">
        <v>7.4028100000000001E-3</v>
      </c>
      <c r="HA326">
        <v>0</v>
      </c>
      <c r="HB326">
        <v>0</v>
      </c>
      <c r="HC326">
        <v>0</v>
      </c>
      <c r="HD326">
        <v>1</v>
      </c>
    </row>
    <row r="327" spans="9:212">
      <c r="I327" t="s">
        <v>264</v>
      </c>
      <c r="J327">
        <v>120</v>
      </c>
      <c r="K327">
        <v>313</v>
      </c>
      <c r="L327">
        <v>202601</v>
      </c>
      <c r="M327">
        <v>62</v>
      </c>
      <c r="N327">
        <v>3</v>
      </c>
      <c r="O327">
        <v>0</v>
      </c>
      <c r="P327">
        <v>34583.141000000003</v>
      </c>
      <c r="Q327">
        <v>180.63550000000001</v>
      </c>
      <c r="R327">
        <v>389.32202439999998</v>
      </c>
      <c r="S327">
        <v>0</v>
      </c>
      <c r="T327">
        <v>0</v>
      </c>
      <c r="U327">
        <v>0.134094407</v>
      </c>
      <c r="V327">
        <v>120</v>
      </c>
      <c r="W327">
        <v>62</v>
      </c>
      <c r="X327">
        <v>58</v>
      </c>
      <c r="Y327">
        <v>786.5363959</v>
      </c>
      <c r="Z327">
        <v>18946.666669999999</v>
      </c>
      <c r="AA327">
        <v>0.20724841699999999</v>
      </c>
      <c r="AB327">
        <v>228.0508561</v>
      </c>
      <c r="AC327">
        <v>0</v>
      </c>
      <c r="AD327">
        <v>3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34583.141000000003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F327" t="s">
        <v>265</v>
      </c>
      <c r="BG327">
        <v>0</v>
      </c>
      <c r="BH327">
        <v>202601</v>
      </c>
      <c r="BI327">
        <v>313</v>
      </c>
      <c r="BJ327">
        <v>58</v>
      </c>
      <c r="BK327">
        <v>11527.713669999999</v>
      </c>
      <c r="BL327">
        <v>-228.0508561</v>
      </c>
      <c r="BM327">
        <v>0.134094407</v>
      </c>
      <c r="BN327">
        <v>120</v>
      </c>
      <c r="BO327">
        <v>62</v>
      </c>
      <c r="BP327">
        <v>786.5363959</v>
      </c>
      <c r="BQ327">
        <v>12</v>
      </c>
      <c r="BR327" s="23">
        <v>0.21</v>
      </c>
      <c r="BS327">
        <v>1</v>
      </c>
      <c r="BU327">
        <v>0</v>
      </c>
      <c r="BV327">
        <v>0</v>
      </c>
      <c r="BY327">
        <v>0</v>
      </c>
      <c r="BZ327" s="9">
        <v>10154.99</v>
      </c>
      <c r="CA327">
        <v>-113.16</v>
      </c>
      <c r="CB327">
        <v>-114.74</v>
      </c>
      <c r="CC327">
        <v>-227.91</v>
      </c>
      <c r="CM327">
        <v>3</v>
      </c>
      <c r="CN327">
        <v>3</v>
      </c>
      <c r="CO327">
        <v>0.96</v>
      </c>
      <c r="CP327" s="9">
        <v>34583.14</v>
      </c>
      <c r="CQ327" s="9">
        <v>9704.49</v>
      </c>
      <c r="CR327" s="9">
        <v>11527.71</v>
      </c>
      <c r="CS327" s="9">
        <v>10156.81</v>
      </c>
      <c r="CT327">
        <v>569.96</v>
      </c>
      <c r="CU327">
        <v>215.48</v>
      </c>
      <c r="CV327">
        <v>180.64</v>
      </c>
      <c r="CW327">
        <v>106.99</v>
      </c>
      <c r="CX327">
        <v>389.32</v>
      </c>
      <c r="CY327">
        <v>108.49</v>
      </c>
      <c r="DA327">
        <v>-0.86065852700000001</v>
      </c>
      <c r="DB327">
        <v>0.56606114900000004</v>
      </c>
      <c r="DC327">
        <v>-0.86065852700000001</v>
      </c>
      <c r="FK327" s="9"/>
      <c r="FO327">
        <v>2</v>
      </c>
      <c r="FR327">
        <v>1</v>
      </c>
      <c r="FS327">
        <v>0</v>
      </c>
      <c r="FT327">
        <v>1</v>
      </c>
      <c r="FU327">
        <v>0</v>
      </c>
      <c r="FV327">
        <v>0</v>
      </c>
      <c r="FW327">
        <v>1</v>
      </c>
      <c r="FX327">
        <v>0</v>
      </c>
      <c r="FY327">
        <v>0.115061571</v>
      </c>
      <c r="FZ327">
        <v>8.9203600000000004E-3</v>
      </c>
      <c r="GA327">
        <v>0</v>
      </c>
      <c r="GB327">
        <v>0</v>
      </c>
      <c r="GC327">
        <v>0</v>
      </c>
      <c r="GD327">
        <v>0.5</v>
      </c>
      <c r="GK327">
        <v>0</v>
      </c>
      <c r="GL327">
        <v>0</v>
      </c>
      <c r="GM327">
        <v>0</v>
      </c>
      <c r="GN327">
        <v>1</v>
      </c>
      <c r="GO327">
        <v>0</v>
      </c>
      <c r="GP327">
        <v>1</v>
      </c>
      <c r="GQ327">
        <v>0</v>
      </c>
      <c r="GR327">
        <v>0</v>
      </c>
      <c r="GS327">
        <v>0</v>
      </c>
      <c r="GT327">
        <v>0</v>
      </c>
      <c r="GU327">
        <v>1</v>
      </c>
      <c r="GV327">
        <v>0</v>
      </c>
      <c r="GW327">
        <v>0</v>
      </c>
      <c r="GY327">
        <v>-0.16715345700000001</v>
      </c>
      <c r="GZ327">
        <v>8.4753320000000004E-3</v>
      </c>
      <c r="HA327">
        <v>0</v>
      </c>
      <c r="HB327">
        <v>0</v>
      </c>
      <c r="HC327">
        <v>0</v>
      </c>
      <c r="HD327">
        <v>1</v>
      </c>
    </row>
    <row r="328" spans="9:212">
      <c r="I328" t="s">
        <v>264</v>
      </c>
      <c r="J328">
        <v>120</v>
      </c>
      <c r="K328">
        <v>314</v>
      </c>
      <c r="L328">
        <v>202602</v>
      </c>
      <c r="M328">
        <v>61</v>
      </c>
      <c r="N328">
        <v>3</v>
      </c>
      <c r="O328">
        <v>0</v>
      </c>
      <c r="P328">
        <v>34402.505499999999</v>
      </c>
      <c r="Q328">
        <v>180.63550000000001</v>
      </c>
      <c r="R328">
        <v>387.31847219999997</v>
      </c>
      <c r="S328">
        <v>0</v>
      </c>
      <c r="T328">
        <v>0</v>
      </c>
      <c r="U328">
        <v>0.134094407</v>
      </c>
      <c r="V328">
        <v>120</v>
      </c>
      <c r="W328">
        <v>61</v>
      </c>
      <c r="X328">
        <v>59</v>
      </c>
      <c r="Y328">
        <v>786.5363959</v>
      </c>
      <c r="Z328">
        <v>18946.666669999999</v>
      </c>
      <c r="AA328">
        <v>0.20724841699999999</v>
      </c>
      <c r="AB328">
        <v>228.0508561</v>
      </c>
      <c r="AC328">
        <v>0</v>
      </c>
      <c r="AD328">
        <v>3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34402.505499999999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F328" t="s">
        <v>265</v>
      </c>
      <c r="BG328">
        <v>0</v>
      </c>
      <c r="BH328">
        <v>202602</v>
      </c>
      <c r="BI328">
        <v>314</v>
      </c>
      <c r="BJ328">
        <v>59</v>
      </c>
      <c r="BK328">
        <v>11467.501829999999</v>
      </c>
      <c r="BL328">
        <v>-228.0508561</v>
      </c>
      <c r="BM328">
        <v>0.134094407</v>
      </c>
      <c r="BN328">
        <v>120</v>
      </c>
      <c r="BO328">
        <v>61</v>
      </c>
      <c r="BP328">
        <v>786.5363959</v>
      </c>
      <c r="BQ328">
        <v>12</v>
      </c>
      <c r="BR328" s="23">
        <v>0.21</v>
      </c>
      <c r="BS328">
        <v>2</v>
      </c>
      <c r="BU328">
        <v>0</v>
      </c>
      <c r="BV328">
        <v>0</v>
      </c>
      <c r="BY328">
        <v>0</v>
      </c>
      <c r="BZ328" s="9">
        <v>10040.56</v>
      </c>
      <c r="CA328">
        <v>-114.43</v>
      </c>
      <c r="CB328">
        <v>-113.48</v>
      </c>
      <c r="CC328">
        <v>-227.91</v>
      </c>
      <c r="CM328">
        <v>3</v>
      </c>
      <c r="CN328">
        <v>3</v>
      </c>
      <c r="CO328">
        <v>0.94</v>
      </c>
      <c r="CP328" s="9">
        <v>34402.51</v>
      </c>
      <c r="CQ328" s="9">
        <v>9424.0300000000007</v>
      </c>
      <c r="CR328" s="9">
        <v>11467.5</v>
      </c>
      <c r="CS328" s="9">
        <v>10042.299999999999</v>
      </c>
      <c r="CT328">
        <v>567.95000000000005</v>
      </c>
      <c r="CU328">
        <v>211.7</v>
      </c>
      <c r="CV328">
        <v>180.64</v>
      </c>
      <c r="CW328">
        <v>106.29</v>
      </c>
      <c r="CX328">
        <v>387.32</v>
      </c>
      <c r="CY328">
        <v>105.42</v>
      </c>
      <c r="DA328">
        <v>-0.81185211000000002</v>
      </c>
      <c r="DB328">
        <v>0.566371438</v>
      </c>
      <c r="DC328">
        <v>-0.81185211000000002</v>
      </c>
      <c r="FK328" s="9"/>
      <c r="FO328">
        <v>2</v>
      </c>
      <c r="FR328">
        <v>1</v>
      </c>
      <c r="FS328">
        <v>0</v>
      </c>
      <c r="FT328">
        <v>1</v>
      </c>
      <c r="FU328">
        <v>0</v>
      </c>
      <c r="FV328">
        <v>0</v>
      </c>
      <c r="FW328">
        <v>1</v>
      </c>
      <c r="FX328">
        <v>0</v>
      </c>
      <c r="FY328">
        <v>0.178680275</v>
      </c>
      <c r="FZ328">
        <v>9.0373629999999996E-3</v>
      </c>
      <c r="GA328">
        <v>0</v>
      </c>
      <c r="GB328">
        <v>0</v>
      </c>
      <c r="GC328">
        <v>0</v>
      </c>
      <c r="GD328">
        <v>0.58333333300000001</v>
      </c>
      <c r="GK328">
        <v>0</v>
      </c>
      <c r="GL328">
        <v>0</v>
      </c>
      <c r="GM328">
        <v>0</v>
      </c>
      <c r="GN328">
        <v>1</v>
      </c>
      <c r="GO328">
        <v>0</v>
      </c>
      <c r="GP328">
        <v>1</v>
      </c>
      <c r="GQ328">
        <v>0</v>
      </c>
      <c r="GR328">
        <v>0</v>
      </c>
      <c r="GS328">
        <v>0</v>
      </c>
      <c r="GT328">
        <v>0</v>
      </c>
      <c r="GU328">
        <v>1</v>
      </c>
      <c r="GV328">
        <v>0</v>
      </c>
      <c r="GW328">
        <v>0</v>
      </c>
      <c r="GY328">
        <v>-0.11834704</v>
      </c>
      <c r="GZ328">
        <v>8.7856219999999999E-3</v>
      </c>
      <c r="HA328">
        <v>0</v>
      </c>
      <c r="HB328">
        <v>0</v>
      </c>
      <c r="HC328">
        <v>0</v>
      </c>
      <c r="HD328">
        <v>1</v>
      </c>
    </row>
    <row r="329" spans="9:212">
      <c r="I329" t="s">
        <v>264</v>
      </c>
      <c r="J329">
        <v>120</v>
      </c>
      <c r="K329">
        <v>315</v>
      </c>
      <c r="L329">
        <v>202603</v>
      </c>
      <c r="M329">
        <v>60</v>
      </c>
      <c r="N329">
        <v>3</v>
      </c>
      <c r="O329">
        <v>0</v>
      </c>
      <c r="P329">
        <v>34221.870000000003</v>
      </c>
      <c r="Q329">
        <v>180.63550000000001</v>
      </c>
      <c r="R329">
        <v>385.31491999999997</v>
      </c>
      <c r="S329">
        <v>0</v>
      </c>
      <c r="T329">
        <v>0</v>
      </c>
      <c r="U329">
        <v>0.134094407</v>
      </c>
      <c r="V329">
        <v>120</v>
      </c>
      <c r="W329">
        <v>60</v>
      </c>
      <c r="X329">
        <v>60</v>
      </c>
      <c r="Y329">
        <v>786.5363959</v>
      </c>
      <c r="Z329">
        <v>18946.666669999999</v>
      </c>
      <c r="AA329">
        <v>0.20724841699999999</v>
      </c>
      <c r="AB329">
        <v>228.0508561</v>
      </c>
      <c r="AC329">
        <v>0</v>
      </c>
      <c r="AD329">
        <v>3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34221.870000000003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F329" t="s">
        <v>265</v>
      </c>
      <c r="BG329">
        <v>0</v>
      </c>
      <c r="BH329">
        <v>202603</v>
      </c>
      <c r="BI329">
        <v>315</v>
      </c>
      <c r="BJ329">
        <v>60</v>
      </c>
      <c r="BK329">
        <v>11407.29</v>
      </c>
      <c r="BL329">
        <v>-228.0508561</v>
      </c>
      <c r="BM329">
        <v>0.134094407</v>
      </c>
      <c r="BN329">
        <v>120</v>
      </c>
      <c r="BO329">
        <v>60</v>
      </c>
      <c r="BP329">
        <v>786.5363959</v>
      </c>
      <c r="BQ329">
        <v>12</v>
      </c>
      <c r="BR329" s="23">
        <v>0.21</v>
      </c>
      <c r="BS329">
        <v>3</v>
      </c>
      <c r="BU329">
        <v>0</v>
      </c>
      <c r="BV329">
        <v>0</v>
      </c>
      <c r="BY329">
        <v>0</v>
      </c>
      <c r="BZ329" s="9">
        <v>9924.85</v>
      </c>
      <c r="CA329">
        <v>-115.71</v>
      </c>
      <c r="CB329">
        <v>-112.2</v>
      </c>
      <c r="CC329">
        <v>-227.91</v>
      </c>
      <c r="CM329">
        <v>3</v>
      </c>
      <c r="CN329">
        <v>3</v>
      </c>
      <c r="CO329">
        <v>0.92</v>
      </c>
      <c r="CP329" s="9">
        <v>34221.870000000003</v>
      </c>
      <c r="CQ329" s="9">
        <v>9145.92</v>
      </c>
      <c r="CR329" s="9">
        <v>11407.29</v>
      </c>
      <c r="CS329" s="9">
        <v>9926.3799999999992</v>
      </c>
      <c r="CT329">
        <v>565.95000000000005</v>
      </c>
      <c r="CU329">
        <v>207.89</v>
      </c>
      <c r="CV329">
        <v>180.64</v>
      </c>
      <c r="CW329">
        <v>105.54</v>
      </c>
      <c r="CX329">
        <v>385.31</v>
      </c>
      <c r="CY329">
        <v>102.35</v>
      </c>
      <c r="DA329">
        <v>-0.70462933100000003</v>
      </c>
      <c r="DB329">
        <v>0.56871213499999995</v>
      </c>
      <c r="DC329">
        <v>-0.70462933100000003</v>
      </c>
      <c r="FK329" s="9"/>
      <c r="FO329">
        <v>2</v>
      </c>
      <c r="FR329">
        <v>1</v>
      </c>
      <c r="FS329">
        <v>0</v>
      </c>
      <c r="FT329">
        <v>1</v>
      </c>
      <c r="FU329">
        <v>0</v>
      </c>
      <c r="FV329">
        <v>0</v>
      </c>
      <c r="FW329">
        <v>1</v>
      </c>
      <c r="FX329">
        <v>0</v>
      </c>
      <c r="FY329">
        <v>-8.0769039999999993E-3</v>
      </c>
      <c r="FZ329">
        <v>7.7388370000000001E-3</v>
      </c>
      <c r="GA329">
        <v>0</v>
      </c>
      <c r="GB329">
        <v>0</v>
      </c>
      <c r="GC329">
        <v>0</v>
      </c>
      <c r="GD329">
        <v>0.66666666699999999</v>
      </c>
      <c r="GK329">
        <v>0</v>
      </c>
      <c r="GL329">
        <v>0</v>
      </c>
      <c r="GM329">
        <v>0</v>
      </c>
      <c r="GN329">
        <v>1</v>
      </c>
      <c r="GO329">
        <v>0</v>
      </c>
      <c r="GP329">
        <v>1</v>
      </c>
      <c r="GQ329">
        <v>0</v>
      </c>
      <c r="GR329">
        <v>0</v>
      </c>
      <c r="GS329">
        <v>0</v>
      </c>
      <c r="GT329">
        <v>0</v>
      </c>
      <c r="GU329">
        <v>1</v>
      </c>
      <c r="GV329">
        <v>0</v>
      </c>
      <c r="GW329">
        <v>0</v>
      </c>
      <c r="GY329">
        <v>-1.1124261E-2</v>
      </c>
      <c r="GZ329">
        <v>1.1126319000000001E-2</v>
      </c>
      <c r="HA329">
        <v>0</v>
      </c>
      <c r="HB329">
        <v>0</v>
      </c>
      <c r="HC329">
        <v>0</v>
      </c>
      <c r="HD329">
        <v>1</v>
      </c>
    </row>
    <row r="330" spans="9:212">
      <c r="I330" t="s">
        <v>264</v>
      </c>
      <c r="J330">
        <v>120</v>
      </c>
      <c r="K330">
        <v>316</v>
      </c>
      <c r="L330">
        <v>202604</v>
      </c>
      <c r="M330">
        <v>59</v>
      </c>
      <c r="N330">
        <v>3</v>
      </c>
      <c r="O330">
        <v>0</v>
      </c>
      <c r="P330">
        <v>34041.234499999999</v>
      </c>
      <c r="Q330">
        <v>180.63550000000001</v>
      </c>
      <c r="R330">
        <v>383.31136780000003</v>
      </c>
      <c r="S330">
        <v>0</v>
      </c>
      <c r="T330">
        <v>0</v>
      </c>
      <c r="U330">
        <v>0.134094407</v>
      </c>
      <c r="V330">
        <v>120</v>
      </c>
      <c r="W330">
        <v>59</v>
      </c>
      <c r="X330">
        <v>61</v>
      </c>
      <c r="Y330">
        <v>786.5363959</v>
      </c>
      <c r="Z330">
        <v>18946.666669999999</v>
      </c>
      <c r="AA330">
        <v>0.20724841699999999</v>
      </c>
      <c r="AB330">
        <v>228.0508561</v>
      </c>
      <c r="AC330">
        <v>0</v>
      </c>
      <c r="AD330">
        <v>3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34041.234499999999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F330" t="s">
        <v>265</v>
      </c>
      <c r="BG330">
        <v>0</v>
      </c>
      <c r="BH330">
        <v>202604</v>
      </c>
      <c r="BI330">
        <v>316</v>
      </c>
      <c r="BJ330">
        <v>61</v>
      </c>
      <c r="BK330">
        <v>11347.078170000001</v>
      </c>
      <c r="BL330">
        <v>-228.0508561</v>
      </c>
      <c r="BM330">
        <v>0.134094407</v>
      </c>
      <c r="BN330">
        <v>120</v>
      </c>
      <c r="BO330">
        <v>59</v>
      </c>
      <c r="BP330">
        <v>786.5363959</v>
      </c>
      <c r="BQ330">
        <v>12</v>
      </c>
      <c r="BR330" s="23">
        <v>0.21</v>
      </c>
      <c r="BS330">
        <v>4</v>
      </c>
      <c r="BU330">
        <v>0</v>
      </c>
      <c r="BV330">
        <v>0</v>
      </c>
      <c r="BY330">
        <v>0</v>
      </c>
      <c r="BZ330" s="9">
        <v>9807.85</v>
      </c>
      <c r="CA330">
        <v>-117</v>
      </c>
      <c r="CB330">
        <v>-110.91</v>
      </c>
      <c r="CC330">
        <v>-227.91</v>
      </c>
      <c r="CM330">
        <v>3</v>
      </c>
      <c r="CN330">
        <v>3</v>
      </c>
      <c r="CO330">
        <v>0.91</v>
      </c>
      <c r="CP330" s="9">
        <v>34041.230000000003</v>
      </c>
      <c r="CQ330" s="9">
        <v>8880.7099999999991</v>
      </c>
      <c r="CR330" s="9">
        <v>11347.08</v>
      </c>
      <c r="CS330" s="9">
        <v>9809.36</v>
      </c>
      <c r="CT330">
        <v>563.95000000000005</v>
      </c>
      <c r="CU330">
        <v>204.34</v>
      </c>
      <c r="CV330">
        <v>180.64</v>
      </c>
      <c r="CW330">
        <v>104.9</v>
      </c>
      <c r="CX330">
        <v>383.31</v>
      </c>
      <c r="CY330">
        <v>99.44</v>
      </c>
      <c r="DA330">
        <v>-0.87184031299999998</v>
      </c>
      <c r="DB330">
        <v>0.56649557800000006</v>
      </c>
      <c r="DC330">
        <v>-0.87184031299999998</v>
      </c>
      <c r="FK330" s="9"/>
      <c r="FO330">
        <v>2</v>
      </c>
      <c r="FR330">
        <v>1</v>
      </c>
      <c r="FS330">
        <v>0</v>
      </c>
      <c r="FT330">
        <v>1</v>
      </c>
      <c r="FU330">
        <v>0</v>
      </c>
      <c r="FV330">
        <v>0</v>
      </c>
      <c r="FW330">
        <v>1</v>
      </c>
      <c r="FX330">
        <v>0</v>
      </c>
      <c r="FY330">
        <v>0.175178897</v>
      </c>
      <c r="FZ330">
        <v>7.4028100000000001E-3</v>
      </c>
      <c r="GA330">
        <v>0</v>
      </c>
      <c r="GB330">
        <v>0</v>
      </c>
      <c r="GC330">
        <v>0</v>
      </c>
      <c r="GD330">
        <v>0.75</v>
      </c>
      <c r="GK330">
        <v>0</v>
      </c>
      <c r="GL330">
        <v>0</v>
      </c>
      <c r="GM330">
        <v>0</v>
      </c>
      <c r="GN330">
        <v>1</v>
      </c>
      <c r="GO330">
        <v>0</v>
      </c>
      <c r="GP330">
        <v>1</v>
      </c>
      <c r="GQ330">
        <v>0</v>
      </c>
      <c r="GR330">
        <v>0</v>
      </c>
      <c r="GS330">
        <v>0</v>
      </c>
      <c r="GT330">
        <v>0</v>
      </c>
      <c r="GU330">
        <v>1</v>
      </c>
      <c r="GV330">
        <v>0</v>
      </c>
      <c r="GW330">
        <v>0</v>
      </c>
      <c r="GY330">
        <v>-0.178335243</v>
      </c>
      <c r="GZ330">
        <v>8.9097610000000004E-3</v>
      </c>
      <c r="HA330">
        <v>0</v>
      </c>
      <c r="HB330">
        <v>0</v>
      </c>
      <c r="HC330">
        <v>0</v>
      </c>
      <c r="HD330">
        <v>1</v>
      </c>
    </row>
    <row r="331" spans="9:212">
      <c r="I331" t="s">
        <v>264</v>
      </c>
      <c r="J331">
        <v>120</v>
      </c>
      <c r="K331">
        <v>317</v>
      </c>
      <c r="L331">
        <v>202605</v>
      </c>
      <c r="M331">
        <v>58</v>
      </c>
      <c r="N331">
        <v>3</v>
      </c>
      <c r="O331">
        <v>0</v>
      </c>
      <c r="P331">
        <v>33860.599000000002</v>
      </c>
      <c r="Q331">
        <v>180.63550000000001</v>
      </c>
      <c r="R331">
        <v>381.3078155</v>
      </c>
      <c r="S331">
        <v>0</v>
      </c>
      <c r="T331">
        <v>0</v>
      </c>
      <c r="U331">
        <v>0.134094407</v>
      </c>
      <c r="V331">
        <v>120</v>
      </c>
      <c r="W331">
        <v>58</v>
      </c>
      <c r="X331">
        <v>62</v>
      </c>
      <c r="Y331">
        <v>786.5363959</v>
      </c>
      <c r="Z331">
        <v>18946.666669999999</v>
      </c>
      <c r="AA331">
        <v>0.20724841699999999</v>
      </c>
      <c r="AB331">
        <v>228.0508561</v>
      </c>
      <c r="AC331">
        <v>0</v>
      </c>
      <c r="AD331">
        <v>3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33860.599000000002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F331" t="s">
        <v>265</v>
      </c>
      <c r="BG331">
        <v>0</v>
      </c>
      <c r="BH331">
        <v>202605</v>
      </c>
      <c r="BI331">
        <v>317</v>
      </c>
      <c r="BJ331">
        <v>62</v>
      </c>
      <c r="BK331">
        <v>11286.866330000001</v>
      </c>
      <c r="BL331">
        <v>-228.0508561</v>
      </c>
      <c r="BM331">
        <v>0.134094407</v>
      </c>
      <c r="BN331">
        <v>120</v>
      </c>
      <c r="BO331">
        <v>58</v>
      </c>
      <c r="BP331">
        <v>786.5363959</v>
      </c>
      <c r="BQ331">
        <v>12</v>
      </c>
      <c r="BR331" s="23">
        <v>0.21</v>
      </c>
      <c r="BS331">
        <v>5</v>
      </c>
      <c r="BU331">
        <v>0</v>
      </c>
      <c r="BV331">
        <v>0</v>
      </c>
      <c r="BY331">
        <v>0</v>
      </c>
      <c r="BZ331" s="9">
        <v>9689.5400000000009</v>
      </c>
      <c r="CA331">
        <v>-118.31</v>
      </c>
      <c r="CB331">
        <v>-109.6</v>
      </c>
      <c r="CC331">
        <v>-227.91</v>
      </c>
      <c r="CM331">
        <v>3</v>
      </c>
      <c r="CN331">
        <v>3</v>
      </c>
      <c r="CO331">
        <v>0.89</v>
      </c>
      <c r="CP331" s="9">
        <v>33860.6</v>
      </c>
      <c r="CQ331" s="9">
        <v>8621.0400000000009</v>
      </c>
      <c r="CR331" s="9">
        <v>11286.87</v>
      </c>
      <c r="CS331" s="9">
        <v>9691.1</v>
      </c>
      <c r="CT331">
        <v>561.94000000000005</v>
      </c>
      <c r="CU331">
        <v>200.71</v>
      </c>
      <c r="CV331">
        <v>180.64</v>
      </c>
      <c r="CW331">
        <v>104.18</v>
      </c>
      <c r="CX331">
        <v>381.31</v>
      </c>
      <c r="CY331">
        <v>96.53</v>
      </c>
      <c r="DA331">
        <v>-0.73180752000000004</v>
      </c>
      <c r="DB331">
        <v>0.56570681499999997</v>
      </c>
      <c r="DC331">
        <v>-0.73180752000000004</v>
      </c>
      <c r="FK331" s="9"/>
      <c r="FO331">
        <v>2</v>
      </c>
      <c r="FR331">
        <v>1</v>
      </c>
      <c r="FS331">
        <v>0</v>
      </c>
      <c r="FT331">
        <v>1</v>
      </c>
      <c r="FU331">
        <v>0</v>
      </c>
      <c r="FV331">
        <v>0</v>
      </c>
      <c r="FW331">
        <v>1</v>
      </c>
      <c r="FX331">
        <v>0</v>
      </c>
      <c r="FY331">
        <v>-0.16715345700000001</v>
      </c>
      <c r="FZ331">
        <v>8.4753320000000004E-3</v>
      </c>
      <c r="GA331">
        <v>0</v>
      </c>
      <c r="GB331">
        <v>0</v>
      </c>
      <c r="GC331">
        <v>0</v>
      </c>
      <c r="GD331">
        <v>0.83333333300000001</v>
      </c>
      <c r="GK331">
        <v>0</v>
      </c>
      <c r="GL331">
        <v>0</v>
      </c>
      <c r="GM331">
        <v>0</v>
      </c>
      <c r="GN331">
        <v>1</v>
      </c>
      <c r="GO331">
        <v>0</v>
      </c>
      <c r="GP331">
        <v>1</v>
      </c>
      <c r="GQ331">
        <v>0</v>
      </c>
      <c r="GR331">
        <v>0</v>
      </c>
      <c r="GS331">
        <v>0</v>
      </c>
      <c r="GT331">
        <v>0</v>
      </c>
      <c r="GU331">
        <v>1</v>
      </c>
      <c r="GV331">
        <v>0</v>
      </c>
      <c r="GW331">
        <v>0</v>
      </c>
      <c r="GY331">
        <v>-3.8302450000000002E-2</v>
      </c>
      <c r="GZ331">
        <v>8.1209990000000003E-3</v>
      </c>
      <c r="HA331">
        <v>0</v>
      </c>
      <c r="HB331">
        <v>0</v>
      </c>
      <c r="HC331">
        <v>0</v>
      </c>
      <c r="HD331">
        <v>1</v>
      </c>
    </row>
    <row r="332" spans="9:212">
      <c r="I332" t="s">
        <v>264</v>
      </c>
      <c r="J332">
        <v>120</v>
      </c>
      <c r="K332">
        <v>318</v>
      </c>
      <c r="L332">
        <v>202606</v>
      </c>
      <c r="M332">
        <v>57</v>
      </c>
      <c r="N332">
        <v>3</v>
      </c>
      <c r="O332">
        <v>0</v>
      </c>
      <c r="P332">
        <v>33679.963499999998</v>
      </c>
      <c r="Q332">
        <v>180.63550000000001</v>
      </c>
      <c r="R332">
        <v>379.3042633</v>
      </c>
      <c r="S332">
        <v>0</v>
      </c>
      <c r="T332">
        <v>0</v>
      </c>
      <c r="U332">
        <v>0.134094407</v>
      </c>
      <c r="V332">
        <v>120</v>
      </c>
      <c r="W332">
        <v>57</v>
      </c>
      <c r="X332">
        <v>63</v>
      </c>
      <c r="Y332">
        <v>786.5363959</v>
      </c>
      <c r="Z332">
        <v>18946.666669999999</v>
      </c>
      <c r="AA332">
        <v>0.20724841699999999</v>
      </c>
      <c r="AB332">
        <v>228.0508561</v>
      </c>
      <c r="AC332">
        <v>0</v>
      </c>
      <c r="AD332">
        <v>3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33679.963499999998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F332" t="s">
        <v>265</v>
      </c>
      <c r="BG332">
        <v>0</v>
      </c>
      <c r="BH332">
        <v>202606</v>
      </c>
      <c r="BI332">
        <v>318</v>
      </c>
      <c r="BJ332">
        <v>63</v>
      </c>
      <c r="BK332">
        <v>11226.654500000001</v>
      </c>
      <c r="BL332">
        <v>-228.0508561</v>
      </c>
      <c r="BM332">
        <v>0.134094407</v>
      </c>
      <c r="BN332">
        <v>120</v>
      </c>
      <c r="BO332">
        <v>57</v>
      </c>
      <c r="BP332">
        <v>786.5363959</v>
      </c>
      <c r="BQ332">
        <v>12</v>
      </c>
      <c r="BR332" s="23">
        <v>0.21</v>
      </c>
      <c r="BS332">
        <v>6</v>
      </c>
      <c r="BU332">
        <v>0</v>
      </c>
      <c r="BV332">
        <v>0</v>
      </c>
      <c r="BY332">
        <v>0</v>
      </c>
      <c r="BZ332" s="9">
        <v>9569.91</v>
      </c>
      <c r="CA332">
        <v>-119.63</v>
      </c>
      <c r="CB332">
        <v>-108.28</v>
      </c>
      <c r="CC332">
        <v>-227.91</v>
      </c>
      <c r="CM332">
        <v>3</v>
      </c>
      <c r="CN332">
        <v>3</v>
      </c>
      <c r="CO332">
        <v>0.87</v>
      </c>
      <c r="CP332" s="9">
        <v>33679.96</v>
      </c>
      <c r="CQ332" s="9">
        <v>8364.9599999999991</v>
      </c>
      <c r="CR332" s="9">
        <v>11226.65</v>
      </c>
      <c r="CS332" s="9">
        <v>9571.4500000000007</v>
      </c>
      <c r="CT332">
        <v>559.94000000000005</v>
      </c>
      <c r="CU332">
        <v>197.17</v>
      </c>
      <c r="CV332">
        <v>180.64</v>
      </c>
      <c r="CW332">
        <v>103.49</v>
      </c>
      <c r="CX332">
        <v>379.3</v>
      </c>
      <c r="CY332">
        <v>93.68</v>
      </c>
      <c r="DA332">
        <v>-0.71560336000000002</v>
      </c>
      <c r="DB332">
        <v>0.56537293399999999</v>
      </c>
      <c r="DC332">
        <v>-0.71560336000000002</v>
      </c>
      <c r="FK332" s="9"/>
      <c r="FO332">
        <v>2</v>
      </c>
      <c r="FR332">
        <v>1</v>
      </c>
      <c r="FS332">
        <v>0</v>
      </c>
      <c r="FT332">
        <v>1</v>
      </c>
      <c r="FU332">
        <v>0</v>
      </c>
      <c r="FV332">
        <v>0</v>
      </c>
      <c r="FW332">
        <v>1</v>
      </c>
      <c r="FX332">
        <v>0</v>
      </c>
      <c r="FY332">
        <v>-0.11834704</v>
      </c>
      <c r="FZ332">
        <v>8.7856219999999999E-3</v>
      </c>
      <c r="GA332">
        <v>0</v>
      </c>
      <c r="GB332">
        <v>0</v>
      </c>
      <c r="GC332">
        <v>0</v>
      </c>
      <c r="GD332">
        <v>0.91666666699999999</v>
      </c>
      <c r="GK332">
        <v>0</v>
      </c>
      <c r="GL332">
        <v>0</v>
      </c>
      <c r="GM332">
        <v>0</v>
      </c>
      <c r="GN332">
        <v>1</v>
      </c>
      <c r="GO332">
        <v>0</v>
      </c>
      <c r="GP332">
        <v>1</v>
      </c>
      <c r="GQ332">
        <v>0</v>
      </c>
      <c r="GR332">
        <v>0</v>
      </c>
      <c r="GS332">
        <v>0</v>
      </c>
      <c r="GT332">
        <v>0</v>
      </c>
      <c r="GU332">
        <v>1</v>
      </c>
      <c r="GV332">
        <v>0</v>
      </c>
      <c r="GW332">
        <v>0</v>
      </c>
      <c r="GY332">
        <v>-2.209829E-2</v>
      </c>
      <c r="GZ332">
        <v>7.787118E-3</v>
      </c>
      <c r="HA332">
        <v>0</v>
      </c>
      <c r="HB332">
        <v>0</v>
      </c>
      <c r="HC332">
        <v>0</v>
      </c>
      <c r="HD332">
        <v>1</v>
      </c>
    </row>
    <row r="333" spans="9:212">
      <c r="I333" t="s">
        <v>264</v>
      </c>
      <c r="J333">
        <v>120</v>
      </c>
      <c r="K333">
        <v>319</v>
      </c>
      <c r="L333">
        <v>202607</v>
      </c>
      <c r="M333">
        <v>56</v>
      </c>
      <c r="N333">
        <v>3</v>
      </c>
      <c r="O333">
        <v>0</v>
      </c>
      <c r="P333">
        <v>33499.328000000001</v>
      </c>
      <c r="Q333">
        <v>180.63550000000001</v>
      </c>
      <c r="R333">
        <v>377.3007111</v>
      </c>
      <c r="S333">
        <v>0</v>
      </c>
      <c r="T333">
        <v>0</v>
      </c>
      <c r="U333">
        <v>0.134094407</v>
      </c>
      <c r="V333">
        <v>120</v>
      </c>
      <c r="W333">
        <v>56</v>
      </c>
      <c r="X333">
        <v>64</v>
      </c>
      <c r="Y333">
        <v>786.5363959</v>
      </c>
      <c r="Z333">
        <v>18946.666669999999</v>
      </c>
      <c r="AA333">
        <v>0.20724841699999999</v>
      </c>
      <c r="AB333">
        <v>228.0508561</v>
      </c>
      <c r="AC333">
        <v>0</v>
      </c>
      <c r="AD333">
        <v>3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33499.328000000001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F333" t="s">
        <v>265</v>
      </c>
      <c r="BG333">
        <v>0</v>
      </c>
      <c r="BH333">
        <v>202607</v>
      </c>
      <c r="BI333">
        <v>319</v>
      </c>
      <c r="BJ333">
        <v>64</v>
      </c>
      <c r="BK333">
        <v>11166.44267</v>
      </c>
      <c r="BL333">
        <v>-228.0508561</v>
      </c>
      <c r="BM333">
        <v>0.134094407</v>
      </c>
      <c r="BN333">
        <v>120</v>
      </c>
      <c r="BO333">
        <v>56</v>
      </c>
      <c r="BP333">
        <v>786.5363959</v>
      </c>
      <c r="BQ333">
        <v>12</v>
      </c>
      <c r="BR333" s="23">
        <v>0.21</v>
      </c>
      <c r="BS333">
        <v>7</v>
      </c>
      <c r="BU333">
        <v>0</v>
      </c>
      <c r="BV333">
        <v>0</v>
      </c>
      <c r="BY333">
        <v>0</v>
      </c>
      <c r="BZ333" s="9">
        <v>9448.9500000000007</v>
      </c>
      <c r="CA333">
        <v>-120.97</v>
      </c>
      <c r="CB333">
        <v>-106.94</v>
      </c>
      <c r="CC333">
        <v>-227.91</v>
      </c>
      <c r="CM333">
        <v>3</v>
      </c>
      <c r="CN333">
        <v>3</v>
      </c>
      <c r="CO333">
        <v>0.86</v>
      </c>
      <c r="CP333" s="9">
        <v>33499.33</v>
      </c>
      <c r="CQ333" s="9">
        <v>8116.46</v>
      </c>
      <c r="CR333" s="9">
        <v>11166.44</v>
      </c>
      <c r="CS333" s="9">
        <v>9450.6200000000008</v>
      </c>
      <c r="CT333">
        <v>557.94000000000005</v>
      </c>
      <c r="CU333">
        <v>193.68</v>
      </c>
      <c r="CV333">
        <v>180.64</v>
      </c>
      <c r="CW333">
        <v>102.79</v>
      </c>
      <c r="CX333">
        <v>377.3</v>
      </c>
      <c r="CY333">
        <v>90.88</v>
      </c>
      <c r="DA333">
        <v>-0.68734581500000003</v>
      </c>
      <c r="DB333">
        <v>0.56597050199999999</v>
      </c>
      <c r="DC333">
        <v>-0.68734581500000003</v>
      </c>
      <c r="FK333" s="9"/>
      <c r="FO333">
        <v>2</v>
      </c>
      <c r="FR333">
        <v>1</v>
      </c>
      <c r="FS333">
        <v>0</v>
      </c>
      <c r="FT333">
        <v>1</v>
      </c>
      <c r="FU333">
        <v>0</v>
      </c>
      <c r="FV333">
        <v>0</v>
      </c>
      <c r="FW333">
        <v>1</v>
      </c>
      <c r="FX333">
        <v>0</v>
      </c>
      <c r="FY333">
        <v>-1.1124261E-2</v>
      </c>
      <c r="FZ333">
        <v>1.1126319000000001E-2</v>
      </c>
      <c r="GA333">
        <v>0</v>
      </c>
      <c r="GB333">
        <v>0</v>
      </c>
      <c r="GC333">
        <v>0</v>
      </c>
      <c r="GD333">
        <v>1</v>
      </c>
      <c r="GK333">
        <v>0</v>
      </c>
      <c r="GL333">
        <v>0</v>
      </c>
      <c r="GM333">
        <v>0</v>
      </c>
      <c r="GN333">
        <v>1</v>
      </c>
      <c r="GO333">
        <v>0</v>
      </c>
      <c r="GP333">
        <v>1</v>
      </c>
      <c r="GQ333">
        <v>0</v>
      </c>
      <c r="GR333">
        <v>0</v>
      </c>
      <c r="GS333">
        <v>0</v>
      </c>
      <c r="GT333">
        <v>0</v>
      </c>
      <c r="GU333">
        <v>1</v>
      </c>
      <c r="GV333">
        <v>0</v>
      </c>
      <c r="GW333">
        <v>0</v>
      </c>
      <c r="GY333">
        <v>6.1592549999999998E-3</v>
      </c>
      <c r="GZ333">
        <v>8.3846849999999994E-3</v>
      </c>
      <c r="HA333">
        <v>0</v>
      </c>
      <c r="HB333">
        <v>0</v>
      </c>
      <c r="HC333">
        <v>0</v>
      </c>
      <c r="HD333">
        <v>1</v>
      </c>
    </row>
    <row r="334" spans="9:212">
      <c r="I334" t="s">
        <v>264</v>
      </c>
      <c r="J334">
        <v>120</v>
      </c>
      <c r="K334">
        <v>320</v>
      </c>
      <c r="L334">
        <v>202608</v>
      </c>
      <c r="M334">
        <v>55</v>
      </c>
      <c r="N334">
        <v>3</v>
      </c>
      <c r="O334">
        <v>0</v>
      </c>
      <c r="P334">
        <v>33318.692499999997</v>
      </c>
      <c r="Q334">
        <v>180.63550000000001</v>
      </c>
      <c r="R334">
        <v>375.2971589</v>
      </c>
      <c r="S334">
        <v>0</v>
      </c>
      <c r="T334">
        <v>0</v>
      </c>
      <c r="U334">
        <v>0.134094407</v>
      </c>
      <c r="V334">
        <v>120</v>
      </c>
      <c r="W334">
        <v>55</v>
      </c>
      <c r="X334">
        <v>65</v>
      </c>
      <c r="Y334">
        <v>786.5363959</v>
      </c>
      <c r="Z334">
        <v>18946.666669999999</v>
      </c>
      <c r="AA334">
        <v>0.20724841699999999</v>
      </c>
      <c r="AB334">
        <v>228.0508561</v>
      </c>
      <c r="AC334">
        <v>0</v>
      </c>
      <c r="AD334">
        <v>3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33318.692499999997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F334" t="s">
        <v>265</v>
      </c>
      <c r="BG334">
        <v>0</v>
      </c>
      <c r="BH334">
        <v>202608</v>
      </c>
      <c r="BI334">
        <v>320</v>
      </c>
      <c r="BJ334">
        <v>65</v>
      </c>
      <c r="BK334">
        <v>11106.23083</v>
      </c>
      <c r="BL334">
        <v>-228.0508561</v>
      </c>
      <c r="BM334">
        <v>0.134094407</v>
      </c>
      <c r="BN334">
        <v>120</v>
      </c>
      <c r="BO334">
        <v>55</v>
      </c>
      <c r="BP334">
        <v>786.5363959</v>
      </c>
      <c r="BQ334">
        <v>12</v>
      </c>
      <c r="BR334" s="23">
        <v>0.21</v>
      </c>
      <c r="BS334">
        <v>8</v>
      </c>
      <c r="BU334">
        <v>0</v>
      </c>
      <c r="BV334">
        <v>0</v>
      </c>
      <c r="BY334">
        <v>0</v>
      </c>
      <c r="BZ334" s="9">
        <v>9326.6299999999992</v>
      </c>
      <c r="CA334">
        <v>-122.32</v>
      </c>
      <c r="CB334">
        <v>-105.59</v>
      </c>
      <c r="CC334">
        <v>-227.91</v>
      </c>
      <c r="CM334">
        <v>3</v>
      </c>
      <c r="CN334">
        <v>3</v>
      </c>
      <c r="CO334">
        <v>0.84</v>
      </c>
      <c r="CP334" s="9">
        <v>33318.69</v>
      </c>
      <c r="CQ334" s="9">
        <v>7870.88</v>
      </c>
      <c r="CR334" s="9">
        <v>11106.23</v>
      </c>
      <c r="CS334" s="9">
        <v>9328.3700000000008</v>
      </c>
      <c r="CT334">
        <v>555.92999999999995</v>
      </c>
      <c r="CU334">
        <v>190.26</v>
      </c>
      <c r="CV334">
        <v>180.64</v>
      </c>
      <c r="CW334">
        <v>102.11</v>
      </c>
      <c r="CX334">
        <v>375.3</v>
      </c>
      <c r="CY334">
        <v>88.15</v>
      </c>
      <c r="DA334">
        <v>-0.695422078</v>
      </c>
      <c r="DB334">
        <v>0.56738502899999999</v>
      </c>
      <c r="DC334">
        <v>-0.695422078</v>
      </c>
      <c r="FK334" s="9"/>
      <c r="FO334">
        <v>2</v>
      </c>
      <c r="FR334">
        <v>1</v>
      </c>
      <c r="FS334">
        <v>0</v>
      </c>
      <c r="FT334">
        <v>1</v>
      </c>
      <c r="FU334">
        <v>0</v>
      </c>
      <c r="FV334">
        <v>0</v>
      </c>
      <c r="FW334">
        <v>1</v>
      </c>
      <c r="FX334">
        <v>0</v>
      </c>
      <c r="FY334">
        <v>-0.178335243</v>
      </c>
      <c r="FZ334">
        <v>8.9097610000000004E-3</v>
      </c>
      <c r="GA334">
        <v>0</v>
      </c>
      <c r="GB334">
        <v>0</v>
      </c>
      <c r="GC334">
        <v>0</v>
      </c>
      <c r="GD334">
        <v>1</v>
      </c>
      <c r="GK334">
        <v>0</v>
      </c>
      <c r="GL334">
        <v>0</v>
      </c>
      <c r="GM334">
        <v>0</v>
      </c>
      <c r="GN334">
        <v>1</v>
      </c>
      <c r="GO334">
        <v>0</v>
      </c>
      <c r="GP334">
        <v>1</v>
      </c>
      <c r="GQ334">
        <v>0</v>
      </c>
      <c r="GR334">
        <v>0</v>
      </c>
      <c r="GS334">
        <v>0</v>
      </c>
      <c r="GT334">
        <v>0</v>
      </c>
      <c r="GU334">
        <v>1</v>
      </c>
      <c r="GV334">
        <v>0</v>
      </c>
      <c r="GW334">
        <v>0</v>
      </c>
      <c r="GY334">
        <v>-1.917008E-3</v>
      </c>
      <c r="GZ334">
        <v>9.7992119999999999E-3</v>
      </c>
      <c r="HA334">
        <v>0</v>
      </c>
      <c r="HB334">
        <v>0</v>
      </c>
      <c r="HC334">
        <v>0</v>
      </c>
      <c r="HD334">
        <v>1</v>
      </c>
    </row>
    <row r="335" spans="9:212">
      <c r="I335" t="s">
        <v>264</v>
      </c>
      <c r="J335">
        <v>120</v>
      </c>
      <c r="K335">
        <v>321</v>
      </c>
      <c r="L335">
        <v>202609</v>
      </c>
      <c r="M335">
        <v>54</v>
      </c>
      <c r="N335">
        <v>3</v>
      </c>
      <c r="O335">
        <v>0</v>
      </c>
      <c r="P335">
        <v>33138.057000000001</v>
      </c>
      <c r="Q335">
        <v>180.63550000000001</v>
      </c>
      <c r="R335">
        <v>373.2936067</v>
      </c>
      <c r="S335">
        <v>0</v>
      </c>
      <c r="T335">
        <v>0</v>
      </c>
      <c r="U335">
        <v>0.134094407</v>
      </c>
      <c r="V335">
        <v>120</v>
      </c>
      <c r="W335">
        <v>54</v>
      </c>
      <c r="X335">
        <v>66</v>
      </c>
      <c r="Y335">
        <v>786.5363959</v>
      </c>
      <c r="Z335">
        <v>18946.666669999999</v>
      </c>
      <c r="AA335">
        <v>0.20724841699999999</v>
      </c>
      <c r="AB335">
        <v>228.0508561</v>
      </c>
      <c r="AC335">
        <v>0</v>
      </c>
      <c r="AD335">
        <v>3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33138.057000000001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F335" t="s">
        <v>265</v>
      </c>
      <c r="BG335">
        <v>0</v>
      </c>
      <c r="BH335">
        <v>202609</v>
      </c>
      <c r="BI335">
        <v>321</v>
      </c>
      <c r="BJ335">
        <v>66</v>
      </c>
      <c r="BK335">
        <v>11046.019</v>
      </c>
      <c r="BL335">
        <v>-228.0508561</v>
      </c>
      <c r="BM335">
        <v>0.134094407</v>
      </c>
      <c r="BN335">
        <v>120</v>
      </c>
      <c r="BO335">
        <v>54</v>
      </c>
      <c r="BP335">
        <v>786.5363959</v>
      </c>
      <c r="BQ335">
        <v>12</v>
      </c>
      <c r="BR335" s="23">
        <v>0.21</v>
      </c>
      <c r="BS335">
        <v>9</v>
      </c>
      <c r="BU335">
        <v>0</v>
      </c>
      <c r="BV335">
        <v>0</v>
      </c>
      <c r="BY335">
        <v>0</v>
      </c>
      <c r="BZ335" s="9">
        <v>9202.94</v>
      </c>
      <c r="CA335">
        <v>-123.69</v>
      </c>
      <c r="CB335">
        <v>-104.22</v>
      </c>
      <c r="CC335">
        <v>-227.91</v>
      </c>
      <c r="CM335">
        <v>3</v>
      </c>
      <c r="CN335">
        <v>3</v>
      </c>
      <c r="CO335">
        <v>0.83</v>
      </c>
      <c r="CP335" s="9">
        <v>33138.06</v>
      </c>
      <c r="CQ335" s="9">
        <v>7629.61</v>
      </c>
      <c r="CR335" s="9">
        <v>11046.02</v>
      </c>
      <c r="CS335" s="9">
        <v>9204.7900000000009</v>
      </c>
      <c r="CT335">
        <v>553.92999999999995</v>
      </c>
      <c r="CU335">
        <v>186.8</v>
      </c>
      <c r="CV335">
        <v>180.64</v>
      </c>
      <c r="CW335">
        <v>101.37</v>
      </c>
      <c r="CX335">
        <v>373.29</v>
      </c>
      <c r="CY335">
        <v>85.43</v>
      </c>
      <c r="DA335">
        <v>-0.57844349900000003</v>
      </c>
      <c r="DB335">
        <v>0.56650617700000006</v>
      </c>
      <c r="DC335">
        <v>-0.57844349900000003</v>
      </c>
      <c r="FK335" s="9"/>
      <c r="FO335">
        <v>2</v>
      </c>
      <c r="FR335">
        <v>1</v>
      </c>
      <c r="FS335">
        <v>0</v>
      </c>
      <c r="FT335">
        <v>1</v>
      </c>
      <c r="FU335">
        <v>0</v>
      </c>
      <c r="FV335">
        <v>0</v>
      </c>
      <c r="FW335">
        <v>1</v>
      </c>
      <c r="FX335">
        <v>0</v>
      </c>
      <c r="FY335">
        <v>-3.8302450000000002E-2</v>
      </c>
      <c r="FZ335">
        <v>8.1209990000000003E-3</v>
      </c>
      <c r="GA335">
        <v>0</v>
      </c>
      <c r="GB335">
        <v>0</v>
      </c>
      <c r="GC335">
        <v>0</v>
      </c>
      <c r="GD335">
        <v>1</v>
      </c>
      <c r="GK335">
        <v>0</v>
      </c>
      <c r="GL335">
        <v>0</v>
      </c>
      <c r="GM335">
        <v>0</v>
      </c>
      <c r="GN335">
        <v>1</v>
      </c>
      <c r="GO335">
        <v>0</v>
      </c>
      <c r="GP335">
        <v>1</v>
      </c>
      <c r="GQ335">
        <v>0</v>
      </c>
      <c r="GR335">
        <v>0</v>
      </c>
      <c r="GS335">
        <v>0</v>
      </c>
      <c r="GT335">
        <v>0</v>
      </c>
      <c r="GU335">
        <v>1</v>
      </c>
      <c r="GV335">
        <v>0</v>
      </c>
      <c r="GW335">
        <v>0</v>
      </c>
      <c r="GY335">
        <v>0.115061571</v>
      </c>
      <c r="GZ335">
        <v>8.9203600000000004E-3</v>
      </c>
      <c r="HA335">
        <v>0</v>
      </c>
      <c r="HB335">
        <v>0</v>
      </c>
      <c r="HC335">
        <v>0</v>
      </c>
      <c r="HD335">
        <v>1</v>
      </c>
    </row>
    <row r="336" spans="9:212">
      <c r="I336" t="s">
        <v>264</v>
      </c>
      <c r="J336">
        <v>120</v>
      </c>
      <c r="K336">
        <v>322</v>
      </c>
      <c r="L336">
        <v>202610</v>
      </c>
      <c r="M336">
        <v>53</v>
      </c>
      <c r="N336">
        <v>3</v>
      </c>
      <c r="O336">
        <v>0</v>
      </c>
      <c r="P336">
        <v>32957.421499999997</v>
      </c>
      <c r="Q336">
        <v>180.63550000000001</v>
      </c>
      <c r="R336">
        <v>371.2900545</v>
      </c>
      <c r="S336">
        <v>0</v>
      </c>
      <c r="T336">
        <v>0</v>
      </c>
      <c r="U336">
        <v>0.134094407</v>
      </c>
      <c r="V336">
        <v>120</v>
      </c>
      <c r="W336">
        <v>53</v>
      </c>
      <c r="X336">
        <v>67</v>
      </c>
      <c r="Y336">
        <v>786.5363959</v>
      </c>
      <c r="Z336">
        <v>18946.666669999999</v>
      </c>
      <c r="AA336">
        <v>0.20724841699999999</v>
      </c>
      <c r="AB336">
        <v>228.0508561</v>
      </c>
      <c r="AC336">
        <v>0</v>
      </c>
      <c r="AD336">
        <v>3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32957.421499999997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F336" t="s">
        <v>265</v>
      </c>
      <c r="BG336">
        <v>0</v>
      </c>
      <c r="BH336">
        <v>202610</v>
      </c>
      <c r="BI336">
        <v>322</v>
      </c>
      <c r="BJ336">
        <v>67</v>
      </c>
      <c r="BK336">
        <v>10985.80717</v>
      </c>
      <c r="BL336">
        <v>-228.0508561</v>
      </c>
      <c r="BM336">
        <v>0.134094407</v>
      </c>
      <c r="BN336">
        <v>120</v>
      </c>
      <c r="BO336">
        <v>53</v>
      </c>
      <c r="BP336">
        <v>786.5363959</v>
      </c>
      <c r="BQ336">
        <v>12</v>
      </c>
      <c r="BR336" s="23">
        <v>0.21</v>
      </c>
      <c r="BS336">
        <v>10</v>
      </c>
      <c r="BU336">
        <v>0</v>
      </c>
      <c r="BV336">
        <v>0</v>
      </c>
      <c r="BY336">
        <v>0</v>
      </c>
      <c r="BZ336" s="9">
        <v>9077.8700000000008</v>
      </c>
      <c r="CA336">
        <v>-125.07</v>
      </c>
      <c r="CB336">
        <v>-102.84</v>
      </c>
      <c r="CC336">
        <v>-227.91</v>
      </c>
      <c r="CM336">
        <v>3</v>
      </c>
      <c r="CN336">
        <v>3</v>
      </c>
      <c r="CO336">
        <v>0.81</v>
      </c>
      <c r="CP336" s="9">
        <v>32957.42</v>
      </c>
      <c r="CQ336" s="9">
        <v>7392.66</v>
      </c>
      <c r="CR336" s="9">
        <v>10985.81</v>
      </c>
      <c r="CS336" s="9">
        <v>9079.8799999999992</v>
      </c>
      <c r="CT336">
        <v>551.92999999999995</v>
      </c>
      <c r="CU336">
        <v>183.37</v>
      </c>
      <c r="CV336">
        <v>180.64</v>
      </c>
      <c r="CW336">
        <v>100.62</v>
      </c>
      <c r="CX336">
        <v>371.29</v>
      </c>
      <c r="CY336">
        <v>82.75</v>
      </c>
      <c r="DA336">
        <v>-0.514824795</v>
      </c>
      <c r="DB336">
        <v>0.56662318</v>
      </c>
      <c r="DC336">
        <v>-0.514824795</v>
      </c>
      <c r="FK336" s="9"/>
      <c r="FO336">
        <v>2</v>
      </c>
      <c r="FR336">
        <v>1</v>
      </c>
      <c r="FS336">
        <v>0</v>
      </c>
      <c r="FT336">
        <v>1</v>
      </c>
      <c r="FU336">
        <v>0</v>
      </c>
      <c r="FV336">
        <v>0</v>
      </c>
      <c r="FW336">
        <v>1</v>
      </c>
      <c r="FX336">
        <v>0</v>
      </c>
      <c r="FY336">
        <v>-2.209829E-2</v>
      </c>
      <c r="FZ336">
        <v>7.787118E-3</v>
      </c>
      <c r="GA336">
        <v>0</v>
      </c>
      <c r="GB336">
        <v>0</v>
      </c>
      <c r="GC336">
        <v>0</v>
      </c>
      <c r="GD336">
        <v>1</v>
      </c>
      <c r="GK336">
        <v>0</v>
      </c>
      <c r="GL336">
        <v>0</v>
      </c>
      <c r="GM336">
        <v>0</v>
      </c>
      <c r="GN336">
        <v>1</v>
      </c>
      <c r="GO336">
        <v>0</v>
      </c>
      <c r="GP336">
        <v>1</v>
      </c>
      <c r="GQ336">
        <v>0</v>
      </c>
      <c r="GR336">
        <v>0</v>
      </c>
      <c r="GS336">
        <v>0</v>
      </c>
      <c r="GT336">
        <v>0</v>
      </c>
      <c r="GU336">
        <v>1</v>
      </c>
      <c r="GV336">
        <v>0</v>
      </c>
      <c r="GW336">
        <v>0</v>
      </c>
      <c r="GY336">
        <v>0.178680275</v>
      </c>
      <c r="GZ336">
        <v>9.0373629999999996E-3</v>
      </c>
      <c r="HA336">
        <v>0</v>
      </c>
      <c r="HB336">
        <v>0</v>
      </c>
      <c r="HC336">
        <v>0</v>
      </c>
      <c r="HD336">
        <v>1</v>
      </c>
    </row>
    <row r="337" spans="9:212">
      <c r="I337" t="s">
        <v>264</v>
      </c>
      <c r="J337">
        <v>120</v>
      </c>
      <c r="K337">
        <v>323</v>
      </c>
      <c r="L337">
        <v>202611</v>
      </c>
      <c r="M337">
        <v>52</v>
      </c>
      <c r="N337">
        <v>3</v>
      </c>
      <c r="O337">
        <v>0</v>
      </c>
      <c r="P337">
        <v>32776.786</v>
      </c>
      <c r="Q337">
        <v>180.63550000000001</v>
      </c>
      <c r="R337">
        <v>369.2865023</v>
      </c>
      <c r="S337">
        <v>0</v>
      </c>
      <c r="T337">
        <v>0</v>
      </c>
      <c r="U337">
        <v>0.134094407</v>
      </c>
      <c r="V337">
        <v>120</v>
      </c>
      <c r="W337">
        <v>52</v>
      </c>
      <c r="X337">
        <v>68</v>
      </c>
      <c r="Y337">
        <v>786.5363959</v>
      </c>
      <c r="Z337">
        <v>18946.666669999999</v>
      </c>
      <c r="AA337">
        <v>0.20724841699999999</v>
      </c>
      <c r="AB337">
        <v>228.0508561</v>
      </c>
      <c r="AC337">
        <v>0</v>
      </c>
      <c r="AD337">
        <v>3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32776.786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F337" t="s">
        <v>265</v>
      </c>
      <c r="BG337">
        <v>0</v>
      </c>
      <c r="BH337">
        <v>202611</v>
      </c>
      <c r="BI337">
        <v>323</v>
      </c>
      <c r="BJ337">
        <v>68</v>
      </c>
      <c r="BK337">
        <v>10925.59533</v>
      </c>
      <c r="BL337">
        <v>-228.0508561</v>
      </c>
      <c r="BM337">
        <v>0.134094407</v>
      </c>
      <c r="BN337">
        <v>120</v>
      </c>
      <c r="BO337">
        <v>52</v>
      </c>
      <c r="BP337">
        <v>786.5363959</v>
      </c>
      <c r="BQ337">
        <v>12</v>
      </c>
      <c r="BR337" s="23">
        <v>0.21</v>
      </c>
      <c r="BS337">
        <v>11</v>
      </c>
      <c r="BU337">
        <v>0</v>
      </c>
      <c r="BV337">
        <v>0</v>
      </c>
      <c r="BY337">
        <v>0</v>
      </c>
      <c r="BZ337" s="9">
        <v>8951.41</v>
      </c>
      <c r="CA337">
        <v>-126.47</v>
      </c>
      <c r="CB337">
        <v>-101.44</v>
      </c>
      <c r="CC337">
        <v>-227.91</v>
      </c>
      <c r="CM337">
        <v>3</v>
      </c>
      <c r="CN337">
        <v>3</v>
      </c>
      <c r="CO337">
        <v>0.8</v>
      </c>
      <c r="CP337" s="9">
        <v>32776.79</v>
      </c>
      <c r="CQ337" s="9">
        <v>7160.68</v>
      </c>
      <c r="CR337" s="9">
        <v>10925.6</v>
      </c>
      <c r="CS337" s="9">
        <v>8953.52</v>
      </c>
      <c r="CT337">
        <v>549.91999999999996</v>
      </c>
      <c r="CU337">
        <v>180.2</v>
      </c>
      <c r="CV337">
        <v>180.64</v>
      </c>
      <c r="CW337">
        <v>99.99</v>
      </c>
      <c r="CX337">
        <v>369.29</v>
      </c>
      <c r="CY337">
        <v>80.209999999999994</v>
      </c>
      <c r="DA337">
        <v>-0.701581974</v>
      </c>
      <c r="DB337">
        <v>0.56532465300000001</v>
      </c>
      <c r="DC337">
        <v>-0.701581974</v>
      </c>
      <c r="FK337" s="9"/>
      <c r="FO337">
        <v>2</v>
      </c>
      <c r="FR337">
        <v>1</v>
      </c>
      <c r="FS337">
        <v>0</v>
      </c>
      <c r="FT337">
        <v>1</v>
      </c>
      <c r="FU337">
        <v>0</v>
      </c>
      <c r="FV337">
        <v>0</v>
      </c>
      <c r="FW337">
        <v>1</v>
      </c>
      <c r="FX337">
        <v>0</v>
      </c>
      <c r="FY337">
        <v>6.1592549999999998E-3</v>
      </c>
      <c r="FZ337">
        <v>8.3846849999999994E-3</v>
      </c>
      <c r="GA337">
        <v>0</v>
      </c>
      <c r="GB337">
        <v>0</v>
      </c>
      <c r="GC337">
        <v>0</v>
      </c>
      <c r="GD337">
        <v>1</v>
      </c>
      <c r="GK337">
        <v>0</v>
      </c>
      <c r="GL337">
        <v>0</v>
      </c>
      <c r="GM337">
        <v>0</v>
      </c>
      <c r="GN337">
        <v>1</v>
      </c>
      <c r="GO337">
        <v>0</v>
      </c>
      <c r="GP337">
        <v>1</v>
      </c>
      <c r="GQ337">
        <v>0</v>
      </c>
      <c r="GR337">
        <v>0</v>
      </c>
      <c r="GS337">
        <v>0</v>
      </c>
      <c r="GT337">
        <v>0</v>
      </c>
      <c r="GU337">
        <v>1</v>
      </c>
      <c r="GV337">
        <v>0</v>
      </c>
      <c r="GW337">
        <v>0</v>
      </c>
      <c r="GY337">
        <v>-8.0769039999999993E-3</v>
      </c>
      <c r="GZ337">
        <v>7.7388370000000001E-3</v>
      </c>
      <c r="HA337">
        <v>0</v>
      </c>
      <c r="HB337">
        <v>0</v>
      </c>
      <c r="HC337">
        <v>0</v>
      </c>
      <c r="HD337">
        <v>1</v>
      </c>
    </row>
    <row r="338" spans="9:212">
      <c r="I338" t="s">
        <v>264</v>
      </c>
      <c r="J338">
        <v>120</v>
      </c>
      <c r="K338">
        <v>324</v>
      </c>
      <c r="L338">
        <v>202612</v>
      </c>
      <c r="M338">
        <v>51</v>
      </c>
      <c r="N338">
        <v>3</v>
      </c>
      <c r="O338">
        <v>0</v>
      </c>
      <c r="P338">
        <v>32596.1505</v>
      </c>
      <c r="Q338">
        <v>180.63550000000001</v>
      </c>
      <c r="R338">
        <v>367.28295009999999</v>
      </c>
      <c r="S338">
        <v>0</v>
      </c>
      <c r="T338">
        <v>0</v>
      </c>
      <c r="U338">
        <v>0.134094407</v>
      </c>
      <c r="V338">
        <v>120</v>
      </c>
      <c r="W338">
        <v>51</v>
      </c>
      <c r="X338">
        <v>69</v>
      </c>
      <c r="Y338">
        <v>786.5363959</v>
      </c>
      <c r="Z338">
        <v>18946.666669999999</v>
      </c>
      <c r="AA338">
        <v>0.20724841699999999</v>
      </c>
      <c r="AB338">
        <v>228.0508561</v>
      </c>
      <c r="AC338">
        <v>0</v>
      </c>
      <c r="AD338">
        <v>3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32596.1505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F338" t="s">
        <v>265</v>
      </c>
      <c r="BG338">
        <v>0</v>
      </c>
      <c r="BH338">
        <v>202612</v>
      </c>
      <c r="BI338">
        <v>324</v>
      </c>
      <c r="BJ338">
        <v>69</v>
      </c>
      <c r="BK338">
        <v>10865.3835</v>
      </c>
      <c r="BL338">
        <v>-228.0508561</v>
      </c>
      <c r="BM338">
        <v>0.134094407</v>
      </c>
      <c r="BN338">
        <v>120</v>
      </c>
      <c r="BO338">
        <v>51</v>
      </c>
      <c r="BP338">
        <v>786.5363959</v>
      </c>
      <c r="BQ338">
        <v>12</v>
      </c>
      <c r="BR338" s="23">
        <v>0.21</v>
      </c>
      <c r="BS338">
        <v>12</v>
      </c>
      <c r="BU338">
        <v>0</v>
      </c>
      <c r="BV338">
        <v>0</v>
      </c>
      <c r="BY338">
        <v>0</v>
      </c>
      <c r="BZ338" s="9">
        <v>8823.5300000000007</v>
      </c>
      <c r="CA338">
        <v>-127.88</v>
      </c>
      <c r="CB338">
        <v>-100.03</v>
      </c>
      <c r="CC338">
        <v>-227.91</v>
      </c>
      <c r="CM338">
        <v>3</v>
      </c>
      <c r="CN338">
        <v>3</v>
      </c>
      <c r="CO338">
        <v>0.79</v>
      </c>
      <c r="CP338" s="9">
        <v>32596.15</v>
      </c>
      <c r="CQ338" s="9">
        <v>6931.17</v>
      </c>
      <c r="CR338" s="9">
        <v>10865.38</v>
      </c>
      <c r="CS338" s="9">
        <v>8825.69</v>
      </c>
      <c r="CT338">
        <v>547.91999999999996</v>
      </c>
      <c r="CU338">
        <v>176.86</v>
      </c>
      <c r="CV338">
        <v>180.64</v>
      </c>
      <c r="CW338">
        <v>99.23</v>
      </c>
      <c r="CX338">
        <v>367.28</v>
      </c>
      <c r="CY338">
        <v>77.63</v>
      </c>
      <c r="DA338">
        <v>-0.51832617299999995</v>
      </c>
      <c r="DB338">
        <v>0.56498862699999997</v>
      </c>
      <c r="DC338">
        <v>-0.51832617299999995</v>
      </c>
      <c r="FK338" s="9"/>
      <c r="FO338">
        <v>2</v>
      </c>
      <c r="FR338">
        <v>1</v>
      </c>
      <c r="FS338">
        <v>0</v>
      </c>
      <c r="FT338">
        <v>1</v>
      </c>
      <c r="FU338">
        <v>0</v>
      </c>
      <c r="FV338">
        <v>0</v>
      </c>
      <c r="FW338">
        <v>1</v>
      </c>
      <c r="FX338">
        <v>0</v>
      </c>
      <c r="FY338">
        <v>-1.917008E-3</v>
      </c>
      <c r="FZ338">
        <v>9.7992119999999999E-3</v>
      </c>
      <c r="GA338">
        <v>0</v>
      </c>
      <c r="GB338">
        <v>0</v>
      </c>
      <c r="GC338">
        <v>0</v>
      </c>
      <c r="GD338">
        <v>1</v>
      </c>
      <c r="GK338">
        <v>0</v>
      </c>
      <c r="GL338">
        <v>0</v>
      </c>
      <c r="GM338">
        <v>0</v>
      </c>
      <c r="GN338">
        <v>1</v>
      </c>
      <c r="GO338">
        <v>0</v>
      </c>
      <c r="GP338">
        <v>1</v>
      </c>
      <c r="GQ338">
        <v>0</v>
      </c>
      <c r="GR338">
        <v>0</v>
      </c>
      <c r="GS338">
        <v>0</v>
      </c>
      <c r="GT338">
        <v>0</v>
      </c>
      <c r="GU338">
        <v>1</v>
      </c>
      <c r="GV338">
        <v>0</v>
      </c>
      <c r="GW338">
        <v>0</v>
      </c>
      <c r="GY338">
        <v>0.175178897</v>
      </c>
      <c r="GZ338">
        <v>7.4028100000000001E-3</v>
      </c>
      <c r="HA338">
        <v>0</v>
      </c>
      <c r="HB338">
        <v>0</v>
      </c>
      <c r="HC338">
        <v>0</v>
      </c>
      <c r="HD338">
        <v>1</v>
      </c>
    </row>
    <row r="339" spans="9:212">
      <c r="I339" t="s">
        <v>264</v>
      </c>
      <c r="J339">
        <v>120</v>
      </c>
      <c r="K339">
        <v>325</v>
      </c>
      <c r="L339">
        <v>202701</v>
      </c>
      <c r="M339">
        <v>50</v>
      </c>
      <c r="N339">
        <v>3</v>
      </c>
      <c r="O339">
        <v>0</v>
      </c>
      <c r="P339">
        <v>32415.514999999999</v>
      </c>
      <c r="Q339">
        <v>180.63550000000001</v>
      </c>
      <c r="R339">
        <v>365.27939789999999</v>
      </c>
      <c r="S339">
        <v>0</v>
      </c>
      <c r="T339">
        <v>0</v>
      </c>
      <c r="U339">
        <v>0.134094407</v>
      </c>
      <c r="V339">
        <v>120</v>
      </c>
      <c r="W339">
        <v>50</v>
      </c>
      <c r="X339">
        <v>70</v>
      </c>
      <c r="Y339">
        <v>786.5363959</v>
      </c>
      <c r="Z339">
        <v>18946.666669999999</v>
      </c>
      <c r="AA339">
        <v>0.20724841699999999</v>
      </c>
      <c r="AB339">
        <v>228.0508561</v>
      </c>
      <c r="AC339">
        <v>0</v>
      </c>
      <c r="AD339">
        <v>3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32415.514999999999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F339" t="s">
        <v>265</v>
      </c>
      <c r="BG339">
        <v>0</v>
      </c>
      <c r="BH339">
        <v>202701</v>
      </c>
      <c r="BI339">
        <v>325</v>
      </c>
      <c r="BJ339">
        <v>70</v>
      </c>
      <c r="BK339">
        <v>10805.17167</v>
      </c>
      <c r="BL339">
        <v>-228.0508561</v>
      </c>
      <c r="BM339">
        <v>0.134094407</v>
      </c>
      <c r="BN339">
        <v>120</v>
      </c>
      <c r="BO339">
        <v>50</v>
      </c>
      <c r="BP339">
        <v>786.5363959</v>
      </c>
      <c r="BQ339">
        <v>12</v>
      </c>
      <c r="BR339" s="23">
        <v>0.21</v>
      </c>
      <c r="BS339">
        <v>1</v>
      </c>
      <c r="BU339">
        <v>0</v>
      </c>
      <c r="BV339">
        <v>0</v>
      </c>
      <c r="BY339">
        <v>0</v>
      </c>
      <c r="BZ339" s="9">
        <v>8694.2199999999993</v>
      </c>
      <c r="CA339">
        <v>-129.31</v>
      </c>
      <c r="CB339">
        <v>-98.6</v>
      </c>
      <c r="CC339">
        <v>-227.91</v>
      </c>
      <c r="CM339">
        <v>3</v>
      </c>
      <c r="CN339">
        <v>3</v>
      </c>
      <c r="CO339">
        <v>0.77</v>
      </c>
      <c r="CP339" s="9">
        <v>32415.52</v>
      </c>
      <c r="CQ339" s="9">
        <v>6705.23</v>
      </c>
      <c r="CR339" s="9">
        <v>10805.17</v>
      </c>
      <c r="CS339" s="9">
        <v>8696.18</v>
      </c>
      <c r="CT339">
        <v>545.91</v>
      </c>
      <c r="CU339">
        <v>173.89</v>
      </c>
      <c r="CV339">
        <v>180.64</v>
      </c>
      <c r="CW339">
        <v>98.65</v>
      </c>
      <c r="CX339">
        <v>365.28</v>
      </c>
      <c r="CY339">
        <v>75.239999999999995</v>
      </c>
      <c r="DA339">
        <v>-0.86065852700000001</v>
      </c>
      <c r="DB339">
        <v>0.56606114900000004</v>
      </c>
      <c r="DC339">
        <v>-0.86065852700000001</v>
      </c>
      <c r="FK339" s="9"/>
      <c r="FO339">
        <v>2</v>
      </c>
      <c r="FR339">
        <v>1</v>
      </c>
      <c r="FS339">
        <v>0</v>
      </c>
      <c r="FT339">
        <v>1</v>
      </c>
      <c r="FU339">
        <v>0</v>
      </c>
      <c r="FV339">
        <v>0</v>
      </c>
      <c r="FW339">
        <v>1</v>
      </c>
      <c r="FX339">
        <v>0</v>
      </c>
      <c r="FY339">
        <v>0.115061571</v>
      </c>
      <c r="FZ339">
        <v>8.9203600000000004E-3</v>
      </c>
      <c r="GA339">
        <v>0</v>
      </c>
      <c r="GB339">
        <v>0</v>
      </c>
      <c r="GC339">
        <v>0</v>
      </c>
      <c r="GD339">
        <v>1</v>
      </c>
      <c r="GK339">
        <v>0</v>
      </c>
      <c r="GL339">
        <v>0</v>
      </c>
      <c r="GM339">
        <v>0</v>
      </c>
      <c r="GN339">
        <v>1</v>
      </c>
      <c r="GO339">
        <v>0</v>
      </c>
      <c r="GP339">
        <v>1</v>
      </c>
      <c r="GQ339">
        <v>0</v>
      </c>
      <c r="GR339">
        <v>0</v>
      </c>
      <c r="GS339">
        <v>0</v>
      </c>
      <c r="GT339">
        <v>0</v>
      </c>
      <c r="GU339">
        <v>1</v>
      </c>
      <c r="GV339">
        <v>0</v>
      </c>
      <c r="GW339">
        <v>0</v>
      </c>
      <c r="GY339">
        <v>-0.16715345700000001</v>
      </c>
      <c r="GZ339">
        <v>8.4753320000000004E-3</v>
      </c>
      <c r="HA339">
        <v>0</v>
      </c>
      <c r="HB339">
        <v>0</v>
      </c>
      <c r="HC339">
        <v>0</v>
      </c>
      <c r="HD339">
        <v>1</v>
      </c>
    </row>
    <row r="340" spans="9:212">
      <c r="I340" t="s">
        <v>264</v>
      </c>
      <c r="J340">
        <v>120</v>
      </c>
      <c r="K340">
        <v>326</v>
      </c>
      <c r="L340">
        <v>202702</v>
      </c>
      <c r="M340">
        <v>49</v>
      </c>
      <c r="N340">
        <v>3</v>
      </c>
      <c r="O340">
        <v>0</v>
      </c>
      <c r="P340">
        <v>32234.879499999999</v>
      </c>
      <c r="Q340">
        <v>180.63550000000001</v>
      </c>
      <c r="R340">
        <v>363.27584569999999</v>
      </c>
      <c r="S340">
        <v>0</v>
      </c>
      <c r="T340">
        <v>0</v>
      </c>
      <c r="U340">
        <v>0.134094407</v>
      </c>
      <c r="V340">
        <v>120</v>
      </c>
      <c r="W340">
        <v>49</v>
      </c>
      <c r="X340">
        <v>71</v>
      </c>
      <c r="Y340">
        <v>786.5363959</v>
      </c>
      <c r="Z340">
        <v>18946.666669999999</v>
      </c>
      <c r="AA340">
        <v>0.20724841699999999</v>
      </c>
      <c r="AB340">
        <v>228.0508561</v>
      </c>
      <c r="AC340">
        <v>0</v>
      </c>
      <c r="AD340">
        <v>3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32234.879499999999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F340" t="s">
        <v>265</v>
      </c>
      <c r="BG340">
        <v>0</v>
      </c>
      <c r="BH340">
        <v>202702</v>
      </c>
      <c r="BI340">
        <v>326</v>
      </c>
      <c r="BJ340">
        <v>71</v>
      </c>
      <c r="BK340">
        <v>10744.95983</v>
      </c>
      <c r="BL340">
        <v>-228.0508561</v>
      </c>
      <c r="BM340">
        <v>0.134094407</v>
      </c>
      <c r="BN340">
        <v>120</v>
      </c>
      <c r="BO340">
        <v>49</v>
      </c>
      <c r="BP340">
        <v>786.5363959</v>
      </c>
      <c r="BQ340">
        <v>12</v>
      </c>
      <c r="BR340" s="23">
        <v>0.21</v>
      </c>
      <c r="BS340">
        <v>2</v>
      </c>
      <c r="BU340">
        <v>0</v>
      </c>
      <c r="BV340">
        <v>0</v>
      </c>
      <c r="BY340">
        <v>0</v>
      </c>
      <c r="BZ340" s="9">
        <v>8563.4699999999993</v>
      </c>
      <c r="CA340">
        <v>-130.75</v>
      </c>
      <c r="CB340">
        <v>-97.15</v>
      </c>
      <c r="CC340">
        <v>-227.91</v>
      </c>
      <c r="CM340">
        <v>3</v>
      </c>
      <c r="CN340">
        <v>3</v>
      </c>
      <c r="CO340">
        <v>0.76</v>
      </c>
      <c r="CP340" s="9">
        <v>32234.880000000001</v>
      </c>
      <c r="CQ340" s="9">
        <v>6486.6</v>
      </c>
      <c r="CR340" s="9">
        <v>10744.96</v>
      </c>
      <c r="CS340" s="9">
        <v>8565.34</v>
      </c>
      <c r="CT340">
        <v>543.91</v>
      </c>
      <c r="CU340">
        <v>170.84</v>
      </c>
      <c r="CV340">
        <v>180.64</v>
      </c>
      <c r="CW340">
        <v>98.01</v>
      </c>
      <c r="CX340">
        <v>363.28</v>
      </c>
      <c r="CY340">
        <v>72.83</v>
      </c>
      <c r="DA340">
        <v>-0.81185211000000002</v>
      </c>
      <c r="DB340">
        <v>0.566371438</v>
      </c>
      <c r="DC340">
        <v>-0.81185211000000002</v>
      </c>
      <c r="FK340" s="9"/>
      <c r="FO340">
        <v>2</v>
      </c>
      <c r="FR340">
        <v>1</v>
      </c>
      <c r="FS340">
        <v>0</v>
      </c>
      <c r="FT340">
        <v>1</v>
      </c>
      <c r="FU340">
        <v>0</v>
      </c>
      <c r="FV340">
        <v>0</v>
      </c>
      <c r="FW340">
        <v>1</v>
      </c>
      <c r="FX340">
        <v>0</v>
      </c>
      <c r="FY340">
        <v>0.178680275</v>
      </c>
      <c r="FZ340">
        <v>9.0373629999999996E-3</v>
      </c>
      <c r="GA340">
        <v>0</v>
      </c>
      <c r="GB340">
        <v>0</v>
      </c>
      <c r="GC340">
        <v>0</v>
      </c>
      <c r="GD340">
        <v>1</v>
      </c>
      <c r="GK340">
        <v>0</v>
      </c>
      <c r="GL340">
        <v>0</v>
      </c>
      <c r="GM340">
        <v>0</v>
      </c>
      <c r="GN340">
        <v>1</v>
      </c>
      <c r="GO340">
        <v>0</v>
      </c>
      <c r="GP340">
        <v>1</v>
      </c>
      <c r="GQ340">
        <v>0</v>
      </c>
      <c r="GR340">
        <v>0</v>
      </c>
      <c r="GS340">
        <v>0</v>
      </c>
      <c r="GT340">
        <v>0</v>
      </c>
      <c r="GU340">
        <v>1</v>
      </c>
      <c r="GV340">
        <v>0</v>
      </c>
      <c r="GW340">
        <v>0</v>
      </c>
      <c r="GY340">
        <v>-0.11834704</v>
      </c>
      <c r="GZ340">
        <v>8.7856219999999999E-3</v>
      </c>
      <c r="HA340">
        <v>0</v>
      </c>
      <c r="HB340">
        <v>0</v>
      </c>
      <c r="HC340">
        <v>0</v>
      </c>
      <c r="HD340">
        <v>1</v>
      </c>
    </row>
    <row r="341" spans="9:212">
      <c r="I341" t="s">
        <v>264</v>
      </c>
      <c r="J341">
        <v>120</v>
      </c>
      <c r="K341">
        <v>327</v>
      </c>
      <c r="L341">
        <v>202703</v>
      </c>
      <c r="M341">
        <v>48</v>
      </c>
      <c r="N341">
        <v>3</v>
      </c>
      <c r="O341">
        <v>0</v>
      </c>
      <c r="P341">
        <v>32054.243999999999</v>
      </c>
      <c r="Q341">
        <v>180.63550000000001</v>
      </c>
      <c r="R341">
        <v>361.27229349999999</v>
      </c>
      <c r="S341">
        <v>0</v>
      </c>
      <c r="T341">
        <v>0</v>
      </c>
      <c r="U341">
        <v>0.134094407</v>
      </c>
      <c r="V341">
        <v>120</v>
      </c>
      <c r="W341">
        <v>48</v>
      </c>
      <c r="X341">
        <v>72</v>
      </c>
      <c r="Y341">
        <v>786.5363959</v>
      </c>
      <c r="Z341">
        <v>18946.666669999999</v>
      </c>
      <c r="AA341">
        <v>0.20724841699999999</v>
      </c>
      <c r="AB341">
        <v>228.0508561</v>
      </c>
      <c r="AC341">
        <v>0</v>
      </c>
      <c r="AD341">
        <v>3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32054.243999999999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F341" t="s">
        <v>265</v>
      </c>
      <c r="BG341">
        <v>0</v>
      </c>
      <c r="BH341">
        <v>202703</v>
      </c>
      <c r="BI341">
        <v>327</v>
      </c>
      <c r="BJ341">
        <v>72</v>
      </c>
      <c r="BK341">
        <v>10684.748</v>
      </c>
      <c r="BL341">
        <v>-228.0508561</v>
      </c>
      <c r="BM341">
        <v>0.134094407</v>
      </c>
      <c r="BN341">
        <v>120</v>
      </c>
      <c r="BO341">
        <v>48</v>
      </c>
      <c r="BP341">
        <v>786.5363959</v>
      </c>
      <c r="BQ341">
        <v>12</v>
      </c>
      <c r="BR341" s="23">
        <v>0.21</v>
      </c>
      <c r="BS341">
        <v>3</v>
      </c>
      <c r="BU341">
        <v>0</v>
      </c>
      <c r="BV341">
        <v>0</v>
      </c>
      <c r="BY341">
        <v>0</v>
      </c>
      <c r="BZ341" s="9">
        <v>8431.25</v>
      </c>
      <c r="CA341">
        <v>-132.21</v>
      </c>
      <c r="CB341">
        <v>-95.69</v>
      </c>
      <c r="CC341">
        <v>-227.91</v>
      </c>
      <c r="CM341">
        <v>3</v>
      </c>
      <c r="CN341">
        <v>3</v>
      </c>
      <c r="CO341">
        <v>0.74</v>
      </c>
      <c r="CP341" s="9">
        <v>32054.240000000002</v>
      </c>
      <c r="CQ341" s="9">
        <v>6270.21</v>
      </c>
      <c r="CR341" s="9">
        <v>10684.75</v>
      </c>
      <c r="CS341" s="9">
        <v>8432.8799999999992</v>
      </c>
      <c r="CT341">
        <v>541.91</v>
      </c>
      <c r="CU341">
        <v>167.76</v>
      </c>
      <c r="CV341">
        <v>180.64</v>
      </c>
      <c r="CW341">
        <v>97.32</v>
      </c>
      <c r="CX341">
        <v>361.27</v>
      </c>
      <c r="CY341">
        <v>70.45</v>
      </c>
      <c r="DA341">
        <v>-0.70462933100000003</v>
      </c>
      <c r="DB341">
        <v>0.56871213499999995</v>
      </c>
      <c r="DC341">
        <v>-0.70462933100000003</v>
      </c>
      <c r="FK341" s="9"/>
      <c r="FO341">
        <v>2</v>
      </c>
      <c r="FR341">
        <v>1</v>
      </c>
      <c r="FS341">
        <v>0</v>
      </c>
      <c r="FT341">
        <v>1</v>
      </c>
      <c r="FU341">
        <v>0</v>
      </c>
      <c r="FV341">
        <v>0</v>
      </c>
      <c r="FW341">
        <v>1</v>
      </c>
      <c r="FX341">
        <v>0</v>
      </c>
      <c r="FY341">
        <v>-8.0769039999999993E-3</v>
      </c>
      <c r="FZ341">
        <v>7.7388370000000001E-3</v>
      </c>
      <c r="GA341">
        <v>0</v>
      </c>
      <c r="GB341">
        <v>0</v>
      </c>
      <c r="GC341">
        <v>0</v>
      </c>
      <c r="GD341">
        <v>1</v>
      </c>
      <c r="GK341">
        <v>0</v>
      </c>
      <c r="GL341">
        <v>0</v>
      </c>
      <c r="GM341">
        <v>0</v>
      </c>
      <c r="GN341">
        <v>1</v>
      </c>
      <c r="GO341">
        <v>0</v>
      </c>
      <c r="GP341">
        <v>1</v>
      </c>
      <c r="GQ341">
        <v>0</v>
      </c>
      <c r="GR341">
        <v>0</v>
      </c>
      <c r="GS341">
        <v>0</v>
      </c>
      <c r="GT341">
        <v>0</v>
      </c>
      <c r="GU341">
        <v>1</v>
      </c>
      <c r="GV341">
        <v>0</v>
      </c>
      <c r="GW341">
        <v>0</v>
      </c>
      <c r="GY341">
        <v>-1.1124261E-2</v>
      </c>
      <c r="GZ341">
        <v>1.1126319000000001E-2</v>
      </c>
      <c r="HA341">
        <v>0</v>
      </c>
      <c r="HB341">
        <v>0</v>
      </c>
      <c r="HC341">
        <v>0</v>
      </c>
      <c r="HD341">
        <v>1</v>
      </c>
    </row>
    <row r="342" spans="9:212">
      <c r="I342" t="s">
        <v>264</v>
      </c>
      <c r="J342">
        <v>120</v>
      </c>
      <c r="K342">
        <v>328</v>
      </c>
      <c r="L342">
        <v>202704</v>
      </c>
      <c r="M342">
        <v>47</v>
      </c>
      <c r="N342">
        <v>3</v>
      </c>
      <c r="O342">
        <v>0</v>
      </c>
      <c r="P342">
        <v>31873.608499999998</v>
      </c>
      <c r="Q342">
        <v>180.63550000000001</v>
      </c>
      <c r="R342">
        <v>359.26874129999999</v>
      </c>
      <c r="S342">
        <v>0</v>
      </c>
      <c r="T342">
        <v>0</v>
      </c>
      <c r="U342">
        <v>0.134094407</v>
      </c>
      <c r="V342">
        <v>120</v>
      </c>
      <c r="W342">
        <v>47</v>
      </c>
      <c r="X342">
        <v>73</v>
      </c>
      <c r="Y342">
        <v>786.5363959</v>
      </c>
      <c r="Z342">
        <v>18946.666669999999</v>
      </c>
      <c r="AA342">
        <v>0.20724841699999999</v>
      </c>
      <c r="AB342">
        <v>228.0508561</v>
      </c>
      <c r="AC342">
        <v>0</v>
      </c>
      <c r="AD342">
        <v>3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31873.608499999998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F342" t="s">
        <v>265</v>
      </c>
      <c r="BG342">
        <v>0</v>
      </c>
      <c r="BH342">
        <v>202704</v>
      </c>
      <c r="BI342">
        <v>328</v>
      </c>
      <c r="BJ342">
        <v>73</v>
      </c>
      <c r="BK342">
        <v>10624.536169999999</v>
      </c>
      <c r="BL342">
        <v>-228.0508561</v>
      </c>
      <c r="BM342">
        <v>0.134094407</v>
      </c>
      <c r="BN342">
        <v>120</v>
      </c>
      <c r="BO342">
        <v>47</v>
      </c>
      <c r="BP342">
        <v>786.5363959</v>
      </c>
      <c r="BQ342">
        <v>12</v>
      </c>
      <c r="BR342" s="23">
        <v>0.21</v>
      </c>
      <c r="BS342">
        <v>4</v>
      </c>
      <c r="BU342">
        <v>0</v>
      </c>
      <c r="BV342">
        <v>0</v>
      </c>
      <c r="BY342">
        <v>0</v>
      </c>
      <c r="BZ342" s="9">
        <v>8297.56</v>
      </c>
      <c r="CA342">
        <v>-133.69</v>
      </c>
      <c r="CB342">
        <v>-94.22</v>
      </c>
      <c r="CC342">
        <v>-227.91</v>
      </c>
      <c r="CM342">
        <v>3</v>
      </c>
      <c r="CN342">
        <v>3</v>
      </c>
      <c r="CO342">
        <v>0.73</v>
      </c>
      <c r="CP342" s="9">
        <v>31873.61</v>
      </c>
      <c r="CQ342" s="9">
        <v>6063.32</v>
      </c>
      <c r="CR342" s="9">
        <v>10624.54</v>
      </c>
      <c r="CS342" s="9">
        <v>8299.17</v>
      </c>
      <c r="CT342">
        <v>539.9</v>
      </c>
      <c r="CU342">
        <v>164.9</v>
      </c>
      <c r="CV342">
        <v>180.64</v>
      </c>
      <c r="CW342">
        <v>96.73</v>
      </c>
      <c r="CX342">
        <v>359.27</v>
      </c>
      <c r="CY342">
        <v>68.17</v>
      </c>
      <c r="DA342">
        <v>-0.87184031299999998</v>
      </c>
      <c r="DB342">
        <v>0.56649557800000006</v>
      </c>
      <c r="DC342">
        <v>-0.87184031299999998</v>
      </c>
      <c r="FK342" s="9"/>
      <c r="FO342">
        <v>2</v>
      </c>
      <c r="FR342">
        <v>1</v>
      </c>
      <c r="FS342">
        <v>0</v>
      </c>
      <c r="FT342">
        <v>1</v>
      </c>
      <c r="FU342">
        <v>0</v>
      </c>
      <c r="FV342">
        <v>0</v>
      </c>
      <c r="FW342">
        <v>1</v>
      </c>
      <c r="FX342">
        <v>0</v>
      </c>
      <c r="FY342">
        <v>0.175178897</v>
      </c>
      <c r="FZ342">
        <v>7.4028100000000001E-3</v>
      </c>
      <c r="GA342">
        <v>0</v>
      </c>
      <c r="GB342">
        <v>0</v>
      </c>
      <c r="GC342">
        <v>0</v>
      </c>
      <c r="GD342">
        <v>1</v>
      </c>
      <c r="GK342">
        <v>0</v>
      </c>
      <c r="GL342">
        <v>0</v>
      </c>
      <c r="GM342">
        <v>0</v>
      </c>
      <c r="GN342">
        <v>1</v>
      </c>
      <c r="GO342">
        <v>0</v>
      </c>
      <c r="GP342">
        <v>1</v>
      </c>
      <c r="GQ342">
        <v>0</v>
      </c>
      <c r="GR342">
        <v>0</v>
      </c>
      <c r="GS342">
        <v>0</v>
      </c>
      <c r="GT342">
        <v>0</v>
      </c>
      <c r="GU342">
        <v>1</v>
      </c>
      <c r="GV342">
        <v>0</v>
      </c>
      <c r="GW342">
        <v>0</v>
      </c>
      <c r="GY342">
        <v>-0.178335243</v>
      </c>
      <c r="GZ342">
        <v>8.9097610000000004E-3</v>
      </c>
      <c r="HA342">
        <v>0</v>
      </c>
      <c r="HB342">
        <v>0</v>
      </c>
      <c r="HC342">
        <v>0</v>
      </c>
      <c r="HD342">
        <v>1</v>
      </c>
    </row>
    <row r="343" spans="9:212">
      <c r="I343" t="s">
        <v>264</v>
      </c>
      <c r="J343">
        <v>120</v>
      </c>
      <c r="K343">
        <v>329</v>
      </c>
      <c r="L343">
        <v>202705</v>
      </c>
      <c r="M343">
        <v>46</v>
      </c>
      <c r="N343">
        <v>3</v>
      </c>
      <c r="O343">
        <v>0</v>
      </c>
      <c r="P343">
        <v>31692.973000000002</v>
      </c>
      <c r="Q343">
        <v>180.63550000000001</v>
      </c>
      <c r="R343">
        <v>357.26518909999999</v>
      </c>
      <c r="S343">
        <v>0</v>
      </c>
      <c r="T343">
        <v>0</v>
      </c>
      <c r="U343">
        <v>0.134094407</v>
      </c>
      <c r="V343">
        <v>120</v>
      </c>
      <c r="W343">
        <v>46</v>
      </c>
      <c r="X343">
        <v>74</v>
      </c>
      <c r="Y343">
        <v>786.5363959</v>
      </c>
      <c r="Z343">
        <v>18946.666669999999</v>
      </c>
      <c r="AA343">
        <v>0.20724841699999999</v>
      </c>
      <c r="AB343">
        <v>228.0508561</v>
      </c>
      <c r="AC343">
        <v>0</v>
      </c>
      <c r="AD343">
        <v>3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31692.973000000002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F343" t="s">
        <v>265</v>
      </c>
      <c r="BG343">
        <v>0</v>
      </c>
      <c r="BH343">
        <v>202705</v>
      </c>
      <c r="BI343">
        <v>329</v>
      </c>
      <c r="BJ343">
        <v>74</v>
      </c>
      <c r="BK343">
        <v>10564.324329999999</v>
      </c>
      <c r="BL343">
        <v>-228.0508561</v>
      </c>
      <c r="BM343">
        <v>0.134094407</v>
      </c>
      <c r="BN343">
        <v>120</v>
      </c>
      <c r="BO343">
        <v>46</v>
      </c>
      <c r="BP343">
        <v>786.5363959</v>
      </c>
      <c r="BQ343">
        <v>12</v>
      </c>
      <c r="BR343" s="23">
        <v>0.21</v>
      </c>
      <c r="BS343">
        <v>5</v>
      </c>
      <c r="BU343">
        <v>0</v>
      </c>
      <c r="BV343">
        <v>0</v>
      </c>
      <c r="BY343">
        <v>0</v>
      </c>
      <c r="BZ343" s="9">
        <v>8162.38</v>
      </c>
      <c r="CA343">
        <v>-135.19</v>
      </c>
      <c r="CB343">
        <v>-92.72</v>
      </c>
      <c r="CC343">
        <v>-227.91</v>
      </c>
      <c r="CM343">
        <v>3</v>
      </c>
      <c r="CN343">
        <v>3</v>
      </c>
      <c r="CO343">
        <v>0.72</v>
      </c>
      <c r="CP343" s="9">
        <v>31692.97</v>
      </c>
      <c r="CQ343" s="9">
        <v>5860.85</v>
      </c>
      <c r="CR343" s="9">
        <v>10564.32</v>
      </c>
      <c r="CS343" s="9">
        <v>8164.03</v>
      </c>
      <c r="CT343">
        <v>537.9</v>
      </c>
      <c r="CU343">
        <v>161.97</v>
      </c>
      <c r="CV343">
        <v>180.64</v>
      </c>
      <c r="CW343">
        <v>96.07</v>
      </c>
      <c r="CX343">
        <v>357.27</v>
      </c>
      <c r="CY343">
        <v>65.900000000000006</v>
      </c>
      <c r="DA343">
        <v>-0.73180752000000004</v>
      </c>
      <c r="DB343">
        <v>0.56570681499999997</v>
      </c>
      <c r="DC343">
        <v>-0.73180752000000004</v>
      </c>
      <c r="FK343" s="9"/>
      <c r="FO343">
        <v>2</v>
      </c>
      <c r="FR343">
        <v>1</v>
      </c>
      <c r="FS343">
        <v>0</v>
      </c>
      <c r="FT343">
        <v>1</v>
      </c>
      <c r="FU343">
        <v>0</v>
      </c>
      <c r="FV343">
        <v>0</v>
      </c>
      <c r="FW343">
        <v>1</v>
      </c>
      <c r="FX343">
        <v>0</v>
      </c>
      <c r="FY343">
        <v>-0.16715345700000001</v>
      </c>
      <c r="FZ343">
        <v>8.4753320000000004E-3</v>
      </c>
      <c r="GA343">
        <v>0</v>
      </c>
      <c r="GB343">
        <v>0</v>
      </c>
      <c r="GC343">
        <v>0</v>
      </c>
      <c r="GD343">
        <v>1</v>
      </c>
      <c r="GK343">
        <v>0</v>
      </c>
      <c r="GL343">
        <v>0</v>
      </c>
      <c r="GM343">
        <v>0</v>
      </c>
      <c r="GN343">
        <v>1</v>
      </c>
      <c r="GO343">
        <v>0</v>
      </c>
      <c r="GP343">
        <v>1</v>
      </c>
      <c r="GQ343">
        <v>0</v>
      </c>
      <c r="GR343">
        <v>0</v>
      </c>
      <c r="GS343">
        <v>0</v>
      </c>
      <c r="GT343">
        <v>0</v>
      </c>
      <c r="GU343">
        <v>1</v>
      </c>
      <c r="GV343">
        <v>0</v>
      </c>
      <c r="GW343">
        <v>0</v>
      </c>
      <c r="GY343">
        <v>-3.8302450000000002E-2</v>
      </c>
      <c r="GZ343">
        <v>8.1209990000000003E-3</v>
      </c>
      <c r="HA343">
        <v>0</v>
      </c>
      <c r="HB343">
        <v>0</v>
      </c>
      <c r="HC343">
        <v>0</v>
      </c>
      <c r="HD343">
        <v>1</v>
      </c>
    </row>
    <row r="344" spans="9:212">
      <c r="I344" t="s">
        <v>264</v>
      </c>
      <c r="J344">
        <v>120</v>
      </c>
      <c r="K344">
        <v>330</v>
      </c>
      <c r="L344">
        <v>202706</v>
      </c>
      <c r="M344">
        <v>45</v>
      </c>
      <c r="N344">
        <v>3</v>
      </c>
      <c r="O344">
        <v>0</v>
      </c>
      <c r="P344">
        <v>31512.337500000001</v>
      </c>
      <c r="Q344">
        <v>180.63550000000001</v>
      </c>
      <c r="R344">
        <v>355.26163689999998</v>
      </c>
      <c r="S344">
        <v>0</v>
      </c>
      <c r="T344">
        <v>0</v>
      </c>
      <c r="U344">
        <v>0.134094407</v>
      </c>
      <c r="V344">
        <v>120</v>
      </c>
      <c r="W344">
        <v>45</v>
      </c>
      <c r="X344">
        <v>75</v>
      </c>
      <c r="Y344">
        <v>786.5363959</v>
      </c>
      <c r="Z344">
        <v>18946.666669999999</v>
      </c>
      <c r="AA344">
        <v>0.20724841699999999</v>
      </c>
      <c r="AB344">
        <v>228.0508561</v>
      </c>
      <c r="AC344">
        <v>0</v>
      </c>
      <c r="AD344">
        <v>3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31512.337500000001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F344" t="s">
        <v>265</v>
      </c>
      <c r="BG344">
        <v>0</v>
      </c>
      <c r="BH344">
        <v>202706</v>
      </c>
      <c r="BI344">
        <v>330</v>
      </c>
      <c r="BJ344">
        <v>75</v>
      </c>
      <c r="BK344">
        <v>10504.112499999999</v>
      </c>
      <c r="BL344">
        <v>-228.0508561</v>
      </c>
      <c r="BM344">
        <v>0.134094407</v>
      </c>
      <c r="BN344">
        <v>120</v>
      </c>
      <c r="BO344">
        <v>45</v>
      </c>
      <c r="BP344">
        <v>786.5363959</v>
      </c>
      <c r="BQ344">
        <v>12</v>
      </c>
      <c r="BR344" s="23">
        <v>0.21</v>
      </c>
      <c r="BS344">
        <v>6</v>
      </c>
      <c r="BU344">
        <v>0</v>
      </c>
      <c r="BV344">
        <v>0</v>
      </c>
      <c r="BY344">
        <v>0</v>
      </c>
      <c r="BZ344" s="9">
        <v>8025.68</v>
      </c>
      <c r="CA344">
        <v>-136.69999999999999</v>
      </c>
      <c r="CB344">
        <v>-91.21</v>
      </c>
      <c r="CC344">
        <v>-227.91</v>
      </c>
      <c r="CM344">
        <v>3</v>
      </c>
      <c r="CN344">
        <v>3</v>
      </c>
      <c r="CO344">
        <v>0.71</v>
      </c>
      <c r="CP344" s="9">
        <v>31512.34</v>
      </c>
      <c r="CQ344" s="9">
        <v>5661.43</v>
      </c>
      <c r="CR344" s="9">
        <v>10504.11</v>
      </c>
      <c r="CS344" s="9">
        <v>8027.32</v>
      </c>
      <c r="CT344">
        <v>535.9</v>
      </c>
      <c r="CU344">
        <v>159.11000000000001</v>
      </c>
      <c r="CV344">
        <v>180.64</v>
      </c>
      <c r="CW344">
        <v>95.43</v>
      </c>
      <c r="CX344">
        <v>355.26</v>
      </c>
      <c r="CY344">
        <v>63.68</v>
      </c>
      <c r="DA344">
        <v>-0.71560336000000002</v>
      </c>
      <c r="DB344">
        <v>0.56537293399999999</v>
      </c>
      <c r="DC344">
        <v>-0.71560336000000002</v>
      </c>
      <c r="FK344" s="9"/>
      <c r="FO344">
        <v>2</v>
      </c>
      <c r="FR344">
        <v>1</v>
      </c>
      <c r="FS344">
        <v>0</v>
      </c>
      <c r="FT344">
        <v>1</v>
      </c>
      <c r="FU344">
        <v>0</v>
      </c>
      <c r="FV344">
        <v>0</v>
      </c>
      <c r="FW344">
        <v>1</v>
      </c>
      <c r="FX344">
        <v>0</v>
      </c>
      <c r="FY344">
        <v>-0.11834704</v>
      </c>
      <c r="FZ344">
        <v>8.7856219999999999E-3</v>
      </c>
      <c r="GA344">
        <v>0</v>
      </c>
      <c r="GB344">
        <v>0</v>
      </c>
      <c r="GC344">
        <v>0</v>
      </c>
      <c r="GD344">
        <v>1</v>
      </c>
      <c r="GK344">
        <v>0</v>
      </c>
      <c r="GL344">
        <v>0</v>
      </c>
      <c r="GM344">
        <v>0</v>
      </c>
      <c r="GN344">
        <v>1</v>
      </c>
      <c r="GO344">
        <v>0</v>
      </c>
      <c r="GP344">
        <v>1</v>
      </c>
      <c r="GQ344">
        <v>0</v>
      </c>
      <c r="GR344">
        <v>0</v>
      </c>
      <c r="GS344">
        <v>0</v>
      </c>
      <c r="GT344">
        <v>0</v>
      </c>
      <c r="GU344">
        <v>1</v>
      </c>
      <c r="GV344">
        <v>0</v>
      </c>
      <c r="GW344">
        <v>0</v>
      </c>
      <c r="GY344">
        <v>-2.209829E-2</v>
      </c>
      <c r="GZ344">
        <v>7.787118E-3</v>
      </c>
      <c r="HA344">
        <v>0</v>
      </c>
      <c r="HB344">
        <v>0</v>
      </c>
      <c r="HC344">
        <v>0</v>
      </c>
      <c r="HD344">
        <v>1</v>
      </c>
    </row>
    <row r="345" spans="9:212">
      <c r="I345" t="s">
        <v>264</v>
      </c>
      <c r="J345">
        <v>120</v>
      </c>
      <c r="K345">
        <v>331</v>
      </c>
      <c r="L345">
        <v>202707</v>
      </c>
      <c r="M345">
        <v>44</v>
      </c>
      <c r="N345">
        <v>3</v>
      </c>
      <c r="O345">
        <v>0</v>
      </c>
      <c r="P345">
        <v>31331.702000000001</v>
      </c>
      <c r="Q345">
        <v>180.63550000000001</v>
      </c>
      <c r="R345">
        <v>353.25808469999998</v>
      </c>
      <c r="S345">
        <v>0</v>
      </c>
      <c r="T345">
        <v>0</v>
      </c>
      <c r="U345">
        <v>0.134094407</v>
      </c>
      <c r="V345">
        <v>120</v>
      </c>
      <c r="W345">
        <v>44</v>
      </c>
      <c r="X345">
        <v>76</v>
      </c>
      <c r="Y345">
        <v>786.5363959</v>
      </c>
      <c r="Z345">
        <v>18946.666669999999</v>
      </c>
      <c r="AA345">
        <v>0.20724841699999999</v>
      </c>
      <c r="AB345">
        <v>228.0508561</v>
      </c>
      <c r="AC345">
        <v>0</v>
      </c>
      <c r="AD345">
        <v>3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31331.702000000001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F345" t="s">
        <v>265</v>
      </c>
      <c r="BG345">
        <v>0</v>
      </c>
      <c r="BH345">
        <v>202707</v>
      </c>
      <c r="BI345">
        <v>331</v>
      </c>
      <c r="BJ345">
        <v>76</v>
      </c>
      <c r="BK345">
        <v>10443.900670000001</v>
      </c>
      <c r="BL345">
        <v>-228.0508561</v>
      </c>
      <c r="BM345">
        <v>0.134094407</v>
      </c>
      <c r="BN345">
        <v>120</v>
      </c>
      <c r="BO345">
        <v>44</v>
      </c>
      <c r="BP345">
        <v>786.5363959</v>
      </c>
      <c r="BQ345">
        <v>12</v>
      </c>
      <c r="BR345" s="23">
        <v>0.21</v>
      </c>
      <c r="BS345">
        <v>7</v>
      </c>
      <c r="BU345">
        <v>0</v>
      </c>
      <c r="BV345">
        <v>0</v>
      </c>
      <c r="BY345">
        <v>0</v>
      </c>
      <c r="BZ345" s="9">
        <v>7887.46</v>
      </c>
      <c r="CA345">
        <v>-138.22</v>
      </c>
      <c r="CB345">
        <v>-89.68</v>
      </c>
      <c r="CC345">
        <v>-227.91</v>
      </c>
      <c r="CM345">
        <v>3</v>
      </c>
      <c r="CN345">
        <v>3</v>
      </c>
      <c r="CO345">
        <v>0.69</v>
      </c>
      <c r="CP345" s="9">
        <v>31331.7</v>
      </c>
      <c r="CQ345" s="9">
        <v>5467.79</v>
      </c>
      <c r="CR345" s="9">
        <v>10443.9</v>
      </c>
      <c r="CS345" s="9">
        <v>7889.25</v>
      </c>
      <c r="CT345">
        <v>533.89</v>
      </c>
      <c r="CU345">
        <v>156.30000000000001</v>
      </c>
      <c r="CV345">
        <v>180.64</v>
      </c>
      <c r="CW345">
        <v>94.79</v>
      </c>
      <c r="CX345">
        <v>353.26</v>
      </c>
      <c r="CY345">
        <v>61.51</v>
      </c>
      <c r="DA345">
        <v>-0.68734581500000003</v>
      </c>
      <c r="DB345">
        <v>0.56597050199999999</v>
      </c>
      <c r="DC345">
        <v>-0.68734581500000003</v>
      </c>
      <c r="FK345" s="9"/>
      <c r="FO345">
        <v>2</v>
      </c>
      <c r="FR345">
        <v>1</v>
      </c>
      <c r="FS345">
        <v>0</v>
      </c>
      <c r="FT345">
        <v>1</v>
      </c>
      <c r="FU345">
        <v>0</v>
      </c>
      <c r="FV345">
        <v>0</v>
      </c>
      <c r="FW345">
        <v>1</v>
      </c>
      <c r="FX345">
        <v>0</v>
      </c>
      <c r="FY345">
        <v>-1.1124261E-2</v>
      </c>
      <c r="FZ345">
        <v>1.1126319000000001E-2</v>
      </c>
      <c r="GA345">
        <v>0</v>
      </c>
      <c r="GB345">
        <v>0</v>
      </c>
      <c r="GC345">
        <v>0</v>
      </c>
      <c r="GD345">
        <v>1</v>
      </c>
      <c r="GK345">
        <v>0</v>
      </c>
      <c r="GL345">
        <v>0</v>
      </c>
      <c r="GM345">
        <v>0</v>
      </c>
      <c r="GN345">
        <v>1</v>
      </c>
      <c r="GO345">
        <v>0</v>
      </c>
      <c r="GP345">
        <v>1</v>
      </c>
      <c r="GQ345">
        <v>0</v>
      </c>
      <c r="GR345">
        <v>0</v>
      </c>
      <c r="GS345">
        <v>0</v>
      </c>
      <c r="GT345">
        <v>0</v>
      </c>
      <c r="GU345">
        <v>1</v>
      </c>
      <c r="GV345">
        <v>0</v>
      </c>
      <c r="GW345">
        <v>0</v>
      </c>
      <c r="GY345">
        <v>6.1592549999999998E-3</v>
      </c>
      <c r="GZ345">
        <v>8.3846849999999994E-3</v>
      </c>
      <c r="HA345">
        <v>0</v>
      </c>
      <c r="HB345">
        <v>0</v>
      </c>
      <c r="HC345">
        <v>0</v>
      </c>
      <c r="HD345">
        <v>1</v>
      </c>
    </row>
    <row r="346" spans="9:212">
      <c r="I346" t="s">
        <v>264</v>
      </c>
      <c r="J346">
        <v>120</v>
      </c>
      <c r="K346">
        <v>332</v>
      </c>
      <c r="L346">
        <v>202708</v>
      </c>
      <c r="M346">
        <v>43</v>
      </c>
      <c r="N346">
        <v>3</v>
      </c>
      <c r="O346">
        <v>0</v>
      </c>
      <c r="P346">
        <v>31151.066500000001</v>
      </c>
      <c r="Q346">
        <v>180.63550000000001</v>
      </c>
      <c r="R346">
        <v>351.25453249999998</v>
      </c>
      <c r="S346">
        <v>0</v>
      </c>
      <c r="T346">
        <v>0</v>
      </c>
      <c r="U346">
        <v>0.134094407</v>
      </c>
      <c r="V346">
        <v>120</v>
      </c>
      <c r="W346">
        <v>43</v>
      </c>
      <c r="X346">
        <v>77</v>
      </c>
      <c r="Y346">
        <v>786.5363959</v>
      </c>
      <c r="Z346">
        <v>18946.666669999999</v>
      </c>
      <c r="AA346">
        <v>0.20724841699999999</v>
      </c>
      <c r="AB346">
        <v>228.0508561</v>
      </c>
      <c r="AC346">
        <v>0</v>
      </c>
      <c r="AD346">
        <v>3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31151.066500000001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F346" t="s">
        <v>265</v>
      </c>
      <c r="BG346">
        <v>0</v>
      </c>
      <c r="BH346">
        <v>202708</v>
      </c>
      <c r="BI346">
        <v>332</v>
      </c>
      <c r="BJ346">
        <v>77</v>
      </c>
      <c r="BK346">
        <v>10383.688829999999</v>
      </c>
      <c r="BL346">
        <v>-228.0508561</v>
      </c>
      <c r="BM346">
        <v>0.134094407</v>
      </c>
      <c r="BN346">
        <v>120</v>
      </c>
      <c r="BO346">
        <v>43</v>
      </c>
      <c r="BP346">
        <v>786.5363959</v>
      </c>
      <c r="BQ346">
        <v>12</v>
      </c>
      <c r="BR346" s="23">
        <v>0.21</v>
      </c>
      <c r="BS346">
        <v>8</v>
      </c>
      <c r="BU346">
        <v>0</v>
      </c>
      <c r="BV346">
        <v>0</v>
      </c>
      <c r="BY346">
        <v>0</v>
      </c>
      <c r="BZ346" s="9">
        <v>7747.69</v>
      </c>
      <c r="CA346">
        <v>-139.77000000000001</v>
      </c>
      <c r="CB346">
        <v>-88.14</v>
      </c>
      <c r="CC346">
        <v>-227.91</v>
      </c>
      <c r="CM346">
        <v>3</v>
      </c>
      <c r="CN346">
        <v>3</v>
      </c>
      <c r="CO346">
        <v>0.68</v>
      </c>
      <c r="CP346" s="9">
        <v>31151.07</v>
      </c>
      <c r="CQ346" s="9">
        <v>5276.72</v>
      </c>
      <c r="CR346" s="9">
        <v>10383.69</v>
      </c>
      <c r="CS346" s="9">
        <v>7749.56</v>
      </c>
      <c r="CT346">
        <v>531.89</v>
      </c>
      <c r="CU346">
        <v>153.54</v>
      </c>
      <c r="CV346">
        <v>180.64</v>
      </c>
      <c r="CW346">
        <v>94.16</v>
      </c>
      <c r="CX346">
        <v>351.25</v>
      </c>
      <c r="CY346">
        <v>59.38</v>
      </c>
      <c r="DA346">
        <v>-0.695422078</v>
      </c>
      <c r="DB346">
        <v>0.56738502899999999</v>
      </c>
      <c r="DC346">
        <v>-0.695422078</v>
      </c>
      <c r="FK346" s="9"/>
      <c r="FO346">
        <v>2</v>
      </c>
      <c r="FR346">
        <v>1</v>
      </c>
      <c r="FS346">
        <v>0</v>
      </c>
      <c r="FT346">
        <v>1</v>
      </c>
      <c r="FU346">
        <v>0</v>
      </c>
      <c r="FV346">
        <v>0</v>
      </c>
      <c r="FW346">
        <v>1</v>
      </c>
      <c r="FX346">
        <v>0</v>
      </c>
      <c r="FY346">
        <v>-0.178335243</v>
      </c>
      <c r="FZ346">
        <v>8.9097610000000004E-3</v>
      </c>
      <c r="GA346">
        <v>0</v>
      </c>
      <c r="GB346">
        <v>0</v>
      </c>
      <c r="GC346">
        <v>0</v>
      </c>
      <c r="GD346">
        <v>1</v>
      </c>
      <c r="GK346">
        <v>0</v>
      </c>
      <c r="GL346">
        <v>0</v>
      </c>
      <c r="GM346">
        <v>0</v>
      </c>
      <c r="GN346">
        <v>1</v>
      </c>
      <c r="GO346">
        <v>0</v>
      </c>
      <c r="GP346">
        <v>1</v>
      </c>
      <c r="GQ346">
        <v>0</v>
      </c>
      <c r="GR346">
        <v>0</v>
      </c>
      <c r="GS346">
        <v>0</v>
      </c>
      <c r="GT346">
        <v>0</v>
      </c>
      <c r="GU346">
        <v>1</v>
      </c>
      <c r="GV346">
        <v>0</v>
      </c>
      <c r="GW346">
        <v>0</v>
      </c>
      <c r="GY346">
        <v>-1.917008E-3</v>
      </c>
      <c r="GZ346">
        <v>9.7992119999999999E-3</v>
      </c>
      <c r="HA346">
        <v>0</v>
      </c>
      <c r="HB346">
        <v>0</v>
      </c>
      <c r="HC346">
        <v>0</v>
      </c>
      <c r="HD346">
        <v>1</v>
      </c>
    </row>
    <row r="347" spans="9:212">
      <c r="I347" t="s">
        <v>264</v>
      </c>
      <c r="J347">
        <v>120</v>
      </c>
      <c r="K347">
        <v>333</v>
      </c>
      <c r="L347">
        <v>202709</v>
      </c>
      <c r="M347">
        <v>42</v>
      </c>
      <c r="N347">
        <v>3</v>
      </c>
      <c r="O347">
        <v>0</v>
      </c>
      <c r="P347">
        <v>30970.431</v>
      </c>
      <c r="Q347">
        <v>180.63550000000001</v>
      </c>
      <c r="R347">
        <v>349.25098029999998</v>
      </c>
      <c r="S347">
        <v>0</v>
      </c>
      <c r="T347">
        <v>0</v>
      </c>
      <c r="U347">
        <v>0.134094407</v>
      </c>
      <c r="V347">
        <v>120</v>
      </c>
      <c r="W347">
        <v>42</v>
      </c>
      <c r="X347">
        <v>78</v>
      </c>
      <c r="Y347">
        <v>786.5363959</v>
      </c>
      <c r="Z347">
        <v>18946.666669999999</v>
      </c>
      <c r="AA347">
        <v>0.20724841699999999</v>
      </c>
      <c r="AB347">
        <v>228.0508561</v>
      </c>
      <c r="AC347">
        <v>0</v>
      </c>
      <c r="AD347">
        <v>3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30970.431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F347" t="s">
        <v>265</v>
      </c>
      <c r="BG347">
        <v>0</v>
      </c>
      <c r="BH347">
        <v>202709</v>
      </c>
      <c r="BI347">
        <v>333</v>
      </c>
      <c r="BJ347">
        <v>78</v>
      </c>
      <c r="BK347">
        <v>10323.477000000001</v>
      </c>
      <c r="BL347">
        <v>-228.0508561</v>
      </c>
      <c r="BM347">
        <v>0.134094407</v>
      </c>
      <c r="BN347">
        <v>120</v>
      </c>
      <c r="BO347">
        <v>42</v>
      </c>
      <c r="BP347">
        <v>786.5363959</v>
      </c>
      <c r="BQ347">
        <v>12</v>
      </c>
      <c r="BR347" s="23">
        <v>0.21</v>
      </c>
      <c r="BS347">
        <v>9</v>
      </c>
      <c r="BU347">
        <v>0</v>
      </c>
      <c r="BV347">
        <v>0</v>
      </c>
      <c r="BY347">
        <v>0</v>
      </c>
      <c r="BZ347" s="9">
        <v>7606.36</v>
      </c>
      <c r="CA347">
        <v>-141.33000000000001</v>
      </c>
      <c r="CB347">
        <v>-86.58</v>
      </c>
      <c r="CC347">
        <v>-227.91</v>
      </c>
      <c r="CM347">
        <v>3</v>
      </c>
      <c r="CN347">
        <v>3</v>
      </c>
      <c r="CO347">
        <v>0.67</v>
      </c>
      <c r="CP347" s="9">
        <v>30970.43</v>
      </c>
      <c r="CQ347" s="9">
        <v>5089.1899999999996</v>
      </c>
      <c r="CR347" s="9">
        <v>10323.48</v>
      </c>
      <c r="CS347" s="9">
        <v>7608.36</v>
      </c>
      <c r="CT347">
        <v>529.89</v>
      </c>
      <c r="CU347">
        <v>150.74</v>
      </c>
      <c r="CV347">
        <v>180.64</v>
      </c>
      <c r="CW347">
        <v>93.47</v>
      </c>
      <c r="CX347">
        <v>349.25</v>
      </c>
      <c r="CY347">
        <v>57.27</v>
      </c>
      <c r="DA347">
        <v>-0.57844349900000003</v>
      </c>
      <c r="DB347">
        <v>0.56650617700000006</v>
      </c>
      <c r="DC347">
        <v>-0.57844349900000003</v>
      </c>
      <c r="FK347" s="9"/>
      <c r="FO347">
        <v>2</v>
      </c>
      <c r="FR347">
        <v>1</v>
      </c>
      <c r="FS347">
        <v>0</v>
      </c>
      <c r="FT347">
        <v>1</v>
      </c>
      <c r="FU347">
        <v>0</v>
      </c>
      <c r="FV347">
        <v>0</v>
      </c>
      <c r="FW347">
        <v>1</v>
      </c>
      <c r="FX347">
        <v>0</v>
      </c>
      <c r="FY347">
        <v>-3.8302450000000002E-2</v>
      </c>
      <c r="FZ347">
        <v>8.1209990000000003E-3</v>
      </c>
      <c r="GA347">
        <v>0</v>
      </c>
      <c r="GB347">
        <v>0</v>
      </c>
      <c r="GC347">
        <v>0</v>
      </c>
      <c r="GD347">
        <v>1</v>
      </c>
      <c r="GK347">
        <v>0</v>
      </c>
      <c r="GL347">
        <v>0</v>
      </c>
      <c r="GM347">
        <v>0</v>
      </c>
      <c r="GN347">
        <v>1</v>
      </c>
      <c r="GO347">
        <v>0</v>
      </c>
      <c r="GP347">
        <v>1</v>
      </c>
      <c r="GQ347">
        <v>0</v>
      </c>
      <c r="GR347">
        <v>0</v>
      </c>
      <c r="GS347">
        <v>0</v>
      </c>
      <c r="GT347">
        <v>0</v>
      </c>
      <c r="GU347">
        <v>1</v>
      </c>
      <c r="GV347">
        <v>0</v>
      </c>
      <c r="GW347">
        <v>0</v>
      </c>
      <c r="GY347">
        <v>0.115061571</v>
      </c>
      <c r="GZ347">
        <v>8.9203600000000004E-3</v>
      </c>
      <c r="HA347">
        <v>0</v>
      </c>
      <c r="HB347">
        <v>0</v>
      </c>
      <c r="HC347">
        <v>0</v>
      </c>
      <c r="HD347">
        <v>1</v>
      </c>
    </row>
    <row r="348" spans="9:212">
      <c r="I348" t="s">
        <v>264</v>
      </c>
      <c r="J348">
        <v>120</v>
      </c>
      <c r="K348">
        <v>334</v>
      </c>
      <c r="L348">
        <v>202710</v>
      </c>
      <c r="M348">
        <v>41</v>
      </c>
      <c r="N348">
        <v>3</v>
      </c>
      <c r="O348">
        <v>0</v>
      </c>
      <c r="P348">
        <v>30789.7955</v>
      </c>
      <c r="Q348">
        <v>180.63550000000001</v>
      </c>
      <c r="R348">
        <v>347.24742809999998</v>
      </c>
      <c r="S348">
        <v>0</v>
      </c>
      <c r="T348">
        <v>0</v>
      </c>
      <c r="U348">
        <v>0.134094407</v>
      </c>
      <c r="V348">
        <v>120</v>
      </c>
      <c r="W348">
        <v>41</v>
      </c>
      <c r="X348">
        <v>79</v>
      </c>
      <c r="Y348">
        <v>786.5363959</v>
      </c>
      <c r="Z348">
        <v>18946.666669999999</v>
      </c>
      <c r="AA348">
        <v>0.20724841699999999</v>
      </c>
      <c r="AB348">
        <v>228.0508561</v>
      </c>
      <c r="AC348">
        <v>0</v>
      </c>
      <c r="AD348">
        <v>3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30789.7955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F348" t="s">
        <v>265</v>
      </c>
      <c r="BG348">
        <v>0</v>
      </c>
      <c r="BH348">
        <v>202710</v>
      </c>
      <c r="BI348">
        <v>334</v>
      </c>
      <c r="BJ348">
        <v>79</v>
      </c>
      <c r="BK348">
        <v>10263.265170000001</v>
      </c>
      <c r="BL348">
        <v>-228.0508561</v>
      </c>
      <c r="BM348">
        <v>0.134094407</v>
      </c>
      <c r="BN348">
        <v>120</v>
      </c>
      <c r="BO348">
        <v>41</v>
      </c>
      <c r="BP348">
        <v>786.5363959</v>
      </c>
      <c r="BQ348">
        <v>12</v>
      </c>
      <c r="BR348" s="23">
        <v>0.21</v>
      </c>
      <c r="BS348">
        <v>10</v>
      </c>
      <c r="BU348">
        <v>0</v>
      </c>
      <c r="BV348">
        <v>0</v>
      </c>
      <c r="BY348">
        <v>0</v>
      </c>
      <c r="BZ348" s="9">
        <v>7463.45</v>
      </c>
      <c r="CA348">
        <v>-142.91</v>
      </c>
      <c r="CB348">
        <v>-85</v>
      </c>
      <c r="CC348">
        <v>-227.91</v>
      </c>
      <c r="CM348">
        <v>3</v>
      </c>
      <c r="CN348">
        <v>3</v>
      </c>
      <c r="CO348">
        <v>0.66</v>
      </c>
      <c r="CP348" s="9">
        <v>30789.8</v>
      </c>
      <c r="CQ348" s="9">
        <v>4905.1899999999996</v>
      </c>
      <c r="CR348" s="9">
        <v>10263.27</v>
      </c>
      <c r="CS348" s="9">
        <v>7465.63</v>
      </c>
      <c r="CT348">
        <v>527.88</v>
      </c>
      <c r="CU348">
        <v>147.97999999999999</v>
      </c>
      <c r="CV348">
        <v>180.64</v>
      </c>
      <c r="CW348">
        <v>92.78</v>
      </c>
      <c r="CX348">
        <v>347.25</v>
      </c>
      <c r="CY348">
        <v>55.19</v>
      </c>
      <c r="DA348">
        <v>-0.514824795</v>
      </c>
      <c r="DB348">
        <v>0.56662318</v>
      </c>
      <c r="DC348">
        <v>-0.514824795</v>
      </c>
      <c r="FK348" s="9"/>
      <c r="FO348">
        <v>2</v>
      </c>
      <c r="FR348">
        <v>1</v>
      </c>
      <c r="FS348">
        <v>0</v>
      </c>
      <c r="FT348">
        <v>1</v>
      </c>
      <c r="FU348">
        <v>0</v>
      </c>
      <c r="FV348">
        <v>0</v>
      </c>
      <c r="FW348">
        <v>1</v>
      </c>
      <c r="FX348">
        <v>0</v>
      </c>
      <c r="FY348">
        <v>-2.209829E-2</v>
      </c>
      <c r="FZ348">
        <v>7.787118E-3</v>
      </c>
      <c r="GA348">
        <v>0</v>
      </c>
      <c r="GB348">
        <v>0</v>
      </c>
      <c r="GC348">
        <v>0</v>
      </c>
      <c r="GD348">
        <v>1</v>
      </c>
      <c r="GK348">
        <v>0</v>
      </c>
      <c r="GL348">
        <v>0</v>
      </c>
      <c r="GM348">
        <v>0</v>
      </c>
      <c r="GN348">
        <v>1</v>
      </c>
      <c r="GO348">
        <v>0</v>
      </c>
      <c r="GP348">
        <v>1</v>
      </c>
      <c r="GQ348">
        <v>0</v>
      </c>
      <c r="GR348">
        <v>0</v>
      </c>
      <c r="GS348">
        <v>0</v>
      </c>
      <c r="GT348">
        <v>0</v>
      </c>
      <c r="GU348">
        <v>1</v>
      </c>
      <c r="GV348">
        <v>0</v>
      </c>
      <c r="GW348">
        <v>0</v>
      </c>
      <c r="GY348">
        <v>0.178680275</v>
      </c>
      <c r="GZ348">
        <v>9.0373629999999996E-3</v>
      </c>
      <c r="HA348">
        <v>0</v>
      </c>
      <c r="HB348">
        <v>0</v>
      </c>
      <c r="HC348">
        <v>0</v>
      </c>
      <c r="HD348">
        <v>1</v>
      </c>
    </row>
    <row r="349" spans="9:212">
      <c r="I349" t="s">
        <v>264</v>
      </c>
      <c r="J349">
        <v>120</v>
      </c>
      <c r="K349">
        <v>335</v>
      </c>
      <c r="L349">
        <v>202711</v>
      </c>
      <c r="M349">
        <v>40</v>
      </c>
      <c r="N349">
        <v>3</v>
      </c>
      <c r="O349">
        <v>0</v>
      </c>
      <c r="P349">
        <v>30609.16</v>
      </c>
      <c r="Q349">
        <v>180.63550000000001</v>
      </c>
      <c r="R349">
        <v>345.24387589999998</v>
      </c>
      <c r="S349">
        <v>0</v>
      </c>
      <c r="T349">
        <v>0</v>
      </c>
      <c r="U349">
        <v>0.134094407</v>
      </c>
      <c r="V349">
        <v>120</v>
      </c>
      <c r="W349">
        <v>40</v>
      </c>
      <c r="X349">
        <v>80</v>
      </c>
      <c r="Y349">
        <v>786.5363959</v>
      </c>
      <c r="Z349">
        <v>18946.666669999999</v>
      </c>
      <c r="AA349">
        <v>0.20724841699999999</v>
      </c>
      <c r="AB349">
        <v>228.0508561</v>
      </c>
      <c r="AC349">
        <v>0</v>
      </c>
      <c r="AD349">
        <v>3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30609.16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F349" t="s">
        <v>265</v>
      </c>
      <c r="BG349">
        <v>0</v>
      </c>
      <c r="BH349">
        <v>202711</v>
      </c>
      <c r="BI349">
        <v>335</v>
      </c>
      <c r="BJ349">
        <v>80</v>
      </c>
      <c r="BK349">
        <v>10203.053330000001</v>
      </c>
      <c r="BL349">
        <v>-228.0508561</v>
      </c>
      <c r="BM349">
        <v>0.134094407</v>
      </c>
      <c r="BN349">
        <v>120</v>
      </c>
      <c r="BO349">
        <v>40</v>
      </c>
      <c r="BP349">
        <v>786.5363959</v>
      </c>
      <c r="BQ349">
        <v>12</v>
      </c>
      <c r="BR349" s="23">
        <v>0.21</v>
      </c>
      <c r="BS349">
        <v>11</v>
      </c>
      <c r="BU349">
        <v>0</v>
      </c>
      <c r="BV349">
        <v>0</v>
      </c>
      <c r="BY349">
        <v>0</v>
      </c>
      <c r="BZ349" s="9">
        <v>7318.95</v>
      </c>
      <c r="CA349">
        <v>-144.51</v>
      </c>
      <c r="CB349">
        <v>-83.4</v>
      </c>
      <c r="CC349">
        <v>-227.91</v>
      </c>
      <c r="CM349">
        <v>3</v>
      </c>
      <c r="CN349">
        <v>3</v>
      </c>
      <c r="CO349">
        <v>0.65</v>
      </c>
      <c r="CP349" s="9">
        <v>30609.16</v>
      </c>
      <c r="CQ349" s="9">
        <v>4725.1400000000003</v>
      </c>
      <c r="CR349" s="9">
        <v>10203.049999999999</v>
      </c>
      <c r="CS349" s="9">
        <v>7321.24</v>
      </c>
      <c r="CT349">
        <v>525.88</v>
      </c>
      <c r="CU349">
        <v>145.41999999999999</v>
      </c>
      <c r="CV349">
        <v>180.64</v>
      </c>
      <c r="CW349">
        <v>92.2</v>
      </c>
      <c r="CX349">
        <v>345.24</v>
      </c>
      <c r="CY349">
        <v>53.22</v>
      </c>
      <c r="DA349">
        <v>-0.701581974</v>
      </c>
      <c r="DB349">
        <v>0.56532465300000001</v>
      </c>
      <c r="DC349">
        <v>-0.701581974</v>
      </c>
      <c r="FK349" s="9"/>
      <c r="FO349">
        <v>2</v>
      </c>
      <c r="FR349">
        <v>1</v>
      </c>
      <c r="FS349">
        <v>0</v>
      </c>
      <c r="FT349">
        <v>1</v>
      </c>
      <c r="FU349">
        <v>0</v>
      </c>
      <c r="FV349">
        <v>0</v>
      </c>
      <c r="FW349">
        <v>1</v>
      </c>
      <c r="FX349">
        <v>0</v>
      </c>
      <c r="FY349">
        <v>6.1592549999999998E-3</v>
      </c>
      <c r="FZ349">
        <v>8.3846849999999994E-3</v>
      </c>
      <c r="GA349">
        <v>0</v>
      </c>
      <c r="GB349">
        <v>0</v>
      </c>
      <c r="GC349">
        <v>0</v>
      </c>
      <c r="GD349">
        <v>1</v>
      </c>
      <c r="GK349">
        <v>0</v>
      </c>
      <c r="GL349">
        <v>0</v>
      </c>
      <c r="GM349">
        <v>0</v>
      </c>
      <c r="GN349">
        <v>1</v>
      </c>
      <c r="GO349">
        <v>0</v>
      </c>
      <c r="GP349">
        <v>1</v>
      </c>
      <c r="GQ349">
        <v>0</v>
      </c>
      <c r="GR349">
        <v>0</v>
      </c>
      <c r="GS349">
        <v>0</v>
      </c>
      <c r="GT349">
        <v>0</v>
      </c>
      <c r="GU349">
        <v>1</v>
      </c>
      <c r="GV349">
        <v>0</v>
      </c>
      <c r="GW349">
        <v>0</v>
      </c>
      <c r="GY349">
        <v>-8.0769039999999993E-3</v>
      </c>
      <c r="GZ349">
        <v>7.7388370000000001E-3</v>
      </c>
      <c r="HA349">
        <v>0</v>
      </c>
      <c r="HB349">
        <v>0</v>
      </c>
      <c r="HC349">
        <v>0</v>
      </c>
      <c r="HD349">
        <v>1</v>
      </c>
    </row>
    <row r="350" spans="9:212">
      <c r="I350" t="s">
        <v>264</v>
      </c>
      <c r="J350">
        <v>120</v>
      </c>
      <c r="K350">
        <v>336</v>
      </c>
      <c r="L350">
        <v>202712</v>
      </c>
      <c r="M350">
        <v>39</v>
      </c>
      <c r="N350">
        <v>3</v>
      </c>
      <c r="O350">
        <v>0</v>
      </c>
      <c r="P350">
        <v>30428.5245</v>
      </c>
      <c r="Q350">
        <v>180.63550000000001</v>
      </c>
      <c r="R350">
        <v>343.24032369999998</v>
      </c>
      <c r="S350">
        <v>0</v>
      </c>
      <c r="T350">
        <v>0</v>
      </c>
      <c r="U350">
        <v>0.134094407</v>
      </c>
      <c r="V350">
        <v>120</v>
      </c>
      <c r="W350">
        <v>39</v>
      </c>
      <c r="X350">
        <v>81</v>
      </c>
      <c r="Y350">
        <v>786.5363959</v>
      </c>
      <c r="Z350">
        <v>18946.666669999999</v>
      </c>
      <c r="AA350">
        <v>0.20724841699999999</v>
      </c>
      <c r="AB350">
        <v>228.0508561</v>
      </c>
      <c r="AC350">
        <v>0</v>
      </c>
      <c r="AD350">
        <v>3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30428.5245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F350" t="s">
        <v>265</v>
      </c>
      <c r="BG350">
        <v>0</v>
      </c>
      <c r="BH350">
        <v>202712</v>
      </c>
      <c r="BI350">
        <v>336</v>
      </c>
      <c r="BJ350">
        <v>81</v>
      </c>
      <c r="BK350">
        <v>10142.8415</v>
      </c>
      <c r="BL350">
        <v>-228.0508561</v>
      </c>
      <c r="BM350">
        <v>0.134094407</v>
      </c>
      <c r="BN350">
        <v>120</v>
      </c>
      <c r="BO350">
        <v>39</v>
      </c>
      <c r="BP350">
        <v>786.5363959</v>
      </c>
      <c r="BQ350">
        <v>12</v>
      </c>
      <c r="BR350" s="23">
        <v>0.21</v>
      </c>
      <c r="BS350">
        <v>12</v>
      </c>
      <c r="BU350">
        <v>0</v>
      </c>
      <c r="BV350">
        <v>0</v>
      </c>
      <c r="BY350">
        <v>0</v>
      </c>
      <c r="BZ350" s="9">
        <v>7172.83</v>
      </c>
      <c r="CA350">
        <v>-146.12</v>
      </c>
      <c r="CB350">
        <v>-81.790000000000006</v>
      </c>
      <c r="CC350">
        <v>-227.91</v>
      </c>
      <c r="CM350">
        <v>3</v>
      </c>
      <c r="CN350">
        <v>3</v>
      </c>
      <c r="CO350">
        <v>0.63</v>
      </c>
      <c r="CP350" s="9">
        <v>30428.52</v>
      </c>
      <c r="CQ350" s="9">
        <v>4547.3599999999997</v>
      </c>
      <c r="CR350" s="9">
        <v>10142.84</v>
      </c>
      <c r="CS350" s="9">
        <v>7175.18</v>
      </c>
      <c r="CT350">
        <v>523.88</v>
      </c>
      <c r="CU350">
        <v>142.72</v>
      </c>
      <c r="CV350">
        <v>180.64</v>
      </c>
      <c r="CW350">
        <v>91.5</v>
      </c>
      <c r="CX350">
        <v>343.24</v>
      </c>
      <c r="CY350">
        <v>51.22</v>
      </c>
      <c r="DA350">
        <v>-0.51832617299999995</v>
      </c>
      <c r="DB350">
        <v>0.56498862699999997</v>
      </c>
      <c r="DC350">
        <v>-0.51832617299999995</v>
      </c>
      <c r="FK350" s="9"/>
      <c r="FO350">
        <v>2</v>
      </c>
      <c r="FR350">
        <v>1</v>
      </c>
      <c r="FS350">
        <v>0</v>
      </c>
      <c r="FT350">
        <v>1</v>
      </c>
      <c r="FU350">
        <v>0</v>
      </c>
      <c r="FV350">
        <v>0</v>
      </c>
      <c r="FW350">
        <v>1</v>
      </c>
      <c r="FX350">
        <v>0</v>
      </c>
      <c r="FY350">
        <v>-1.917008E-3</v>
      </c>
      <c r="FZ350">
        <v>9.7992119999999999E-3</v>
      </c>
      <c r="GA350">
        <v>0</v>
      </c>
      <c r="GB350">
        <v>0</v>
      </c>
      <c r="GC350">
        <v>0</v>
      </c>
      <c r="GD350">
        <v>1</v>
      </c>
      <c r="GK350">
        <v>0</v>
      </c>
      <c r="GL350">
        <v>0</v>
      </c>
      <c r="GM350">
        <v>0</v>
      </c>
      <c r="GN350">
        <v>1</v>
      </c>
      <c r="GO350">
        <v>0</v>
      </c>
      <c r="GP350">
        <v>1</v>
      </c>
      <c r="GQ350">
        <v>0</v>
      </c>
      <c r="GR350">
        <v>0</v>
      </c>
      <c r="GS350">
        <v>0</v>
      </c>
      <c r="GT350">
        <v>0</v>
      </c>
      <c r="GU350">
        <v>1</v>
      </c>
      <c r="GV350">
        <v>0</v>
      </c>
      <c r="GW350">
        <v>0</v>
      </c>
      <c r="GY350">
        <v>0.175178897</v>
      </c>
      <c r="GZ350">
        <v>7.4028100000000001E-3</v>
      </c>
      <c r="HA350">
        <v>0</v>
      </c>
      <c r="HB350">
        <v>0</v>
      </c>
      <c r="HC350">
        <v>0</v>
      </c>
      <c r="HD350">
        <v>1</v>
      </c>
    </row>
    <row r="351" spans="9:212">
      <c r="I351" t="s">
        <v>264</v>
      </c>
      <c r="J351">
        <v>120</v>
      </c>
      <c r="K351">
        <v>337</v>
      </c>
      <c r="L351">
        <v>202801</v>
      </c>
      <c r="M351">
        <v>38</v>
      </c>
      <c r="N351">
        <v>3</v>
      </c>
      <c r="O351">
        <v>0</v>
      </c>
      <c r="P351">
        <v>30247.888999999999</v>
      </c>
      <c r="Q351">
        <v>180.63550000000001</v>
      </c>
      <c r="R351">
        <v>341.23677149999997</v>
      </c>
      <c r="S351">
        <v>0</v>
      </c>
      <c r="T351">
        <v>0</v>
      </c>
      <c r="U351">
        <v>0.134094407</v>
      </c>
      <c r="V351">
        <v>120</v>
      </c>
      <c r="W351">
        <v>38</v>
      </c>
      <c r="X351">
        <v>82</v>
      </c>
      <c r="Y351">
        <v>786.5363959</v>
      </c>
      <c r="Z351">
        <v>18946.666669999999</v>
      </c>
      <c r="AA351">
        <v>0.20724841699999999</v>
      </c>
      <c r="AB351">
        <v>228.0508561</v>
      </c>
      <c r="AC351">
        <v>0</v>
      </c>
      <c r="AD351">
        <v>3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30247.888999999999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F351" t="s">
        <v>265</v>
      </c>
      <c r="BG351">
        <v>0</v>
      </c>
      <c r="BH351">
        <v>202801</v>
      </c>
      <c r="BI351">
        <v>337</v>
      </c>
      <c r="BJ351">
        <v>82</v>
      </c>
      <c r="BK351">
        <v>10082.62967</v>
      </c>
      <c r="BL351">
        <v>-228.0508561</v>
      </c>
      <c r="BM351">
        <v>0.134094407</v>
      </c>
      <c r="BN351">
        <v>120</v>
      </c>
      <c r="BO351">
        <v>38</v>
      </c>
      <c r="BP351">
        <v>786.5363959</v>
      </c>
      <c r="BQ351">
        <v>12</v>
      </c>
      <c r="BR351" s="23">
        <v>0.21</v>
      </c>
      <c r="BS351">
        <v>1</v>
      </c>
      <c r="BU351">
        <v>0</v>
      </c>
      <c r="BV351">
        <v>0</v>
      </c>
      <c r="BY351">
        <v>0</v>
      </c>
      <c r="BZ351" s="9">
        <v>7025.07</v>
      </c>
      <c r="CA351">
        <v>-147.75</v>
      </c>
      <c r="CB351">
        <v>-80.150000000000006</v>
      </c>
      <c r="CC351">
        <v>-227.91</v>
      </c>
      <c r="CM351">
        <v>3</v>
      </c>
      <c r="CN351">
        <v>3</v>
      </c>
      <c r="CO351">
        <v>0.62</v>
      </c>
      <c r="CP351" s="9">
        <v>30247.89</v>
      </c>
      <c r="CQ351" s="9">
        <v>4372.5600000000004</v>
      </c>
      <c r="CR351" s="9">
        <v>10082.629999999999</v>
      </c>
      <c r="CS351" s="9">
        <v>7027.2</v>
      </c>
      <c r="CT351">
        <v>521.87</v>
      </c>
      <c r="CU351">
        <v>140.33000000000001</v>
      </c>
      <c r="CV351">
        <v>180.64</v>
      </c>
      <c r="CW351">
        <v>90.97</v>
      </c>
      <c r="CX351">
        <v>341.24</v>
      </c>
      <c r="CY351">
        <v>49.36</v>
      </c>
      <c r="DA351">
        <v>-0.86065852700000001</v>
      </c>
      <c r="DB351">
        <v>0.56606114900000004</v>
      </c>
      <c r="DC351">
        <v>-0.86065852700000001</v>
      </c>
      <c r="FK351" s="9"/>
      <c r="FO351">
        <v>2</v>
      </c>
      <c r="FR351">
        <v>1</v>
      </c>
      <c r="FS351">
        <v>0</v>
      </c>
      <c r="FT351">
        <v>1</v>
      </c>
      <c r="FU351">
        <v>0</v>
      </c>
      <c r="FV351">
        <v>0</v>
      </c>
      <c r="FW351">
        <v>1</v>
      </c>
      <c r="FX351">
        <v>0</v>
      </c>
      <c r="FY351">
        <v>0.115061571</v>
      </c>
      <c r="FZ351">
        <v>8.9203600000000004E-3</v>
      </c>
      <c r="GA351">
        <v>0</v>
      </c>
      <c r="GB351">
        <v>0</v>
      </c>
      <c r="GC351">
        <v>0</v>
      </c>
      <c r="GD351">
        <v>1</v>
      </c>
      <c r="GK351">
        <v>0</v>
      </c>
      <c r="GL351">
        <v>0</v>
      </c>
      <c r="GM351">
        <v>0</v>
      </c>
      <c r="GN351">
        <v>1</v>
      </c>
      <c r="GO351">
        <v>0</v>
      </c>
      <c r="GP351">
        <v>1</v>
      </c>
      <c r="GQ351">
        <v>0</v>
      </c>
      <c r="GR351">
        <v>0</v>
      </c>
      <c r="GS351">
        <v>0</v>
      </c>
      <c r="GT351">
        <v>0</v>
      </c>
      <c r="GU351">
        <v>1</v>
      </c>
      <c r="GV351">
        <v>0</v>
      </c>
      <c r="GW351">
        <v>0</v>
      </c>
      <c r="GY351">
        <v>-0.16715345700000001</v>
      </c>
      <c r="GZ351">
        <v>8.4753320000000004E-3</v>
      </c>
      <c r="HA351">
        <v>0</v>
      </c>
      <c r="HB351">
        <v>0</v>
      </c>
      <c r="HC351">
        <v>0</v>
      </c>
      <c r="HD351">
        <v>1</v>
      </c>
    </row>
    <row r="352" spans="9:212">
      <c r="I352" t="s">
        <v>264</v>
      </c>
      <c r="J352">
        <v>120</v>
      </c>
      <c r="K352">
        <v>338</v>
      </c>
      <c r="L352">
        <v>202802</v>
      </c>
      <c r="M352">
        <v>37</v>
      </c>
      <c r="N352">
        <v>3</v>
      </c>
      <c r="O352">
        <v>0</v>
      </c>
      <c r="P352">
        <v>30067.253499999999</v>
      </c>
      <c r="Q352">
        <v>180.63550000000001</v>
      </c>
      <c r="R352">
        <v>339.23321929999997</v>
      </c>
      <c r="S352">
        <v>0</v>
      </c>
      <c r="T352">
        <v>0</v>
      </c>
      <c r="U352">
        <v>0.134094407</v>
      </c>
      <c r="V352">
        <v>120</v>
      </c>
      <c r="W352">
        <v>37</v>
      </c>
      <c r="X352">
        <v>83</v>
      </c>
      <c r="Y352">
        <v>786.5363959</v>
      </c>
      <c r="Z352">
        <v>18946.666669999999</v>
      </c>
      <c r="AA352">
        <v>0.20724841699999999</v>
      </c>
      <c r="AB352">
        <v>228.0508561</v>
      </c>
      <c r="AC352">
        <v>0</v>
      </c>
      <c r="AD352">
        <v>3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30067.253499999999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F352" t="s">
        <v>265</v>
      </c>
      <c r="BG352">
        <v>0</v>
      </c>
      <c r="BH352">
        <v>202802</v>
      </c>
      <c r="BI352">
        <v>338</v>
      </c>
      <c r="BJ352">
        <v>83</v>
      </c>
      <c r="BK352">
        <v>10022.41783</v>
      </c>
      <c r="BL352">
        <v>-228.0508561</v>
      </c>
      <c r="BM352">
        <v>0.134094407</v>
      </c>
      <c r="BN352">
        <v>120</v>
      </c>
      <c r="BO352">
        <v>37</v>
      </c>
      <c r="BP352">
        <v>786.5363959</v>
      </c>
      <c r="BQ352">
        <v>12</v>
      </c>
      <c r="BR352" s="23">
        <v>0.21</v>
      </c>
      <c r="BS352">
        <v>2</v>
      </c>
      <c r="BU352">
        <v>0</v>
      </c>
      <c r="BV352">
        <v>0</v>
      </c>
      <c r="BY352">
        <v>0</v>
      </c>
      <c r="BZ352" s="9">
        <v>6875.67</v>
      </c>
      <c r="CA352">
        <v>-149.4</v>
      </c>
      <c r="CB352">
        <v>-78.5</v>
      </c>
      <c r="CC352">
        <v>-227.91</v>
      </c>
      <c r="CM352">
        <v>3</v>
      </c>
      <c r="CN352">
        <v>3</v>
      </c>
      <c r="CO352">
        <v>0.61</v>
      </c>
      <c r="CP352" s="9">
        <v>30067.25</v>
      </c>
      <c r="CQ352" s="9">
        <v>4203.24</v>
      </c>
      <c r="CR352" s="9">
        <v>10022.42</v>
      </c>
      <c r="CS352" s="9">
        <v>6877.68</v>
      </c>
      <c r="CT352">
        <v>519.87</v>
      </c>
      <c r="CU352">
        <v>137.87</v>
      </c>
      <c r="CV352">
        <v>180.64</v>
      </c>
      <c r="CW352">
        <v>90.37</v>
      </c>
      <c r="CX352">
        <v>339.23</v>
      </c>
      <c r="CY352">
        <v>47.49</v>
      </c>
      <c r="DA352">
        <v>-0.81185211000000002</v>
      </c>
      <c r="DB352">
        <v>0.566371438</v>
      </c>
      <c r="DC352">
        <v>-0.81185211000000002</v>
      </c>
      <c r="FK352" s="9"/>
      <c r="FO352">
        <v>2</v>
      </c>
      <c r="FR352">
        <v>1</v>
      </c>
      <c r="FS352">
        <v>0</v>
      </c>
      <c r="FT352">
        <v>1</v>
      </c>
      <c r="FU352">
        <v>0</v>
      </c>
      <c r="FV352">
        <v>0</v>
      </c>
      <c r="FW352">
        <v>1</v>
      </c>
      <c r="FX352">
        <v>0</v>
      </c>
      <c r="FY352">
        <v>0.178680275</v>
      </c>
      <c r="FZ352">
        <v>9.0373629999999996E-3</v>
      </c>
      <c r="GA352">
        <v>0</v>
      </c>
      <c r="GB352">
        <v>0</v>
      </c>
      <c r="GC352">
        <v>0</v>
      </c>
      <c r="GD352">
        <v>1</v>
      </c>
      <c r="GK352">
        <v>0</v>
      </c>
      <c r="GL352">
        <v>0</v>
      </c>
      <c r="GM352">
        <v>0</v>
      </c>
      <c r="GN352">
        <v>1</v>
      </c>
      <c r="GO352">
        <v>0</v>
      </c>
      <c r="GP352">
        <v>1</v>
      </c>
      <c r="GQ352">
        <v>0</v>
      </c>
      <c r="GR352">
        <v>0</v>
      </c>
      <c r="GS352">
        <v>0</v>
      </c>
      <c r="GT352">
        <v>0</v>
      </c>
      <c r="GU352">
        <v>1</v>
      </c>
      <c r="GV352">
        <v>0</v>
      </c>
      <c r="GW352">
        <v>0</v>
      </c>
      <c r="GY352">
        <v>-0.11834704</v>
      </c>
      <c r="GZ352">
        <v>8.7856219999999999E-3</v>
      </c>
      <c r="HA352">
        <v>0</v>
      </c>
      <c r="HB352">
        <v>0</v>
      </c>
      <c r="HC352">
        <v>0</v>
      </c>
      <c r="HD352">
        <v>1</v>
      </c>
    </row>
    <row r="353" spans="9:212">
      <c r="I353" t="s">
        <v>264</v>
      </c>
      <c r="J353">
        <v>120</v>
      </c>
      <c r="K353">
        <v>339</v>
      </c>
      <c r="L353">
        <v>202803</v>
      </c>
      <c r="M353">
        <v>36</v>
      </c>
      <c r="N353">
        <v>3</v>
      </c>
      <c r="O353">
        <v>0</v>
      </c>
      <c r="P353">
        <v>29886.617999999999</v>
      </c>
      <c r="Q353">
        <v>180.63550000000001</v>
      </c>
      <c r="R353">
        <v>337.22966709999997</v>
      </c>
      <c r="S353">
        <v>0</v>
      </c>
      <c r="T353">
        <v>0</v>
      </c>
      <c r="U353">
        <v>0.134094407</v>
      </c>
      <c r="V353">
        <v>120</v>
      </c>
      <c r="W353">
        <v>36</v>
      </c>
      <c r="X353">
        <v>84</v>
      </c>
      <c r="Y353">
        <v>786.5363959</v>
      </c>
      <c r="Z353">
        <v>18946.666669999999</v>
      </c>
      <c r="AA353">
        <v>0.20724841699999999</v>
      </c>
      <c r="AB353">
        <v>228.0508561</v>
      </c>
      <c r="AC353">
        <v>0</v>
      </c>
      <c r="AD353">
        <v>3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29886.617999999999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F353" t="s">
        <v>265</v>
      </c>
      <c r="BG353">
        <v>0</v>
      </c>
      <c r="BH353">
        <v>202803</v>
      </c>
      <c r="BI353">
        <v>339</v>
      </c>
      <c r="BJ353">
        <v>84</v>
      </c>
      <c r="BK353">
        <v>9962.2060000000001</v>
      </c>
      <c r="BL353">
        <v>-228.0508561</v>
      </c>
      <c r="BM353">
        <v>0.134094407</v>
      </c>
      <c r="BN353">
        <v>120</v>
      </c>
      <c r="BO353">
        <v>36</v>
      </c>
      <c r="BP353">
        <v>786.5363959</v>
      </c>
      <c r="BQ353">
        <v>12</v>
      </c>
      <c r="BR353" s="23">
        <v>0.21</v>
      </c>
      <c r="BS353">
        <v>3</v>
      </c>
      <c r="BU353">
        <v>0</v>
      </c>
      <c r="BV353">
        <v>0</v>
      </c>
      <c r="BY353">
        <v>0</v>
      </c>
      <c r="BZ353" s="9">
        <v>6724.59</v>
      </c>
      <c r="CA353">
        <v>-151.07</v>
      </c>
      <c r="CB353">
        <v>-76.83</v>
      </c>
      <c r="CC353">
        <v>-227.91</v>
      </c>
      <c r="CM353">
        <v>3</v>
      </c>
      <c r="CN353">
        <v>3</v>
      </c>
      <c r="CO353">
        <v>0.6</v>
      </c>
      <c r="CP353" s="9">
        <v>29886.62</v>
      </c>
      <c r="CQ353" s="9">
        <v>4036.02</v>
      </c>
      <c r="CR353" s="9">
        <v>9962.2099999999991</v>
      </c>
      <c r="CS353" s="9">
        <v>6726.33</v>
      </c>
      <c r="CT353">
        <v>517.87</v>
      </c>
      <c r="CU353">
        <v>135.38</v>
      </c>
      <c r="CV353">
        <v>180.64</v>
      </c>
      <c r="CW353">
        <v>89.74</v>
      </c>
      <c r="CX353">
        <v>337.23</v>
      </c>
      <c r="CY353">
        <v>45.65</v>
      </c>
      <c r="DA353">
        <v>-0.70462933100000003</v>
      </c>
      <c r="DB353">
        <v>0.56871213499999995</v>
      </c>
      <c r="DC353">
        <v>-0.70462933100000003</v>
      </c>
      <c r="FK353" s="9"/>
      <c r="FO353">
        <v>2</v>
      </c>
      <c r="FR353">
        <v>1</v>
      </c>
      <c r="FS353">
        <v>0</v>
      </c>
      <c r="FT353">
        <v>1</v>
      </c>
      <c r="FU353">
        <v>0</v>
      </c>
      <c r="FV353">
        <v>0</v>
      </c>
      <c r="FW353">
        <v>1</v>
      </c>
      <c r="FX353">
        <v>0</v>
      </c>
      <c r="FY353">
        <v>-8.0769039999999993E-3</v>
      </c>
      <c r="FZ353">
        <v>7.7388370000000001E-3</v>
      </c>
      <c r="GA353">
        <v>0</v>
      </c>
      <c r="GB353">
        <v>0</v>
      </c>
      <c r="GC353">
        <v>0</v>
      </c>
      <c r="GD353">
        <v>1</v>
      </c>
      <c r="GK353">
        <v>0</v>
      </c>
      <c r="GL353">
        <v>0</v>
      </c>
      <c r="GM353">
        <v>0</v>
      </c>
      <c r="GN353">
        <v>1</v>
      </c>
      <c r="GO353">
        <v>0</v>
      </c>
      <c r="GP353">
        <v>1</v>
      </c>
      <c r="GQ353">
        <v>0</v>
      </c>
      <c r="GR353">
        <v>0</v>
      </c>
      <c r="GS353">
        <v>0</v>
      </c>
      <c r="GT353">
        <v>0</v>
      </c>
      <c r="GU353">
        <v>1</v>
      </c>
      <c r="GV353">
        <v>0</v>
      </c>
      <c r="GW353">
        <v>0</v>
      </c>
      <c r="GY353">
        <v>-1.1124261E-2</v>
      </c>
      <c r="GZ353">
        <v>1.1126319000000001E-2</v>
      </c>
      <c r="HA353">
        <v>0</v>
      </c>
      <c r="HB353">
        <v>0</v>
      </c>
      <c r="HC353">
        <v>0</v>
      </c>
      <c r="HD353">
        <v>1</v>
      </c>
    </row>
    <row r="354" spans="9:212">
      <c r="I354" t="s">
        <v>264</v>
      </c>
      <c r="J354">
        <v>120</v>
      </c>
      <c r="K354">
        <v>340</v>
      </c>
      <c r="L354">
        <v>202804</v>
      </c>
      <c r="M354">
        <v>35</v>
      </c>
      <c r="N354">
        <v>3</v>
      </c>
      <c r="O354">
        <v>0</v>
      </c>
      <c r="P354">
        <v>29705.982499999998</v>
      </c>
      <c r="Q354">
        <v>180.63550000000001</v>
      </c>
      <c r="R354">
        <v>335.22611490000003</v>
      </c>
      <c r="S354">
        <v>0</v>
      </c>
      <c r="T354">
        <v>0</v>
      </c>
      <c r="U354">
        <v>0.134094407</v>
      </c>
      <c r="V354">
        <v>120</v>
      </c>
      <c r="W354">
        <v>35</v>
      </c>
      <c r="X354">
        <v>85</v>
      </c>
      <c r="Y354">
        <v>786.5363959</v>
      </c>
      <c r="Z354">
        <v>18946.666669999999</v>
      </c>
      <c r="AA354">
        <v>0.20724841699999999</v>
      </c>
      <c r="AB354">
        <v>228.0508561</v>
      </c>
      <c r="AC354">
        <v>0</v>
      </c>
      <c r="AD354">
        <v>3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29705.982499999998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F354" t="s">
        <v>265</v>
      </c>
      <c r="BG354">
        <v>0</v>
      </c>
      <c r="BH354">
        <v>202804</v>
      </c>
      <c r="BI354">
        <v>340</v>
      </c>
      <c r="BJ354">
        <v>85</v>
      </c>
      <c r="BK354">
        <v>9901.9941670000007</v>
      </c>
      <c r="BL354">
        <v>-228.0508561</v>
      </c>
      <c r="BM354">
        <v>0.134094407</v>
      </c>
      <c r="BN354">
        <v>120</v>
      </c>
      <c r="BO354">
        <v>35</v>
      </c>
      <c r="BP354">
        <v>786.5363959</v>
      </c>
      <c r="BQ354">
        <v>12</v>
      </c>
      <c r="BR354" s="23">
        <v>0.21</v>
      </c>
      <c r="BS354">
        <v>4</v>
      </c>
      <c r="BU354">
        <v>0</v>
      </c>
      <c r="BV354">
        <v>0</v>
      </c>
      <c r="BY354">
        <v>0</v>
      </c>
      <c r="BZ354" s="9">
        <v>6571.83</v>
      </c>
      <c r="CA354">
        <v>-152.76</v>
      </c>
      <c r="CB354">
        <v>-75.14</v>
      </c>
      <c r="CC354">
        <v>-227.91</v>
      </c>
      <c r="CM354">
        <v>3</v>
      </c>
      <c r="CN354">
        <v>3</v>
      </c>
      <c r="CO354">
        <v>0.59</v>
      </c>
      <c r="CP354" s="9">
        <v>29705.98</v>
      </c>
      <c r="CQ354" s="9">
        <v>3875.66</v>
      </c>
      <c r="CR354" s="9">
        <v>9901.99</v>
      </c>
      <c r="CS354" s="9">
        <v>6573.55</v>
      </c>
      <c r="CT354">
        <v>515.86</v>
      </c>
      <c r="CU354">
        <v>133.07</v>
      </c>
      <c r="CV354">
        <v>180.64</v>
      </c>
      <c r="CW354">
        <v>89.19</v>
      </c>
      <c r="CX354">
        <v>335.23</v>
      </c>
      <c r="CY354">
        <v>43.88</v>
      </c>
      <c r="DA354">
        <v>-0.87184031299999998</v>
      </c>
      <c r="DB354">
        <v>0.56649557800000006</v>
      </c>
      <c r="DC354">
        <v>-0.87184031299999998</v>
      </c>
      <c r="FK354" s="9"/>
      <c r="FO354">
        <v>2</v>
      </c>
      <c r="FR354">
        <v>1</v>
      </c>
      <c r="FS354">
        <v>0</v>
      </c>
      <c r="FT354">
        <v>1</v>
      </c>
      <c r="FU354">
        <v>0</v>
      </c>
      <c r="FV354">
        <v>0</v>
      </c>
      <c r="FW354">
        <v>1</v>
      </c>
      <c r="FX354">
        <v>0</v>
      </c>
      <c r="FY354">
        <v>0.175178897</v>
      </c>
      <c r="FZ354">
        <v>7.4028100000000001E-3</v>
      </c>
      <c r="GA354">
        <v>0</v>
      </c>
      <c r="GB354">
        <v>0</v>
      </c>
      <c r="GC354">
        <v>0</v>
      </c>
      <c r="GD354">
        <v>1</v>
      </c>
      <c r="GK354">
        <v>0</v>
      </c>
      <c r="GL354">
        <v>0</v>
      </c>
      <c r="GM354">
        <v>0</v>
      </c>
      <c r="GN354">
        <v>1</v>
      </c>
      <c r="GO354">
        <v>0</v>
      </c>
      <c r="GP354">
        <v>1</v>
      </c>
      <c r="GQ354">
        <v>0</v>
      </c>
      <c r="GR354">
        <v>0</v>
      </c>
      <c r="GS354">
        <v>0</v>
      </c>
      <c r="GT354">
        <v>0</v>
      </c>
      <c r="GU354">
        <v>1</v>
      </c>
      <c r="GV354">
        <v>0</v>
      </c>
      <c r="GW354">
        <v>0</v>
      </c>
      <c r="GY354">
        <v>-0.178335243</v>
      </c>
      <c r="GZ354">
        <v>8.9097610000000004E-3</v>
      </c>
      <c r="HA354">
        <v>0</v>
      </c>
      <c r="HB354">
        <v>0</v>
      </c>
      <c r="HC354">
        <v>0</v>
      </c>
      <c r="HD354">
        <v>1</v>
      </c>
    </row>
    <row r="355" spans="9:212">
      <c r="I355" t="s">
        <v>264</v>
      </c>
      <c r="J355">
        <v>120</v>
      </c>
      <c r="K355">
        <v>341</v>
      </c>
      <c r="L355">
        <v>202805</v>
      </c>
      <c r="M355">
        <v>34</v>
      </c>
      <c r="N355">
        <v>3</v>
      </c>
      <c r="O355">
        <v>0</v>
      </c>
      <c r="P355">
        <v>29525.347000000002</v>
      </c>
      <c r="Q355">
        <v>180.63550000000001</v>
      </c>
      <c r="R355">
        <v>333.2225626</v>
      </c>
      <c r="S355">
        <v>0</v>
      </c>
      <c r="T355">
        <v>0</v>
      </c>
      <c r="U355">
        <v>0.134094407</v>
      </c>
      <c r="V355">
        <v>120</v>
      </c>
      <c r="W355">
        <v>34</v>
      </c>
      <c r="X355">
        <v>86</v>
      </c>
      <c r="Y355">
        <v>786.5363959</v>
      </c>
      <c r="Z355">
        <v>18946.666669999999</v>
      </c>
      <c r="AA355">
        <v>0.20724841699999999</v>
      </c>
      <c r="AB355">
        <v>228.0508561</v>
      </c>
      <c r="AC355">
        <v>0</v>
      </c>
      <c r="AD355">
        <v>3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29525.347000000002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F355" t="s">
        <v>265</v>
      </c>
      <c r="BG355">
        <v>0</v>
      </c>
      <c r="BH355">
        <v>202805</v>
      </c>
      <c r="BI355">
        <v>341</v>
      </c>
      <c r="BJ355">
        <v>86</v>
      </c>
      <c r="BK355">
        <v>9841.7823329999992</v>
      </c>
      <c r="BL355">
        <v>-228.0508561</v>
      </c>
      <c r="BM355">
        <v>0.134094407</v>
      </c>
      <c r="BN355">
        <v>120</v>
      </c>
      <c r="BO355">
        <v>34</v>
      </c>
      <c r="BP355">
        <v>786.5363959</v>
      </c>
      <c r="BQ355">
        <v>12</v>
      </c>
      <c r="BR355" s="23">
        <v>0.21</v>
      </c>
      <c r="BS355">
        <v>5</v>
      </c>
      <c r="BU355">
        <v>0</v>
      </c>
      <c r="BV355">
        <v>0</v>
      </c>
      <c r="BY355">
        <v>0</v>
      </c>
      <c r="BZ355" s="9">
        <v>6417.36</v>
      </c>
      <c r="CA355">
        <v>-154.47</v>
      </c>
      <c r="CB355">
        <v>-73.44</v>
      </c>
      <c r="CC355">
        <v>-227.91</v>
      </c>
      <c r="CM355">
        <v>3</v>
      </c>
      <c r="CN355">
        <v>3</v>
      </c>
      <c r="CO355">
        <v>0.57999999999999996</v>
      </c>
      <c r="CP355" s="9">
        <v>29525.35</v>
      </c>
      <c r="CQ355" s="9">
        <v>3718.79</v>
      </c>
      <c r="CR355" s="9">
        <v>9841.7800000000007</v>
      </c>
      <c r="CS355" s="9">
        <v>6419.14</v>
      </c>
      <c r="CT355">
        <v>513.86</v>
      </c>
      <c r="CU355">
        <v>130.71</v>
      </c>
      <c r="CV355">
        <v>180.64</v>
      </c>
      <c r="CW355">
        <v>88.59</v>
      </c>
      <c r="CX355">
        <v>333.22</v>
      </c>
      <c r="CY355">
        <v>42.12</v>
      </c>
      <c r="DA355">
        <v>-0.73180752000000004</v>
      </c>
      <c r="DB355">
        <v>0.56570681499999997</v>
      </c>
      <c r="DC355">
        <v>-0.73180752000000004</v>
      </c>
      <c r="FK355" s="9"/>
      <c r="FO355">
        <v>2</v>
      </c>
      <c r="FR355">
        <v>1</v>
      </c>
      <c r="FS355">
        <v>0</v>
      </c>
      <c r="FT355">
        <v>1</v>
      </c>
      <c r="FU355">
        <v>0</v>
      </c>
      <c r="FV355">
        <v>0</v>
      </c>
      <c r="FW355">
        <v>1</v>
      </c>
      <c r="FX355">
        <v>0</v>
      </c>
      <c r="FY355">
        <v>-0.16715345700000001</v>
      </c>
      <c r="FZ355">
        <v>8.4753320000000004E-3</v>
      </c>
      <c r="GA355">
        <v>0</v>
      </c>
      <c r="GB355">
        <v>0</v>
      </c>
      <c r="GC355">
        <v>0</v>
      </c>
      <c r="GD355">
        <v>1</v>
      </c>
      <c r="GK355">
        <v>0</v>
      </c>
      <c r="GL355">
        <v>0</v>
      </c>
      <c r="GM355">
        <v>0</v>
      </c>
      <c r="GN355">
        <v>1</v>
      </c>
      <c r="GO355">
        <v>0</v>
      </c>
      <c r="GP355">
        <v>1</v>
      </c>
      <c r="GQ355">
        <v>0</v>
      </c>
      <c r="GR355">
        <v>0</v>
      </c>
      <c r="GS355">
        <v>0</v>
      </c>
      <c r="GT355">
        <v>0</v>
      </c>
      <c r="GU355">
        <v>1</v>
      </c>
      <c r="GV355">
        <v>0</v>
      </c>
      <c r="GW355">
        <v>0</v>
      </c>
      <c r="GY355">
        <v>-3.8302450000000002E-2</v>
      </c>
      <c r="GZ355">
        <v>8.1209990000000003E-3</v>
      </c>
      <c r="HA355">
        <v>0</v>
      </c>
      <c r="HB355">
        <v>0</v>
      </c>
      <c r="HC355">
        <v>0</v>
      </c>
      <c r="HD355">
        <v>1</v>
      </c>
    </row>
    <row r="356" spans="9:212">
      <c r="I356" t="s">
        <v>264</v>
      </c>
      <c r="J356">
        <v>120</v>
      </c>
      <c r="K356">
        <v>342</v>
      </c>
      <c r="L356">
        <v>202806</v>
      </c>
      <c r="M356">
        <v>33</v>
      </c>
      <c r="N356">
        <v>3</v>
      </c>
      <c r="O356">
        <v>0</v>
      </c>
      <c r="P356">
        <v>29344.711500000001</v>
      </c>
      <c r="Q356">
        <v>180.63550000000001</v>
      </c>
      <c r="R356">
        <v>331.2190104</v>
      </c>
      <c r="S356">
        <v>0</v>
      </c>
      <c r="T356">
        <v>0</v>
      </c>
      <c r="U356">
        <v>0.134094407</v>
      </c>
      <c r="V356">
        <v>120</v>
      </c>
      <c r="W356">
        <v>33</v>
      </c>
      <c r="X356">
        <v>87</v>
      </c>
      <c r="Y356">
        <v>786.5363959</v>
      </c>
      <c r="Z356">
        <v>18946.666669999999</v>
      </c>
      <c r="AA356">
        <v>0.20724841699999999</v>
      </c>
      <c r="AB356">
        <v>228.0508561</v>
      </c>
      <c r="AC356">
        <v>0</v>
      </c>
      <c r="AD356">
        <v>3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29344.711500000001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F356" t="s">
        <v>265</v>
      </c>
      <c r="BG356">
        <v>0</v>
      </c>
      <c r="BH356">
        <v>202806</v>
      </c>
      <c r="BI356">
        <v>342</v>
      </c>
      <c r="BJ356">
        <v>87</v>
      </c>
      <c r="BK356">
        <v>9781.5704999999998</v>
      </c>
      <c r="BL356">
        <v>-228.0508561</v>
      </c>
      <c r="BM356">
        <v>0.134094407</v>
      </c>
      <c r="BN356">
        <v>120</v>
      </c>
      <c r="BO356">
        <v>33</v>
      </c>
      <c r="BP356">
        <v>786.5363959</v>
      </c>
      <c r="BQ356">
        <v>12</v>
      </c>
      <c r="BR356" s="23">
        <v>0.21</v>
      </c>
      <c r="BS356">
        <v>6</v>
      </c>
      <c r="BU356">
        <v>0</v>
      </c>
      <c r="BV356">
        <v>0</v>
      </c>
      <c r="BY356">
        <v>0</v>
      </c>
      <c r="BZ356" s="9">
        <v>6261.17</v>
      </c>
      <c r="CA356">
        <v>-156.19999999999999</v>
      </c>
      <c r="CB356">
        <v>-71.709999999999994</v>
      </c>
      <c r="CC356">
        <v>-227.91</v>
      </c>
      <c r="CM356">
        <v>3</v>
      </c>
      <c r="CN356">
        <v>3</v>
      </c>
      <c r="CO356">
        <v>0.56999999999999995</v>
      </c>
      <c r="CP356" s="9">
        <v>29344.71</v>
      </c>
      <c r="CQ356" s="9">
        <v>3564.52</v>
      </c>
      <c r="CR356" s="9">
        <v>9781.57</v>
      </c>
      <c r="CS356" s="9">
        <v>6262.92</v>
      </c>
      <c r="CT356">
        <v>511.85</v>
      </c>
      <c r="CU356">
        <v>128.4</v>
      </c>
      <c r="CV356">
        <v>180.64</v>
      </c>
      <c r="CW356">
        <v>88</v>
      </c>
      <c r="CX356">
        <v>331.22</v>
      </c>
      <c r="CY356">
        <v>40.409999999999997</v>
      </c>
      <c r="DA356">
        <v>-0.71560336000000002</v>
      </c>
      <c r="DB356">
        <v>0.56537293399999999</v>
      </c>
      <c r="DC356">
        <v>-0.71560336000000002</v>
      </c>
      <c r="FK356" s="9"/>
      <c r="FO356">
        <v>2</v>
      </c>
      <c r="FR356">
        <v>1</v>
      </c>
      <c r="FS356">
        <v>0</v>
      </c>
      <c r="FT356">
        <v>1</v>
      </c>
      <c r="FU356">
        <v>0</v>
      </c>
      <c r="FV356">
        <v>0</v>
      </c>
      <c r="FW356">
        <v>1</v>
      </c>
      <c r="FX356">
        <v>0</v>
      </c>
      <c r="FY356">
        <v>-0.11834704</v>
      </c>
      <c r="FZ356">
        <v>8.7856219999999999E-3</v>
      </c>
      <c r="GA356">
        <v>0</v>
      </c>
      <c r="GB356">
        <v>0</v>
      </c>
      <c r="GC356">
        <v>0</v>
      </c>
      <c r="GD356">
        <v>1</v>
      </c>
      <c r="GK356">
        <v>0</v>
      </c>
      <c r="GL356">
        <v>0</v>
      </c>
      <c r="GM356">
        <v>0</v>
      </c>
      <c r="GN356">
        <v>1</v>
      </c>
      <c r="GO356">
        <v>0</v>
      </c>
      <c r="GP356">
        <v>1</v>
      </c>
      <c r="GQ356">
        <v>0</v>
      </c>
      <c r="GR356">
        <v>0</v>
      </c>
      <c r="GS356">
        <v>0</v>
      </c>
      <c r="GT356">
        <v>0</v>
      </c>
      <c r="GU356">
        <v>1</v>
      </c>
      <c r="GV356">
        <v>0</v>
      </c>
      <c r="GW356">
        <v>0</v>
      </c>
      <c r="GY356">
        <v>-2.209829E-2</v>
      </c>
      <c r="GZ356">
        <v>7.787118E-3</v>
      </c>
      <c r="HA356">
        <v>0</v>
      </c>
      <c r="HB356">
        <v>0</v>
      </c>
      <c r="HC356">
        <v>0</v>
      </c>
      <c r="HD356">
        <v>1</v>
      </c>
    </row>
    <row r="357" spans="9:212">
      <c r="I357" t="s">
        <v>264</v>
      </c>
      <c r="J357">
        <v>120</v>
      </c>
      <c r="K357">
        <v>343</v>
      </c>
      <c r="L357">
        <v>202807</v>
      </c>
      <c r="M357">
        <v>32</v>
      </c>
      <c r="N357">
        <v>3</v>
      </c>
      <c r="O357">
        <v>0</v>
      </c>
      <c r="P357">
        <v>29164.076000000001</v>
      </c>
      <c r="Q357">
        <v>180.63550000000001</v>
      </c>
      <c r="R357">
        <v>329.2154582</v>
      </c>
      <c r="S357">
        <v>0</v>
      </c>
      <c r="T357">
        <v>0</v>
      </c>
      <c r="U357">
        <v>0.134094407</v>
      </c>
      <c r="V357">
        <v>120</v>
      </c>
      <c r="W357">
        <v>32</v>
      </c>
      <c r="X357">
        <v>88</v>
      </c>
      <c r="Y357">
        <v>786.5363959</v>
      </c>
      <c r="Z357">
        <v>18946.666669999999</v>
      </c>
      <c r="AA357">
        <v>0.20724841699999999</v>
      </c>
      <c r="AB357">
        <v>228.0508561</v>
      </c>
      <c r="AC357">
        <v>0</v>
      </c>
      <c r="AD357">
        <v>3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29164.076000000001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F357" t="s">
        <v>265</v>
      </c>
      <c r="BG357">
        <v>0</v>
      </c>
      <c r="BH357">
        <v>202807</v>
      </c>
      <c r="BI357">
        <v>343</v>
      </c>
      <c r="BJ357">
        <v>88</v>
      </c>
      <c r="BK357">
        <v>9721.3586670000004</v>
      </c>
      <c r="BL357">
        <v>-228.0508561</v>
      </c>
      <c r="BM357">
        <v>0.134094407</v>
      </c>
      <c r="BN357">
        <v>120</v>
      </c>
      <c r="BO357">
        <v>32</v>
      </c>
      <c r="BP357">
        <v>786.5363959</v>
      </c>
      <c r="BQ357">
        <v>12</v>
      </c>
      <c r="BR357" s="23">
        <v>0.21</v>
      </c>
      <c r="BS357">
        <v>7</v>
      </c>
      <c r="BU357">
        <v>0</v>
      </c>
      <c r="BV357">
        <v>0</v>
      </c>
      <c r="BY357">
        <v>0</v>
      </c>
      <c r="BZ357" s="9">
        <v>6103.23</v>
      </c>
      <c r="CA357">
        <v>-157.94</v>
      </c>
      <c r="CB357">
        <v>-69.97</v>
      </c>
      <c r="CC357">
        <v>-227.91</v>
      </c>
      <c r="CM357">
        <v>3</v>
      </c>
      <c r="CN357">
        <v>3</v>
      </c>
      <c r="CO357">
        <v>0.56000000000000005</v>
      </c>
      <c r="CP357" s="9">
        <v>29164.080000000002</v>
      </c>
      <c r="CQ357" s="9">
        <v>3414.62</v>
      </c>
      <c r="CR357" s="9">
        <v>9721.36</v>
      </c>
      <c r="CS357" s="9">
        <v>6105.16</v>
      </c>
      <c r="CT357">
        <v>509.85</v>
      </c>
      <c r="CU357">
        <v>126.13</v>
      </c>
      <c r="CV357">
        <v>180.64</v>
      </c>
      <c r="CW357">
        <v>87.4</v>
      </c>
      <c r="CX357">
        <v>329.22</v>
      </c>
      <c r="CY357">
        <v>38.729999999999997</v>
      </c>
      <c r="DA357">
        <v>-0.68734581500000003</v>
      </c>
      <c r="DB357">
        <v>0.56597050199999999</v>
      </c>
      <c r="DC357">
        <v>-0.68734581500000003</v>
      </c>
      <c r="FK357" s="9"/>
      <c r="FO357">
        <v>2</v>
      </c>
      <c r="FR357">
        <v>1</v>
      </c>
      <c r="FS357">
        <v>0</v>
      </c>
      <c r="FT357">
        <v>1</v>
      </c>
      <c r="FU357">
        <v>0</v>
      </c>
      <c r="FV357">
        <v>0</v>
      </c>
      <c r="FW357">
        <v>1</v>
      </c>
      <c r="FX357">
        <v>0</v>
      </c>
      <c r="FY357">
        <v>-1.1124261E-2</v>
      </c>
      <c r="FZ357">
        <v>1.1126319000000001E-2</v>
      </c>
      <c r="GA357">
        <v>0</v>
      </c>
      <c r="GB357">
        <v>0</v>
      </c>
      <c r="GC357">
        <v>0</v>
      </c>
      <c r="GD357">
        <v>1</v>
      </c>
      <c r="GK357">
        <v>0</v>
      </c>
      <c r="GL357">
        <v>0</v>
      </c>
      <c r="GM357">
        <v>0</v>
      </c>
      <c r="GN357">
        <v>1</v>
      </c>
      <c r="GO357">
        <v>0</v>
      </c>
      <c r="GP357">
        <v>1</v>
      </c>
      <c r="GQ357">
        <v>0</v>
      </c>
      <c r="GR357">
        <v>0</v>
      </c>
      <c r="GS357">
        <v>0</v>
      </c>
      <c r="GT357">
        <v>0</v>
      </c>
      <c r="GU357">
        <v>1</v>
      </c>
      <c r="GV357">
        <v>0</v>
      </c>
      <c r="GW357">
        <v>0</v>
      </c>
      <c r="GY357">
        <v>6.1592549999999998E-3</v>
      </c>
      <c r="GZ357">
        <v>8.3846849999999994E-3</v>
      </c>
      <c r="HA357">
        <v>0</v>
      </c>
      <c r="HB357">
        <v>0</v>
      </c>
      <c r="HC357">
        <v>0</v>
      </c>
      <c r="HD357">
        <v>1</v>
      </c>
    </row>
    <row r="358" spans="9:212">
      <c r="I358" t="s">
        <v>264</v>
      </c>
      <c r="J358">
        <v>120</v>
      </c>
      <c r="K358">
        <v>344</v>
      </c>
      <c r="L358">
        <v>202808</v>
      </c>
      <c r="M358">
        <v>31</v>
      </c>
      <c r="N358">
        <v>3</v>
      </c>
      <c r="O358">
        <v>0</v>
      </c>
      <c r="P358">
        <v>28983.440500000001</v>
      </c>
      <c r="Q358">
        <v>180.63550000000001</v>
      </c>
      <c r="R358">
        <v>327.211906</v>
      </c>
      <c r="S358">
        <v>0</v>
      </c>
      <c r="T358">
        <v>0</v>
      </c>
      <c r="U358">
        <v>0.134094407</v>
      </c>
      <c r="V358">
        <v>120</v>
      </c>
      <c r="W358">
        <v>31</v>
      </c>
      <c r="X358">
        <v>89</v>
      </c>
      <c r="Y358">
        <v>786.5363959</v>
      </c>
      <c r="Z358">
        <v>18946.666669999999</v>
      </c>
      <c r="AA358">
        <v>0.20724841699999999</v>
      </c>
      <c r="AB358">
        <v>228.0508561</v>
      </c>
      <c r="AC358">
        <v>0</v>
      </c>
      <c r="AD358">
        <v>3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28983.440500000001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F358" t="s">
        <v>265</v>
      </c>
      <c r="BG358">
        <v>0</v>
      </c>
      <c r="BH358">
        <v>202808</v>
      </c>
      <c r="BI358">
        <v>344</v>
      </c>
      <c r="BJ358">
        <v>89</v>
      </c>
      <c r="BK358">
        <v>9661.1468330000007</v>
      </c>
      <c r="BL358">
        <v>-228.0508561</v>
      </c>
      <c r="BM358">
        <v>0.134094407</v>
      </c>
      <c r="BN358">
        <v>120</v>
      </c>
      <c r="BO358">
        <v>31</v>
      </c>
      <c r="BP358">
        <v>786.5363959</v>
      </c>
      <c r="BQ358">
        <v>12</v>
      </c>
      <c r="BR358" s="23">
        <v>0.21</v>
      </c>
      <c r="BS358">
        <v>8</v>
      </c>
      <c r="BU358">
        <v>0</v>
      </c>
      <c r="BV358">
        <v>0</v>
      </c>
      <c r="BY358">
        <v>0</v>
      </c>
      <c r="BZ358" s="9">
        <v>5943.52</v>
      </c>
      <c r="CA358">
        <v>-159.71</v>
      </c>
      <c r="CB358">
        <v>-68.2</v>
      </c>
      <c r="CC358">
        <v>-227.91</v>
      </c>
      <c r="CM358">
        <v>3</v>
      </c>
      <c r="CN358">
        <v>3</v>
      </c>
      <c r="CO358">
        <v>0.55000000000000004</v>
      </c>
      <c r="CP358" s="9">
        <v>28983.439999999999</v>
      </c>
      <c r="CQ358" s="9">
        <v>3266.99</v>
      </c>
      <c r="CR358" s="9">
        <v>9661.15</v>
      </c>
      <c r="CS358" s="9">
        <v>5945.54</v>
      </c>
      <c r="CT358">
        <v>507.85</v>
      </c>
      <c r="CU358">
        <v>123.91</v>
      </c>
      <c r="CV358">
        <v>180.64</v>
      </c>
      <c r="CW358">
        <v>86.82</v>
      </c>
      <c r="CX358">
        <v>327.20999999999998</v>
      </c>
      <c r="CY358">
        <v>37.08</v>
      </c>
      <c r="DA358">
        <v>-0.695422078</v>
      </c>
      <c r="DB358">
        <v>0.56738502899999999</v>
      </c>
      <c r="DC358">
        <v>-0.695422078</v>
      </c>
      <c r="FK358" s="9"/>
      <c r="FO358">
        <v>2</v>
      </c>
      <c r="FR358">
        <v>1</v>
      </c>
      <c r="FS358">
        <v>0</v>
      </c>
      <c r="FT358">
        <v>1</v>
      </c>
      <c r="FU358">
        <v>0</v>
      </c>
      <c r="FV358">
        <v>0</v>
      </c>
      <c r="FW358">
        <v>1</v>
      </c>
      <c r="FX358">
        <v>0</v>
      </c>
      <c r="FY358">
        <v>-0.178335243</v>
      </c>
      <c r="FZ358">
        <v>8.9097610000000004E-3</v>
      </c>
      <c r="GA358">
        <v>0</v>
      </c>
      <c r="GB358">
        <v>0</v>
      </c>
      <c r="GC358">
        <v>0</v>
      </c>
      <c r="GD358">
        <v>1</v>
      </c>
      <c r="GK358">
        <v>0</v>
      </c>
      <c r="GL358">
        <v>0</v>
      </c>
      <c r="GM358">
        <v>0</v>
      </c>
      <c r="GN358">
        <v>1</v>
      </c>
      <c r="GO358">
        <v>0</v>
      </c>
      <c r="GP358">
        <v>1</v>
      </c>
      <c r="GQ358">
        <v>0</v>
      </c>
      <c r="GR358">
        <v>0</v>
      </c>
      <c r="GS358">
        <v>0</v>
      </c>
      <c r="GT358">
        <v>0</v>
      </c>
      <c r="GU358">
        <v>1</v>
      </c>
      <c r="GV358">
        <v>0</v>
      </c>
      <c r="GW358">
        <v>0</v>
      </c>
      <c r="GY358">
        <v>-1.917008E-3</v>
      </c>
      <c r="GZ358">
        <v>9.7992119999999999E-3</v>
      </c>
      <c r="HA358">
        <v>0</v>
      </c>
      <c r="HB358">
        <v>0</v>
      </c>
      <c r="HC358">
        <v>0</v>
      </c>
      <c r="HD358">
        <v>1</v>
      </c>
    </row>
    <row r="359" spans="9:212">
      <c r="I359" t="s">
        <v>264</v>
      </c>
      <c r="J359">
        <v>120</v>
      </c>
      <c r="K359">
        <v>345</v>
      </c>
      <c r="L359">
        <v>202809</v>
      </c>
      <c r="M359">
        <v>30</v>
      </c>
      <c r="N359">
        <v>3</v>
      </c>
      <c r="O359">
        <v>0</v>
      </c>
      <c r="P359">
        <v>28802.805</v>
      </c>
      <c r="Q359">
        <v>180.63550000000001</v>
      </c>
      <c r="R359">
        <v>325.2083538</v>
      </c>
      <c r="S359">
        <v>0</v>
      </c>
      <c r="T359">
        <v>0</v>
      </c>
      <c r="U359">
        <v>0.134094407</v>
      </c>
      <c r="V359">
        <v>120</v>
      </c>
      <c r="W359">
        <v>30</v>
      </c>
      <c r="X359">
        <v>90</v>
      </c>
      <c r="Y359">
        <v>786.5363959</v>
      </c>
      <c r="Z359">
        <v>18946.666669999999</v>
      </c>
      <c r="AA359">
        <v>0.20724841699999999</v>
      </c>
      <c r="AB359">
        <v>228.0508561</v>
      </c>
      <c r="AC359">
        <v>0</v>
      </c>
      <c r="AD359">
        <v>3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28802.805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F359" t="s">
        <v>265</v>
      </c>
      <c r="BG359">
        <v>0</v>
      </c>
      <c r="BH359">
        <v>202809</v>
      </c>
      <c r="BI359">
        <v>345</v>
      </c>
      <c r="BJ359">
        <v>90</v>
      </c>
      <c r="BK359">
        <v>9600.9349999999995</v>
      </c>
      <c r="BL359">
        <v>-228.0508561</v>
      </c>
      <c r="BM359">
        <v>0.134094407</v>
      </c>
      <c r="BN359">
        <v>120</v>
      </c>
      <c r="BO359">
        <v>30</v>
      </c>
      <c r="BP359">
        <v>786.5363959</v>
      </c>
      <c r="BQ359">
        <v>12</v>
      </c>
      <c r="BR359" s="23">
        <v>0.21</v>
      </c>
      <c r="BS359">
        <v>9</v>
      </c>
      <c r="BU359">
        <v>0</v>
      </c>
      <c r="BV359">
        <v>0</v>
      </c>
      <c r="BY359">
        <v>0</v>
      </c>
      <c r="BZ359" s="9">
        <v>5782.03</v>
      </c>
      <c r="CA359">
        <v>-161.49</v>
      </c>
      <c r="CB359">
        <v>-66.42</v>
      </c>
      <c r="CC359">
        <v>-227.91</v>
      </c>
      <c r="CM359">
        <v>3</v>
      </c>
      <c r="CN359">
        <v>3</v>
      </c>
      <c r="CO359">
        <v>0.54</v>
      </c>
      <c r="CP359" s="9">
        <v>28802.81</v>
      </c>
      <c r="CQ359" s="9">
        <v>3122.26</v>
      </c>
      <c r="CR359" s="9">
        <v>9600.94</v>
      </c>
      <c r="CS359" s="9">
        <v>5784.19</v>
      </c>
      <c r="CT359">
        <v>505.84</v>
      </c>
      <c r="CU359">
        <v>121.65</v>
      </c>
      <c r="CV359">
        <v>180.64</v>
      </c>
      <c r="CW359">
        <v>86.19</v>
      </c>
      <c r="CX359">
        <v>325.20999999999998</v>
      </c>
      <c r="CY359">
        <v>35.46</v>
      </c>
      <c r="DA359">
        <v>-0.57844349900000003</v>
      </c>
      <c r="DB359">
        <v>0.56650617700000006</v>
      </c>
      <c r="DC359">
        <v>-0.57844349900000003</v>
      </c>
      <c r="FK359" s="9"/>
      <c r="FO359">
        <v>2</v>
      </c>
      <c r="FR359">
        <v>1</v>
      </c>
      <c r="FS359">
        <v>0</v>
      </c>
      <c r="FT359">
        <v>1</v>
      </c>
      <c r="FU359">
        <v>0</v>
      </c>
      <c r="FV359">
        <v>0</v>
      </c>
      <c r="FW359">
        <v>1</v>
      </c>
      <c r="FX359">
        <v>0</v>
      </c>
      <c r="FY359">
        <v>-3.8302450000000002E-2</v>
      </c>
      <c r="FZ359">
        <v>8.1209990000000003E-3</v>
      </c>
      <c r="GA359">
        <v>0</v>
      </c>
      <c r="GB359">
        <v>0</v>
      </c>
      <c r="GC359">
        <v>0</v>
      </c>
      <c r="GD359">
        <v>1</v>
      </c>
      <c r="GK359">
        <v>0</v>
      </c>
      <c r="GL359">
        <v>0</v>
      </c>
      <c r="GM359">
        <v>0</v>
      </c>
      <c r="GN359">
        <v>1</v>
      </c>
      <c r="GO359">
        <v>0</v>
      </c>
      <c r="GP359">
        <v>1</v>
      </c>
      <c r="GQ359">
        <v>0</v>
      </c>
      <c r="GR359">
        <v>0</v>
      </c>
      <c r="GS359">
        <v>0</v>
      </c>
      <c r="GT359">
        <v>0</v>
      </c>
      <c r="GU359">
        <v>1</v>
      </c>
      <c r="GV359">
        <v>0</v>
      </c>
      <c r="GW359">
        <v>0</v>
      </c>
      <c r="GY359">
        <v>0.115061571</v>
      </c>
      <c r="GZ359">
        <v>8.9203600000000004E-3</v>
      </c>
      <c r="HA359">
        <v>0</v>
      </c>
      <c r="HB359">
        <v>0</v>
      </c>
      <c r="HC359">
        <v>0</v>
      </c>
      <c r="HD359">
        <v>1</v>
      </c>
    </row>
    <row r="360" spans="9:212">
      <c r="I360" t="s">
        <v>264</v>
      </c>
      <c r="J360">
        <v>120</v>
      </c>
      <c r="K360">
        <v>346</v>
      </c>
      <c r="L360">
        <v>202810</v>
      </c>
      <c r="M360">
        <v>29</v>
      </c>
      <c r="N360">
        <v>3</v>
      </c>
      <c r="O360">
        <v>0</v>
      </c>
      <c r="P360">
        <v>28622.1695</v>
      </c>
      <c r="Q360">
        <v>180.63550000000001</v>
      </c>
      <c r="R360">
        <v>323.2048016</v>
      </c>
      <c r="S360">
        <v>0</v>
      </c>
      <c r="T360">
        <v>0</v>
      </c>
      <c r="U360">
        <v>0.134094407</v>
      </c>
      <c r="V360">
        <v>120</v>
      </c>
      <c r="W360">
        <v>29</v>
      </c>
      <c r="X360">
        <v>91</v>
      </c>
      <c r="Y360">
        <v>786.5363959</v>
      </c>
      <c r="Z360">
        <v>18946.666669999999</v>
      </c>
      <c r="AA360">
        <v>0.20724841699999999</v>
      </c>
      <c r="AB360">
        <v>228.0508561</v>
      </c>
      <c r="AC360">
        <v>0</v>
      </c>
      <c r="AD360">
        <v>3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28622.1695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F360" t="s">
        <v>265</v>
      </c>
      <c r="BG360">
        <v>0</v>
      </c>
      <c r="BH360">
        <v>202810</v>
      </c>
      <c r="BI360">
        <v>346</v>
      </c>
      <c r="BJ360">
        <v>91</v>
      </c>
      <c r="BK360">
        <v>9540.7231670000001</v>
      </c>
      <c r="BL360">
        <v>-228.0508561</v>
      </c>
      <c r="BM360">
        <v>0.134094407</v>
      </c>
      <c r="BN360">
        <v>120</v>
      </c>
      <c r="BO360">
        <v>29</v>
      </c>
      <c r="BP360">
        <v>786.5363959</v>
      </c>
      <c r="BQ360">
        <v>12</v>
      </c>
      <c r="BR360" s="23">
        <v>0.21</v>
      </c>
      <c r="BS360">
        <v>10</v>
      </c>
      <c r="BU360">
        <v>0</v>
      </c>
      <c r="BV360">
        <v>0</v>
      </c>
      <c r="BY360">
        <v>0</v>
      </c>
      <c r="BZ360" s="9">
        <v>5618.73</v>
      </c>
      <c r="CA360">
        <v>-163.30000000000001</v>
      </c>
      <c r="CB360">
        <v>-64.61</v>
      </c>
      <c r="CC360">
        <v>-227.91</v>
      </c>
      <c r="CM360">
        <v>3</v>
      </c>
      <c r="CN360">
        <v>3</v>
      </c>
      <c r="CO360">
        <v>0.53</v>
      </c>
      <c r="CP360" s="9">
        <v>28622.17</v>
      </c>
      <c r="CQ360" s="9">
        <v>2980.44</v>
      </c>
      <c r="CR360" s="9">
        <v>9540.7199999999993</v>
      </c>
      <c r="CS360" s="9">
        <v>5621.1</v>
      </c>
      <c r="CT360">
        <v>503.84</v>
      </c>
      <c r="CU360">
        <v>119.42</v>
      </c>
      <c r="CV360">
        <v>180.64</v>
      </c>
      <c r="CW360">
        <v>85.56</v>
      </c>
      <c r="CX360">
        <v>323.2</v>
      </c>
      <c r="CY360">
        <v>33.86</v>
      </c>
      <c r="DA360">
        <v>-0.514824795</v>
      </c>
      <c r="DB360">
        <v>0.56662318</v>
      </c>
      <c r="DC360">
        <v>-0.514824795</v>
      </c>
      <c r="FK360" s="9"/>
      <c r="FO360">
        <v>2</v>
      </c>
      <c r="FR360">
        <v>1</v>
      </c>
      <c r="FS360">
        <v>0</v>
      </c>
      <c r="FT360">
        <v>1</v>
      </c>
      <c r="FU360">
        <v>0</v>
      </c>
      <c r="FV360">
        <v>0</v>
      </c>
      <c r="FW360">
        <v>1</v>
      </c>
      <c r="FX360">
        <v>0</v>
      </c>
      <c r="FY360">
        <v>-2.209829E-2</v>
      </c>
      <c r="FZ360">
        <v>7.787118E-3</v>
      </c>
      <c r="GA360">
        <v>0</v>
      </c>
      <c r="GB360">
        <v>0</v>
      </c>
      <c r="GC360">
        <v>0</v>
      </c>
      <c r="GD360">
        <v>1</v>
      </c>
      <c r="GK360">
        <v>0</v>
      </c>
      <c r="GL360">
        <v>0</v>
      </c>
      <c r="GM360">
        <v>0</v>
      </c>
      <c r="GN360">
        <v>1</v>
      </c>
      <c r="GO360">
        <v>0</v>
      </c>
      <c r="GP360">
        <v>1</v>
      </c>
      <c r="GQ360">
        <v>0</v>
      </c>
      <c r="GR360">
        <v>0</v>
      </c>
      <c r="GS360">
        <v>0</v>
      </c>
      <c r="GT360">
        <v>0</v>
      </c>
      <c r="GU360">
        <v>1</v>
      </c>
      <c r="GV360">
        <v>0</v>
      </c>
      <c r="GW360">
        <v>0</v>
      </c>
      <c r="GY360">
        <v>0.178680275</v>
      </c>
      <c r="GZ360">
        <v>9.0373629999999996E-3</v>
      </c>
      <c r="HA360">
        <v>0</v>
      </c>
      <c r="HB360">
        <v>0</v>
      </c>
      <c r="HC360">
        <v>0</v>
      </c>
      <c r="HD360">
        <v>1</v>
      </c>
    </row>
    <row r="361" spans="9:212">
      <c r="I361" t="s">
        <v>264</v>
      </c>
      <c r="J361">
        <v>120</v>
      </c>
      <c r="K361">
        <v>347</v>
      </c>
      <c r="L361">
        <v>202811</v>
      </c>
      <c r="M361">
        <v>28</v>
      </c>
      <c r="N361">
        <v>3</v>
      </c>
      <c r="O361">
        <v>0</v>
      </c>
      <c r="P361">
        <v>28441.534</v>
      </c>
      <c r="Q361">
        <v>180.63550000000001</v>
      </c>
      <c r="R361">
        <v>321.20124939999999</v>
      </c>
      <c r="S361">
        <v>0</v>
      </c>
      <c r="T361">
        <v>0</v>
      </c>
      <c r="U361">
        <v>0.134094407</v>
      </c>
      <c r="V361">
        <v>120</v>
      </c>
      <c r="W361">
        <v>28</v>
      </c>
      <c r="X361">
        <v>92</v>
      </c>
      <c r="Y361">
        <v>786.5363959</v>
      </c>
      <c r="Z361">
        <v>18946.666669999999</v>
      </c>
      <c r="AA361">
        <v>0.20724841699999999</v>
      </c>
      <c r="AB361">
        <v>228.0508561</v>
      </c>
      <c r="AC361">
        <v>0</v>
      </c>
      <c r="AD361">
        <v>3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28441.534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F361" t="s">
        <v>265</v>
      </c>
      <c r="BG361">
        <v>0</v>
      </c>
      <c r="BH361">
        <v>202811</v>
      </c>
      <c r="BI361">
        <v>347</v>
      </c>
      <c r="BJ361">
        <v>92</v>
      </c>
      <c r="BK361">
        <v>9480.5113330000004</v>
      </c>
      <c r="BL361">
        <v>-228.0508561</v>
      </c>
      <c r="BM361">
        <v>0.134094407</v>
      </c>
      <c r="BN361">
        <v>120</v>
      </c>
      <c r="BO361">
        <v>28</v>
      </c>
      <c r="BP361">
        <v>786.5363959</v>
      </c>
      <c r="BQ361">
        <v>12</v>
      </c>
      <c r="BR361" s="23">
        <v>0.21</v>
      </c>
      <c r="BS361">
        <v>11</v>
      </c>
      <c r="BU361">
        <v>0</v>
      </c>
      <c r="BV361">
        <v>0</v>
      </c>
      <c r="BY361">
        <v>0</v>
      </c>
      <c r="BZ361" s="9">
        <v>5453.61</v>
      </c>
      <c r="CA361">
        <v>-165.12</v>
      </c>
      <c r="CB361">
        <v>-62.79</v>
      </c>
      <c r="CC361">
        <v>-227.91</v>
      </c>
      <c r="CM361">
        <v>3</v>
      </c>
      <c r="CN361">
        <v>3</v>
      </c>
      <c r="CO361">
        <v>0.52</v>
      </c>
      <c r="CP361" s="9">
        <v>28441.53</v>
      </c>
      <c r="CQ361" s="9">
        <v>2841.73</v>
      </c>
      <c r="CR361" s="9">
        <v>9480.51</v>
      </c>
      <c r="CS361" s="9">
        <v>5456.11</v>
      </c>
      <c r="CT361">
        <v>501.84</v>
      </c>
      <c r="CU361">
        <v>117.35</v>
      </c>
      <c r="CV361">
        <v>180.64</v>
      </c>
      <c r="CW361">
        <v>85.02</v>
      </c>
      <c r="CX361">
        <v>321.2</v>
      </c>
      <c r="CY361">
        <v>32.340000000000003</v>
      </c>
      <c r="DA361">
        <v>-0.701581974</v>
      </c>
      <c r="DB361">
        <v>0.56532465300000001</v>
      </c>
      <c r="DC361">
        <v>-0.701581974</v>
      </c>
      <c r="FK361" s="9"/>
      <c r="FO361">
        <v>2</v>
      </c>
      <c r="FR361">
        <v>1</v>
      </c>
      <c r="FS361">
        <v>0</v>
      </c>
      <c r="FT361">
        <v>1</v>
      </c>
      <c r="FU361">
        <v>0</v>
      </c>
      <c r="FV361">
        <v>0</v>
      </c>
      <c r="FW361">
        <v>1</v>
      </c>
      <c r="FX361">
        <v>0</v>
      </c>
      <c r="FY361">
        <v>6.1592549999999998E-3</v>
      </c>
      <c r="FZ361">
        <v>8.3846849999999994E-3</v>
      </c>
      <c r="GA361">
        <v>0</v>
      </c>
      <c r="GB361">
        <v>0</v>
      </c>
      <c r="GC361">
        <v>0</v>
      </c>
      <c r="GD361">
        <v>1</v>
      </c>
      <c r="GK361">
        <v>0</v>
      </c>
      <c r="GL361">
        <v>0</v>
      </c>
      <c r="GM361">
        <v>0</v>
      </c>
      <c r="GN361">
        <v>1</v>
      </c>
      <c r="GO361">
        <v>0</v>
      </c>
      <c r="GP361">
        <v>1</v>
      </c>
      <c r="GQ361">
        <v>0</v>
      </c>
      <c r="GR361">
        <v>0</v>
      </c>
      <c r="GS361">
        <v>0</v>
      </c>
      <c r="GT361">
        <v>0</v>
      </c>
      <c r="GU361">
        <v>1</v>
      </c>
      <c r="GV361">
        <v>0</v>
      </c>
      <c r="GW361">
        <v>0</v>
      </c>
      <c r="GY361">
        <v>-8.0769039999999993E-3</v>
      </c>
      <c r="GZ361">
        <v>7.7388370000000001E-3</v>
      </c>
      <c r="HA361">
        <v>0</v>
      </c>
      <c r="HB361">
        <v>0</v>
      </c>
      <c r="HC361">
        <v>0</v>
      </c>
      <c r="HD361">
        <v>1</v>
      </c>
    </row>
    <row r="362" spans="9:212">
      <c r="I362" t="s">
        <v>264</v>
      </c>
      <c r="J362">
        <v>120</v>
      </c>
      <c r="K362">
        <v>348</v>
      </c>
      <c r="L362">
        <v>202812</v>
      </c>
      <c r="M362">
        <v>27</v>
      </c>
      <c r="N362">
        <v>3</v>
      </c>
      <c r="O362">
        <v>0</v>
      </c>
      <c r="P362">
        <v>28260.898499999999</v>
      </c>
      <c r="Q362">
        <v>180.63550000000001</v>
      </c>
      <c r="R362">
        <v>319.19769719999999</v>
      </c>
      <c r="S362">
        <v>0</v>
      </c>
      <c r="T362">
        <v>0</v>
      </c>
      <c r="U362">
        <v>0.134094407</v>
      </c>
      <c r="V362">
        <v>120</v>
      </c>
      <c r="W362">
        <v>27</v>
      </c>
      <c r="X362">
        <v>93</v>
      </c>
      <c r="Y362">
        <v>786.5363959</v>
      </c>
      <c r="Z362">
        <v>18946.666669999999</v>
      </c>
      <c r="AA362">
        <v>0.20724841699999999</v>
      </c>
      <c r="AB362">
        <v>228.0508561</v>
      </c>
      <c r="AC362">
        <v>0</v>
      </c>
      <c r="AD362">
        <v>3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28260.898499999999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F362" t="s">
        <v>265</v>
      </c>
      <c r="BG362">
        <v>0</v>
      </c>
      <c r="BH362">
        <v>202812</v>
      </c>
      <c r="BI362">
        <v>348</v>
      </c>
      <c r="BJ362">
        <v>93</v>
      </c>
      <c r="BK362">
        <v>9420.2994999999992</v>
      </c>
      <c r="BL362">
        <v>-228.0508561</v>
      </c>
      <c r="BM362">
        <v>0.134094407</v>
      </c>
      <c r="BN362">
        <v>120</v>
      </c>
      <c r="BO362">
        <v>27</v>
      </c>
      <c r="BP362">
        <v>786.5363959</v>
      </c>
      <c r="BQ362">
        <v>12</v>
      </c>
      <c r="BR362" s="23">
        <v>0.21</v>
      </c>
      <c r="BS362">
        <v>12</v>
      </c>
      <c r="BU362">
        <v>0</v>
      </c>
      <c r="BV362">
        <v>0</v>
      </c>
      <c r="BY362">
        <v>0</v>
      </c>
      <c r="BZ362" s="9">
        <v>5286.65</v>
      </c>
      <c r="CA362">
        <v>-166.96</v>
      </c>
      <c r="CB362">
        <v>-60.94</v>
      </c>
      <c r="CC362">
        <v>-227.91</v>
      </c>
      <c r="CM362">
        <v>3</v>
      </c>
      <c r="CN362">
        <v>3</v>
      </c>
      <c r="CO362">
        <v>0.51</v>
      </c>
      <c r="CP362" s="9">
        <v>28260.9</v>
      </c>
      <c r="CQ362" s="9">
        <v>2705.13</v>
      </c>
      <c r="CR362" s="9">
        <v>9420.2999999999993</v>
      </c>
      <c r="CS362" s="9">
        <v>5289.22</v>
      </c>
      <c r="CT362">
        <v>499.83</v>
      </c>
      <c r="CU362">
        <v>115.18</v>
      </c>
      <c r="CV362">
        <v>180.64</v>
      </c>
      <c r="CW362">
        <v>84.37</v>
      </c>
      <c r="CX362">
        <v>319.2</v>
      </c>
      <c r="CY362">
        <v>30.8</v>
      </c>
      <c r="DA362">
        <v>-0.51832617299999995</v>
      </c>
      <c r="DB362">
        <v>0.56498862699999997</v>
      </c>
      <c r="DC362">
        <v>-0.51832617299999995</v>
      </c>
      <c r="FK362" s="9"/>
      <c r="FO362">
        <v>2</v>
      </c>
      <c r="FR362">
        <v>1</v>
      </c>
      <c r="FS362">
        <v>0</v>
      </c>
      <c r="FT362">
        <v>1</v>
      </c>
      <c r="FU362">
        <v>0</v>
      </c>
      <c r="FV362">
        <v>0</v>
      </c>
      <c r="FW362">
        <v>1</v>
      </c>
      <c r="FX362">
        <v>0</v>
      </c>
      <c r="FY362">
        <v>-1.917008E-3</v>
      </c>
      <c r="FZ362">
        <v>9.7992119999999999E-3</v>
      </c>
      <c r="GA362">
        <v>0</v>
      </c>
      <c r="GB362">
        <v>0</v>
      </c>
      <c r="GC362">
        <v>0</v>
      </c>
      <c r="GD362">
        <v>1</v>
      </c>
      <c r="GK362">
        <v>0</v>
      </c>
      <c r="GL362">
        <v>0</v>
      </c>
      <c r="GM362">
        <v>0</v>
      </c>
      <c r="GN362">
        <v>1</v>
      </c>
      <c r="GO362">
        <v>0</v>
      </c>
      <c r="GP362">
        <v>1</v>
      </c>
      <c r="GQ362">
        <v>0</v>
      </c>
      <c r="GR362">
        <v>0</v>
      </c>
      <c r="GS362">
        <v>0</v>
      </c>
      <c r="GT362">
        <v>0</v>
      </c>
      <c r="GU362">
        <v>1</v>
      </c>
      <c r="GV362">
        <v>0</v>
      </c>
      <c r="GW362">
        <v>0</v>
      </c>
      <c r="GY362">
        <v>0.175178897</v>
      </c>
      <c r="GZ362">
        <v>7.4028100000000001E-3</v>
      </c>
      <c r="HA362">
        <v>0</v>
      </c>
      <c r="HB362">
        <v>0</v>
      </c>
      <c r="HC362">
        <v>0</v>
      </c>
      <c r="HD362">
        <v>1</v>
      </c>
    </row>
    <row r="363" spans="9:212">
      <c r="I363" t="s">
        <v>264</v>
      </c>
      <c r="J363">
        <v>120</v>
      </c>
      <c r="K363">
        <v>349</v>
      </c>
      <c r="L363">
        <v>202901</v>
      </c>
      <c r="M363">
        <v>26</v>
      </c>
      <c r="N363">
        <v>3</v>
      </c>
      <c r="O363">
        <v>0</v>
      </c>
      <c r="P363">
        <v>28080.262999999999</v>
      </c>
      <c r="Q363">
        <v>180.63550000000001</v>
      </c>
      <c r="R363">
        <v>317.19414499999999</v>
      </c>
      <c r="S363">
        <v>0</v>
      </c>
      <c r="T363">
        <v>0</v>
      </c>
      <c r="U363">
        <v>0.134094407</v>
      </c>
      <c r="V363">
        <v>120</v>
      </c>
      <c r="W363">
        <v>26</v>
      </c>
      <c r="X363">
        <v>94</v>
      </c>
      <c r="Y363">
        <v>786.5363959</v>
      </c>
      <c r="Z363">
        <v>18946.666669999999</v>
      </c>
      <c r="AA363">
        <v>0.20724841699999999</v>
      </c>
      <c r="AB363">
        <v>228.0508561</v>
      </c>
      <c r="AC363">
        <v>0</v>
      </c>
      <c r="AD363">
        <v>3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28080.262999999999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F363" t="s">
        <v>265</v>
      </c>
      <c r="BG363">
        <v>0</v>
      </c>
      <c r="BH363">
        <v>202901</v>
      </c>
      <c r="BI363">
        <v>349</v>
      </c>
      <c r="BJ363">
        <v>94</v>
      </c>
      <c r="BK363">
        <v>9360.0876669999998</v>
      </c>
      <c r="BL363">
        <v>-228.0508561</v>
      </c>
      <c r="BM363">
        <v>0.134094407</v>
      </c>
      <c r="BN363">
        <v>120</v>
      </c>
      <c r="BO363">
        <v>26</v>
      </c>
      <c r="BP363">
        <v>786.5363959</v>
      </c>
      <c r="BQ363">
        <v>12</v>
      </c>
      <c r="BR363" s="23">
        <v>0.21</v>
      </c>
      <c r="BS363">
        <v>1</v>
      </c>
      <c r="BU363">
        <v>0</v>
      </c>
      <c r="BV363">
        <v>0</v>
      </c>
      <c r="BY363">
        <v>0</v>
      </c>
      <c r="BZ363" s="9">
        <v>5117.82</v>
      </c>
      <c r="CA363">
        <v>-168.83</v>
      </c>
      <c r="CB363">
        <v>-59.08</v>
      </c>
      <c r="CC363">
        <v>-227.91</v>
      </c>
      <c r="CM363">
        <v>3</v>
      </c>
      <c r="CN363">
        <v>3</v>
      </c>
      <c r="CO363">
        <v>0.5</v>
      </c>
      <c r="CP363" s="9">
        <v>28080.26</v>
      </c>
      <c r="CQ363" s="9">
        <v>2571.0100000000002</v>
      </c>
      <c r="CR363" s="9">
        <v>9360.09</v>
      </c>
      <c r="CS363" s="9">
        <v>5120.13</v>
      </c>
      <c r="CT363">
        <v>497.83</v>
      </c>
      <c r="CU363">
        <v>113.24</v>
      </c>
      <c r="CV363">
        <v>180.64</v>
      </c>
      <c r="CW363">
        <v>83.88</v>
      </c>
      <c r="CX363">
        <v>317.19</v>
      </c>
      <c r="CY363">
        <v>29.36</v>
      </c>
      <c r="DA363">
        <v>-0.86065852700000001</v>
      </c>
      <c r="DB363">
        <v>0.56606114900000004</v>
      </c>
      <c r="DC363">
        <v>-0.86065852700000001</v>
      </c>
      <c r="FK363" s="9"/>
      <c r="FO363">
        <v>2</v>
      </c>
      <c r="FR363">
        <v>1</v>
      </c>
      <c r="FS363">
        <v>0</v>
      </c>
      <c r="FT363">
        <v>1</v>
      </c>
      <c r="FU363">
        <v>0</v>
      </c>
      <c r="FV363">
        <v>0</v>
      </c>
      <c r="FW363">
        <v>1</v>
      </c>
      <c r="FX363">
        <v>0</v>
      </c>
      <c r="FY363">
        <v>0.115061571</v>
      </c>
      <c r="FZ363">
        <v>8.9203600000000004E-3</v>
      </c>
      <c r="GA363">
        <v>0</v>
      </c>
      <c r="GB363">
        <v>0</v>
      </c>
      <c r="GC363">
        <v>0</v>
      </c>
      <c r="GD363">
        <v>1</v>
      </c>
      <c r="GK363">
        <v>0</v>
      </c>
      <c r="GL363">
        <v>0</v>
      </c>
      <c r="GM363">
        <v>0</v>
      </c>
      <c r="GN363">
        <v>1</v>
      </c>
      <c r="GO363">
        <v>0</v>
      </c>
      <c r="GP363">
        <v>1</v>
      </c>
      <c r="GQ363">
        <v>0</v>
      </c>
      <c r="GR363">
        <v>0</v>
      </c>
      <c r="GS363">
        <v>0</v>
      </c>
      <c r="GT363">
        <v>0</v>
      </c>
      <c r="GU363">
        <v>1</v>
      </c>
      <c r="GV363">
        <v>0</v>
      </c>
      <c r="GW363">
        <v>0</v>
      </c>
      <c r="GY363">
        <v>-0.16715345700000001</v>
      </c>
      <c r="GZ363">
        <v>8.4753320000000004E-3</v>
      </c>
      <c r="HA363">
        <v>0</v>
      </c>
      <c r="HB363">
        <v>0</v>
      </c>
      <c r="HC363">
        <v>0</v>
      </c>
      <c r="HD363">
        <v>1</v>
      </c>
    </row>
    <row r="364" spans="9:212">
      <c r="I364" t="s">
        <v>264</v>
      </c>
      <c r="J364">
        <v>120</v>
      </c>
      <c r="K364">
        <v>350</v>
      </c>
      <c r="L364">
        <v>202902</v>
      </c>
      <c r="M364">
        <v>25</v>
      </c>
      <c r="N364">
        <v>3</v>
      </c>
      <c r="O364">
        <v>0</v>
      </c>
      <c r="P364">
        <v>27899.627499999999</v>
      </c>
      <c r="Q364">
        <v>180.63550000000001</v>
      </c>
      <c r="R364">
        <v>315.19059279999999</v>
      </c>
      <c r="S364">
        <v>0</v>
      </c>
      <c r="T364">
        <v>0</v>
      </c>
      <c r="U364">
        <v>0.134094407</v>
      </c>
      <c r="V364">
        <v>120</v>
      </c>
      <c r="W364">
        <v>25</v>
      </c>
      <c r="X364">
        <v>95</v>
      </c>
      <c r="Y364">
        <v>786.5363959</v>
      </c>
      <c r="Z364">
        <v>18946.666669999999</v>
      </c>
      <c r="AA364">
        <v>0.20724841699999999</v>
      </c>
      <c r="AB364">
        <v>228.0508561</v>
      </c>
      <c r="AC364">
        <v>0</v>
      </c>
      <c r="AD364">
        <v>3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27899.627499999999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F364" t="s">
        <v>265</v>
      </c>
      <c r="BG364">
        <v>0</v>
      </c>
      <c r="BH364">
        <v>202902</v>
      </c>
      <c r="BI364">
        <v>350</v>
      </c>
      <c r="BJ364">
        <v>95</v>
      </c>
      <c r="BK364">
        <v>9299.8758330000001</v>
      </c>
      <c r="BL364">
        <v>-228.0508561</v>
      </c>
      <c r="BM364">
        <v>0.134094407</v>
      </c>
      <c r="BN364">
        <v>120</v>
      </c>
      <c r="BO364">
        <v>25</v>
      </c>
      <c r="BP364">
        <v>786.5363959</v>
      </c>
      <c r="BQ364">
        <v>12</v>
      </c>
      <c r="BR364" s="23">
        <v>0.21</v>
      </c>
      <c r="BS364">
        <v>2</v>
      </c>
      <c r="BU364">
        <v>0</v>
      </c>
      <c r="BV364">
        <v>0</v>
      </c>
      <c r="BY364">
        <v>0</v>
      </c>
      <c r="BZ364" s="9">
        <v>4947.1000000000004</v>
      </c>
      <c r="CA364">
        <v>-170.72</v>
      </c>
      <c r="CB364">
        <v>-57.19</v>
      </c>
      <c r="CC364">
        <v>-227.91</v>
      </c>
      <c r="CM364">
        <v>3</v>
      </c>
      <c r="CN364">
        <v>3</v>
      </c>
      <c r="CO364">
        <v>0.49</v>
      </c>
      <c r="CP364" s="9">
        <v>27899.63</v>
      </c>
      <c r="CQ364" s="9">
        <v>2440.92</v>
      </c>
      <c r="CR364" s="9">
        <v>9299.8799999999992</v>
      </c>
      <c r="CS364" s="9">
        <v>4949.29</v>
      </c>
      <c r="CT364">
        <v>495.83</v>
      </c>
      <c r="CU364">
        <v>111.26</v>
      </c>
      <c r="CV364">
        <v>180.64</v>
      </c>
      <c r="CW364">
        <v>83.33</v>
      </c>
      <c r="CX364">
        <v>315.19</v>
      </c>
      <c r="CY364">
        <v>27.92</v>
      </c>
      <c r="DA364">
        <v>-0.81185211000000002</v>
      </c>
      <c r="DB364">
        <v>0.566371438</v>
      </c>
      <c r="DC364">
        <v>-0.81185211000000002</v>
      </c>
      <c r="FK364" s="9"/>
      <c r="FO364">
        <v>2</v>
      </c>
      <c r="FR364">
        <v>1</v>
      </c>
      <c r="FS364">
        <v>0</v>
      </c>
      <c r="FT364">
        <v>1</v>
      </c>
      <c r="FU364">
        <v>0</v>
      </c>
      <c r="FV364">
        <v>0</v>
      </c>
      <c r="FW364">
        <v>1</v>
      </c>
      <c r="FX364">
        <v>0</v>
      </c>
      <c r="FY364">
        <v>0.178680275</v>
      </c>
      <c r="FZ364">
        <v>9.0373629999999996E-3</v>
      </c>
      <c r="GA364">
        <v>0</v>
      </c>
      <c r="GB364">
        <v>0</v>
      </c>
      <c r="GC364">
        <v>0</v>
      </c>
      <c r="GD364">
        <v>1</v>
      </c>
      <c r="GK364">
        <v>0</v>
      </c>
      <c r="GL364">
        <v>0</v>
      </c>
      <c r="GM364">
        <v>0</v>
      </c>
      <c r="GN364">
        <v>1</v>
      </c>
      <c r="GO364">
        <v>0</v>
      </c>
      <c r="GP364">
        <v>1</v>
      </c>
      <c r="GQ364">
        <v>0</v>
      </c>
      <c r="GR364">
        <v>0</v>
      </c>
      <c r="GS364">
        <v>0</v>
      </c>
      <c r="GT364">
        <v>0</v>
      </c>
      <c r="GU364">
        <v>1</v>
      </c>
      <c r="GV364">
        <v>0</v>
      </c>
      <c r="GW364">
        <v>0</v>
      </c>
      <c r="GY364">
        <v>-0.11834704</v>
      </c>
      <c r="GZ364">
        <v>8.7856219999999999E-3</v>
      </c>
      <c r="HA364">
        <v>0</v>
      </c>
      <c r="HB364">
        <v>0</v>
      </c>
      <c r="HC364">
        <v>0</v>
      </c>
      <c r="HD364">
        <v>1</v>
      </c>
    </row>
    <row r="365" spans="9:212">
      <c r="I365" t="s">
        <v>264</v>
      </c>
      <c r="J365">
        <v>120</v>
      </c>
      <c r="K365">
        <v>351</v>
      </c>
      <c r="L365">
        <v>202903</v>
      </c>
      <c r="M365">
        <v>24</v>
      </c>
      <c r="N365">
        <v>3</v>
      </c>
      <c r="O365">
        <v>0</v>
      </c>
      <c r="P365">
        <v>27718.991999999998</v>
      </c>
      <c r="Q365">
        <v>180.63550000000001</v>
      </c>
      <c r="R365">
        <v>313.18704059999999</v>
      </c>
      <c r="S365">
        <v>0</v>
      </c>
      <c r="T365">
        <v>0</v>
      </c>
      <c r="U365">
        <v>0.134094407</v>
      </c>
      <c r="V365">
        <v>120</v>
      </c>
      <c r="W365">
        <v>24</v>
      </c>
      <c r="X365">
        <v>96</v>
      </c>
      <c r="Y365">
        <v>786.5363959</v>
      </c>
      <c r="Z365">
        <v>18946.666669999999</v>
      </c>
      <c r="AA365">
        <v>0.20724841699999999</v>
      </c>
      <c r="AB365">
        <v>228.0508561</v>
      </c>
      <c r="AC365">
        <v>0</v>
      </c>
      <c r="AD365">
        <v>3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27718.991999999998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F365" t="s">
        <v>265</v>
      </c>
      <c r="BG365">
        <v>0</v>
      </c>
      <c r="BH365">
        <v>202903</v>
      </c>
      <c r="BI365">
        <v>351</v>
      </c>
      <c r="BJ365">
        <v>96</v>
      </c>
      <c r="BK365">
        <v>9239.6640000000007</v>
      </c>
      <c r="BL365">
        <v>-228.0508561</v>
      </c>
      <c r="BM365">
        <v>0.134094407</v>
      </c>
      <c r="BN365">
        <v>120</v>
      </c>
      <c r="BO365">
        <v>24</v>
      </c>
      <c r="BP365">
        <v>786.5363959</v>
      </c>
      <c r="BQ365">
        <v>12</v>
      </c>
      <c r="BR365" s="23">
        <v>0.21</v>
      </c>
      <c r="BS365">
        <v>3</v>
      </c>
      <c r="BU365">
        <v>0</v>
      </c>
      <c r="BV365">
        <v>0</v>
      </c>
      <c r="BY365">
        <v>0</v>
      </c>
      <c r="BZ365" s="9">
        <v>4774.4799999999996</v>
      </c>
      <c r="CA365">
        <v>-172.63</v>
      </c>
      <c r="CB365">
        <v>-55.28</v>
      </c>
      <c r="CC365">
        <v>-227.91</v>
      </c>
      <c r="CM365">
        <v>3</v>
      </c>
      <c r="CN365">
        <v>3</v>
      </c>
      <c r="CO365">
        <v>0.48</v>
      </c>
      <c r="CP365" s="9">
        <v>27718.99</v>
      </c>
      <c r="CQ365" s="9">
        <v>2312.81</v>
      </c>
      <c r="CR365" s="9">
        <v>9239.66</v>
      </c>
      <c r="CS365" s="9">
        <v>4776.34</v>
      </c>
      <c r="CT365">
        <v>493.82</v>
      </c>
      <c r="CU365">
        <v>109.25</v>
      </c>
      <c r="CV365">
        <v>180.64</v>
      </c>
      <c r="CW365">
        <v>82.75</v>
      </c>
      <c r="CX365">
        <v>313.19</v>
      </c>
      <c r="CY365">
        <v>26.51</v>
      </c>
      <c r="DA365">
        <v>-0.70462933100000003</v>
      </c>
      <c r="DB365">
        <v>0.56871213499999995</v>
      </c>
      <c r="DC365">
        <v>-0.70462933100000003</v>
      </c>
      <c r="FK365" s="9"/>
      <c r="FO365">
        <v>2</v>
      </c>
      <c r="FR365">
        <v>1</v>
      </c>
      <c r="FS365">
        <v>0</v>
      </c>
      <c r="FT365">
        <v>1</v>
      </c>
      <c r="FU365">
        <v>0</v>
      </c>
      <c r="FV365">
        <v>0</v>
      </c>
      <c r="FW365">
        <v>1</v>
      </c>
      <c r="FX365">
        <v>0</v>
      </c>
      <c r="FY365">
        <v>-8.0769039999999993E-3</v>
      </c>
      <c r="FZ365">
        <v>7.7388370000000001E-3</v>
      </c>
      <c r="GA365">
        <v>0</v>
      </c>
      <c r="GB365">
        <v>0</v>
      </c>
      <c r="GC365">
        <v>0</v>
      </c>
      <c r="GD365">
        <v>1</v>
      </c>
      <c r="GK365">
        <v>0</v>
      </c>
      <c r="GL365">
        <v>0</v>
      </c>
      <c r="GM365">
        <v>0</v>
      </c>
      <c r="GN365">
        <v>1</v>
      </c>
      <c r="GO365">
        <v>0</v>
      </c>
      <c r="GP365">
        <v>1</v>
      </c>
      <c r="GQ365">
        <v>0</v>
      </c>
      <c r="GR365">
        <v>0</v>
      </c>
      <c r="GS365">
        <v>0</v>
      </c>
      <c r="GT365">
        <v>0</v>
      </c>
      <c r="GU365">
        <v>1</v>
      </c>
      <c r="GV365">
        <v>0</v>
      </c>
      <c r="GW365">
        <v>0</v>
      </c>
      <c r="GY365">
        <v>-1.1124261E-2</v>
      </c>
      <c r="GZ365">
        <v>1.1126319000000001E-2</v>
      </c>
      <c r="HA365">
        <v>0</v>
      </c>
      <c r="HB365">
        <v>0</v>
      </c>
      <c r="HC365">
        <v>0</v>
      </c>
      <c r="HD365">
        <v>1</v>
      </c>
    </row>
    <row r="366" spans="9:212">
      <c r="I366" t="s">
        <v>264</v>
      </c>
      <c r="J366">
        <v>120</v>
      </c>
      <c r="K366">
        <v>352</v>
      </c>
      <c r="L366">
        <v>202904</v>
      </c>
      <c r="M366">
        <v>23</v>
      </c>
      <c r="N366">
        <v>3</v>
      </c>
      <c r="O366">
        <v>0</v>
      </c>
      <c r="P366">
        <v>27538.356500000002</v>
      </c>
      <c r="Q366">
        <v>180.63550000000001</v>
      </c>
      <c r="R366">
        <v>311.18348839999999</v>
      </c>
      <c r="S366">
        <v>0</v>
      </c>
      <c r="T366">
        <v>0</v>
      </c>
      <c r="U366">
        <v>0.134094407</v>
      </c>
      <c r="V366">
        <v>120</v>
      </c>
      <c r="W366">
        <v>23</v>
      </c>
      <c r="X366">
        <v>97</v>
      </c>
      <c r="Y366">
        <v>786.5363959</v>
      </c>
      <c r="Z366">
        <v>18946.666669999999</v>
      </c>
      <c r="AA366">
        <v>0.20724841699999999</v>
      </c>
      <c r="AB366">
        <v>228.0508561</v>
      </c>
      <c r="AC366">
        <v>0</v>
      </c>
      <c r="AD366">
        <v>3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27538.356500000002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F366" t="s">
        <v>265</v>
      </c>
      <c r="BG366">
        <v>0</v>
      </c>
      <c r="BH366">
        <v>202904</v>
      </c>
      <c r="BI366">
        <v>352</v>
      </c>
      <c r="BJ366">
        <v>97</v>
      </c>
      <c r="BK366">
        <v>9179.4521669999995</v>
      </c>
      <c r="BL366">
        <v>-228.0508561</v>
      </c>
      <c r="BM366">
        <v>0.134094407</v>
      </c>
      <c r="BN366">
        <v>120</v>
      </c>
      <c r="BO366">
        <v>23</v>
      </c>
      <c r="BP366">
        <v>786.5363959</v>
      </c>
      <c r="BQ366">
        <v>12</v>
      </c>
      <c r="BR366" s="23">
        <v>0.21</v>
      </c>
      <c r="BS366">
        <v>4</v>
      </c>
      <c r="BU366">
        <v>0</v>
      </c>
      <c r="BV366">
        <v>0</v>
      </c>
      <c r="BY366">
        <v>0</v>
      </c>
      <c r="BZ366" s="9">
        <v>4599.92</v>
      </c>
      <c r="CA366">
        <v>-174.55</v>
      </c>
      <c r="CB366">
        <v>-53.35</v>
      </c>
      <c r="CC366">
        <v>-227.91</v>
      </c>
      <c r="CM366">
        <v>3</v>
      </c>
      <c r="CN366">
        <v>3</v>
      </c>
      <c r="CO366">
        <v>0.48</v>
      </c>
      <c r="CP366" s="9">
        <v>27538.36</v>
      </c>
      <c r="CQ366" s="9">
        <v>2189.4699999999998</v>
      </c>
      <c r="CR366" s="9">
        <v>9179.4500000000007</v>
      </c>
      <c r="CS366" s="9">
        <v>4601.7700000000004</v>
      </c>
      <c r="CT366">
        <v>491.82</v>
      </c>
      <c r="CU366">
        <v>107.39</v>
      </c>
      <c r="CV366">
        <v>180.64</v>
      </c>
      <c r="CW366">
        <v>82.24</v>
      </c>
      <c r="CX366">
        <v>311.18</v>
      </c>
      <c r="CY366">
        <v>25.14</v>
      </c>
      <c r="DA366">
        <v>-0.87184031299999998</v>
      </c>
      <c r="DB366">
        <v>0.56649557800000006</v>
      </c>
      <c r="DC366">
        <v>-0.87184031299999998</v>
      </c>
      <c r="FK366" s="9"/>
      <c r="FO366">
        <v>2</v>
      </c>
      <c r="FR366">
        <v>1</v>
      </c>
      <c r="FS366">
        <v>0</v>
      </c>
      <c r="FT366">
        <v>1</v>
      </c>
      <c r="FU366">
        <v>0</v>
      </c>
      <c r="FV366">
        <v>0</v>
      </c>
      <c r="FW366">
        <v>1</v>
      </c>
      <c r="FX366">
        <v>0</v>
      </c>
      <c r="FY366">
        <v>0.175178897</v>
      </c>
      <c r="FZ366">
        <v>7.4028100000000001E-3</v>
      </c>
      <c r="GA366">
        <v>0</v>
      </c>
      <c r="GB366">
        <v>0</v>
      </c>
      <c r="GC366">
        <v>0</v>
      </c>
      <c r="GD366">
        <v>1</v>
      </c>
      <c r="GK366">
        <v>0</v>
      </c>
      <c r="GL366">
        <v>0</v>
      </c>
      <c r="GM366">
        <v>0</v>
      </c>
      <c r="GN366">
        <v>1</v>
      </c>
      <c r="GO366">
        <v>0</v>
      </c>
      <c r="GP366">
        <v>1</v>
      </c>
      <c r="GQ366">
        <v>0</v>
      </c>
      <c r="GR366">
        <v>0</v>
      </c>
      <c r="GS366">
        <v>0</v>
      </c>
      <c r="GT366">
        <v>0</v>
      </c>
      <c r="GU366">
        <v>1</v>
      </c>
      <c r="GV366">
        <v>0</v>
      </c>
      <c r="GW366">
        <v>0</v>
      </c>
      <c r="GY366">
        <v>-0.178335243</v>
      </c>
      <c r="GZ366">
        <v>8.9097610000000004E-3</v>
      </c>
      <c r="HA366">
        <v>0</v>
      </c>
      <c r="HB366">
        <v>0</v>
      </c>
      <c r="HC366">
        <v>0</v>
      </c>
      <c r="HD366">
        <v>1</v>
      </c>
    </row>
    <row r="367" spans="9:212">
      <c r="I367" t="s">
        <v>264</v>
      </c>
      <c r="J367">
        <v>120</v>
      </c>
      <c r="K367">
        <v>353</v>
      </c>
      <c r="L367">
        <v>202905</v>
      </c>
      <c r="M367">
        <v>22</v>
      </c>
      <c r="N367">
        <v>3</v>
      </c>
      <c r="O367">
        <v>0</v>
      </c>
      <c r="P367">
        <v>27357.721000000001</v>
      </c>
      <c r="Q367">
        <v>180.63550000000001</v>
      </c>
      <c r="R367">
        <v>309.17993619999999</v>
      </c>
      <c r="S367">
        <v>0</v>
      </c>
      <c r="T367">
        <v>0</v>
      </c>
      <c r="U367">
        <v>0.134094407</v>
      </c>
      <c r="V367">
        <v>120</v>
      </c>
      <c r="W367">
        <v>22</v>
      </c>
      <c r="X367">
        <v>98</v>
      </c>
      <c r="Y367">
        <v>786.5363959</v>
      </c>
      <c r="Z367">
        <v>18946.666669999999</v>
      </c>
      <c r="AA367">
        <v>0.20724841699999999</v>
      </c>
      <c r="AB367">
        <v>228.0508561</v>
      </c>
      <c r="AC367">
        <v>0</v>
      </c>
      <c r="AD367">
        <v>3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27357.721000000001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F367" t="s">
        <v>265</v>
      </c>
      <c r="BG367">
        <v>0</v>
      </c>
      <c r="BH367">
        <v>202905</v>
      </c>
      <c r="BI367">
        <v>353</v>
      </c>
      <c r="BJ367">
        <v>98</v>
      </c>
      <c r="BK367">
        <v>9119.2403329999997</v>
      </c>
      <c r="BL367">
        <v>-228.0508561</v>
      </c>
      <c r="BM367">
        <v>0.134094407</v>
      </c>
      <c r="BN367">
        <v>120</v>
      </c>
      <c r="BO367">
        <v>22</v>
      </c>
      <c r="BP367">
        <v>786.5363959</v>
      </c>
      <c r="BQ367">
        <v>12</v>
      </c>
      <c r="BR367" s="23">
        <v>0.21</v>
      </c>
      <c r="BS367">
        <v>5</v>
      </c>
      <c r="BU367">
        <v>0</v>
      </c>
      <c r="BV367">
        <v>0</v>
      </c>
      <c r="BY367">
        <v>0</v>
      </c>
      <c r="BZ367" s="9">
        <v>4423.42</v>
      </c>
      <c r="CA367">
        <v>-176.5</v>
      </c>
      <c r="CB367">
        <v>-51.4</v>
      </c>
      <c r="CC367">
        <v>-227.91</v>
      </c>
      <c r="CM367">
        <v>3</v>
      </c>
      <c r="CN367">
        <v>3</v>
      </c>
      <c r="CO367">
        <v>0.47</v>
      </c>
      <c r="CP367" s="9">
        <v>27357.72</v>
      </c>
      <c r="CQ367" s="9">
        <v>2068.9</v>
      </c>
      <c r="CR367" s="9">
        <v>9119.24</v>
      </c>
      <c r="CS367" s="9">
        <v>4425.33</v>
      </c>
      <c r="CT367">
        <v>489.82</v>
      </c>
      <c r="CU367">
        <v>105.48</v>
      </c>
      <c r="CV367">
        <v>180.64</v>
      </c>
      <c r="CW367">
        <v>81.69</v>
      </c>
      <c r="CX367">
        <v>309.18</v>
      </c>
      <c r="CY367">
        <v>23.8</v>
      </c>
      <c r="DA367">
        <v>-0.73180752000000004</v>
      </c>
      <c r="DB367">
        <v>0.56570681499999997</v>
      </c>
      <c r="DC367">
        <v>-0.73180752000000004</v>
      </c>
      <c r="FK367" s="9"/>
      <c r="FO367">
        <v>2</v>
      </c>
      <c r="FR367">
        <v>1</v>
      </c>
      <c r="FS367">
        <v>0</v>
      </c>
      <c r="FT367">
        <v>1</v>
      </c>
      <c r="FU367">
        <v>0</v>
      </c>
      <c r="FV367">
        <v>0</v>
      </c>
      <c r="FW367">
        <v>1</v>
      </c>
      <c r="FX367">
        <v>0</v>
      </c>
      <c r="FY367">
        <v>-0.16715345700000001</v>
      </c>
      <c r="FZ367">
        <v>8.4753320000000004E-3</v>
      </c>
      <c r="GA367">
        <v>0</v>
      </c>
      <c r="GB367">
        <v>0</v>
      </c>
      <c r="GC367">
        <v>0</v>
      </c>
      <c r="GD367">
        <v>1</v>
      </c>
      <c r="GK367">
        <v>0</v>
      </c>
      <c r="GL367">
        <v>0</v>
      </c>
      <c r="GM367">
        <v>0</v>
      </c>
      <c r="GN367">
        <v>1</v>
      </c>
      <c r="GO367">
        <v>0</v>
      </c>
      <c r="GP367">
        <v>1</v>
      </c>
      <c r="GQ367">
        <v>0</v>
      </c>
      <c r="GR367">
        <v>0</v>
      </c>
      <c r="GS367">
        <v>0</v>
      </c>
      <c r="GT367">
        <v>0</v>
      </c>
      <c r="GU367">
        <v>1</v>
      </c>
      <c r="GV367">
        <v>0</v>
      </c>
      <c r="GW367">
        <v>0</v>
      </c>
      <c r="GY367">
        <v>-3.8302450000000002E-2</v>
      </c>
      <c r="GZ367">
        <v>8.1209990000000003E-3</v>
      </c>
      <c r="HA367">
        <v>0</v>
      </c>
      <c r="HB367">
        <v>0</v>
      </c>
      <c r="HC367">
        <v>0</v>
      </c>
      <c r="HD367">
        <v>1</v>
      </c>
    </row>
    <row r="368" spans="9:212">
      <c r="I368" t="s">
        <v>264</v>
      </c>
      <c r="J368">
        <v>120</v>
      </c>
      <c r="K368">
        <v>354</v>
      </c>
      <c r="L368">
        <v>202906</v>
      </c>
      <c r="M368">
        <v>21</v>
      </c>
      <c r="N368">
        <v>3</v>
      </c>
      <c r="O368">
        <v>0</v>
      </c>
      <c r="P368">
        <v>27177.085500000001</v>
      </c>
      <c r="Q368">
        <v>180.63550000000001</v>
      </c>
      <c r="R368">
        <v>307.17638399999998</v>
      </c>
      <c r="S368">
        <v>0</v>
      </c>
      <c r="T368">
        <v>0</v>
      </c>
      <c r="U368">
        <v>0.134094407</v>
      </c>
      <c r="V368">
        <v>120</v>
      </c>
      <c r="W368">
        <v>21</v>
      </c>
      <c r="X368">
        <v>99</v>
      </c>
      <c r="Y368">
        <v>786.5363959</v>
      </c>
      <c r="Z368">
        <v>18946.666669999999</v>
      </c>
      <c r="AA368">
        <v>0.20724841699999999</v>
      </c>
      <c r="AB368">
        <v>228.0508561</v>
      </c>
      <c r="AC368">
        <v>0</v>
      </c>
      <c r="AD368">
        <v>3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27177.085500000001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F368" t="s">
        <v>265</v>
      </c>
      <c r="BG368">
        <v>0</v>
      </c>
      <c r="BH368">
        <v>202906</v>
      </c>
      <c r="BI368">
        <v>354</v>
      </c>
      <c r="BJ368">
        <v>99</v>
      </c>
      <c r="BK368">
        <v>9059.0285000000003</v>
      </c>
      <c r="BL368">
        <v>-228.0508561</v>
      </c>
      <c r="BM368">
        <v>0.134094407</v>
      </c>
      <c r="BN368">
        <v>120</v>
      </c>
      <c r="BO368">
        <v>21</v>
      </c>
      <c r="BP368">
        <v>786.5363959</v>
      </c>
      <c r="BQ368">
        <v>12</v>
      </c>
      <c r="BR368" s="23">
        <v>0.21</v>
      </c>
      <c r="BS368">
        <v>6</v>
      </c>
      <c r="BU368">
        <v>0</v>
      </c>
      <c r="BV368">
        <v>0</v>
      </c>
      <c r="BY368">
        <v>0</v>
      </c>
      <c r="BZ368" s="9">
        <v>4244.9399999999996</v>
      </c>
      <c r="CA368">
        <v>-178.48</v>
      </c>
      <c r="CB368">
        <v>-49.43</v>
      </c>
      <c r="CC368">
        <v>-227.91</v>
      </c>
      <c r="CM368">
        <v>3</v>
      </c>
      <c r="CN368">
        <v>3</v>
      </c>
      <c r="CO368">
        <v>0.46</v>
      </c>
      <c r="CP368" s="9">
        <v>27177.09</v>
      </c>
      <c r="CQ368" s="9">
        <v>1950.56</v>
      </c>
      <c r="CR368" s="9">
        <v>9059.0300000000007</v>
      </c>
      <c r="CS368" s="9">
        <v>4246.83</v>
      </c>
      <c r="CT368">
        <v>487.81</v>
      </c>
      <c r="CU368">
        <v>103.62</v>
      </c>
      <c r="CV368">
        <v>180.64</v>
      </c>
      <c r="CW368">
        <v>81.14</v>
      </c>
      <c r="CX368">
        <v>307.18</v>
      </c>
      <c r="CY368">
        <v>22.48</v>
      </c>
      <c r="DA368">
        <v>-0.71560336000000002</v>
      </c>
      <c r="DB368">
        <v>0.56537293399999999</v>
      </c>
      <c r="DC368">
        <v>-0.71560336000000002</v>
      </c>
      <c r="FK368" s="9"/>
      <c r="FO368">
        <v>2</v>
      </c>
      <c r="FR368">
        <v>1</v>
      </c>
      <c r="FS368">
        <v>0</v>
      </c>
      <c r="FT368">
        <v>1</v>
      </c>
      <c r="FU368">
        <v>0</v>
      </c>
      <c r="FV368">
        <v>0</v>
      </c>
      <c r="FW368">
        <v>1</v>
      </c>
      <c r="FX368">
        <v>0</v>
      </c>
      <c r="FY368">
        <v>-0.11834704</v>
      </c>
      <c r="FZ368">
        <v>8.7856219999999999E-3</v>
      </c>
      <c r="GA368">
        <v>0</v>
      </c>
      <c r="GB368">
        <v>0</v>
      </c>
      <c r="GC368">
        <v>0</v>
      </c>
      <c r="GD368">
        <v>1</v>
      </c>
      <c r="GK368">
        <v>0</v>
      </c>
      <c r="GL368">
        <v>0</v>
      </c>
      <c r="GM368">
        <v>0</v>
      </c>
      <c r="GN368">
        <v>1</v>
      </c>
      <c r="GO368">
        <v>0</v>
      </c>
      <c r="GP368">
        <v>1</v>
      </c>
      <c r="GQ368">
        <v>0</v>
      </c>
      <c r="GR368">
        <v>0</v>
      </c>
      <c r="GS368">
        <v>0</v>
      </c>
      <c r="GT368">
        <v>0</v>
      </c>
      <c r="GU368">
        <v>1</v>
      </c>
      <c r="GV368">
        <v>0</v>
      </c>
      <c r="GW368">
        <v>0</v>
      </c>
      <c r="GY368">
        <v>-2.209829E-2</v>
      </c>
      <c r="GZ368">
        <v>7.787118E-3</v>
      </c>
      <c r="HA368">
        <v>0</v>
      </c>
      <c r="HB368">
        <v>0</v>
      </c>
      <c r="HC368">
        <v>0</v>
      </c>
      <c r="HD368">
        <v>1</v>
      </c>
    </row>
    <row r="369" spans="9:212">
      <c r="I369" t="s">
        <v>264</v>
      </c>
      <c r="J369">
        <v>120</v>
      </c>
      <c r="K369">
        <v>355</v>
      </c>
      <c r="L369">
        <v>202907</v>
      </c>
      <c r="M369">
        <v>20</v>
      </c>
      <c r="N369">
        <v>3</v>
      </c>
      <c r="O369">
        <v>0</v>
      </c>
      <c r="P369">
        <v>26996.45</v>
      </c>
      <c r="Q369">
        <v>180.63550000000001</v>
      </c>
      <c r="R369">
        <v>305.17283179999998</v>
      </c>
      <c r="S369">
        <v>0</v>
      </c>
      <c r="T369">
        <v>0</v>
      </c>
      <c r="U369">
        <v>0.134094407</v>
      </c>
      <c r="V369">
        <v>120</v>
      </c>
      <c r="W369">
        <v>20</v>
      </c>
      <c r="X369">
        <v>100</v>
      </c>
      <c r="Y369">
        <v>786.5363959</v>
      </c>
      <c r="Z369">
        <v>18946.666669999999</v>
      </c>
      <c r="AA369">
        <v>0.20724841699999999</v>
      </c>
      <c r="AB369">
        <v>228.0508561</v>
      </c>
      <c r="AC369">
        <v>0</v>
      </c>
      <c r="AD369">
        <v>3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26996.45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F369" t="s">
        <v>265</v>
      </c>
      <c r="BG369">
        <v>0</v>
      </c>
      <c r="BH369">
        <v>202907</v>
      </c>
      <c r="BI369">
        <v>355</v>
      </c>
      <c r="BJ369">
        <v>100</v>
      </c>
      <c r="BK369">
        <v>8998.8166669999991</v>
      </c>
      <c r="BL369">
        <v>-228.0508561</v>
      </c>
      <c r="BM369">
        <v>0.134094407</v>
      </c>
      <c r="BN369">
        <v>120</v>
      </c>
      <c r="BO369">
        <v>20</v>
      </c>
      <c r="BP369">
        <v>786.5363959</v>
      </c>
      <c r="BQ369">
        <v>12</v>
      </c>
      <c r="BR369" s="23">
        <v>0.21</v>
      </c>
      <c r="BS369">
        <v>7</v>
      </c>
      <c r="BU369">
        <v>0</v>
      </c>
      <c r="BV369">
        <v>0</v>
      </c>
      <c r="BY369">
        <v>0</v>
      </c>
      <c r="BZ369" s="9">
        <v>4064.47</v>
      </c>
      <c r="CA369">
        <v>-180.47</v>
      </c>
      <c r="CB369">
        <v>-47.44</v>
      </c>
      <c r="CC369">
        <v>-227.91</v>
      </c>
      <c r="CM369">
        <v>3</v>
      </c>
      <c r="CN369">
        <v>3</v>
      </c>
      <c r="CO369">
        <v>0.45</v>
      </c>
      <c r="CP369" s="9">
        <v>26996.45</v>
      </c>
      <c r="CQ369" s="9">
        <v>1835.45</v>
      </c>
      <c r="CR369" s="9">
        <v>8998.82</v>
      </c>
      <c r="CS369" s="9">
        <v>4066.56</v>
      </c>
      <c r="CT369">
        <v>485.81</v>
      </c>
      <c r="CU369">
        <v>101.79</v>
      </c>
      <c r="CV369">
        <v>180.64</v>
      </c>
      <c r="CW369">
        <v>80.599999999999994</v>
      </c>
      <c r="CX369">
        <v>305.17</v>
      </c>
      <c r="CY369">
        <v>21.19</v>
      </c>
      <c r="DA369">
        <v>-0.68734581500000003</v>
      </c>
      <c r="DB369">
        <v>0.56597050199999999</v>
      </c>
      <c r="DC369">
        <v>-0.68734581500000003</v>
      </c>
      <c r="FK369" s="9"/>
      <c r="FO369">
        <v>2</v>
      </c>
      <c r="FR369">
        <v>1</v>
      </c>
      <c r="FS369">
        <v>0</v>
      </c>
      <c r="FT369">
        <v>1</v>
      </c>
      <c r="FU369">
        <v>0</v>
      </c>
      <c r="FV369">
        <v>0</v>
      </c>
      <c r="FW369">
        <v>1</v>
      </c>
      <c r="FX369">
        <v>0</v>
      </c>
      <c r="FY369">
        <v>-1.1124261E-2</v>
      </c>
      <c r="FZ369">
        <v>1.1126319000000001E-2</v>
      </c>
      <c r="GA369">
        <v>0</v>
      </c>
      <c r="GB369">
        <v>0</v>
      </c>
      <c r="GC369">
        <v>0</v>
      </c>
      <c r="GD369">
        <v>1</v>
      </c>
      <c r="GK369">
        <v>0</v>
      </c>
      <c r="GL369">
        <v>0</v>
      </c>
      <c r="GM369">
        <v>0</v>
      </c>
      <c r="GN369">
        <v>1</v>
      </c>
      <c r="GO369">
        <v>0</v>
      </c>
      <c r="GP369">
        <v>1</v>
      </c>
      <c r="GQ369">
        <v>0</v>
      </c>
      <c r="GR369">
        <v>0</v>
      </c>
      <c r="GS369">
        <v>0</v>
      </c>
      <c r="GT369">
        <v>0</v>
      </c>
      <c r="GU369">
        <v>1</v>
      </c>
      <c r="GV369">
        <v>0</v>
      </c>
      <c r="GW369">
        <v>0</v>
      </c>
      <c r="GY369">
        <v>6.1592549999999998E-3</v>
      </c>
      <c r="GZ369">
        <v>8.3846849999999994E-3</v>
      </c>
      <c r="HA369">
        <v>0</v>
      </c>
      <c r="HB369">
        <v>0</v>
      </c>
      <c r="HC369">
        <v>0</v>
      </c>
      <c r="HD369">
        <v>1</v>
      </c>
    </row>
    <row r="370" spans="9:212">
      <c r="I370" t="s">
        <v>264</v>
      </c>
      <c r="J370">
        <v>120</v>
      </c>
      <c r="K370">
        <v>356</v>
      </c>
      <c r="L370">
        <v>202908</v>
      </c>
      <c r="M370">
        <v>19</v>
      </c>
      <c r="N370">
        <v>3</v>
      </c>
      <c r="O370">
        <v>0</v>
      </c>
      <c r="P370">
        <v>26815.8145</v>
      </c>
      <c r="Q370">
        <v>180.63550000000001</v>
      </c>
      <c r="R370">
        <v>303.16927959999998</v>
      </c>
      <c r="S370">
        <v>0</v>
      </c>
      <c r="T370">
        <v>0</v>
      </c>
      <c r="U370">
        <v>0.134094407</v>
      </c>
      <c r="V370">
        <v>120</v>
      </c>
      <c r="W370">
        <v>19</v>
      </c>
      <c r="X370">
        <v>101</v>
      </c>
      <c r="Y370">
        <v>786.5363959</v>
      </c>
      <c r="Z370">
        <v>18946.666669999999</v>
      </c>
      <c r="AA370">
        <v>0.20724841699999999</v>
      </c>
      <c r="AB370">
        <v>228.0508561</v>
      </c>
      <c r="AC370">
        <v>0</v>
      </c>
      <c r="AD370">
        <v>3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26815.8145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F370" t="s">
        <v>265</v>
      </c>
      <c r="BG370">
        <v>0</v>
      </c>
      <c r="BH370">
        <v>202908</v>
      </c>
      <c r="BI370">
        <v>356</v>
      </c>
      <c r="BJ370">
        <v>101</v>
      </c>
      <c r="BK370">
        <v>8938.6048329999994</v>
      </c>
      <c r="BL370">
        <v>-228.0508561</v>
      </c>
      <c r="BM370">
        <v>0.134094407</v>
      </c>
      <c r="BN370">
        <v>120</v>
      </c>
      <c r="BO370">
        <v>19</v>
      </c>
      <c r="BP370">
        <v>786.5363959</v>
      </c>
      <c r="BQ370">
        <v>12</v>
      </c>
      <c r="BR370" s="23">
        <v>0.21</v>
      </c>
      <c r="BS370">
        <v>8</v>
      </c>
      <c r="BU370">
        <v>0</v>
      </c>
      <c r="BV370">
        <v>0</v>
      </c>
      <c r="BY370">
        <v>0</v>
      </c>
      <c r="BZ370" s="9">
        <v>3881.98</v>
      </c>
      <c r="CA370">
        <v>-182.49</v>
      </c>
      <c r="CB370">
        <v>-45.42</v>
      </c>
      <c r="CC370">
        <v>-227.91</v>
      </c>
      <c r="CM370">
        <v>3</v>
      </c>
      <c r="CN370">
        <v>3</v>
      </c>
      <c r="CO370">
        <v>0.44</v>
      </c>
      <c r="CP370" s="9">
        <v>26815.81</v>
      </c>
      <c r="CQ370" s="9">
        <v>1722.36</v>
      </c>
      <c r="CR370" s="9">
        <v>8938.6</v>
      </c>
      <c r="CS370" s="9">
        <v>3884.17</v>
      </c>
      <c r="CT370">
        <v>483.8</v>
      </c>
      <c r="CU370">
        <v>99.99</v>
      </c>
      <c r="CV370">
        <v>180.64</v>
      </c>
      <c r="CW370">
        <v>80.06</v>
      </c>
      <c r="CX370">
        <v>303.17</v>
      </c>
      <c r="CY370">
        <v>19.93</v>
      </c>
      <c r="DA370">
        <v>-0.695422078</v>
      </c>
      <c r="DB370">
        <v>0.56738502899999999</v>
      </c>
      <c r="DC370">
        <v>-0.695422078</v>
      </c>
      <c r="FK370" s="9"/>
      <c r="FO370">
        <v>2</v>
      </c>
      <c r="FR370">
        <v>1</v>
      </c>
      <c r="FS370">
        <v>0</v>
      </c>
      <c r="FT370">
        <v>1</v>
      </c>
      <c r="FU370">
        <v>0</v>
      </c>
      <c r="FV370">
        <v>0</v>
      </c>
      <c r="FW370">
        <v>1</v>
      </c>
      <c r="FX370">
        <v>0</v>
      </c>
      <c r="FY370">
        <v>-0.178335243</v>
      </c>
      <c r="FZ370">
        <v>8.9097610000000004E-3</v>
      </c>
      <c r="GA370">
        <v>0</v>
      </c>
      <c r="GB370">
        <v>0</v>
      </c>
      <c r="GC370">
        <v>0</v>
      </c>
      <c r="GD370">
        <v>1</v>
      </c>
      <c r="GK370">
        <v>0</v>
      </c>
      <c r="GL370">
        <v>0</v>
      </c>
      <c r="GM370">
        <v>0</v>
      </c>
      <c r="GN370">
        <v>1</v>
      </c>
      <c r="GO370">
        <v>0</v>
      </c>
      <c r="GP370">
        <v>1</v>
      </c>
      <c r="GQ370">
        <v>0</v>
      </c>
      <c r="GR370">
        <v>0</v>
      </c>
      <c r="GS370">
        <v>0</v>
      </c>
      <c r="GT370">
        <v>0</v>
      </c>
      <c r="GU370">
        <v>1</v>
      </c>
      <c r="GV370">
        <v>0</v>
      </c>
      <c r="GW370">
        <v>0</v>
      </c>
      <c r="GY370">
        <v>-1.917008E-3</v>
      </c>
      <c r="GZ370">
        <v>9.7992119999999999E-3</v>
      </c>
      <c r="HA370">
        <v>0</v>
      </c>
      <c r="HB370">
        <v>0</v>
      </c>
      <c r="HC370">
        <v>0</v>
      </c>
      <c r="HD370">
        <v>1</v>
      </c>
    </row>
    <row r="371" spans="9:212">
      <c r="I371" t="s">
        <v>264</v>
      </c>
      <c r="J371">
        <v>120</v>
      </c>
      <c r="K371">
        <v>357</v>
      </c>
      <c r="L371">
        <v>202909</v>
      </c>
      <c r="M371">
        <v>18</v>
      </c>
      <c r="N371">
        <v>3</v>
      </c>
      <c r="O371">
        <v>0</v>
      </c>
      <c r="P371">
        <v>26635.179</v>
      </c>
      <c r="Q371">
        <v>180.63550000000001</v>
      </c>
      <c r="R371">
        <v>301.16572739999998</v>
      </c>
      <c r="S371">
        <v>0</v>
      </c>
      <c r="T371">
        <v>0</v>
      </c>
      <c r="U371">
        <v>0.134094407</v>
      </c>
      <c r="V371">
        <v>120</v>
      </c>
      <c r="W371">
        <v>18</v>
      </c>
      <c r="X371">
        <v>102</v>
      </c>
      <c r="Y371">
        <v>786.5363959</v>
      </c>
      <c r="Z371">
        <v>18946.666669999999</v>
      </c>
      <c r="AA371">
        <v>0.20724841699999999</v>
      </c>
      <c r="AB371">
        <v>228.0508561</v>
      </c>
      <c r="AC371">
        <v>0</v>
      </c>
      <c r="AD371">
        <v>3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26635.179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F371" t="s">
        <v>265</v>
      </c>
      <c r="BG371">
        <v>0</v>
      </c>
      <c r="BH371">
        <v>202909</v>
      </c>
      <c r="BI371">
        <v>357</v>
      </c>
      <c r="BJ371">
        <v>102</v>
      </c>
      <c r="BK371">
        <v>8878.393</v>
      </c>
      <c r="BL371">
        <v>-228.0508561</v>
      </c>
      <c r="BM371">
        <v>0.134094407</v>
      </c>
      <c r="BN371">
        <v>120</v>
      </c>
      <c r="BO371">
        <v>18</v>
      </c>
      <c r="BP371">
        <v>786.5363959</v>
      </c>
      <c r="BQ371">
        <v>12</v>
      </c>
      <c r="BR371" s="23">
        <v>0.21</v>
      </c>
      <c r="BS371">
        <v>9</v>
      </c>
      <c r="BU371">
        <v>0</v>
      </c>
      <c r="BV371">
        <v>0</v>
      </c>
      <c r="BY371">
        <v>0</v>
      </c>
      <c r="BZ371" s="9">
        <v>3697.45</v>
      </c>
      <c r="CA371">
        <v>-184.53</v>
      </c>
      <c r="CB371">
        <v>-43.38</v>
      </c>
      <c r="CC371">
        <v>-227.91</v>
      </c>
      <c r="CM371">
        <v>3</v>
      </c>
      <c r="CN371">
        <v>3</v>
      </c>
      <c r="CO371">
        <v>0.44</v>
      </c>
      <c r="CP371" s="9">
        <v>26635.18</v>
      </c>
      <c r="CQ371" s="9">
        <v>1611.67</v>
      </c>
      <c r="CR371" s="9">
        <v>8878.39</v>
      </c>
      <c r="CS371" s="9">
        <v>3699.81</v>
      </c>
      <c r="CT371">
        <v>481.8</v>
      </c>
      <c r="CU371">
        <v>98.17</v>
      </c>
      <c r="CV371">
        <v>180.64</v>
      </c>
      <c r="CW371">
        <v>79.48</v>
      </c>
      <c r="CX371">
        <v>301.17</v>
      </c>
      <c r="CY371">
        <v>18.690000000000001</v>
      </c>
      <c r="DA371">
        <v>-0.57844349900000003</v>
      </c>
      <c r="DB371">
        <v>0.56650617700000006</v>
      </c>
      <c r="DC371">
        <v>-0.57844349900000003</v>
      </c>
      <c r="FK371" s="9"/>
      <c r="FO371">
        <v>2</v>
      </c>
      <c r="FR371">
        <v>1</v>
      </c>
      <c r="FS371">
        <v>0</v>
      </c>
      <c r="FT371">
        <v>1</v>
      </c>
      <c r="FU371">
        <v>0</v>
      </c>
      <c r="FV371">
        <v>0</v>
      </c>
      <c r="FW371">
        <v>1</v>
      </c>
      <c r="FX371">
        <v>0</v>
      </c>
      <c r="FY371">
        <v>-3.8302450000000002E-2</v>
      </c>
      <c r="FZ371">
        <v>8.1209990000000003E-3</v>
      </c>
      <c r="GA371">
        <v>0</v>
      </c>
      <c r="GB371">
        <v>0</v>
      </c>
      <c r="GC371">
        <v>0</v>
      </c>
      <c r="GD371">
        <v>1</v>
      </c>
      <c r="GK371">
        <v>0</v>
      </c>
      <c r="GL371">
        <v>0</v>
      </c>
      <c r="GM371">
        <v>0</v>
      </c>
      <c r="GN371">
        <v>1</v>
      </c>
      <c r="GO371">
        <v>0</v>
      </c>
      <c r="GP371">
        <v>1</v>
      </c>
      <c r="GQ371">
        <v>0</v>
      </c>
      <c r="GR371">
        <v>0</v>
      </c>
      <c r="GS371">
        <v>0</v>
      </c>
      <c r="GT371">
        <v>0</v>
      </c>
      <c r="GU371">
        <v>1</v>
      </c>
      <c r="GV371">
        <v>0</v>
      </c>
      <c r="GW371">
        <v>0</v>
      </c>
      <c r="GY371">
        <v>0.115061571</v>
      </c>
      <c r="GZ371">
        <v>8.9203600000000004E-3</v>
      </c>
      <c r="HA371">
        <v>0</v>
      </c>
      <c r="HB371">
        <v>0</v>
      </c>
      <c r="HC371">
        <v>0</v>
      </c>
      <c r="HD371">
        <v>1</v>
      </c>
    </row>
    <row r="372" spans="9:212">
      <c r="I372" t="s">
        <v>264</v>
      </c>
      <c r="J372">
        <v>120</v>
      </c>
      <c r="K372">
        <v>358</v>
      </c>
      <c r="L372">
        <v>202910</v>
      </c>
      <c r="M372">
        <v>17</v>
      </c>
      <c r="N372">
        <v>3</v>
      </c>
      <c r="O372">
        <v>0</v>
      </c>
      <c r="P372">
        <v>26454.5435</v>
      </c>
      <c r="Q372">
        <v>180.63550000000001</v>
      </c>
      <c r="R372">
        <v>299.16217519999998</v>
      </c>
      <c r="S372">
        <v>0</v>
      </c>
      <c r="T372">
        <v>0</v>
      </c>
      <c r="U372">
        <v>0.134094407</v>
      </c>
      <c r="V372">
        <v>120</v>
      </c>
      <c r="W372">
        <v>17</v>
      </c>
      <c r="X372">
        <v>103</v>
      </c>
      <c r="Y372">
        <v>786.5363959</v>
      </c>
      <c r="Z372">
        <v>18946.666669999999</v>
      </c>
      <c r="AA372">
        <v>0.20724841699999999</v>
      </c>
      <c r="AB372">
        <v>228.0508561</v>
      </c>
      <c r="AC372">
        <v>0</v>
      </c>
      <c r="AD372">
        <v>3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26454.5435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F372" t="s">
        <v>265</v>
      </c>
      <c r="BG372">
        <v>0</v>
      </c>
      <c r="BH372">
        <v>202910</v>
      </c>
      <c r="BI372">
        <v>358</v>
      </c>
      <c r="BJ372">
        <v>103</v>
      </c>
      <c r="BK372">
        <v>8818.1811670000006</v>
      </c>
      <c r="BL372">
        <v>-228.0508561</v>
      </c>
      <c r="BM372">
        <v>0.134094407</v>
      </c>
      <c r="BN372">
        <v>120</v>
      </c>
      <c r="BO372">
        <v>17</v>
      </c>
      <c r="BP372">
        <v>786.5363959</v>
      </c>
      <c r="BQ372">
        <v>12</v>
      </c>
      <c r="BR372" s="23">
        <v>0.21</v>
      </c>
      <c r="BS372">
        <v>10</v>
      </c>
      <c r="BU372">
        <v>0</v>
      </c>
      <c r="BV372">
        <v>0</v>
      </c>
      <c r="BY372">
        <v>0</v>
      </c>
      <c r="BZ372" s="9">
        <v>3510.86</v>
      </c>
      <c r="CA372">
        <v>-186.59</v>
      </c>
      <c r="CB372">
        <v>-41.32</v>
      </c>
      <c r="CC372">
        <v>-227.91</v>
      </c>
      <c r="CM372">
        <v>3</v>
      </c>
      <c r="CN372">
        <v>3</v>
      </c>
      <c r="CO372">
        <v>0.43</v>
      </c>
      <c r="CP372" s="9">
        <v>26454.54</v>
      </c>
      <c r="CQ372" s="9">
        <v>1503.36</v>
      </c>
      <c r="CR372" s="9">
        <v>8818.18</v>
      </c>
      <c r="CS372" s="9">
        <v>3513.45</v>
      </c>
      <c r="CT372">
        <v>479.8</v>
      </c>
      <c r="CU372">
        <v>96.37</v>
      </c>
      <c r="CV372">
        <v>180.64</v>
      </c>
      <c r="CW372">
        <v>78.89</v>
      </c>
      <c r="CX372">
        <v>299.16000000000003</v>
      </c>
      <c r="CY372">
        <v>17.48</v>
      </c>
      <c r="DA372">
        <v>-0.514824795</v>
      </c>
      <c r="DB372">
        <v>0.56662318</v>
      </c>
      <c r="DC372">
        <v>-0.514824795</v>
      </c>
      <c r="FK372" s="9"/>
      <c r="FO372">
        <v>2</v>
      </c>
      <c r="FR372">
        <v>1</v>
      </c>
      <c r="FS372">
        <v>0</v>
      </c>
      <c r="FT372">
        <v>1</v>
      </c>
      <c r="FU372">
        <v>0</v>
      </c>
      <c r="FV372">
        <v>0</v>
      </c>
      <c r="FW372">
        <v>1</v>
      </c>
      <c r="FX372">
        <v>0</v>
      </c>
      <c r="FY372">
        <v>-2.209829E-2</v>
      </c>
      <c r="FZ372">
        <v>7.787118E-3</v>
      </c>
      <c r="GA372">
        <v>0</v>
      </c>
      <c r="GB372">
        <v>0</v>
      </c>
      <c r="GC372">
        <v>0</v>
      </c>
      <c r="GD372">
        <v>1</v>
      </c>
      <c r="GK372">
        <v>0</v>
      </c>
      <c r="GL372">
        <v>0</v>
      </c>
      <c r="GM372">
        <v>0</v>
      </c>
      <c r="GN372">
        <v>1</v>
      </c>
      <c r="GO372">
        <v>0</v>
      </c>
      <c r="GP372">
        <v>1</v>
      </c>
      <c r="GQ372">
        <v>0</v>
      </c>
      <c r="GR372">
        <v>0</v>
      </c>
      <c r="GS372">
        <v>0</v>
      </c>
      <c r="GT372">
        <v>0</v>
      </c>
      <c r="GU372">
        <v>1</v>
      </c>
      <c r="GV372">
        <v>0</v>
      </c>
      <c r="GW372">
        <v>0</v>
      </c>
      <c r="GY372">
        <v>0.178680275</v>
      </c>
      <c r="GZ372">
        <v>9.0373629999999996E-3</v>
      </c>
      <c r="HA372">
        <v>0</v>
      </c>
      <c r="HB372">
        <v>0</v>
      </c>
      <c r="HC372">
        <v>0</v>
      </c>
      <c r="HD372">
        <v>1</v>
      </c>
    </row>
    <row r="373" spans="9:212">
      <c r="I373" t="s">
        <v>264</v>
      </c>
      <c r="J373">
        <v>120</v>
      </c>
      <c r="K373">
        <v>359</v>
      </c>
      <c r="L373">
        <v>202911</v>
      </c>
      <c r="M373">
        <v>16</v>
      </c>
      <c r="N373">
        <v>3</v>
      </c>
      <c r="O373">
        <v>0</v>
      </c>
      <c r="P373">
        <v>26273.907999999999</v>
      </c>
      <c r="Q373">
        <v>180.63550000000001</v>
      </c>
      <c r="R373">
        <v>297.15862299999998</v>
      </c>
      <c r="S373">
        <v>0</v>
      </c>
      <c r="T373">
        <v>0</v>
      </c>
      <c r="U373">
        <v>0.134094407</v>
      </c>
      <c r="V373">
        <v>120</v>
      </c>
      <c r="W373">
        <v>16</v>
      </c>
      <c r="X373">
        <v>104</v>
      </c>
      <c r="Y373">
        <v>786.5363959</v>
      </c>
      <c r="Z373">
        <v>18946.666669999999</v>
      </c>
      <c r="AA373">
        <v>0.20724841699999999</v>
      </c>
      <c r="AB373">
        <v>228.0508561</v>
      </c>
      <c r="AC373">
        <v>0</v>
      </c>
      <c r="AD373">
        <v>3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26273.907999999999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F373" t="s">
        <v>265</v>
      </c>
      <c r="BG373">
        <v>0</v>
      </c>
      <c r="BH373">
        <v>202911</v>
      </c>
      <c r="BI373">
        <v>359</v>
      </c>
      <c r="BJ373">
        <v>104</v>
      </c>
      <c r="BK373">
        <v>8757.9693329999991</v>
      </c>
      <c r="BL373">
        <v>-228.0508561</v>
      </c>
      <c r="BM373">
        <v>0.134094407</v>
      </c>
      <c r="BN373">
        <v>120</v>
      </c>
      <c r="BO373">
        <v>16</v>
      </c>
      <c r="BP373">
        <v>786.5363959</v>
      </c>
      <c r="BQ373">
        <v>12</v>
      </c>
      <c r="BR373" s="23">
        <v>0.21</v>
      </c>
      <c r="BS373">
        <v>11</v>
      </c>
      <c r="BU373">
        <v>0</v>
      </c>
      <c r="BV373">
        <v>0</v>
      </c>
      <c r="BY373">
        <v>0</v>
      </c>
      <c r="BZ373" s="9">
        <v>3322.19</v>
      </c>
      <c r="CA373">
        <v>-188.67</v>
      </c>
      <c r="CB373">
        <v>-39.229999999999997</v>
      </c>
      <c r="CC373">
        <v>-227.91</v>
      </c>
      <c r="CM373">
        <v>3</v>
      </c>
      <c r="CN373">
        <v>3</v>
      </c>
      <c r="CO373">
        <v>0.42</v>
      </c>
      <c r="CP373" s="9">
        <v>26273.91</v>
      </c>
      <c r="CQ373" s="9">
        <v>1397.5</v>
      </c>
      <c r="CR373" s="9">
        <v>8757.9699999999993</v>
      </c>
      <c r="CS373" s="9">
        <v>3324.93</v>
      </c>
      <c r="CT373">
        <v>477.79</v>
      </c>
      <c r="CU373">
        <v>94.7</v>
      </c>
      <c r="CV373">
        <v>180.64</v>
      </c>
      <c r="CW373">
        <v>78.400000000000006</v>
      </c>
      <c r="CX373">
        <v>297.16000000000003</v>
      </c>
      <c r="CY373">
        <v>16.309999999999999</v>
      </c>
      <c r="DA373">
        <v>-0.701581974</v>
      </c>
      <c r="DB373">
        <v>0.56532465300000001</v>
      </c>
      <c r="DC373">
        <v>-0.701581974</v>
      </c>
      <c r="FK373" s="9"/>
      <c r="FO373">
        <v>2</v>
      </c>
      <c r="FR373">
        <v>1</v>
      </c>
      <c r="FS373">
        <v>0</v>
      </c>
      <c r="FT373">
        <v>1</v>
      </c>
      <c r="FU373">
        <v>0</v>
      </c>
      <c r="FV373">
        <v>0</v>
      </c>
      <c r="FW373">
        <v>1</v>
      </c>
      <c r="FX373">
        <v>0</v>
      </c>
      <c r="FY373">
        <v>6.1592549999999998E-3</v>
      </c>
      <c r="FZ373">
        <v>8.3846849999999994E-3</v>
      </c>
      <c r="GA373">
        <v>0</v>
      </c>
      <c r="GB373">
        <v>0</v>
      </c>
      <c r="GC373">
        <v>0</v>
      </c>
      <c r="GD373">
        <v>1</v>
      </c>
      <c r="GK373">
        <v>0</v>
      </c>
      <c r="GL373">
        <v>0</v>
      </c>
      <c r="GM373">
        <v>0</v>
      </c>
      <c r="GN373">
        <v>1</v>
      </c>
      <c r="GO373">
        <v>0</v>
      </c>
      <c r="GP373">
        <v>1</v>
      </c>
      <c r="GQ373">
        <v>0</v>
      </c>
      <c r="GR373">
        <v>0</v>
      </c>
      <c r="GS373">
        <v>0</v>
      </c>
      <c r="GT373">
        <v>0</v>
      </c>
      <c r="GU373">
        <v>1</v>
      </c>
      <c r="GV373">
        <v>0</v>
      </c>
      <c r="GW373">
        <v>0</v>
      </c>
      <c r="GY373">
        <v>-8.0769039999999993E-3</v>
      </c>
      <c r="GZ373">
        <v>7.7388370000000001E-3</v>
      </c>
      <c r="HA373">
        <v>0</v>
      </c>
      <c r="HB373">
        <v>0</v>
      </c>
      <c r="HC373">
        <v>0</v>
      </c>
      <c r="HD373">
        <v>1</v>
      </c>
    </row>
    <row r="374" spans="9:212">
      <c r="I374" t="s">
        <v>264</v>
      </c>
      <c r="J374">
        <v>120</v>
      </c>
      <c r="K374">
        <v>360</v>
      </c>
      <c r="L374">
        <v>202912</v>
      </c>
      <c r="M374">
        <v>15</v>
      </c>
      <c r="N374">
        <v>3</v>
      </c>
      <c r="O374">
        <v>0</v>
      </c>
      <c r="P374">
        <v>26093.272499999999</v>
      </c>
      <c r="Q374">
        <v>180.63550000000001</v>
      </c>
      <c r="R374">
        <v>295.15507079999998</v>
      </c>
      <c r="S374">
        <v>0</v>
      </c>
      <c r="T374">
        <v>0</v>
      </c>
      <c r="U374">
        <v>0.134094407</v>
      </c>
      <c r="V374">
        <v>120</v>
      </c>
      <c r="W374">
        <v>15</v>
      </c>
      <c r="X374">
        <v>105</v>
      </c>
      <c r="Y374">
        <v>786.5363959</v>
      </c>
      <c r="Z374">
        <v>18946.666669999999</v>
      </c>
      <c r="AA374">
        <v>0.20724841699999999</v>
      </c>
      <c r="AB374">
        <v>228.0508561</v>
      </c>
      <c r="AC374">
        <v>0</v>
      </c>
      <c r="AD374">
        <v>3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26093.272499999999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F374" t="s">
        <v>265</v>
      </c>
      <c r="BG374">
        <v>0</v>
      </c>
      <c r="BH374">
        <v>202912</v>
      </c>
      <c r="BI374">
        <v>360</v>
      </c>
      <c r="BJ374">
        <v>105</v>
      </c>
      <c r="BK374">
        <v>8697.7574999999997</v>
      </c>
      <c r="BL374">
        <v>-228.0508561</v>
      </c>
      <c r="BM374">
        <v>0.134094407</v>
      </c>
      <c r="BN374">
        <v>120</v>
      </c>
      <c r="BO374">
        <v>15</v>
      </c>
      <c r="BP374">
        <v>786.5363959</v>
      </c>
      <c r="BQ374">
        <v>12</v>
      </c>
      <c r="BR374" s="23">
        <v>0.21</v>
      </c>
      <c r="BS374">
        <v>12</v>
      </c>
      <c r="BU374">
        <v>0</v>
      </c>
      <c r="BV374">
        <v>0</v>
      </c>
      <c r="BY374">
        <v>0</v>
      </c>
      <c r="BZ374" s="9">
        <v>3131.41</v>
      </c>
      <c r="CA374">
        <v>-190.78</v>
      </c>
      <c r="CB374">
        <v>-37.119999999999997</v>
      </c>
      <c r="CC374">
        <v>-227.91</v>
      </c>
      <c r="CM374">
        <v>3</v>
      </c>
      <c r="CN374">
        <v>3</v>
      </c>
      <c r="CO374">
        <v>0.41</v>
      </c>
      <c r="CP374" s="9">
        <v>26093.27</v>
      </c>
      <c r="CQ374" s="9">
        <v>1293.5899999999999</v>
      </c>
      <c r="CR374" s="9">
        <v>8697.76</v>
      </c>
      <c r="CS374" s="9">
        <v>3134.23</v>
      </c>
      <c r="CT374">
        <v>475.79</v>
      </c>
      <c r="CU374">
        <v>92.95</v>
      </c>
      <c r="CV374">
        <v>180.64</v>
      </c>
      <c r="CW374">
        <v>77.8</v>
      </c>
      <c r="CX374">
        <v>295.16000000000003</v>
      </c>
      <c r="CY374">
        <v>15.15</v>
      </c>
      <c r="DA374">
        <v>-0.51832617299999995</v>
      </c>
      <c r="DB374">
        <v>0.56498862699999997</v>
      </c>
      <c r="DC374">
        <v>-0.51832617299999995</v>
      </c>
      <c r="FK374" s="9"/>
      <c r="FO374">
        <v>2</v>
      </c>
      <c r="FR374">
        <v>1</v>
      </c>
      <c r="FS374">
        <v>0</v>
      </c>
      <c r="FT374">
        <v>1</v>
      </c>
      <c r="FU374">
        <v>0</v>
      </c>
      <c r="FV374">
        <v>0</v>
      </c>
      <c r="FW374">
        <v>1</v>
      </c>
      <c r="FX374">
        <v>0</v>
      </c>
      <c r="FY374">
        <v>-1.917008E-3</v>
      </c>
      <c r="FZ374">
        <v>9.7992119999999999E-3</v>
      </c>
      <c r="GA374">
        <v>0</v>
      </c>
      <c r="GB374">
        <v>0</v>
      </c>
      <c r="GC374">
        <v>0</v>
      </c>
      <c r="GD374">
        <v>1</v>
      </c>
      <c r="GK374">
        <v>0</v>
      </c>
      <c r="GL374">
        <v>0</v>
      </c>
      <c r="GM374">
        <v>0</v>
      </c>
      <c r="GN374">
        <v>1</v>
      </c>
      <c r="GO374">
        <v>0</v>
      </c>
      <c r="GP374">
        <v>1</v>
      </c>
      <c r="GQ374">
        <v>0</v>
      </c>
      <c r="GR374">
        <v>0</v>
      </c>
      <c r="GS374">
        <v>0</v>
      </c>
      <c r="GT374">
        <v>0</v>
      </c>
      <c r="GU374">
        <v>1</v>
      </c>
      <c r="GV374">
        <v>0</v>
      </c>
      <c r="GW374">
        <v>0</v>
      </c>
      <c r="GY374">
        <v>0.175178897</v>
      </c>
      <c r="GZ374">
        <v>7.4028100000000001E-3</v>
      </c>
      <c r="HA374">
        <v>0</v>
      </c>
      <c r="HB374">
        <v>0</v>
      </c>
      <c r="HC374">
        <v>0</v>
      </c>
      <c r="HD374">
        <v>1</v>
      </c>
    </row>
    <row r="375" spans="9:212">
      <c r="I375" t="s">
        <v>264</v>
      </c>
      <c r="J375">
        <v>120</v>
      </c>
      <c r="K375">
        <v>361</v>
      </c>
      <c r="L375">
        <v>203001</v>
      </c>
      <c r="M375">
        <v>14</v>
      </c>
      <c r="N375">
        <v>3</v>
      </c>
      <c r="O375">
        <v>0</v>
      </c>
      <c r="P375">
        <v>25912.636999999999</v>
      </c>
      <c r="Q375">
        <v>180.63550000000001</v>
      </c>
      <c r="R375">
        <v>293.15151859999997</v>
      </c>
      <c r="S375">
        <v>0</v>
      </c>
      <c r="T375">
        <v>0</v>
      </c>
      <c r="U375">
        <v>0.134094407</v>
      </c>
      <c r="V375">
        <v>120</v>
      </c>
      <c r="W375">
        <v>14</v>
      </c>
      <c r="X375">
        <v>106</v>
      </c>
      <c r="Y375">
        <v>786.5363959</v>
      </c>
      <c r="Z375">
        <v>18946.666669999999</v>
      </c>
      <c r="AA375">
        <v>0.20724841699999999</v>
      </c>
      <c r="AB375">
        <v>228.0508561</v>
      </c>
      <c r="AC375">
        <v>0</v>
      </c>
      <c r="AD375">
        <v>3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25912.636999999999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F375" t="s">
        <v>265</v>
      </c>
      <c r="BG375">
        <v>0</v>
      </c>
      <c r="BH375">
        <v>203001</v>
      </c>
      <c r="BI375">
        <v>361</v>
      </c>
      <c r="BJ375">
        <v>106</v>
      </c>
      <c r="BK375">
        <v>8637.5456670000003</v>
      </c>
      <c r="BL375">
        <v>-228.0508561</v>
      </c>
      <c r="BM375">
        <v>0.134094407</v>
      </c>
      <c r="BN375">
        <v>120</v>
      </c>
      <c r="BO375">
        <v>14</v>
      </c>
      <c r="BP375">
        <v>786.5363959</v>
      </c>
      <c r="BQ375">
        <v>12</v>
      </c>
      <c r="BR375" s="23">
        <v>0.21</v>
      </c>
      <c r="BS375">
        <v>1</v>
      </c>
      <c r="BU375">
        <v>0</v>
      </c>
      <c r="BV375">
        <v>0</v>
      </c>
      <c r="BY375">
        <v>0</v>
      </c>
      <c r="BZ375" s="9">
        <v>2938.49</v>
      </c>
      <c r="CA375">
        <v>-192.91</v>
      </c>
      <c r="CB375">
        <v>-34.99</v>
      </c>
      <c r="CC375">
        <v>-227.91</v>
      </c>
      <c r="CM375">
        <v>3</v>
      </c>
      <c r="CN375">
        <v>3</v>
      </c>
      <c r="CO375">
        <v>0.41</v>
      </c>
      <c r="CP375" s="9">
        <v>25912.639999999999</v>
      </c>
      <c r="CQ375" s="9">
        <v>1191.76</v>
      </c>
      <c r="CR375" s="9">
        <v>8637.5499999999993</v>
      </c>
      <c r="CS375" s="9">
        <v>2941.01</v>
      </c>
      <c r="CT375">
        <v>473.79</v>
      </c>
      <c r="CU375">
        <v>91.39</v>
      </c>
      <c r="CV375">
        <v>180.64</v>
      </c>
      <c r="CW375">
        <v>77.349999999999994</v>
      </c>
      <c r="CX375">
        <v>293.14999999999998</v>
      </c>
      <c r="CY375">
        <v>14.04</v>
      </c>
      <c r="DA375">
        <v>-0.86065852700000001</v>
      </c>
      <c r="DB375">
        <v>0.56606114900000004</v>
      </c>
      <c r="DC375">
        <v>-0.86065852700000001</v>
      </c>
      <c r="FK375" s="9"/>
      <c r="FO375">
        <v>2</v>
      </c>
      <c r="FR375">
        <v>1</v>
      </c>
      <c r="FS375">
        <v>0</v>
      </c>
      <c r="FT375">
        <v>1</v>
      </c>
      <c r="FU375">
        <v>0</v>
      </c>
      <c r="FV375">
        <v>0</v>
      </c>
      <c r="FW375">
        <v>1</v>
      </c>
      <c r="FX375">
        <v>0</v>
      </c>
      <c r="FY375">
        <v>0.115061571</v>
      </c>
      <c r="FZ375">
        <v>8.9203600000000004E-3</v>
      </c>
      <c r="GA375">
        <v>0</v>
      </c>
      <c r="GB375">
        <v>0</v>
      </c>
      <c r="GC375">
        <v>0</v>
      </c>
      <c r="GD375">
        <v>1</v>
      </c>
      <c r="GK375">
        <v>0</v>
      </c>
      <c r="GL375">
        <v>0</v>
      </c>
      <c r="GM375">
        <v>0</v>
      </c>
      <c r="GN375">
        <v>1</v>
      </c>
      <c r="GO375">
        <v>0</v>
      </c>
      <c r="GP375">
        <v>1</v>
      </c>
      <c r="GQ375">
        <v>0</v>
      </c>
      <c r="GR375">
        <v>0</v>
      </c>
      <c r="GS375">
        <v>0</v>
      </c>
      <c r="GT375">
        <v>0</v>
      </c>
      <c r="GU375">
        <v>1</v>
      </c>
      <c r="GV375">
        <v>0</v>
      </c>
      <c r="GW375">
        <v>0</v>
      </c>
      <c r="GY375">
        <v>-0.16715345700000001</v>
      </c>
      <c r="GZ375">
        <v>8.4753320000000004E-3</v>
      </c>
      <c r="HA375">
        <v>0</v>
      </c>
      <c r="HB375">
        <v>0</v>
      </c>
      <c r="HC375">
        <v>0</v>
      </c>
      <c r="HD375">
        <v>1</v>
      </c>
    </row>
    <row r="376" spans="9:212">
      <c r="I376" t="s">
        <v>264</v>
      </c>
      <c r="J376">
        <v>120</v>
      </c>
      <c r="K376">
        <v>362</v>
      </c>
      <c r="L376">
        <v>203002</v>
      </c>
      <c r="M376">
        <v>13</v>
      </c>
      <c r="N376">
        <v>3</v>
      </c>
      <c r="O376">
        <v>0</v>
      </c>
      <c r="P376">
        <v>25732.001499999998</v>
      </c>
      <c r="Q376">
        <v>180.63550000000001</v>
      </c>
      <c r="R376">
        <v>291.14796639999997</v>
      </c>
      <c r="S376">
        <v>0</v>
      </c>
      <c r="T376">
        <v>0</v>
      </c>
      <c r="U376">
        <v>0.134094407</v>
      </c>
      <c r="V376">
        <v>120</v>
      </c>
      <c r="W376">
        <v>13</v>
      </c>
      <c r="X376">
        <v>107</v>
      </c>
      <c r="Y376">
        <v>786.5363959</v>
      </c>
      <c r="Z376">
        <v>18946.666669999999</v>
      </c>
      <c r="AA376">
        <v>0.20724841699999999</v>
      </c>
      <c r="AB376">
        <v>228.0508561</v>
      </c>
      <c r="AC376">
        <v>0</v>
      </c>
      <c r="AD376">
        <v>3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25732.001499999998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F376" t="s">
        <v>265</v>
      </c>
      <c r="BG376">
        <v>0</v>
      </c>
      <c r="BH376">
        <v>203002</v>
      </c>
      <c r="BI376">
        <v>362</v>
      </c>
      <c r="BJ376">
        <v>107</v>
      </c>
      <c r="BK376">
        <v>8577.3338330000006</v>
      </c>
      <c r="BL376">
        <v>-228.0508561</v>
      </c>
      <c r="BM376">
        <v>0.134094407</v>
      </c>
      <c r="BN376">
        <v>120</v>
      </c>
      <c r="BO376">
        <v>13</v>
      </c>
      <c r="BP376">
        <v>786.5363959</v>
      </c>
      <c r="BQ376">
        <v>12</v>
      </c>
      <c r="BR376" s="23">
        <v>0.21</v>
      </c>
      <c r="BS376">
        <v>2</v>
      </c>
      <c r="BU376">
        <v>0</v>
      </c>
      <c r="BV376">
        <v>0</v>
      </c>
      <c r="BY376">
        <v>0</v>
      </c>
      <c r="BZ376" s="9">
        <v>2743.42</v>
      </c>
      <c r="CA376">
        <v>-195.07</v>
      </c>
      <c r="CB376">
        <v>-32.840000000000003</v>
      </c>
      <c r="CC376">
        <v>-227.91</v>
      </c>
      <c r="CM376">
        <v>3</v>
      </c>
      <c r="CN376">
        <v>3</v>
      </c>
      <c r="CO376">
        <v>0.4</v>
      </c>
      <c r="CP376" s="9">
        <v>25732</v>
      </c>
      <c r="CQ376" s="9">
        <v>1092.82</v>
      </c>
      <c r="CR376" s="9">
        <v>8577.33</v>
      </c>
      <c r="CS376" s="9">
        <v>2745.8</v>
      </c>
      <c r="CT376">
        <v>471.78</v>
      </c>
      <c r="CU376">
        <v>89.78</v>
      </c>
      <c r="CV376">
        <v>180.64</v>
      </c>
      <c r="CW376">
        <v>76.84</v>
      </c>
      <c r="CX376">
        <v>291.14999999999998</v>
      </c>
      <c r="CY376">
        <v>12.94</v>
      </c>
      <c r="DA376">
        <v>-0.81185211000000002</v>
      </c>
      <c r="DB376">
        <v>0.566371438</v>
      </c>
      <c r="DC376">
        <v>-0.81185211000000002</v>
      </c>
      <c r="FK376" s="9"/>
      <c r="FO376">
        <v>2</v>
      </c>
      <c r="FR376">
        <v>1</v>
      </c>
      <c r="FS376">
        <v>0</v>
      </c>
      <c r="FT376">
        <v>1</v>
      </c>
      <c r="FU376">
        <v>0</v>
      </c>
      <c r="FV376">
        <v>0</v>
      </c>
      <c r="FW376">
        <v>1</v>
      </c>
      <c r="FX376">
        <v>0</v>
      </c>
      <c r="FY376">
        <v>0.178680275</v>
      </c>
      <c r="FZ376">
        <v>9.0373629999999996E-3</v>
      </c>
      <c r="GA376">
        <v>0</v>
      </c>
      <c r="GB376">
        <v>0</v>
      </c>
      <c r="GC376">
        <v>0</v>
      </c>
      <c r="GD376">
        <v>1</v>
      </c>
      <c r="GK376">
        <v>0</v>
      </c>
      <c r="GL376">
        <v>0</v>
      </c>
      <c r="GM376">
        <v>0</v>
      </c>
      <c r="GN376">
        <v>1</v>
      </c>
      <c r="GO376">
        <v>0</v>
      </c>
      <c r="GP376">
        <v>1</v>
      </c>
      <c r="GQ376">
        <v>0</v>
      </c>
      <c r="GR376">
        <v>0</v>
      </c>
      <c r="GS376">
        <v>0</v>
      </c>
      <c r="GT376">
        <v>0</v>
      </c>
      <c r="GU376">
        <v>1</v>
      </c>
      <c r="GV376">
        <v>0</v>
      </c>
      <c r="GW376">
        <v>0</v>
      </c>
      <c r="GY376">
        <v>-0.11834704</v>
      </c>
      <c r="GZ376">
        <v>8.7856219999999999E-3</v>
      </c>
      <c r="HA376">
        <v>0</v>
      </c>
      <c r="HB376">
        <v>0</v>
      </c>
      <c r="HC376">
        <v>0</v>
      </c>
      <c r="HD376">
        <v>1</v>
      </c>
    </row>
    <row r="377" spans="9:212">
      <c r="I377" t="s">
        <v>264</v>
      </c>
      <c r="J377">
        <v>120</v>
      </c>
      <c r="K377">
        <v>363</v>
      </c>
      <c r="L377">
        <v>203003</v>
      </c>
      <c r="M377">
        <v>12</v>
      </c>
      <c r="N377">
        <v>3</v>
      </c>
      <c r="O377">
        <v>0</v>
      </c>
      <c r="P377">
        <v>25551.366000000002</v>
      </c>
      <c r="Q377">
        <v>180.63550000000001</v>
      </c>
      <c r="R377">
        <v>289.14441420000003</v>
      </c>
      <c r="S377">
        <v>0</v>
      </c>
      <c r="T377">
        <v>0</v>
      </c>
      <c r="U377">
        <v>0.134094407</v>
      </c>
      <c r="V377">
        <v>120</v>
      </c>
      <c r="W377">
        <v>12</v>
      </c>
      <c r="X377">
        <v>108</v>
      </c>
      <c r="Y377">
        <v>786.5363959</v>
      </c>
      <c r="Z377">
        <v>18946.666669999999</v>
      </c>
      <c r="AA377">
        <v>0.20724841699999999</v>
      </c>
      <c r="AB377">
        <v>228.0508561</v>
      </c>
      <c r="AC377">
        <v>0</v>
      </c>
      <c r="AD377">
        <v>3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25551.366000000002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F377" t="s">
        <v>265</v>
      </c>
      <c r="BG377">
        <v>0</v>
      </c>
      <c r="BH377">
        <v>203003</v>
      </c>
      <c r="BI377">
        <v>363</v>
      </c>
      <c r="BJ377">
        <v>108</v>
      </c>
      <c r="BK377">
        <v>8517.1219999999994</v>
      </c>
      <c r="BL377">
        <v>-228.0508561</v>
      </c>
      <c r="BM377">
        <v>0.134094407</v>
      </c>
      <c r="BN377">
        <v>120</v>
      </c>
      <c r="BO377">
        <v>12</v>
      </c>
      <c r="BP377">
        <v>786.5363959</v>
      </c>
      <c r="BQ377">
        <v>12</v>
      </c>
      <c r="BR377" s="23">
        <v>0.21</v>
      </c>
      <c r="BS377">
        <v>3</v>
      </c>
      <c r="BU377">
        <v>0</v>
      </c>
      <c r="BV377">
        <v>0</v>
      </c>
      <c r="BY377">
        <v>0</v>
      </c>
      <c r="BZ377" s="9">
        <v>2546.17</v>
      </c>
      <c r="CA377">
        <v>-197.25</v>
      </c>
      <c r="CB377">
        <v>-30.66</v>
      </c>
      <c r="CC377">
        <v>-227.91</v>
      </c>
      <c r="CM377">
        <v>3</v>
      </c>
      <c r="CN377">
        <v>3</v>
      </c>
      <c r="CO377">
        <v>0.39</v>
      </c>
      <c r="CP377" s="9">
        <v>25551.37</v>
      </c>
      <c r="CQ377">
        <v>995.74</v>
      </c>
      <c r="CR377" s="9">
        <v>8517.1200000000008</v>
      </c>
      <c r="CS377" s="9">
        <v>2548.19</v>
      </c>
      <c r="CT377">
        <v>469.78</v>
      </c>
      <c r="CU377">
        <v>88.17</v>
      </c>
      <c r="CV377">
        <v>180.64</v>
      </c>
      <c r="CW377">
        <v>76.3</v>
      </c>
      <c r="CX377">
        <v>289.14</v>
      </c>
      <c r="CY377">
        <v>11.86</v>
      </c>
      <c r="DA377">
        <v>-0.70462933100000003</v>
      </c>
      <c r="DB377">
        <v>0.56871213499999995</v>
      </c>
      <c r="DC377">
        <v>-0.70462933100000003</v>
      </c>
      <c r="FK377" s="9"/>
      <c r="FO377">
        <v>2</v>
      </c>
      <c r="FR377">
        <v>1</v>
      </c>
      <c r="FS377">
        <v>0</v>
      </c>
      <c r="FT377">
        <v>1</v>
      </c>
      <c r="FU377">
        <v>0</v>
      </c>
      <c r="FV377">
        <v>0</v>
      </c>
      <c r="FW377">
        <v>1</v>
      </c>
      <c r="FX377">
        <v>0</v>
      </c>
      <c r="FY377">
        <v>-8.0769039999999993E-3</v>
      </c>
      <c r="FZ377">
        <v>7.7388370000000001E-3</v>
      </c>
      <c r="GA377">
        <v>0</v>
      </c>
      <c r="GB377">
        <v>0</v>
      </c>
      <c r="GC377">
        <v>0</v>
      </c>
      <c r="GD377">
        <v>1</v>
      </c>
      <c r="GK377">
        <v>0</v>
      </c>
      <c r="GL377">
        <v>0</v>
      </c>
      <c r="GM377">
        <v>0</v>
      </c>
      <c r="GN377">
        <v>1</v>
      </c>
      <c r="GO377">
        <v>0</v>
      </c>
      <c r="GP377">
        <v>1</v>
      </c>
      <c r="GQ377">
        <v>0</v>
      </c>
      <c r="GR377">
        <v>0</v>
      </c>
      <c r="GS377">
        <v>0</v>
      </c>
      <c r="GT377">
        <v>0</v>
      </c>
      <c r="GU377">
        <v>1</v>
      </c>
      <c r="GV377">
        <v>0</v>
      </c>
      <c r="GW377">
        <v>0</v>
      </c>
      <c r="GY377">
        <v>-1.1124261E-2</v>
      </c>
      <c r="GZ377">
        <v>1.1126319000000001E-2</v>
      </c>
      <c r="HA377">
        <v>0</v>
      </c>
      <c r="HB377">
        <v>0</v>
      </c>
      <c r="HC377">
        <v>0</v>
      </c>
      <c r="HD377">
        <v>1</v>
      </c>
    </row>
    <row r="378" spans="9:212">
      <c r="I378" t="s">
        <v>264</v>
      </c>
      <c r="J378">
        <v>120</v>
      </c>
      <c r="K378">
        <v>364</v>
      </c>
      <c r="L378">
        <v>203004</v>
      </c>
      <c r="M378">
        <v>11</v>
      </c>
      <c r="N378">
        <v>3</v>
      </c>
      <c r="O378">
        <v>0</v>
      </c>
      <c r="P378">
        <v>25370.730500000001</v>
      </c>
      <c r="Q378">
        <v>180.63550000000001</v>
      </c>
      <c r="R378">
        <v>287.14086200000003</v>
      </c>
      <c r="S378">
        <v>0</v>
      </c>
      <c r="T378">
        <v>0</v>
      </c>
      <c r="U378">
        <v>0.134094407</v>
      </c>
      <c r="V378">
        <v>120</v>
      </c>
      <c r="W378">
        <v>11</v>
      </c>
      <c r="X378">
        <v>109</v>
      </c>
      <c r="Y378">
        <v>786.5363959</v>
      </c>
      <c r="Z378">
        <v>18946.666669999999</v>
      </c>
      <c r="AA378">
        <v>0.20724841699999999</v>
      </c>
      <c r="AB378">
        <v>228.0508561</v>
      </c>
      <c r="AC378">
        <v>0</v>
      </c>
      <c r="AD378">
        <v>3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25370.730500000001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F378" t="s">
        <v>265</v>
      </c>
      <c r="BG378">
        <v>0</v>
      </c>
      <c r="BH378">
        <v>203004</v>
      </c>
      <c r="BI378">
        <v>364</v>
      </c>
      <c r="BJ378">
        <v>109</v>
      </c>
      <c r="BK378">
        <v>8456.910167</v>
      </c>
      <c r="BL378">
        <v>-228.0508561</v>
      </c>
      <c r="BM378">
        <v>0.134094407</v>
      </c>
      <c r="BN378">
        <v>120</v>
      </c>
      <c r="BO378">
        <v>11</v>
      </c>
      <c r="BP378">
        <v>786.5363959</v>
      </c>
      <c r="BQ378">
        <v>12</v>
      </c>
      <c r="BR378" s="23">
        <v>0.21</v>
      </c>
      <c r="BS378">
        <v>4</v>
      </c>
      <c r="BU378">
        <v>0</v>
      </c>
      <c r="BV378">
        <v>0</v>
      </c>
      <c r="BY378">
        <v>0</v>
      </c>
      <c r="BZ378" s="9">
        <v>2346.7199999999998</v>
      </c>
      <c r="CA378">
        <v>-199.45</v>
      </c>
      <c r="CB378">
        <v>-28.45</v>
      </c>
      <c r="CC378">
        <v>-227.91</v>
      </c>
      <c r="CM378">
        <v>3</v>
      </c>
      <c r="CN378">
        <v>3</v>
      </c>
      <c r="CO378">
        <v>0.38</v>
      </c>
      <c r="CP378" s="9">
        <v>25370.73</v>
      </c>
      <c r="CQ378">
        <v>901.81</v>
      </c>
      <c r="CR378" s="9">
        <v>8456.91</v>
      </c>
      <c r="CS378" s="9">
        <v>2348.71</v>
      </c>
      <c r="CT378">
        <v>467.78</v>
      </c>
      <c r="CU378">
        <v>86.66</v>
      </c>
      <c r="CV378">
        <v>180.64</v>
      </c>
      <c r="CW378">
        <v>75.84</v>
      </c>
      <c r="CX378">
        <v>287.14</v>
      </c>
      <c r="CY378">
        <v>10.82</v>
      </c>
      <c r="DA378">
        <v>-0.87184031299999998</v>
      </c>
      <c r="DB378">
        <v>0.56649557800000006</v>
      </c>
      <c r="DC378">
        <v>-0.87184031299999998</v>
      </c>
      <c r="FK378" s="9"/>
      <c r="FO378">
        <v>2</v>
      </c>
      <c r="FR378">
        <v>1</v>
      </c>
      <c r="FS378">
        <v>0</v>
      </c>
      <c r="FT378">
        <v>1</v>
      </c>
      <c r="FU378">
        <v>0</v>
      </c>
      <c r="FV378">
        <v>0</v>
      </c>
      <c r="FW378">
        <v>1</v>
      </c>
      <c r="FX378">
        <v>0</v>
      </c>
      <c r="FY378">
        <v>0.175178897</v>
      </c>
      <c r="FZ378">
        <v>7.4028100000000001E-3</v>
      </c>
      <c r="GA378">
        <v>0</v>
      </c>
      <c r="GB378">
        <v>0</v>
      </c>
      <c r="GC378">
        <v>0</v>
      </c>
      <c r="GD378">
        <v>1</v>
      </c>
      <c r="GK378">
        <v>0</v>
      </c>
      <c r="GL378">
        <v>0</v>
      </c>
      <c r="GM378">
        <v>0</v>
      </c>
      <c r="GN378">
        <v>1</v>
      </c>
      <c r="GO378">
        <v>0</v>
      </c>
      <c r="GP378">
        <v>1</v>
      </c>
      <c r="GQ378">
        <v>0</v>
      </c>
      <c r="GR378">
        <v>0</v>
      </c>
      <c r="GS378">
        <v>0</v>
      </c>
      <c r="GT378">
        <v>0</v>
      </c>
      <c r="GU378">
        <v>1</v>
      </c>
      <c r="GV378">
        <v>0</v>
      </c>
      <c r="GW378">
        <v>0</v>
      </c>
      <c r="GY378">
        <v>-0.178335243</v>
      </c>
      <c r="GZ378">
        <v>8.9097610000000004E-3</v>
      </c>
      <c r="HA378">
        <v>0</v>
      </c>
      <c r="HB378">
        <v>0</v>
      </c>
      <c r="HC378">
        <v>0</v>
      </c>
      <c r="HD378">
        <v>1</v>
      </c>
    </row>
    <row r="379" spans="9:212">
      <c r="I379" t="s">
        <v>264</v>
      </c>
      <c r="J379">
        <v>120</v>
      </c>
      <c r="K379">
        <v>365</v>
      </c>
      <c r="L379">
        <v>203005</v>
      </c>
      <c r="M379">
        <v>10</v>
      </c>
      <c r="N379">
        <v>3</v>
      </c>
      <c r="O379">
        <v>0</v>
      </c>
      <c r="P379">
        <v>25190.095000000001</v>
      </c>
      <c r="Q379">
        <v>180.63550000000001</v>
      </c>
      <c r="R379">
        <v>285.1373097</v>
      </c>
      <c r="S379">
        <v>0</v>
      </c>
      <c r="T379">
        <v>0</v>
      </c>
      <c r="U379">
        <v>0.134094407</v>
      </c>
      <c r="V379">
        <v>120</v>
      </c>
      <c r="W379">
        <v>10</v>
      </c>
      <c r="X379">
        <v>110</v>
      </c>
      <c r="Y379">
        <v>786.5363959</v>
      </c>
      <c r="Z379">
        <v>18946.666669999999</v>
      </c>
      <c r="AA379">
        <v>0.20724841699999999</v>
      </c>
      <c r="AB379">
        <v>228.0508561</v>
      </c>
      <c r="AC379">
        <v>0</v>
      </c>
      <c r="AD379">
        <v>3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25190.095000000001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F379" t="s">
        <v>265</v>
      </c>
      <c r="BG379">
        <v>0</v>
      </c>
      <c r="BH379">
        <v>203005</v>
      </c>
      <c r="BI379">
        <v>365</v>
      </c>
      <c r="BJ379">
        <v>110</v>
      </c>
      <c r="BK379">
        <v>8396.6983330000003</v>
      </c>
      <c r="BL379">
        <v>-228.0508561</v>
      </c>
      <c r="BM379">
        <v>0.134094407</v>
      </c>
      <c r="BN379">
        <v>120</v>
      </c>
      <c r="BO379">
        <v>10</v>
      </c>
      <c r="BP379">
        <v>786.5363959</v>
      </c>
      <c r="BQ379">
        <v>12</v>
      </c>
      <c r="BR379" s="23">
        <v>0.21</v>
      </c>
      <c r="BS379">
        <v>5</v>
      </c>
      <c r="BU379">
        <v>0</v>
      </c>
      <c r="BV379">
        <v>0</v>
      </c>
      <c r="BY379">
        <v>0</v>
      </c>
      <c r="BZ379" s="9">
        <v>2145.0300000000002</v>
      </c>
      <c r="CA379">
        <v>-201.68</v>
      </c>
      <c r="CB379">
        <v>-26.22</v>
      </c>
      <c r="CC379">
        <v>-227.91</v>
      </c>
      <c r="CM379">
        <v>3</v>
      </c>
      <c r="CN379">
        <v>3</v>
      </c>
      <c r="CO379">
        <v>0.38</v>
      </c>
      <c r="CP379" s="9">
        <v>25190.1</v>
      </c>
      <c r="CQ379">
        <v>810.06</v>
      </c>
      <c r="CR379" s="9">
        <v>8396.7000000000007</v>
      </c>
      <c r="CS379" s="9">
        <v>2147.1</v>
      </c>
      <c r="CT379">
        <v>465.77</v>
      </c>
      <c r="CU379">
        <v>85.12</v>
      </c>
      <c r="CV379">
        <v>180.64</v>
      </c>
      <c r="CW379">
        <v>75.319999999999993</v>
      </c>
      <c r="CX379">
        <v>285.14</v>
      </c>
      <c r="CY379">
        <v>9.8000000000000007</v>
      </c>
      <c r="DA379">
        <v>-0.73180752000000004</v>
      </c>
      <c r="DB379">
        <v>0.56570681499999997</v>
      </c>
      <c r="DC379">
        <v>-0.73180752000000004</v>
      </c>
      <c r="FK379" s="9"/>
      <c r="FO379">
        <v>2</v>
      </c>
      <c r="FR379">
        <v>1</v>
      </c>
      <c r="FS379">
        <v>0</v>
      </c>
      <c r="FT379">
        <v>1</v>
      </c>
      <c r="FU379">
        <v>0</v>
      </c>
      <c r="FV379">
        <v>0</v>
      </c>
      <c r="FW379">
        <v>1</v>
      </c>
      <c r="FX379">
        <v>0</v>
      </c>
      <c r="FY379">
        <v>-0.16715345700000001</v>
      </c>
      <c r="FZ379">
        <v>8.4753320000000004E-3</v>
      </c>
      <c r="GA379">
        <v>0</v>
      </c>
      <c r="GB379">
        <v>0</v>
      </c>
      <c r="GC379">
        <v>0</v>
      </c>
      <c r="GD379">
        <v>1</v>
      </c>
      <c r="GK379">
        <v>0</v>
      </c>
      <c r="GL379">
        <v>0</v>
      </c>
      <c r="GM379">
        <v>0</v>
      </c>
      <c r="GN379">
        <v>1</v>
      </c>
      <c r="GO379">
        <v>0</v>
      </c>
      <c r="GP379">
        <v>1</v>
      </c>
      <c r="GQ379">
        <v>0</v>
      </c>
      <c r="GR379">
        <v>0</v>
      </c>
      <c r="GS379">
        <v>0</v>
      </c>
      <c r="GT379">
        <v>0</v>
      </c>
      <c r="GU379">
        <v>1</v>
      </c>
      <c r="GV379">
        <v>0</v>
      </c>
      <c r="GW379">
        <v>0</v>
      </c>
      <c r="GY379">
        <v>-3.8302450000000002E-2</v>
      </c>
      <c r="GZ379">
        <v>8.1209990000000003E-3</v>
      </c>
      <c r="HA379">
        <v>0</v>
      </c>
      <c r="HB379">
        <v>0</v>
      </c>
      <c r="HC379">
        <v>0</v>
      </c>
      <c r="HD379">
        <v>1</v>
      </c>
    </row>
    <row r="380" spans="9:212">
      <c r="I380" t="s">
        <v>264</v>
      </c>
      <c r="J380">
        <v>120</v>
      </c>
      <c r="K380">
        <v>366</v>
      </c>
      <c r="L380">
        <v>203006</v>
      </c>
      <c r="M380">
        <v>9</v>
      </c>
      <c r="N380">
        <v>3</v>
      </c>
      <c r="O380">
        <v>0</v>
      </c>
      <c r="P380">
        <v>25009.459500000001</v>
      </c>
      <c r="Q380">
        <v>180.63550000000001</v>
      </c>
      <c r="R380">
        <v>283.1337575</v>
      </c>
      <c r="S380">
        <v>0</v>
      </c>
      <c r="T380">
        <v>0</v>
      </c>
      <c r="U380">
        <v>0.134094407</v>
      </c>
      <c r="V380">
        <v>120</v>
      </c>
      <c r="W380">
        <v>9</v>
      </c>
      <c r="X380">
        <v>111</v>
      </c>
      <c r="Y380">
        <v>786.5363959</v>
      </c>
      <c r="Z380">
        <v>18946.666669999999</v>
      </c>
      <c r="AA380">
        <v>0.20724841699999999</v>
      </c>
      <c r="AB380">
        <v>228.0508561</v>
      </c>
      <c r="AC380">
        <v>0</v>
      </c>
      <c r="AD380">
        <v>3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25009.459500000001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F380" t="s">
        <v>265</v>
      </c>
      <c r="BG380">
        <v>0</v>
      </c>
      <c r="BH380">
        <v>203006</v>
      </c>
      <c r="BI380">
        <v>366</v>
      </c>
      <c r="BJ380">
        <v>111</v>
      </c>
      <c r="BK380">
        <v>8336.4865000000009</v>
      </c>
      <c r="BL380">
        <v>-228.0508561</v>
      </c>
      <c r="BM380">
        <v>0.134094407</v>
      </c>
      <c r="BN380">
        <v>120</v>
      </c>
      <c r="BO380">
        <v>9</v>
      </c>
      <c r="BP380">
        <v>786.5363959</v>
      </c>
      <c r="BQ380">
        <v>12</v>
      </c>
      <c r="BR380" s="23">
        <v>0.21</v>
      </c>
      <c r="BS380">
        <v>6</v>
      </c>
      <c r="BU380">
        <v>0</v>
      </c>
      <c r="BV380">
        <v>0</v>
      </c>
      <c r="BY380">
        <v>0</v>
      </c>
      <c r="BZ380" s="9">
        <v>1941.1</v>
      </c>
      <c r="CA380">
        <v>-203.94</v>
      </c>
      <c r="CB380">
        <v>-23.97</v>
      </c>
      <c r="CC380">
        <v>-227.91</v>
      </c>
      <c r="CM380">
        <v>3</v>
      </c>
      <c r="CN380">
        <v>3</v>
      </c>
      <c r="CO380">
        <v>0.37</v>
      </c>
      <c r="CP380" s="9">
        <v>25009.46</v>
      </c>
      <c r="CQ380">
        <v>720.22</v>
      </c>
      <c r="CR380" s="9">
        <v>8336.49</v>
      </c>
      <c r="CS380" s="9">
        <v>1943.14</v>
      </c>
      <c r="CT380">
        <v>463.77</v>
      </c>
      <c r="CU380">
        <v>83.62</v>
      </c>
      <c r="CV380">
        <v>180.64</v>
      </c>
      <c r="CW380">
        <v>74.819999999999993</v>
      </c>
      <c r="CX380">
        <v>283.13</v>
      </c>
      <c r="CY380">
        <v>8.8000000000000007</v>
      </c>
      <c r="DA380">
        <v>-0.71560336000000002</v>
      </c>
      <c r="DB380">
        <v>0.56537293399999999</v>
      </c>
      <c r="DC380">
        <v>-0.71560336000000002</v>
      </c>
      <c r="FK380" s="9"/>
      <c r="FO380">
        <v>2</v>
      </c>
      <c r="FR380">
        <v>1</v>
      </c>
      <c r="FS380">
        <v>0</v>
      </c>
      <c r="FT380">
        <v>1</v>
      </c>
      <c r="FU380">
        <v>0</v>
      </c>
      <c r="FV380">
        <v>0</v>
      </c>
      <c r="FW380">
        <v>1</v>
      </c>
      <c r="FX380">
        <v>0</v>
      </c>
      <c r="FY380">
        <v>-0.11834704</v>
      </c>
      <c r="FZ380">
        <v>8.7856219999999999E-3</v>
      </c>
      <c r="GA380">
        <v>0</v>
      </c>
      <c r="GB380">
        <v>0</v>
      </c>
      <c r="GC380">
        <v>0</v>
      </c>
      <c r="GD380">
        <v>1</v>
      </c>
      <c r="GK380">
        <v>0</v>
      </c>
      <c r="GL380">
        <v>0</v>
      </c>
      <c r="GM380">
        <v>0</v>
      </c>
      <c r="GN380">
        <v>1</v>
      </c>
      <c r="GO380">
        <v>0</v>
      </c>
      <c r="GP380">
        <v>1</v>
      </c>
      <c r="GQ380">
        <v>0</v>
      </c>
      <c r="GR380">
        <v>0</v>
      </c>
      <c r="GS380">
        <v>0</v>
      </c>
      <c r="GT380">
        <v>0</v>
      </c>
      <c r="GU380">
        <v>1</v>
      </c>
      <c r="GV380">
        <v>0</v>
      </c>
      <c r="GW380">
        <v>0</v>
      </c>
      <c r="GY380">
        <v>-2.209829E-2</v>
      </c>
      <c r="GZ380">
        <v>7.787118E-3</v>
      </c>
      <c r="HA380">
        <v>0</v>
      </c>
      <c r="HB380">
        <v>0</v>
      </c>
      <c r="HC380">
        <v>0</v>
      </c>
      <c r="HD380">
        <v>1</v>
      </c>
    </row>
    <row r="381" spans="9:212">
      <c r="I381" t="s">
        <v>264</v>
      </c>
      <c r="J381">
        <v>120</v>
      </c>
      <c r="K381">
        <v>367</v>
      </c>
      <c r="L381">
        <v>203007</v>
      </c>
      <c r="M381">
        <v>8</v>
      </c>
      <c r="N381">
        <v>3</v>
      </c>
      <c r="O381">
        <v>0</v>
      </c>
      <c r="P381">
        <v>24828.824000000001</v>
      </c>
      <c r="Q381">
        <v>180.63550000000001</v>
      </c>
      <c r="R381">
        <v>281.1302053</v>
      </c>
      <c r="S381">
        <v>0</v>
      </c>
      <c r="T381">
        <v>0</v>
      </c>
      <c r="U381">
        <v>0.134094407</v>
      </c>
      <c r="V381">
        <v>120</v>
      </c>
      <c r="W381">
        <v>8</v>
      </c>
      <c r="X381">
        <v>112</v>
      </c>
      <c r="Y381">
        <v>786.5363959</v>
      </c>
      <c r="Z381">
        <v>18946.666669999999</v>
      </c>
      <c r="AA381">
        <v>0.20724841699999999</v>
      </c>
      <c r="AB381">
        <v>228.0508561</v>
      </c>
      <c r="AC381">
        <v>0</v>
      </c>
      <c r="AD381">
        <v>3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24828.824000000001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F381" t="s">
        <v>265</v>
      </c>
      <c r="BG381">
        <v>0</v>
      </c>
      <c r="BH381">
        <v>203007</v>
      </c>
      <c r="BI381">
        <v>367</v>
      </c>
      <c r="BJ381">
        <v>112</v>
      </c>
      <c r="BK381">
        <v>8276.2746669999997</v>
      </c>
      <c r="BL381">
        <v>-228.0508561</v>
      </c>
      <c r="BM381">
        <v>0.134094407</v>
      </c>
      <c r="BN381">
        <v>120</v>
      </c>
      <c r="BO381">
        <v>8</v>
      </c>
      <c r="BP381">
        <v>786.5363959</v>
      </c>
      <c r="BQ381">
        <v>12</v>
      </c>
      <c r="BR381" s="23">
        <v>0.21</v>
      </c>
      <c r="BS381">
        <v>7</v>
      </c>
      <c r="BU381">
        <v>0</v>
      </c>
      <c r="BV381">
        <v>0</v>
      </c>
      <c r="BY381">
        <v>0</v>
      </c>
      <c r="BZ381" s="9">
        <v>1734.88</v>
      </c>
      <c r="CA381">
        <v>-206.22</v>
      </c>
      <c r="CB381">
        <v>-21.69</v>
      </c>
      <c r="CC381">
        <v>-227.91</v>
      </c>
      <c r="CM381">
        <v>3</v>
      </c>
      <c r="CN381">
        <v>3</v>
      </c>
      <c r="CO381">
        <v>0.36</v>
      </c>
      <c r="CP381" s="9">
        <v>24828.82</v>
      </c>
      <c r="CQ381">
        <v>632.74</v>
      </c>
      <c r="CR381" s="9">
        <v>8276.27</v>
      </c>
      <c r="CS381" s="9">
        <v>1737.16</v>
      </c>
      <c r="CT381">
        <v>461.77</v>
      </c>
      <c r="CU381">
        <v>82.14</v>
      </c>
      <c r="CV381">
        <v>180.64</v>
      </c>
      <c r="CW381">
        <v>74.319999999999993</v>
      </c>
      <c r="CX381">
        <v>281.13</v>
      </c>
      <c r="CY381">
        <v>7.82</v>
      </c>
      <c r="DA381">
        <v>-0.68734581500000003</v>
      </c>
      <c r="DB381">
        <v>0.56597050199999999</v>
      </c>
      <c r="DC381">
        <v>-0.68734581500000003</v>
      </c>
      <c r="FK381" s="9"/>
      <c r="FO381">
        <v>2</v>
      </c>
      <c r="FR381">
        <v>1</v>
      </c>
      <c r="FS381">
        <v>0</v>
      </c>
      <c r="FT381">
        <v>1</v>
      </c>
      <c r="FU381">
        <v>0</v>
      </c>
      <c r="FV381">
        <v>0</v>
      </c>
      <c r="FW381">
        <v>1</v>
      </c>
      <c r="FX381">
        <v>0</v>
      </c>
      <c r="FY381">
        <v>-1.1124261E-2</v>
      </c>
      <c r="FZ381">
        <v>1.1126319000000001E-2</v>
      </c>
      <c r="GA381">
        <v>0</v>
      </c>
      <c r="GB381">
        <v>0</v>
      </c>
      <c r="GC381">
        <v>0</v>
      </c>
      <c r="GD381">
        <v>1</v>
      </c>
      <c r="GK381">
        <v>0</v>
      </c>
      <c r="GL381">
        <v>0</v>
      </c>
      <c r="GM381">
        <v>0</v>
      </c>
      <c r="GN381">
        <v>1</v>
      </c>
      <c r="GO381">
        <v>0</v>
      </c>
      <c r="GP381">
        <v>1</v>
      </c>
      <c r="GQ381">
        <v>0</v>
      </c>
      <c r="GR381">
        <v>0</v>
      </c>
      <c r="GS381">
        <v>0</v>
      </c>
      <c r="GT381">
        <v>0</v>
      </c>
      <c r="GU381">
        <v>1</v>
      </c>
      <c r="GV381">
        <v>0</v>
      </c>
      <c r="GW381">
        <v>0</v>
      </c>
      <c r="GY381">
        <v>6.1592549999999998E-3</v>
      </c>
      <c r="GZ381">
        <v>8.3846849999999994E-3</v>
      </c>
      <c r="HA381">
        <v>0</v>
      </c>
      <c r="HB381">
        <v>0</v>
      </c>
      <c r="HC381">
        <v>0</v>
      </c>
      <c r="HD381">
        <v>1</v>
      </c>
    </row>
    <row r="382" spans="9:212">
      <c r="I382" t="s">
        <v>264</v>
      </c>
      <c r="J382">
        <v>120</v>
      </c>
      <c r="K382">
        <v>368</v>
      </c>
      <c r="L382">
        <v>203008</v>
      </c>
      <c r="M382">
        <v>7</v>
      </c>
      <c r="N382">
        <v>3</v>
      </c>
      <c r="O382">
        <v>0</v>
      </c>
      <c r="P382">
        <v>24648.1885</v>
      </c>
      <c r="Q382">
        <v>180.63550000000001</v>
      </c>
      <c r="R382">
        <v>279.1266531</v>
      </c>
      <c r="S382">
        <v>0</v>
      </c>
      <c r="T382">
        <v>0</v>
      </c>
      <c r="U382">
        <v>0.134094407</v>
      </c>
      <c r="V382">
        <v>120</v>
      </c>
      <c r="W382">
        <v>7</v>
      </c>
      <c r="X382">
        <v>113</v>
      </c>
      <c r="Y382">
        <v>786.5363959</v>
      </c>
      <c r="Z382">
        <v>18946.666669999999</v>
      </c>
      <c r="AA382">
        <v>0.20724841699999999</v>
      </c>
      <c r="AB382">
        <v>228.0508561</v>
      </c>
      <c r="AC382">
        <v>0</v>
      </c>
      <c r="AD382">
        <v>3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24648.1885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F382" t="s">
        <v>265</v>
      </c>
      <c r="BG382">
        <v>0</v>
      </c>
      <c r="BH382">
        <v>203008</v>
      </c>
      <c r="BI382">
        <v>368</v>
      </c>
      <c r="BJ382">
        <v>113</v>
      </c>
      <c r="BK382">
        <v>8216.062833</v>
      </c>
      <c r="BL382">
        <v>-228.0508561</v>
      </c>
      <c r="BM382">
        <v>0.134094407</v>
      </c>
      <c r="BN382">
        <v>120</v>
      </c>
      <c r="BO382">
        <v>7</v>
      </c>
      <c r="BP382">
        <v>786.5363959</v>
      </c>
      <c r="BQ382">
        <v>12</v>
      </c>
      <c r="BR382" s="23">
        <v>0.21</v>
      </c>
      <c r="BS382">
        <v>8</v>
      </c>
      <c r="BU382">
        <v>0</v>
      </c>
      <c r="BV382">
        <v>0</v>
      </c>
      <c r="BY382">
        <v>0</v>
      </c>
      <c r="BZ382" s="9">
        <v>1526.36</v>
      </c>
      <c r="CA382">
        <v>-208.52</v>
      </c>
      <c r="CB382">
        <v>-19.39</v>
      </c>
      <c r="CC382">
        <v>-227.91</v>
      </c>
      <c r="CM382">
        <v>3</v>
      </c>
      <c r="CN382">
        <v>3</v>
      </c>
      <c r="CO382">
        <v>0.36</v>
      </c>
      <c r="CP382" s="9">
        <v>24648.19</v>
      </c>
      <c r="CQ382">
        <v>547.04999999999995</v>
      </c>
      <c r="CR382" s="9">
        <v>8216.06</v>
      </c>
      <c r="CS382" s="9">
        <v>1528.75</v>
      </c>
      <c r="CT382">
        <v>459.76</v>
      </c>
      <c r="CU382">
        <v>80.69</v>
      </c>
      <c r="CV382">
        <v>180.64</v>
      </c>
      <c r="CW382">
        <v>73.819999999999993</v>
      </c>
      <c r="CX382">
        <v>279.13</v>
      </c>
      <c r="CY382">
        <v>6.87</v>
      </c>
      <c r="DA382">
        <v>-0.695422078</v>
      </c>
      <c r="DB382">
        <v>0.56738502899999999</v>
      </c>
      <c r="DC382">
        <v>-0.695422078</v>
      </c>
      <c r="FK382" s="9"/>
      <c r="FO382">
        <v>2</v>
      </c>
      <c r="FR382">
        <v>1</v>
      </c>
      <c r="FS382">
        <v>0</v>
      </c>
      <c r="FT382">
        <v>1</v>
      </c>
      <c r="FU382">
        <v>0</v>
      </c>
      <c r="FV382">
        <v>0</v>
      </c>
      <c r="FW382">
        <v>1</v>
      </c>
      <c r="FX382">
        <v>0</v>
      </c>
      <c r="FY382">
        <v>-0.178335243</v>
      </c>
      <c r="FZ382">
        <v>8.9097610000000004E-3</v>
      </c>
      <c r="GA382">
        <v>0</v>
      </c>
      <c r="GB382">
        <v>0</v>
      </c>
      <c r="GC382">
        <v>0</v>
      </c>
      <c r="GD382">
        <v>1</v>
      </c>
      <c r="GK382">
        <v>0</v>
      </c>
      <c r="GL382">
        <v>0</v>
      </c>
      <c r="GM382">
        <v>0</v>
      </c>
      <c r="GN382">
        <v>1</v>
      </c>
      <c r="GO382">
        <v>0</v>
      </c>
      <c r="GP382">
        <v>1</v>
      </c>
      <c r="GQ382">
        <v>0</v>
      </c>
      <c r="GR382">
        <v>0</v>
      </c>
      <c r="GS382">
        <v>0</v>
      </c>
      <c r="GT382">
        <v>0</v>
      </c>
      <c r="GU382">
        <v>1</v>
      </c>
      <c r="GV382">
        <v>0</v>
      </c>
      <c r="GW382">
        <v>0</v>
      </c>
      <c r="GY382">
        <v>-1.917008E-3</v>
      </c>
      <c r="GZ382">
        <v>9.7992119999999999E-3</v>
      </c>
      <c r="HA382">
        <v>0</v>
      </c>
      <c r="HB382">
        <v>0</v>
      </c>
      <c r="HC382">
        <v>0</v>
      </c>
      <c r="HD382">
        <v>1</v>
      </c>
    </row>
    <row r="383" spans="9:212">
      <c r="I383" t="s">
        <v>264</v>
      </c>
      <c r="J383">
        <v>120</v>
      </c>
      <c r="K383">
        <v>369</v>
      </c>
      <c r="L383">
        <v>203009</v>
      </c>
      <c r="M383">
        <v>6</v>
      </c>
      <c r="N383">
        <v>3</v>
      </c>
      <c r="O383">
        <v>0</v>
      </c>
      <c r="P383">
        <v>24467.553</v>
      </c>
      <c r="Q383">
        <v>180.63550000000001</v>
      </c>
      <c r="R383">
        <v>277.1231009</v>
      </c>
      <c r="S383">
        <v>0</v>
      </c>
      <c r="T383">
        <v>0</v>
      </c>
      <c r="U383">
        <v>0.134094407</v>
      </c>
      <c r="V383">
        <v>120</v>
      </c>
      <c r="W383">
        <v>6</v>
      </c>
      <c r="X383">
        <v>114</v>
      </c>
      <c r="Y383">
        <v>786.5363959</v>
      </c>
      <c r="Z383">
        <v>18946.666669999999</v>
      </c>
      <c r="AA383">
        <v>0.20724841699999999</v>
      </c>
      <c r="AB383">
        <v>228.0508561</v>
      </c>
      <c r="AC383">
        <v>0</v>
      </c>
      <c r="AD383">
        <v>3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24467.553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F383" t="s">
        <v>265</v>
      </c>
      <c r="BG383">
        <v>0</v>
      </c>
      <c r="BH383">
        <v>203009</v>
      </c>
      <c r="BI383">
        <v>369</v>
      </c>
      <c r="BJ383">
        <v>114</v>
      </c>
      <c r="BK383">
        <v>8155.8509999999997</v>
      </c>
      <c r="BL383">
        <v>-228.0508561</v>
      </c>
      <c r="BM383">
        <v>0.134094407</v>
      </c>
      <c r="BN383">
        <v>120</v>
      </c>
      <c r="BO383">
        <v>6</v>
      </c>
      <c r="BP383">
        <v>786.5363959</v>
      </c>
      <c r="BQ383">
        <v>12</v>
      </c>
      <c r="BR383" s="23">
        <v>0.21</v>
      </c>
      <c r="BS383">
        <v>9</v>
      </c>
      <c r="BU383">
        <v>0</v>
      </c>
      <c r="BV383">
        <v>0</v>
      </c>
      <c r="BY383">
        <v>0</v>
      </c>
      <c r="BZ383" s="9">
        <v>1315.51</v>
      </c>
      <c r="CA383">
        <v>-210.85</v>
      </c>
      <c r="CB383">
        <v>-17.059999999999999</v>
      </c>
      <c r="CC383">
        <v>-227.91</v>
      </c>
      <c r="CM383">
        <v>3</v>
      </c>
      <c r="CN383">
        <v>3</v>
      </c>
      <c r="CO383">
        <v>0.35</v>
      </c>
      <c r="CP383" s="9">
        <v>24467.55</v>
      </c>
      <c r="CQ383">
        <v>463.46</v>
      </c>
      <c r="CR383" s="9">
        <v>8155.85</v>
      </c>
      <c r="CS383" s="9">
        <v>1318.4</v>
      </c>
      <c r="CT383">
        <v>457.76</v>
      </c>
      <c r="CU383">
        <v>79.099999999999994</v>
      </c>
      <c r="CV383">
        <v>180.64</v>
      </c>
      <c r="CW383">
        <v>73.17</v>
      </c>
      <c r="CX383">
        <v>277.12</v>
      </c>
      <c r="CY383">
        <v>5.92</v>
      </c>
      <c r="DA383">
        <v>-0.57844349900000003</v>
      </c>
      <c r="DB383">
        <v>0.56650617700000006</v>
      </c>
      <c r="DC383">
        <v>-0.57844349900000003</v>
      </c>
      <c r="FK383" s="9"/>
      <c r="FO383">
        <v>2</v>
      </c>
      <c r="FR383">
        <v>1</v>
      </c>
      <c r="FS383">
        <v>0</v>
      </c>
      <c r="FT383">
        <v>1</v>
      </c>
      <c r="FU383">
        <v>0</v>
      </c>
      <c r="FV383">
        <v>0</v>
      </c>
      <c r="FW383">
        <v>1</v>
      </c>
      <c r="FX383">
        <v>0</v>
      </c>
      <c r="FY383">
        <v>-3.8302450000000002E-2</v>
      </c>
      <c r="FZ383">
        <v>8.1209990000000003E-3</v>
      </c>
      <c r="GA383">
        <v>0</v>
      </c>
      <c r="GB383">
        <v>0</v>
      </c>
      <c r="GC383">
        <v>0</v>
      </c>
      <c r="GD383">
        <v>1</v>
      </c>
      <c r="GK383">
        <v>0</v>
      </c>
      <c r="GL383">
        <v>0</v>
      </c>
      <c r="GM383">
        <v>0</v>
      </c>
      <c r="GN383">
        <v>1</v>
      </c>
      <c r="GO383">
        <v>0</v>
      </c>
      <c r="GP383">
        <v>1</v>
      </c>
      <c r="GQ383">
        <v>0</v>
      </c>
      <c r="GR383">
        <v>0</v>
      </c>
      <c r="GS383">
        <v>0</v>
      </c>
      <c r="GT383">
        <v>0</v>
      </c>
      <c r="GU383">
        <v>1</v>
      </c>
      <c r="GV383">
        <v>0</v>
      </c>
      <c r="GW383">
        <v>0</v>
      </c>
      <c r="GY383">
        <v>0.115061571</v>
      </c>
      <c r="GZ383">
        <v>8.9203600000000004E-3</v>
      </c>
      <c r="HA383">
        <v>0</v>
      </c>
      <c r="HB383">
        <v>0</v>
      </c>
      <c r="HC383">
        <v>0</v>
      </c>
      <c r="HD383">
        <v>1</v>
      </c>
    </row>
    <row r="384" spans="9:212">
      <c r="I384" t="s">
        <v>264</v>
      </c>
      <c r="J384">
        <v>120</v>
      </c>
      <c r="K384">
        <v>370</v>
      </c>
      <c r="L384">
        <v>203010</v>
      </c>
      <c r="M384">
        <v>5</v>
      </c>
      <c r="N384">
        <v>3</v>
      </c>
      <c r="O384">
        <v>0</v>
      </c>
      <c r="P384">
        <v>24286.9175</v>
      </c>
      <c r="Q384">
        <v>180.63550000000001</v>
      </c>
      <c r="R384">
        <v>275.1195487</v>
      </c>
      <c r="S384">
        <v>0</v>
      </c>
      <c r="T384">
        <v>0</v>
      </c>
      <c r="U384">
        <v>0.134094407</v>
      </c>
      <c r="V384">
        <v>120</v>
      </c>
      <c r="W384">
        <v>5</v>
      </c>
      <c r="X384">
        <v>115</v>
      </c>
      <c r="Y384">
        <v>786.5363959</v>
      </c>
      <c r="Z384">
        <v>18946.666669999999</v>
      </c>
      <c r="AA384">
        <v>0.20724841699999999</v>
      </c>
      <c r="AB384">
        <v>228.0508561</v>
      </c>
      <c r="AC384">
        <v>0</v>
      </c>
      <c r="AD384">
        <v>3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24286.9175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F384" t="s">
        <v>265</v>
      </c>
      <c r="BG384">
        <v>0</v>
      </c>
      <c r="BH384">
        <v>203010</v>
      </c>
      <c r="BI384">
        <v>370</v>
      </c>
      <c r="BJ384">
        <v>115</v>
      </c>
      <c r="BK384">
        <v>8095.6391670000003</v>
      </c>
      <c r="BL384">
        <v>-228.0508561</v>
      </c>
      <c r="BM384">
        <v>0.134094407</v>
      </c>
      <c r="BN384">
        <v>120</v>
      </c>
      <c r="BO384">
        <v>5</v>
      </c>
      <c r="BP384">
        <v>786.5363959</v>
      </c>
      <c r="BQ384">
        <v>12</v>
      </c>
      <c r="BR384" s="23">
        <v>0.21</v>
      </c>
      <c r="BS384">
        <v>10</v>
      </c>
      <c r="BU384">
        <v>0</v>
      </c>
      <c r="BV384">
        <v>0</v>
      </c>
      <c r="BY384">
        <v>0</v>
      </c>
      <c r="BZ384" s="9">
        <v>1102.31</v>
      </c>
      <c r="CA384">
        <v>-213.21</v>
      </c>
      <c r="CB384">
        <v>-14.7</v>
      </c>
      <c r="CC384">
        <v>-227.91</v>
      </c>
      <c r="CM384">
        <v>3</v>
      </c>
      <c r="CN384">
        <v>3</v>
      </c>
      <c r="CO384">
        <v>0.32</v>
      </c>
      <c r="CP384" s="9">
        <v>24286.92</v>
      </c>
      <c r="CQ384">
        <v>351.73</v>
      </c>
      <c r="CR384" s="9">
        <v>8095.64</v>
      </c>
      <c r="CS384" s="9">
        <v>1105.4000000000001</v>
      </c>
      <c r="CT384">
        <v>455.76</v>
      </c>
      <c r="CU384">
        <v>71.78</v>
      </c>
      <c r="CV384">
        <v>180.64</v>
      </c>
      <c r="CW384">
        <v>67.150000000000006</v>
      </c>
      <c r="CX384">
        <v>275.12</v>
      </c>
      <c r="CY384">
        <v>4.63</v>
      </c>
      <c r="DA384">
        <v>-2.514824795</v>
      </c>
      <c r="DB384">
        <v>2.5666231800000001</v>
      </c>
      <c r="DC384">
        <v>-2.514824795</v>
      </c>
      <c r="FK384" s="9"/>
      <c r="FO384">
        <v>2</v>
      </c>
      <c r="FR384">
        <v>1</v>
      </c>
      <c r="FS384">
        <v>0</v>
      </c>
      <c r="FT384">
        <v>1</v>
      </c>
      <c r="FU384">
        <v>0</v>
      </c>
      <c r="FV384">
        <v>0</v>
      </c>
      <c r="FW384">
        <v>1</v>
      </c>
      <c r="FX384">
        <v>0</v>
      </c>
      <c r="FY384">
        <v>-2.209829E-2</v>
      </c>
      <c r="FZ384">
        <v>7.787118E-3</v>
      </c>
      <c r="GA384">
        <v>0</v>
      </c>
      <c r="GB384">
        <v>0</v>
      </c>
      <c r="GC384">
        <v>0</v>
      </c>
      <c r="GD384">
        <v>1</v>
      </c>
      <c r="GK384">
        <v>0</v>
      </c>
      <c r="GL384">
        <v>0</v>
      </c>
      <c r="GM384">
        <v>0</v>
      </c>
      <c r="GN384">
        <v>1</v>
      </c>
      <c r="GO384">
        <v>0</v>
      </c>
      <c r="GP384">
        <v>1</v>
      </c>
      <c r="GQ384">
        <v>0</v>
      </c>
      <c r="GR384">
        <v>0</v>
      </c>
      <c r="GS384">
        <v>0</v>
      </c>
      <c r="GT384">
        <v>0</v>
      </c>
      <c r="GU384">
        <v>1</v>
      </c>
      <c r="GV384">
        <v>0</v>
      </c>
      <c r="GW384">
        <v>0</v>
      </c>
      <c r="GY384">
        <v>0.178680275</v>
      </c>
      <c r="GZ384">
        <v>9.0373629999999996E-3</v>
      </c>
      <c r="HA384">
        <v>0</v>
      </c>
      <c r="HB384">
        <v>0</v>
      </c>
      <c r="HC384">
        <v>0.2</v>
      </c>
      <c r="HD384">
        <v>0.8</v>
      </c>
    </row>
    <row r="385" spans="9:212">
      <c r="I385" t="s">
        <v>264</v>
      </c>
      <c r="J385">
        <v>120</v>
      </c>
      <c r="K385">
        <v>371</v>
      </c>
      <c r="L385">
        <v>203011</v>
      </c>
      <c r="M385">
        <v>4</v>
      </c>
      <c r="N385">
        <v>3</v>
      </c>
      <c r="O385">
        <v>0</v>
      </c>
      <c r="P385">
        <v>24106.281999999999</v>
      </c>
      <c r="Q385">
        <v>180.63550000000001</v>
      </c>
      <c r="R385">
        <v>273.11599649999999</v>
      </c>
      <c r="S385">
        <v>0</v>
      </c>
      <c r="T385">
        <v>0</v>
      </c>
      <c r="U385">
        <v>0.134094407</v>
      </c>
      <c r="V385">
        <v>120</v>
      </c>
      <c r="W385">
        <v>4</v>
      </c>
      <c r="X385">
        <v>116</v>
      </c>
      <c r="Y385">
        <v>786.5363959</v>
      </c>
      <c r="Z385">
        <v>18946.666669999999</v>
      </c>
      <c r="AA385">
        <v>0.20724841699999999</v>
      </c>
      <c r="AB385">
        <v>228.0508561</v>
      </c>
      <c r="AC385">
        <v>0</v>
      </c>
      <c r="AD385">
        <v>3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24106.281999999999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F385" t="s">
        <v>265</v>
      </c>
      <c r="BG385">
        <v>0</v>
      </c>
      <c r="BH385">
        <v>203011</v>
      </c>
      <c r="BI385">
        <v>371</v>
      </c>
      <c r="BJ385">
        <v>116</v>
      </c>
      <c r="BK385">
        <v>8035.4273329999996</v>
      </c>
      <c r="BL385">
        <v>-228.0508561</v>
      </c>
      <c r="BM385">
        <v>0.134094407</v>
      </c>
      <c r="BN385">
        <v>120</v>
      </c>
      <c r="BO385">
        <v>4</v>
      </c>
      <c r="BP385">
        <v>786.5363959</v>
      </c>
      <c r="BQ385">
        <v>12</v>
      </c>
      <c r="BR385" s="23">
        <v>0.21</v>
      </c>
      <c r="BS385">
        <v>11</v>
      </c>
      <c r="BU385">
        <v>0</v>
      </c>
      <c r="BV385">
        <v>0</v>
      </c>
      <c r="BY385">
        <v>0</v>
      </c>
      <c r="BZ385">
        <v>886.72</v>
      </c>
      <c r="CA385">
        <v>-215.59</v>
      </c>
      <c r="CB385">
        <v>-12.32</v>
      </c>
      <c r="CC385">
        <v>-227.91</v>
      </c>
      <c r="CM385">
        <v>3</v>
      </c>
      <c r="CN385">
        <v>3</v>
      </c>
      <c r="CO385">
        <v>0.18</v>
      </c>
      <c r="CP385" s="9">
        <v>24106.28</v>
      </c>
      <c r="CQ385">
        <v>162.41999999999999</v>
      </c>
      <c r="CR385" s="9">
        <v>8035.43</v>
      </c>
      <c r="CS385">
        <v>891.13</v>
      </c>
      <c r="CT385">
        <v>453.75</v>
      </c>
      <c r="CU385">
        <v>41.16</v>
      </c>
      <c r="CV385">
        <v>180.64</v>
      </c>
      <c r="CW385">
        <v>38.93</v>
      </c>
      <c r="CX385">
        <v>273.12</v>
      </c>
      <c r="CY385">
        <v>2.23</v>
      </c>
      <c r="DA385">
        <v>-4.7015819739999998</v>
      </c>
      <c r="DB385">
        <v>4.5653246530000002</v>
      </c>
      <c r="DC385">
        <v>-4.7015819739999998</v>
      </c>
      <c r="FK385" s="9"/>
      <c r="FO385">
        <v>2</v>
      </c>
      <c r="FR385">
        <v>1</v>
      </c>
      <c r="FS385">
        <v>0</v>
      </c>
      <c r="FT385">
        <v>1</v>
      </c>
      <c r="FU385">
        <v>0</v>
      </c>
      <c r="FV385">
        <v>0</v>
      </c>
      <c r="FW385">
        <v>1</v>
      </c>
      <c r="FX385">
        <v>0</v>
      </c>
      <c r="FY385">
        <v>6.1592549999999998E-3</v>
      </c>
      <c r="FZ385">
        <v>8.3846849999999994E-3</v>
      </c>
      <c r="GA385">
        <v>0</v>
      </c>
      <c r="GB385">
        <v>0</v>
      </c>
      <c r="GC385">
        <v>0</v>
      </c>
      <c r="GD385">
        <v>1</v>
      </c>
      <c r="GK385">
        <v>0</v>
      </c>
      <c r="GL385">
        <v>0</v>
      </c>
      <c r="GM385">
        <v>0</v>
      </c>
      <c r="GN385">
        <v>1</v>
      </c>
      <c r="GO385">
        <v>0</v>
      </c>
      <c r="GP385">
        <v>1</v>
      </c>
      <c r="GQ385">
        <v>0</v>
      </c>
      <c r="GR385">
        <v>0</v>
      </c>
      <c r="GS385">
        <v>0</v>
      </c>
      <c r="GT385">
        <v>0</v>
      </c>
      <c r="GU385">
        <v>1</v>
      </c>
      <c r="GV385">
        <v>0</v>
      </c>
      <c r="GW385">
        <v>0</v>
      </c>
      <c r="GY385">
        <v>-8.0769039999999993E-3</v>
      </c>
      <c r="GZ385">
        <v>7.7388370000000001E-3</v>
      </c>
      <c r="HA385">
        <v>0</v>
      </c>
      <c r="HB385">
        <v>0</v>
      </c>
      <c r="HC385">
        <v>0.4</v>
      </c>
      <c r="HD385">
        <v>0.6</v>
      </c>
    </row>
    <row r="386" spans="9:212">
      <c r="I386" t="s">
        <v>264</v>
      </c>
      <c r="J386">
        <v>120</v>
      </c>
      <c r="K386">
        <v>372</v>
      </c>
      <c r="L386">
        <v>203012</v>
      </c>
      <c r="M386">
        <v>3</v>
      </c>
      <c r="N386">
        <v>3</v>
      </c>
      <c r="O386">
        <v>0</v>
      </c>
      <c r="P386">
        <v>23925.646499999999</v>
      </c>
      <c r="Q386">
        <v>180.63550000000001</v>
      </c>
      <c r="R386">
        <v>271.11244429999999</v>
      </c>
      <c r="S386">
        <v>0</v>
      </c>
      <c r="T386">
        <v>0</v>
      </c>
      <c r="U386">
        <v>0.134094407</v>
      </c>
      <c r="V386">
        <v>120</v>
      </c>
      <c r="W386">
        <v>3</v>
      </c>
      <c r="X386">
        <v>117</v>
      </c>
      <c r="Y386">
        <v>786.5363959</v>
      </c>
      <c r="Z386">
        <v>18946.666669999999</v>
      </c>
      <c r="AA386">
        <v>0.20724841699999999</v>
      </c>
      <c r="AB386">
        <v>228.0508561</v>
      </c>
      <c r="AC386">
        <v>0</v>
      </c>
      <c r="AD386">
        <v>3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23925.646499999999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F386" t="s">
        <v>265</v>
      </c>
      <c r="BG386">
        <v>0</v>
      </c>
      <c r="BH386">
        <v>203012</v>
      </c>
      <c r="BI386">
        <v>372</v>
      </c>
      <c r="BJ386">
        <v>117</v>
      </c>
      <c r="BK386">
        <v>7975.2155000000002</v>
      </c>
      <c r="BL386">
        <v>-228.0508561</v>
      </c>
      <c r="BM386">
        <v>0.134094407</v>
      </c>
      <c r="BN386">
        <v>120</v>
      </c>
      <c r="BO386">
        <v>3</v>
      </c>
      <c r="BP386">
        <v>786.5363959</v>
      </c>
      <c r="BQ386">
        <v>12</v>
      </c>
      <c r="BR386" s="23">
        <v>0.21</v>
      </c>
      <c r="BS386">
        <v>12</v>
      </c>
      <c r="BU386">
        <v>0</v>
      </c>
      <c r="BV386">
        <v>0</v>
      </c>
      <c r="BY386">
        <v>0</v>
      </c>
      <c r="BZ386">
        <v>668.72</v>
      </c>
      <c r="CA386">
        <v>-218</v>
      </c>
      <c r="CB386">
        <v>-9.91</v>
      </c>
      <c r="CC386">
        <v>-227.91</v>
      </c>
      <c r="CM386">
        <v>3</v>
      </c>
      <c r="CN386">
        <v>3</v>
      </c>
      <c r="CO386">
        <v>0.03</v>
      </c>
      <c r="CP386" s="9">
        <v>23925.65</v>
      </c>
      <c r="CQ386">
        <v>19.440000000000001</v>
      </c>
      <c r="CR386" s="9">
        <v>7975.22</v>
      </c>
      <c r="CS386">
        <v>681.74</v>
      </c>
      <c r="CT386">
        <v>451.75</v>
      </c>
      <c r="CU386">
        <v>6.41</v>
      </c>
      <c r="CV386">
        <v>180.64</v>
      </c>
      <c r="CW386">
        <v>6.13</v>
      </c>
      <c r="CX386">
        <v>271.11</v>
      </c>
      <c r="CY386">
        <v>0.28000000000000003</v>
      </c>
      <c r="DA386">
        <v>-6.5183261730000002</v>
      </c>
      <c r="DB386">
        <v>6.564988627</v>
      </c>
      <c r="DC386">
        <v>-6.5183261730000002</v>
      </c>
      <c r="FK386" s="9"/>
      <c r="FO386">
        <v>2</v>
      </c>
      <c r="FR386">
        <v>1</v>
      </c>
      <c r="FS386">
        <v>0</v>
      </c>
      <c r="FT386">
        <v>1</v>
      </c>
      <c r="FU386">
        <v>0</v>
      </c>
      <c r="FV386">
        <v>0</v>
      </c>
      <c r="FW386">
        <v>1</v>
      </c>
      <c r="FX386">
        <v>0</v>
      </c>
      <c r="FY386">
        <v>-1.917008E-3</v>
      </c>
      <c r="FZ386">
        <v>9.7992119999999999E-3</v>
      </c>
      <c r="GA386">
        <v>0</v>
      </c>
      <c r="GB386">
        <v>0</v>
      </c>
      <c r="GC386">
        <v>0</v>
      </c>
      <c r="GD386">
        <v>1</v>
      </c>
      <c r="GK386">
        <v>0</v>
      </c>
      <c r="GL386">
        <v>0</v>
      </c>
      <c r="GM386">
        <v>0</v>
      </c>
      <c r="GN386">
        <v>1</v>
      </c>
      <c r="GO386">
        <v>0</v>
      </c>
      <c r="GP386">
        <v>1</v>
      </c>
      <c r="GQ386">
        <v>0</v>
      </c>
      <c r="GR386">
        <v>0</v>
      </c>
      <c r="GS386">
        <v>0</v>
      </c>
      <c r="GT386">
        <v>0</v>
      </c>
      <c r="GU386">
        <v>1</v>
      </c>
      <c r="GV386">
        <v>0</v>
      </c>
      <c r="GW386">
        <v>0</v>
      </c>
      <c r="GY386">
        <v>0.175178897</v>
      </c>
      <c r="GZ386">
        <v>7.4028100000000001E-3</v>
      </c>
      <c r="HA386">
        <v>0</v>
      </c>
      <c r="HB386">
        <v>0</v>
      </c>
      <c r="HC386">
        <v>0.6</v>
      </c>
      <c r="HD386">
        <v>0.4</v>
      </c>
    </row>
    <row r="387" spans="9:212">
      <c r="FK387" s="9"/>
      <c r="FO387">
        <v>2</v>
      </c>
      <c r="FR387">
        <v>1</v>
      </c>
      <c r="FS387">
        <v>0</v>
      </c>
      <c r="FT387">
        <v>1</v>
      </c>
      <c r="FU387">
        <v>0</v>
      </c>
      <c r="FV387">
        <v>0</v>
      </c>
      <c r="FW387">
        <v>1</v>
      </c>
      <c r="FX387">
        <v>0</v>
      </c>
      <c r="FY387">
        <v>0.115061571</v>
      </c>
      <c r="FZ387">
        <v>8.9203600000000004E-3</v>
      </c>
      <c r="GA387">
        <v>0</v>
      </c>
      <c r="GB387">
        <v>0</v>
      </c>
      <c r="GC387">
        <v>0</v>
      </c>
      <c r="GD387">
        <v>1</v>
      </c>
    </row>
    <row r="388" spans="9:212">
      <c r="FK388" s="9"/>
      <c r="FO388">
        <v>2</v>
      </c>
      <c r="FR388">
        <v>1</v>
      </c>
      <c r="FS388">
        <v>0</v>
      </c>
      <c r="FT388">
        <v>1</v>
      </c>
      <c r="FU388">
        <v>0</v>
      </c>
      <c r="FV388">
        <v>0</v>
      </c>
      <c r="FW388">
        <v>1</v>
      </c>
      <c r="FX388">
        <v>0</v>
      </c>
      <c r="FY388">
        <v>0.178680275</v>
      </c>
      <c r="FZ388">
        <v>9.0373629999999996E-3</v>
      </c>
      <c r="GA388">
        <v>0</v>
      </c>
      <c r="GB388">
        <v>0</v>
      </c>
      <c r="GC388">
        <v>0</v>
      </c>
      <c r="GD388">
        <v>1</v>
      </c>
    </row>
    <row r="389" spans="9:212">
      <c r="FK389" s="9"/>
      <c r="FO389">
        <v>2</v>
      </c>
      <c r="FR389">
        <v>1</v>
      </c>
      <c r="FS389">
        <v>0</v>
      </c>
      <c r="FT389">
        <v>1</v>
      </c>
      <c r="FU389">
        <v>0</v>
      </c>
      <c r="FV389">
        <v>0</v>
      </c>
      <c r="FW389">
        <v>1</v>
      </c>
      <c r="FX389">
        <v>0</v>
      </c>
      <c r="FY389">
        <v>-8.0769039999999993E-3</v>
      </c>
      <c r="FZ389">
        <v>7.7388370000000001E-3</v>
      </c>
      <c r="GA389">
        <v>0</v>
      </c>
      <c r="GB389">
        <v>0</v>
      </c>
      <c r="GC389">
        <v>0</v>
      </c>
      <c r="GD389">
        <v>1</v>
      </c>
    </row>
    <row r="390" spans="9:212">
      <c r="FK390" s="9"/>
      <c r="FO390">
        <v>2</v>
      </c>
      <c r="FR390">
        <v>1</v>
      </c>
      <c r="FS390">
        <v>0</v>
      </c>
      <c r="FT390">
        <v>1</v>
      </c>
      <c r="FU390">
        <v>0</v>
      </c>
      <c r="FV390">
        <v>0</v>
      </c>
      <c r="FW390">
        <v>1</v>
      </c>
      <c r="FX390">
        <v>0</v>
      </c>
      <c r="FY390">
        <v>0.175178897</v>
      </c>
      <c r="FZ390">
        <v>7.4028100000000001E-3</v>
      </c>
      <c r="GA390">
        <v>0</v>
      </c>
      <c r="GB390">
        <v>0</v>
      </c>
      <c r="GC390">
        <v>0</v>
      </c>
      <c r="GD390">
        <v>1</v>
      </c>
    </row>
    <row r="391" spans="9:212">
      <c r="FK391" s="9"/>
      <c r="FO391">
        <v>2</v>
      </c>
      <c r="FR391">
        <v>1</v>
      </c>
      <c r="FS391">
        <v>0</v>
      </c>
      <c r="FT391">
        <v>1</v>
      </c>
      <c r="FU391">
        <v>0</v>
      </c>
      <c r="FV391">
        <v>0</v>
      </c>
      <c r="FW391">
        <v>1</v>
      </c>
      <c r="FX391">
        <v>0</v>
      </c>
      <c r="FY391">
        <v>-0.16715345700000001</v>
      </c>
      <c r="FZ391">
        <v>8.4753320000000004E-3</v>
      </c>
      <c r="GA391">
        <v>0</v>
      </c>
      <c r="GB391">
        <v>0</v>
      </c>
      <c r="GC391">
        <v>0</v>
      </c>
      <c r="GD391">
        <v>1</v>
      </c>
    </row>
    <row r="392" spans="9:212">
      <c r="FK392" s="9"/>
      <c r="FO392">
        <v>2</v>
      </c>
      <c r="FR392">
        <v>1</v>
      </c>
      <c r="FS392">
        <v>0</v>
      </c>
      <c r="FT392">
        <v>1</v>
      </c>
      <c r="FU392">
        <v>0</v>
      </c>
      <c r="FV392">
        <v>0</v>
      </c>
      <c r="FW392">
        <v>1</v>
      </c>
      <c r="FX392">
        <v>0</v>
      </c>
      <c r="FY392">
        <v>-0.11834704</v>
      </c>
      <c r="FZ392">
        <v>8.7856219999999999E-3</v>
      </c>
      <c r="GA392">
        <v>0</v>
      </c>
      <c r="GB392">
        <v>0</v>
      </c>
      <c r="GC392">
        <v>0</v>
      </c>
      <c r="GD392">
        <v>1</v>
      </c>
    </row>
    <row r="393" spans="9:212">
      <c r="FO393">
        <v>2</v>
      </c>
      <c r="FR393">
        <v>1</v>
      </c>
      <c r="FS393">
        <v>0</v>
      </c>
      <c r="FT393">
        <v>1</v>
      </c>
      <c r="FU393">
        <v>0</v>
      </c>
      <c r="FV393">
        <v>0</v>
      </c>
      <c r="FW393">
        <v>1</v>
      </c>
      <c r="FX393">
        <v>0</v>
      </c>
      <c r="FY393">
        <v>-1.1124261E-2</v>
      </c>
      <c r="FZ393">
        <v>1.1126319000000001E-2</v>
      </c>
      <c r="GA393">
        <v>0</v>
      </c>
      <c r="GB393">
        <v>0</v>
      </c>
      <c r="GC393">
        <v>0</v>
      </c>
      <c r="GD393">
        <v>1</v>
      </c>
    </row>
    <row r="394" spans="9:212">
      <c r="FO394">
        <v>2</v>
      </c>
      <c r="FR394">
        <v>1</v>
      </c>
      <c r="FS394">
        <v>0</v>
      </c>
      <c r="FT394">
        <v>1</v>
      </c>
      <c r="FU394">
        <v>0</v>
      </c>
      <c r="FV394">
        <v>0</v>
      </c>
      <c r="FW394">
        <v>1</v>
      </c>
      <c r="FX394">
        <v>0</v>
      </c>
      <c r="FY394">
        <v>-0.178335243</v>
      </c>
      <c r="FZ394">
        <v>8.9097610000000004E-3</v>
      </c>
      <c r="GA394">
        <v>0</v>
      </c>
      <c r="GB394">
        <v>0</v>
      </c>
      <c r="GC394">
        <v>0</v>
      </c>
      <c r="GD394">
        <v>1</v>
      </c>
    </row>
    <row r="395" spans="9:212">
      <c r="FO395">
        <v>2</v>
      </c>
      <c r="FR395">
        <v>1</v>
      </c>
      <c r="FS395">
        <v>0</v>
      </c>
      <c r="FT395">
        <v>1</v>
      </c>
      <c r="FU395">
        <v>0</v>
      </c>
      <c r="FV395">
        <v>0</v>
      </c>
      <c r="FW395">
        <v>1</v>
      </c>
      <c r="FX395">
        <v>0</v>
      </c>
      <c r="FY395">
        <v>-3.8302450000000002E-2</v>
      </c>
      <c r="FZ395">
        <v>8.1209990000000003E-3</v>
      </c>
      <c r="GA395">
        <v>0</v>
      </c>
      <c r="GB395">
        <v>0</v>
      </c>
      <c r="GC395">
        <v>0</v>
      </c>
      <c r="GD395">
        <v>1</v>
      </c>
    </row>
    <row r="396" spans="9:212">
      <c r="FO396">
        <v>2</v>
      </c>
      <c r="FR396">
        <v>1</v>
      </c>
      <c r="FS396">
        <v>0</v>
      </c>
      <c r="FT396">
        <v>1</v>
      </c>
      <c r="FU396">
        <v>0</v>
      </c>
      <c r="FV396">
        <v>0</v>
      </c>
      <c r="FW396">
        <v>1</v>
      </c>
      <c r="FX396">
        <v>0</v>
      </c>
      <c r="FY396">
        <v>-2.209829E-2</v>
      </c>
      <c r="FZ396">
        <v>7.787118E-3</v>
      </c>
      <c r="GA396">
        <v>0</v>
      </c>
      <c r="GB396">
        <v>0</v>
      </c>
      <c r="GC396">
        <v>0</v>
      </c>
      <c r="GD396">
        <v>1</v>
      </c>
    </row>
    <row r="397" spans="9:212">
      <c r="FO397">
        <v>2</v>
      </c>
      <c r="FR397">
        <v>1</v>
      </c>
      <c r="FS397">
        <v>0</v>
      </c>
      <c r="FT397">
        <v>1</v>
      </c>
      <c r="FU397">
        <v>0</v>
      </c>
      <c r="FV397">
        <v>0</v>
      </c>
      <c r="FW397">
        <v>1</v>
      </c>
      <c r="FX397">
        <v>0</v>
      </c>
      <c r="FY397">
        <v>6.1592549999999998E-3</v>
      </c>
      <c r="FZ397">
        <v>8.3846849999999994E-3</v>
      </c>
      <c r="GA397">
        <v>0</v>
      </c>
      <c r="GB397">
        <v>0</v>
      </c>
      <c r="GC397">
        <v>0</v>
      </c>
      <c r="GD397">
        <v>1</v>
      </c>
    </row>
    <row r="398" spans="9:212">
      <c r="FO398">
        <v>2</v>
      </c>
      <c r="FR398">
        <v>1</v>
      </c>
      <c r="FS398">
        <v>0</v>
      </c>
      <c r="FT398">
        <v>1</v>
      </c>
      <c r="FU398">
        <v>0</v>
      </c>
      <c r="FV398">
        <v>0</v>
      </c>
      <c r="FW398">
        <v>1</v>
      </c>
      <c r="FX398">
        <v>0</v>
      </c>
      <c r="FY398">
        <v>-1.917008E-3</v>
      </c>
      <c r="FZ398">
        <v>9.7992119999999999E-3</v>
      </c>
      <c r="GA398">
        <v>0</v>
      </c>
      <c r="GB398">
        <v>0</v>
      </c>
      <c r="GC398">
        <v>0</v>
      </c>
      <c r="GD398">
        <v>1</v>
      </c>
    </row>
    <row r="399" spans="9:212">
      <c r="FO399">
        <v>2</v>
      </c>
      <c r="FR399">
        <v>1</v>
      </c>
      <c r="FS399">
        <v>0</v>
      </c>
      <c r="FT399">
        <v>1</v>
      </c>
      <c r="FU399">
        <v>0</v>
      </c>
      <c r="FV399">
        <v>0</v>
      </c>
      <c r="FW399">
        <v>1</v>
      </c>
      <c r="FX399">
        <v>0</v>
      </c>
      <c r="FY399">
        <v>0.115061571</v>
      </c>
      <c r="FZ399">
        <v>8.9203600000000004E-3</v>
      </c>
      <c r="GA399">
        <v>0</v>
      </c>
      <c r="GB399">
        <v>0</v>
      </c>
      <c r="GC399">
        <v>0</v>
      </c>
      <c r="GD399">
        <v>1</v>
      </c>
    </row>
    <row r="400" spans="9:212">
      <c r="FO400">
        <v>2</v>
      </c>
      <c r="FR400">
        <v>1</v>
      </c>
      <c r="FS400">
        <v>0</v>
      </c>
      <c r="FT400">
        <v>1</v>
      </c>
      <c r="FU400">
        <v>0</v>
      </c>
      <c r="FV400">
        <v>0</v>
      </c>
      <c r="FW400">
        <v>1</v>
      </c>
      <c r="FX400">
        <v>0</v>
      </c>
      <c r="FY400">
        <v>0.178680275</v>
      </c>
      <c r="FZ400">
        <v>9.0373629999999996E-3</v>
      </c>
      <c r="GA400">
        <v>0</v>
      </c>
      <c r="GB400">
        <v>0.2</v>
      </c>
      <c r="GC400">
        <v>0</v>
      </c>
      <c r="GD400">
        <v>1</v>
      </c>
    </row>
    <row r="401" spans="116:186">
      <c r="FO401">
        <v>2</v>
      </c>
      <c r="FR401">
        <v>1</v>
      </c>
      <c r="FS401">
        <v>0</v>
      </c>
      <c r="FT401">
        <v>1</v>
      </c>
      <c r="FU401">
        <v>0</v>
      </c>
      <c r="FV401">
        <v>0</v>
      </c>
      <c r="FW401">
        <v>1</v>
      </c>
      <c r="FX401">
        <v>0</v>
      </c>
      <c r="FY401">
        <v>-8.0769039999999993E-3</v>
      </c>
      <c r="FZ401">
        <v>7.7388370000000001E-3</v>
      </c>
      <c r="GA401">
        <v>0</v>
      </c>
      <c r="GB401">
        <v>0.4</v>
      </c>
      <c r="GC401">
        <v>0</v>
      </c>
      <c r="GD401">
        <v>1</v>
      </c>
    </row>
    <row r="402" spans="116:186">
      <c r="FO402">
        <v>2</v>
      </c>
      <c r="FR402">
        <v>1</v>
      </c>
      <c r="FS402">
        <v>0</v>
      </c>
      <c r="FT402">
        <v>1</v>
      </c>
      <c r="FU402">
        <v>0</v>
      </c>
      <c r="FV402">
        <v>0</v>
      </c>
      <c r="FW402">
        <v>1</v>
      </c>
      <c r="FX402">
        <v>0</v>
      </c>
      <c r="FY402">
        <v>0.175178897</v>
      </c>
      <c r="FZ402">
        <v>7.4028100000000001E-3</v>
      </c>
      <c r="GA402">
        <v>0</v>
      </c>
      <c r="GB402">
        <v>0.6</v>
      </c>
      <c r="GC402">
        <v>0</v>
      </c>
      <c r="GD402">
        <v>1</v>
      </c>
    </row>
    <row r="411" spans="116:186">
      <c r="DL411" t="s">
        <v>175</v>
      </c>
      <c r="DM411" t="s">
        <v>176</v>
      </c>
      <c r="DN411" t="s">
        <v>177</v>
      </c>
      <c r="DO411" t="s">
        <v>178</v>
      </c>
      <c r="DP411" t="s">
        <v>179</v>
      </c>
      <c r="DQ411" t="s">
        <v>180</v>
      </c>
      <c r="DR411" t="s">
        <v>181</v>
      </c>
      <c r="DS411" t="s">
        <v>182</v>
      </c>
      <c r="DT411" t="s">
        <v>183</v>
      </c>
      <c r="DU411" t="s">
        <v>184</v>
      </c>
      <c r="DV411" t="s">
        <v>185</v>
      </c>
      <c r="DW411" t="s">
        <v>186</v>
      </c>
      <c r="DX411" t="s">
        <v>187</v>
      </c>
      <c r="DY411" t="s">
        <v>188</v>
      </c>
      <c r="DZ411" t="s">
        <v>189</v>
      </c>
      <c r="EA411" t="s">
        <v>190</v>
      </c>
      <c r="EB411" t="s">
        <v>191</v>
      </c>
      <c r="EC411" t="s">
        <v>192</v>
      </c>
      <c r="ED411" t="s">
        <v>193</v>
      </c>
      <c r="EE411" t="s">
        <v>194</v>
      </c>
      <c r="EF411" t="s">
        <v>195</v>
      </c>
      <c r="EG411" t="s">
        <v>196</v>
      </c>
      <c r="EH411" t="s">
        <v>197</v>
      </c>
      <c r="EI411" t="s">
        <v>198</v>
      </c>
      <c r="EJ411" t="s">
        <v>199</v>
      </c>
      <c r="EK411" t="s">
        <v>200</v>
      </c>
      <c r="EL411" t="s">
        <v>201</v>
      </c>
      <c r="EM411" t="s">
        <v>202</v>
      </c>
      <c r="EN411" t="s">
        <v>203</v>
      </c>
      <c r="EO411" t="s">
        <v>204</v>
      </c>
      <c r="EP411" t="s">
        <v>205</v>
      </c>
      <c r="EQ411" t="s">
        <v>206</v>
      </c>
      <c r="ER411" t="s">
        <v>207</v>
      </c>
      <c r="ES411" t="s">
        <v>208</v>
      </c>
      <c r="ET411" t="s">
        <v>209</v>
      </c>
      <c r="EU411" t="s">
        <v>210</v>
      </c>
      <c r="EV411" t="s">
        <v>211</v>
      </c>
      <c r="EW411" t="s">
        <v>212</v>
      </c>
      <c r="EX411" t="s">
        <v>213</v>
      </c>
      <c r="EY411" t="s">
        <v>214</v>
      </c>
      <c r="EZ411" t="s">
        <v>215</v>
      </c>
      <c r="FA411" t="s">
        <v>216</v>
      </c>
      <c r="FB411" t="s">
        <v>217</v>
      </c>
      <c r="FC411" t="s">
        <v>218</v>
      </c>
      <c r="FD411" t="s">
        <v>219</v>
      </c>
      <c r="FE411" t="s">
        <v>220</v>
      </c>
      <c r="FF411" t="s">
        <v>221</v>
      </c>
      <c r="FG411" t="s">
        <v>222</v>
      </c>
      <c r="FH411" t="s">
        <v>223</v>
      </c>
      <c r="FI411" t="s">
        <v>224</v>
      </c>
      <c r="FJ411" t="s">
        <v>225</v>
      </c>
      <c r="FK411" t="s">
        <v>226</v>
      </c>
      <c r="FL411" t="s">
        <v>227</v>
      </c>
      <c r="FM411" t="s">
        <v>228</v>
      </c>
    </row>
    <row r="412" spans="116:186">
      <c r="DL412">
        <v>0</v>
      </c>
      <c r="DM412">
        <v>1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4561.25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1</v>
      </c>
      <c r="FI412" t="s">
        <v>113</v>
      </c>
      <c r="FJ412" t="s">
        <v>113</v>
      </c>
      <c r="FK412" s="9">
        <v>4561.25</v>
      </c>
      <c r="FL412" t="s">
        <v>113</v>
      </c>
      <c r="FM412" t="s">
        <v>113</v>
      </c>
    </row>
    <row r="413" spans="116:186">
      <c r="DL413">
        <v>0</v>
      </c>
      <c r="DM413">
        <v>0.97940000000000005</v>
      </c>
      <c r="DN413">
        <v>5.5199999999999997E-3</v>
      </c>
      <c r="DO413">
        <v>7.7999999999999999E-4</v>
      </c>
      <c r="DP413">
        <v>1.4999999999999999E-4</v>
      </c>
      <c r="DQ413">
        <v>2.0000000000000002E-5</v>
      </c>
      <c r="DR413">
        <v>8.0000000000000007E-5</v>
      </c>
      <c r="DS413">
        <v>2.3000000000000001E-4</v>
      </c>
      <c r="DT413">
        <v>1.3820000000000001E-2</v>
      </c>
      <c r="DU413">
        <v>0</v>
      </c>
      <c r="DV413">
        <v>0</v>
      </c>
      <c r="DW413">
        <v>0</v>
      </c>
      <c r="DX413">
        <v>0</v>
      </c>
      <c r="DY413">
        <v>4309.66986</v>
      </c>
      <c r="DZ413">
        <v>25.193650000000002</v>
      </c>
      <c r="EA413">
        <v>3.5495899999999998</v>
      </c>
      <c r="EB413">
        <v>0.67971000000000004</v>
      </c>
      <c r="EC413">
        <v>7.5520000000000004E-2</v>
      </c>
      <c r="ED413">
        <v>0.37762000000000001</v>
      </c>
      <c r="EE413">
        <v>1.0607899999999999</v>
      </c>
      <c r="EF413">
        <v>63.041849999999997</v>
      </c>
      <c r="EG413">
        <v>0</v>
      </c>
      <c r="EH413">
        <v>0</v>
      </c>
      <c r="EI413">
        <v>0</v>
      </c>
      <c r="EJ413">
        <v>0</v>
      </c>
      <c r="EK413">
        <v>157.6014261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63.2491159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0.98586300000000004</v>
      </c>
      <c r="FI413" t="s">
        <v>113</v>
      </c>
      <c r="FJ413" t="s">
        <v>113</v>
      </c>
      <c r="FK413" s="9">
        <v>4339.1683270000003</v>
      </c>
      <c r="FL413" t="s">
        <v>113</v>
      </c>
      <c r="FM413" t="s">
        <v>113</v>
      </c>
    </row>
    <row r="414" spans="116:186">
      <c r="DL414">
        <v>0</v>
      </c>
      <c r="DM414">
        <v>0.95936999999999995</v>
      </c>
      <c r="DN414">
        <v>6.6699999999999997E-3</v>
      </c>
      <c r="DO414">
        <v>4.79E-3</v>
      </c>
      <c r="DP414">
        <v>8.9999999999999998E-4</v>
      </c>
      <c r="DQ414">
        <v>5.0000000000000002E-5</v>
      </c>
      <c r="DR414">
        <v>9.0000000000000006E-5</v>
      </c>
      <c r="DS414">
        <v>4.4999999999999999E-4</v>
      </c>
      <c r="DT414">
        <v>1.354E-2</v>
      </c>
      <c r="DU414">
        <v>8.0000000000000007E-5</v>
      </c>
      <c r="DV414">
        <v>2.3000000000000001E-4</v>
      </c>
      <c r="DW414">
        <v>1.3820000000000001E-2</v>
      </c>
      <c r="DX414">
        <v>0</v>
      </c>
      <c r="DY414">
        <v>4065.0016000000001</v>
      </c>
      <c r="DZ414">
        <v>29.343889999999998</v>
      </c>
      <c r="EA414">
        <v>21.703959999999999</v>
      </c>
      <c r="EB414">
        <v>4.1025200000000002</v>
      </c>
      <c r="EC414">
        <v>0.23774999999999999</v>
      </c>
      <c r="ED414">
        <v>0.40322000000000002</v>
      </c>
      <c r="EE414">
        <v>1.99674</v>
      </c>
      <c r="EF414">
        <v>59.589179999999999</v>
      </c>
      <c r="EG414">
        <v>0.37762000000000001</v>
      </c>
      <c r="EH414">
        <v>1.0607899999999999</v>
      </c>
      <c r="EI414">
        <v>63.041849999999997</v>
      </c>
      <c r="EJ414">
        <v>0</v>
      </c>
      <c r="EK414">
        <v>156.71760560000001</v>
      </c>
      <c r="EL414">
        <v>7.1881561999999996E-2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59.831512719999999</v>
      </c>
      <c r="EX414">
        <v>2.8847741999999999E-2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0.97178399999999998</v>
      </c>
      <c r="FI414" t="s">
        <v>113</v>
      </c>
      <c r="FJ414" t="s">
        <v>113</v>
      </c>
      <c r="FK414" s="9">
        <v>4120.3897040000002</v>
      </c>
      <c r="FL414" t="s">
        <v>113</v>
      </c>
      <c r="FM414" t="s">
        <v>113</v>
      </c>
    </row>
    <row r="415" spans="116:186">
      <c r="DL415">
        <v>0</v>
      </c>
      <c r="DM415">
        <v>0.94020000000000004</v>
      </c>
      <c r="DN415">
        <v>6.8199999999999997E-3</v>
      </c>
      <c r="DO415">
        <v>5.9100000000000003E-3</v>
      </c>
      <c r="DP415">
        <v>4.1000000000000003E-3</v>
      </c>
      <c r="DQ415">
        <v>8.0000000000000007E-5</v>
      </c>
      <c r="DR415">
        <v>1E-4</v>
      </c>
      <c r="DS415">
        <v>1.2999999999999999E-3</v>
      </c>
      <c r="DT415">
        <v>1.328E-2</v>
      </c>
      <c r="DU415">
        <v>1.7000000000000001E-4</v>
      </c>
      <c r="DV415">
        <v>6.8000000000000005E-4</v>
      </c>
      <c r="DW415">
        <v>2.7359999999999999E-2</v>
      </c>
      <c r="DX415">
        <v>0</v>
      </c>
      <c r="DY415">
        <v>3828.1422600000001</v>
      </c>
      <c r="DZ415">
        <v>28.886510000000001</v>
      </c>
      <c r="EA415">
        <v>25.877459999999999</v>
      </c>
      <c r="EB415">
        <v>18.547889999999999</v>
      </c>
      <c r="EC415">
        <v>0.35854000000000003</v>
      </c>
      <c r="ED415">
        <v>0.41438000000000003</v>
      </c>
      <c r="EE415">
        <v>5.80558</v>
      </c>
      <c r="EF415">
        <v>56.283230000000003</v>
      </c>
      <c r="EG415">
        <v>0.78083999999999998</v>
      </c>
      <c r="EH415">
        <v>3.0575199999999998</v>
      </c>
      <c r="EI415">
        <v>122.63102000000001</v>
      </c>
      <c r="EJ415">
        <v>0</v>
      </c>
      <c r="EK415">
        <v>155.89667</v>
      </c>
      <c r="EL415">
        <v>0.116074102</v>
      </c>
      <c r="EM415">
        <v>6.1095317000000003E-2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56.514610419999997</v>
      </c>
      <c r="EX415">
        <v>4.4613235000000001E-2</v>
      </c>
      <c r="EY415">
        <v>2.4518971000000001E-2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0.95710899999999999</v>
      </c>
      <c r="FI415" t="s">
        <v>113</v>
      </c>
      <c r="FJ415" t="s">
        <v>113</v>
      </c>
      <c r="FK415" s="9">
        <v>3901.8126659999998</v>
      </c>
      <c r="FL415" t="s">
        <v>113</v>
      </c>
      <c r="FM415" t="s">
        <v>113</v>
      </c>
    </row>
    <row r="416" spans="116:186">
      <c r="DL416">
        <v>0</v>
      </c>
      <c r="DM416">
        <v>0.92142000000000002</v>
      </c>
      <c r="DN416">
        <v>6.9199999999999999E-3</v>
      </c>
      <c r="DO416">
        <v>6.1199999999999996E-3</v>
      </c>
      <c r="DP416">
        <v>5.1399999999999996E-3</v>
      </c>
      <c r="DQ416">
        <v>1E-4</v>
      </c>
      <c r="DR416">
        <v>1E-4</v>
      </c>
      <c r="DS416">
        <v>4.28E-3</v>
      </c>
      <c r="DT416">
        <v>1.303E-2</v>
      </c>
      <c r="DU416">
        <v>2.7E-4</v>
      </c>
      <c r="DV416">
        <v>1.98E-3</v>
      </c>
      <c r="DW416">
        <v>4.0640000000000003E-2</v>
      </c>
      <c r="DX416">
        <v>0</v>
      </c>
      <c r="DY416">
        <v>3597.0250999999998</v>
      </c>
      <c r="DZ416">
        <v>28.179099999999998</v>
      </c>
      <c r="EA416">
        <v>25.79241</v>
      </c>
      <c r="EB416">
        <v>22.417020000000001</v>
      </c>
      <c r="EC416">
        <v>0.43353000000000003</v>
      </c>
      <c r="ED416">
        <v>0.42881999999999998</v>
      </c>
      <c r="EE416">
        <v>19.171800000000001</v>
      </c>
      <c r="EF416">
        <v>53.057589999999998</v>
      </c>
      <c r="EG416">
        <v>1.1952199999999999</v>
      </c>
      <c r="EH416">
        <v>8.8630999999999993</v>
      </c>
      <c r="EI416">
        <v>178.91426000000001</v>
      </c>
      <c r="EJ416">
        <v>0</v>
      </c>
      <c r="EK416">
        <v>155.04430120000001</v>
      </c>
      <c r="EL416">
        <v>0.14418705500000001</v>
      </c>
      <c r="EM416">
        <v>8.7737535000000005E-2</v>
      </c>
      <c r="EN416">
        <v>3.1076979000000001E-2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53.259531080000002</v>
      </c>
      <c r="EX416">
        <v>5.2983245999999998E-2</v>
      </c>
      <c r="EY416">
        <v>3.3618668999999997E-2</v>
      </c>
      <c r="EZ416">
        <v>1.2471914000000001E-2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0.93970100000000001</v>
      </c>
      <c r="FI416" t="s">
        <v>113</v>
      </c>
      <c r="FJ416" t="s">
        <v>113</v>
      </c>
      <c r="FK416" s="9">
        <v>3673.8471500000001</v>
      </c>
      <c r="FL416" t="s">
        <v>113</v>
      </c>
      <c r="FM416" t="s">
        <v>113</v>
      </c>
    </row>
    <row r="417" spans="116:169">
      <c r="DL417">
        <v>0</v>
      </c>
      <c r="DM417">
        <v>0.90315000000000001</v>
      </c>
      <c r="DN417">
        <v>6.77E-3</v>
      </c>
      <c r="DO417">
        <v>6.2100000000000002E-3</v>
      </c>
      <c r="DP417">
        <v>5.3499999999999997E-3</v>
      </c>
      <c r="DQ417">
        <v>1.1E-4</v>
      </c>
      <c r="DR417">
        <v>1E-4</v>
      </c>
      <c r="DS417">
        <v>5.2199999999999998E-3</v>
      </c>
      <c r="DT417">
        <v>1.2789999999999999E-2</v>
      </c>
      <c r="DU417">
        <v>3.6999999999999999E-4</v>
      </c>
      <c r="DV417">
        <v>6.2500000000000003E-3</v>
      </c>
      <c r="DW417">
        <v>5.3670000000000002E-2</v>
      </c>
      <c r="DX417">
        <v>0</v>
      </c>
      <c r="DY417">
        <v>3371.9311699999998</v>
      </c>
      <c r="DZ417">
        <v>26.42117</v>
      </c>
      <c r="EA417">
        <v>25.127970000000001</v>
      </c>
      <c r="EB417">
        <v>22.471509999999999</v>
      </c>
      <c r="EC417">
        <v>0.44174000000000002</v>
      </c>
      <c r="ED417">
        <v>0.41674</v>
      </c>
      <c r="EE417">
        <v>22.639890000000001</v>
      </c>
      <c r="EF417">
        <v>49.941380000000002</v>
      </c>
      <c r="EG417">
        <v>1.6240399999999999</v>
      </c>
      <c r="EH417">
        <v>28.03491</v>
      </c>
      <c r="EI417">
        <v>231.97183999999999</v>
      </c>
      <c r="EJ417">
        <v>0</v>
      </c>
      <c r="EK417">
        <v>154.1632678</v>
      </c>
      <c r="EL417">
        <v>0.157123814</v>
      </c>
      <c r="EM417">
        <v>9.5752548000000007E-2</v>
      </c>
      <c r="EN417">
        <v>3.9446662E-2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50.067146719999997</v>
      </c>
      <c r="EX417">
        <v>5.4984491000000003E-2</v>
      </c>
      <c r="EY417">
        <v>3.4895613999999998E-2</v>
      </c>
      <c r="EZ417">
        <v>1.5059151E-2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0.92158300000000004</v>
      </c>
      <c r="FI417" t="s">
        <v>113</v>
      </c>
      <c r="FJ417" t="s">
        <v>113</v>
      </c>
      <c r="FK417" s="9">
        <v>3446.393552</v>
      </c>
      <c r="FL417" t="s">
        <v>113</v>
      </c>
      <c r="FM417" t="s">
        <v>113</v>
      </c>
    </row>
    <row r="418" spans="116:169">
      <c r="DL418">
        <v>0</v>
      </c>
      <c r="DM418">
        <v>0.88453000000000004</v>
      </c>
      <c r="DN418">
        <v>7.3699999999999998E-3</v>
      </c>
      <c r="DO418">
        <v>6.0899999999999999E-3</v>
      </c>
      <c r="DP418">
        <v>5.4200000000000003E-3</v>
      </c>
      <c r="DQ418">
        <v>1.1E-4</v>
      </c>
      <c r="DR418">
        <v>1E-4</v>
      </c>
      <c r="DS418">
        <v>5.45E-3</v>
      </c>
      <c r="DT418">
        <v>1.252E-2</v>
      </c>
      <c r="DU418">
        <v>4.8000000000000001E-4</v>
      </c>
      <c r="DV418">
        <v>1.1480000000000001E-2</v>
      </c>
      <c r="DW418">
        <v>6.6460000000000005E-2</v>
      </c>
      <c r="DX418">
        <v>0</v>
      </c>
      <c r="DY418">
        <v>3149.6579999999999</v>
      </c>
      <c r="DZ418">
        <v>27.52262</v>
      </c>
      <c r="EA418">
        <v>23.636140000000001</v>
      </c>
      <c r="EB418">
        <v>21.872389999999999</v>
      </c>
      <c r="EC418">
        <v>0.42481000000000002</v>
      </c>
      <c r="ED418">
        <v>0.39445999999999998</v>
      </c>
      <c r="EE418">
        <v>22.71086</v>
      </c>
      <c r="EF418">
        <v>46.741680000000002</v>
      </c>
      <c r="EG418">
        <v>2.0407899999999999</v>
      </c>
      <c r="EH418">
        <v>50.674799999999998</v>
      </c>
      <c r="EI418">
        <v>281.91322000000002</v>
      </c>
      <c r="EJ418">
        <v>0</v>
      </c>
      <c r="EK418">
        <v>153.1326876</v>
      </c>
      <c r="EL418">
        <v>0.15925476299999999</v>
      </c>
      <c r="EM418">
        <v>9.8991966000000001E-2</v>
      </c>
      <c r="EN418">
        <v>4.1651702999999998E-2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46.900713699999997</v>
      </c>
      <c r="EX418">
        <v>5.2767746999999997E-2</v>
      </c>
      <c r="EY418">
        <v>3.4195396000000003E-2</v>
      </c>
      <c r="EZ418">
        <v>1.5097473E-2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0.90351700000000001</v>
      </c>
      <c r="FI418" t="s">
        <v>113</v>
      </c>
      <c r="FJ418" t="s">
        <v>113</v>
      </c>
      <c r="FK418" s="9">
        <v>3223.1139629999998</v>
      </c>
      <c r="FL418" t="s">
        <v>113</v>
      </c>
      <c r="FM418" t="s">
        <v>113</v>
      </c>
    </row>
    <row r="419" spans="116:169">
      <c r="DL419">
        <v>0</v>
      </c>
      <c r="DM419">
        <v>0.86597000000000002</v>
      </c>
      <c r="DN419">
        <v>7.7099999999999998E-3</v>
      </c>
      <c r="DO419">
        <v>6.4999999999999997E-3</v>
      </c>
      <c r="DP419">
        <v>5.3499999999999997E-3</v>
      </c>
      <c r="DQ419">
        <v>1.1E-4</v>
      </c>
      <c r="DR419">
        <v>1E-4</v>
      </c>
      <c r="DS419">
        <v>5.5199999999999997E-3</v>
      </c>
      <c r="DT419">
        <v>1.226E-2</v>
      </c>
      <c r="DU419">
        <v>5.8E-4</v>
      </c>
      <c r="DV419">
        <v>1.6920000000000001E-2</v>
      </c>
      <c r="DW419">
        <v>7.8979999999999995E-2</v>
      </c>
      <c r="DX419">
        <v>0</v>
      </c>
      <c r="DY419">
        <v>2931.9460100000001</v>
      </c>
      <c r="DZ419">
        <v>27.437519999999999</v>
      </c>
      <c r="EA419">
        <v>24.130099999999999</v>
      </c>
      <c r="EB419">
        <v>20.67014</v>
      </c>
      <c r="EC419">
        <v>0.41788999999999998</v>
      </c>
      <c r="ED419">
        <v>0.37508999999999998</v>
      </c>
      <c r="EE419">
        <v>22.1021</v>
      </c>
      <c r="EF419">
        <v>43.656660000000002</v>
      </c>
      <c r="EG419">
        <v>2.4352399999999998</v>
      </c>
      <c r="EH419">
        <v>73.385660000000001</v>
      </c>
      <c r="EI419">
        <v>328.6549</v>
      </c>
      <c r="EJ419">
        <v>0</v>
      </c>
      <c r="EK419">
        <v>152.0674281</v>
      </c>
      <c r="EL419">
        <v>0.16912792800000001</v>
      </c>
      <c r="EM419">
        <v>9.9084221E-2</v>
      </c>
      <c r="EN419">
        <v>4.2803164999999997E-2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43.801775419999998</v>
      </c>
      <c r="EX419">
        <v>5.2842898999999999E-2</v>
      </c>
      <c r="EY419">
        <v>3.2370686000000003E-2</v>
      </c>
      <c r="EZ419">
        <v>1.4700684E-2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0.88563700000000001</v>
      </c>
      <c r="FI419" t="s">
        <v>113</v>
      </c>
      <c r="FJ419" t="s">
        <v>113</v>
      </c>
      <c r="FK419" s="9">
        <v>3004.6016639999998</v>
      </c>
      <c r="FL419" t="s">
        <v>113</v>
      </c>
      <c r="FM419" t="s">
        <v>113</v>
      </c>
    </row>
    <row r="420" spans="116:169">
      <c r="DL420">
        <v>0</v>
      </c>
      <c r="DM420">
        <v>0.84913000000000005</v>
      </c>
      <c r="DN420">
        <v>6.4400000000000004E-3</v>
      </c>
      <c r="DO420">
        <v>6.7600000000000004E-3</v>
      </c>
      <c r="DP420">
        <v>5.6699999999999997E-3</v>
      </c>
      <c r="DQ420">
        <v>1.1E-4</v>
      </c>
      <c r="DR420">
        <v>1E-4</v>
      </c>
      <c r="DS420">
        <v>5.4200000000000003E-3</v>
      </c>
      <c r="DT420">
        <v>1.2E-2</v>
      </c>
      <c r="DU420">
        <v>6.8000000000000005E-4</v>
      </c>
      <c r="DV420">
        <v>2.2450000000000001E-2</v>
      </c>
      <c r="DW420">
        <v>9.1230000000000006E-2</v>
      </c>
      <c r="DX420">
        <v>0</v>
      </c>
      <c r="DY420">
        <v>2724.1206699999998</v>
      </c>
      <c r="DZ420">
        <v>21.80264</v>
      </c>
      <c r="EA420">
        <v>23.92426</v>
      </c>
      <c r="EB420">
        <v>20.966349999999998</v>
      </c>
      <c r="EC420">
        <v>0.41106999999999999</v>
      </c>
      <c r="ED420">
        <v>0.35521000000000003</v>
      </c>
      <c r="EE420">
        <v>20.782430000000002</v>
      </c>
      <c r="EF420">
        <v>40.660600000000002</v>
      </c>
      <c r="EG420">
        <v>2.8103400000000001</v>
      </c>
      <c r="EH420">
        <v>95.487759999999994</v>
      </c>
      <c r="EI420">
        <v>372.31157000000002</v>
      </c>
      <c r="EJ420">
        <v>0</v>
      </c>
      <c r="EK420">
        <v>151.25073510000001</v>
      </c>
      <c r="EL420">
        <v>0.179017751</v>
      </c>
      <c r="EM420">
        <v>0.105851431</v>
      </c>
      <c r="EN420">
        <v>4.2818395000000002E-2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40.847471650000003</v>
      </c>
      <c r="EX420">
        <v>5.2639122000000003E-2</v>
      </c>
      <c r="EY420">
        <v>3.2609856E-2</v>
      </c>
      <c r="EZ420">
        <v>1.3902836999999999E-2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0.86811499999999997</v>
      </c>
      <c r="FI420" t="s">
        <v>113</v>
      </c>
      <c r="FJ420" t="s">
        <v>113</v>
      </c>
      <c r="FK420" s="9">
        <v>2791.2249980000001</v>
      </c>
      <c r="FL420" t="s">
        <v>113</v>
      </c>
      <c r="FM420" t="s">
        <v>113</v>
      </c>
    </row>
    <row r="421" spans="116:169">
      <c r="DL421">
        <v>0</v>
      </c>
      <c r="DM421">
        <v>0.83133999999999997</v>
      </c>
      <c r="DN421">
        <v>7.3499999999999998E-3</v>
      </c>
      <c r="DO421">
        <v>5.8599999999999998E-3</v>
      </c>
      <c r="DP421">
        <v>5.8500000000000002E-3</v>
      </c>
      <c r="DQ421">
        <v>1.1E-4</v>
      </c>
      <c r="DR421">
        <v>1E-4</v>
      </c>
      <c r="DS421">
        <v>5.7600000000000004E-3</v>
      </c>
      <c r="DT421">
        <v>1.175E-2</v>
      </c>
      <c r="DU421">
        <v>7.9000000000000001E-4</v>
      </c>
      <c r="DV421">
        <v>2.7859999999999999E-2</v>
      </c>
      <c r="DW421">
        <v>0.10324</v>
      </c>
      <c r="DX421">
        <v>0</v>
      </c>
      <c r="DY421">
        <v>2517.3045400000001</v>
      </c>
      <c r="DZ421">
        <v>23.565480000000001</v>
      </c>
      <c r="EA421">
        <v>19.69895</v>
      </c>
      <c r="EB421">
        <v>20.63908</v>
      </c>
      <c r="EC421">
        <v>0.37504999999999999</v>
      </c>
      <c r="ED421">
        <v>0.32878000000000002</v>
      </c>
      <c r="EE421">
        <v>21.119610000000002</v>
      </c>
      <c r="EF421">
        <v>37.706139999999998</v>
      </c>
      <c r="EG421">
        <v>3.1655500000000001</v>
      </c>
      <c r="EH421">
        <v>116.27019</v>
      </c>
      <c r="EI421">
        <v>412.97215999999997</v>
      </c>
      <c r="EJ421">
        <v>0</v>
      </c>
      <c r="EK421">
        <v>150.16231089999999</v>
      </c>
      <c r="EL421">
        <v>0.16708936799999999</v>
      </c>
      <c r="EM421">
        <v>0.111903243</v>
      </c>
      <c r="EN421">
        <v>4.6053121000000002E-2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37.890952679999998</v>
      </c>
      <c r="EX421">
        <v>4.6244328000000001E-2</v>
      </c>
      <c r="EY421">
        <v>3.2432654999999998E-2</v>
      </c>
      <c r="EZ421">
        <v>1.4101442E-2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0.85050599999999998</v>
      </c>
      <c r="FI421" t="s">
        <v>113</v>
      </c>
      <c r="FJ421" t="s">
        <v>113</v>
      </c>
      <c r="FK421" s="9">
        <v>2581.58311</v>
      </c>
      <c r="FL421" t="s">
        <v>113</v>
      </c>
      <c r="FM421" t="s">
        <v>113</v>
      </c>
    </row>
    <row r="422" spans="116:169">
      <c r="DL422">
        <v>0</v>
      </c>
      <c r="DM422">
        <v>0.81596000000000002</v>
      </c>
      <c r="DN422">
        <v>5.3800000000000002E-3</v>
      </c>
      <c r="DO422">
        <v>6.43E-3</v>
      </c>
      <c r="DP422">
        <v>5.1799999999999997E-3</v>
      </c>
      <c r="DQ422">
        <v>1.1E-4</v>
      </c>
      <c r="DR422">
        <v>1E-4</v>
      </c>
      <c r="DS422">
        <v>5.8100000000000001E-3</v>
      </c>
      <c r="DT422">
        <v>1.154E-2</v>
      </c>
      <c r="DU422">
        <v>8.8999999999999995E-4</v>
      </c>
      <c r="DV422">
        <v>3.3619999999999997E-2</v>
      </c>
      <c r="DW422">
        <v>0.11498</v>
      </c>
      <c r="DX422">
        <v>0</v>
      </c>
      <c r="DY422">
        <v>2321.6810700000001</v>
      </c>
      <c r="DZ422">
        <v>16.289390000000001</v>
      </c>
      <c r="EA422">
        <v>20.48451</v>
      </c>
      <c r="EB422">
        <v>17.328980000000001</v>
      </c>
      <c r="EC422">
        <v>0.36057</v>
      </c>
      <c r="ED422">
        <v>0.31041999999999997</v>
      </c>
      <c r="EE422">
        <v>20.353280000000002</v>
      </c>
      <c r="EF422">
        <v>34.967410000000001</v>
      </c>
      <c r="EG422">
        <v>3.4943300000000002</v>
      </c>
      <c r="EH422">
        <v>137.38980000000001</v>
      </c>
      <c r="EI422">
        <v>450.67829999999998</v>
      </c>
      <c r="EJ422">
        <v>0</v>
      </c>
      <c r="EK422">
        <v>149.48189840000001</v>
      </c>
      <c r="EL422">
        <v>0.175889198</v>
      </c>
      <c r="EM422">
        <v>0.101493157</v>
      </c>
      <c r="EN422">
        <v>4.8199201999999997E-2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35.105834739999999</v>
      </c>
      <c r="EX422">
        <v>4.5437185999999997E-2</v>
      </c>
      <c r="EY422">
        <v>2.7612370000000001E-2</v>
      </c>
      <c r="EZ422">
        <v>1.3879638E-2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0.83305499999999999</v>
      </c>
      <c r="FI422" t="s">
        <v>113</v>
      </c>
      <c r="FJ422" t="s">
        <v>113</v>
      </c>
      <c r="FK422" s="9">
        <v>2376.1445199999998</v>
      </c>
      <c r="FL422" t="s">
        <v>113</v>
      </c>
      <c r="FM422" t="s">
        <v>113</v>
      </c>
    </row>
    <row r="423" spans="116:169">
      <c r="DL423">
        <v>0</v>
      </c>
      <c r="DM423">
        <v>0.80037000000000003</v>
      </c>
      <c r="DN423">
        <v>5.3800000000000002E-3</v>
      </c>
      <c r="DO423">
        <v>5.0400000000000002E-3</v>
      </c>
      <c r="DP423">
        <v>5.5399999999999998E-3</v>
      </c>
      <c r="DQ423">
        <v>1E-4</v>
      </c>
      <c r="DR423">
        <v>9.0000000000000006E-5</v>
      </c>
      <c r="DS423">
        <v>5.2100000000000002E-3</v>
      </c>
      <c r="DT423">
        <v>1.132E-2</v>
      </c>
      <c r="DU423">
        <v>9.8999999999999999E-4</v>
      </c>
      <c r="DV423">
        <v>3.943E-2</v>
      </c>
      <c r="DW423">
        <v>0.12653</v>
      </c>
      <c r="DX423">
        <v>0</v>
      </c>
      <c r="DY423">
        <v>2129.04934</v>
      </c>
      <c r="DZ423">
        <v>15.289870000000001</v>
      </c>
      <c r="EA423">
        <v>15.13838</v>
      </c>
      <c r="EB423">
        <v>17.5763</v>
      </c>
      <c r="EC423">
        <v>0.30451</v>
      </c>
      <c r="ED423">
        <v>0.27572999999999998</v>
      </c>
      <c r="EE423">
        <v>17.306760000000001</v>
      </c>
      <c r="EF423">
        <v>32.237430000000003</v>
      </c>
      <c r="EG423">
        <v>3.8047499999999999</v>
      </c>
      <c r="EH423">
        <v>157.74307999999999</v>
      </c>
      <c r="EI423">
        <v>485.64571000000001</v>
      </c>
      <c r="EJ423">
        <v>0</v>
      </c>
      <c r="EK423">
        <v>148.66157820000001</v>
      </c>
      <c r="EL423">
        <v>0.15249887400000001</v>
      </c>
      <c r="EM423">
        <v>0.108875259</v>
      </c>
      <c r="EN423">
        <v>4.3249816000000003E-2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32.34978512</v>
      </c>
      <c r="EX423">
        <v>3.6876985000000001E-2</v>
      </c>
      <c r="EY423">
        <v>2.7657679000000001E-2</v>
      </c>
      <c r="EZ423">
        <v>1.1676723999999999E-2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0.81642300000000001</v>
      </c>
      <c r="FI423" t="s">
        <v>113</v>
      </c>
      <c r="FJ423" t="s">
        <v>113</v>
      </c>
      <c r="FK423" s="9">
        <v>2177.3584019999998</v>
      </c>
      <c r="FL423" t="s">
        <v>113</v>
      </c>
      <c r="FM423" t="s">
        <v>113</v>
      </c>
    </row>
    <row r="424" spans="116:169">
      <c r="DL424">
        <v>0</v>
      </c>
      <c r="DM424">
        <v>0.78442999999999996</v>
      </c>
      <c r="DN424">
        <v>5.79E-3</v>
      </c>
      <c r="DO424">
        <v>4.9199999999999999E-3</v>
      </c>
      <c r="DP424">
        <v>4.47E-3</v>
      </c>
      <c r="DQ424">
        <v>9.0000000000000006E-5</v>
      </c>
      <c r="DR424">
        <v>9.0000000000000006E-5</v>
      </c>
      <c r="DS424">
        <v>5.5100000000000001E-3</v>
      </c>
      <c r="DT424">
        <v>1.112E-2</v>
      </c>
      <c r="DU424">
        <v>1.08E-3</v>
      </c>
      <c r="DV424">
        <v>4.4650000000000002E-2</v>
      </c>
      <c r="DW424">
        <v>0.13785</v>
      </c>
      <c r="DX424">
        <v>0</v>
      </c>
      <c r="DY424">
        <v>1939.28997</v>
      </c>
      <c r="DZ424">
        <v>15.38156</v>
      </c>
      <c r="EA424">
        <v>13.87149</v>
      </c>
      <c r="EB424">
        <v>13.34388</v>
      </c>
      <c r="EC424">
        <v>0.2712</v>
      </c>
      <c r="ED424">
        <v>0.25346000000000002</v>
      </c>
      <c r="EE424">
        <v>17.333870000000001</v>
      </c>
      <c r="EF424">
        <v>29.596530000000001</v>
      </c>
      <c r="EG424">
        <v>4.0804799999999997</v>
      </c>
      <c r="EH424">
        <v>175.04983999999999</v>
      </c>
      <c r="EI424">
        <v>517.88314000000003</v>
      </c>
      <c r="EJ424">
        <v>0</v>
      </c>
      <c r="EK424">
        <v>147.73381670000001</v>
      </c>
      <c r="EL424">
        <v>0.14417002900000001</v>
      </c>
      <c r="EM424">
        <v>9.1560709000000004E-2</v>
      </c>
      <c r="EN424">
        <v>4.6919460000000003E-2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29.635765259999999</v>
      </c>
      <c r="EX424">
        <v>3.2325089000000001E-2</v>
      </c>
      <c r="EY424">
        <v>2.1693166E-2</v>
      </c>
      <c r="EZ424">
        <v>1.1835593E-2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0.799701</v>
      </c>
      <c r="FI424" t="s">
        <v>113</v>
      </c>
      <c r="FJ424" t="s">
        <v>113</v>
      </c>
      <c r="FK424" s="9">
        <v>1982.158085</v>
      </c>
      <c r="FL424" t="s">
        <v>113</v>
      </c>
      <c r="FM424" t="s">
        <v>113</v>
      </c>
    </row>
    <row r="425" spans="116:169">
      <c r="DL425">
        <v>0</v>
      </c>
      <c r="DM425">
        <v>0.76971000000000001</v>
      </c>
      <c r="DN425">
        <v>4.9199999999999999E-3</v>
      </c>
      <c r="DO425">
        <v>5.1900000000000002E-3</v>
      </c>
      <c r="DP425">
        <v>4.3299999999999996E-3</v>
      </c>
      <c r="DQ425">
        <v>9.0000000000000006E-5</v>
      </c>
      <c r="DR425">
        <v>9.0000000000000006E-5</v>
      </c>
      <c r="DS425">
        <v>4.4900000000000001E-3</v>
      </c>
      <c r="DT425">
        <v>1.089E-2</v>
      </c>
      <c r="DU425">
        <v>1.17E-3</v>
      </c>
      <c r="DV425">
        <v>5.015E-2</v>
      </c>
      <c r="DW425">
        <v>0.14896999999999999</v>
      </c>
      <c r="DX425">
        <v>0</v>
      </c>
      <c r="DY425">
        <v>1756.2355</v>
      </c>
      <c r="DZ425">
        <v>12.158440000000001</v>
      </c>
      <c r="EA425">
        <v>13.65889</v>
      </c>
      <c r="EB425">
        <v>12.13575</v>
      </c>
      <c r="EC425">
        <v>0.24451000000000001</v>
      </c>
      <c r="ED425">
        <v>0.22783</v>
      </c>
      <c r="EE425">
        <v>13.271979999999999</v>
      </c>
      <c r="EF425">
        <v>26.93412</v>
      </c>
      <c r="EG425">
        <v>4.3339299999999996</v>
      </c>
      <c r="EH425">
        <v>192.38371000000001</v>
      </c>
      <c r="EI425">
        <v>547.47967000000006</v>
      </c>
      <c r="EJ425">
        <v>0</v>
      </c>
      <c r="EK425">
        <v>147.01771959999999</v>
      </c>
      <c r="EL425">
        <v>0.147354815</v>
      </c>
      <c r="EM425">
        <v>8.7588621000000005E-2</v>
      </c>
      <c r="EN425">
        <v>3.8398950000000001E-2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27.027798959999998</v>
      </c>
      <c r="EX425">
        <v>3.0431289E-2</v>
      </c>
      <c r="EY425">
        <v>1.9219344999999999E-2</v>
      </c>
      <c r="EZ425">
        <v>9.0149640000000003E-3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0.78423500000000002</v>
      </c>
      <c r="FI425" t="s">
        <v>113</v>
      </c>
      <c r="FJ425" t="s">
        <v>113</v>
      </c>
      <c r="FK425" s="9">
        <v>1794.433092</v>
      </c>
      <c r="FL425" t="s">
        <v>113</v>
      </c>
      <c r="FM425" t="s">
        <v>113</v>
      </c>
    </row>
    <row r="426" spans="116:169">
      <c r="DL426">
        <v>0</v>
      </c>
      <c r="DM426">
        <v>0.75451999999999997</v>
      </c>
      <c r="DN426">
        <v>5.4099999999999999E-3</v>
      </c>
      <c r="DO426">
        <v>4.5700000000000003E-3</v>
      </c>
      <c r="DP426">
        <v>4.5100000000000001E-3</v>
      </c>
      <c r="DQ426">
        <v>8.0000000000000007E-5</v>
      </c>
      <c r="DR426">
        <v>9.0000000000000006E-5</v>
      </c>
      <c r="DS426">
        <v>4.3899999999999998E-3</v>
      </c>
      <c r="DT426">
        <v>1.0670000000000001E-2</v>
      </c>
      <c r="DU426">
        <v>1.2600000000000001E-3</v>
      </c>
      <c r="DV426">
        <v>5.4640000000000001E-2</v>
      </c>
      <c r="DW426">
        <v>0.15986</v>
      </c>
      <c r="DX426">
        <v>0</v>
      </c>
      <c r="DY426">
        <v>1575.77916</v>
      </c>
      <c r="DZ426">
        <v>12.337540000000001</v>
      </c>
      <c r="EA426">
        <v>11.17103</v>
      </c>
      <c r="EB426">
        <v>11.80247</v>
      </c>
      <c r="EC426">
        <v>0.21651000000000001</v>
      </c>
      <c r="ED426">
        <v>0.20441000000000001</v>
      </c>
      <c r="EE426">
        <v>12.164070000000001</v>
      </c>
      <c r="EF426">
        <v>24.34863</v>
      </c>
      <c r="EG426">
        <v>4.5617700000000001</v>
      </c>
      <c r="EH426">
        <v>205.65568999999999</v>
      </c>
      <c r="EI426">
        <v>574.41378999999995</v>
      </c>
      <c r="EJ426">
        <v>0</v>
      </c>
      <c r="EK426">
        <v>146.1418238</v>
      </c>
      <c r="EL426">
        <v>0.13756237900000001</v>
      </c>
      <c r="EM426">
        <v>9.2133989999999999E-2</v>
      </c>
      <c r="EN426">
        <v>3.7746226000000001E-2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24.451274680000001</v>
      </c>
      <c r="EX426">
        <v>2.6158846999999999E-2</v>
      </c>
      <c r="EY426">
        <v>1.8636867000000001E-2</v>
      </c>
      <c r="EZ426">
        <v>8.2110440000000007E-3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0.76909000000000005</v>
      </c>
      <c r="FI426" t="s">
        <v>113</v>
      </c>
      <c r="FJ426" t="s">
        <v>113</v>
      </c>
      <c r="FK426" s="9">
        <v>1611.306718</v>
      </c>
      <c r="FL426" t="s">
        <v>113</v>
      </c>
      <c r="FM426" t="s">
        <v>113</v>
      </c>
    </row>
    <row r="427" spans="116:169">
      <c r="DL427">
        <v>0</v>
      </c>
      <c r="DM427">
        <v>0.73960999999999999</v>
      </c>
      <c r="DN427">
        <v>5.4200000000000003E-3</v>
      </c>
      <c r="DO427">
        <v>4.8700000000000002E-3</v>
      </c>
      <c r="DP427">
        <v>4.0400000000000002E-3</v>
      </c>
      <c r="DQ427">
        <v>8.0000000000000007E-5</v>
      </c>
      <c r="DR427">
        <v>9.0000000000000006E-5</v>
      </c>
      <c r="DS427">
        <v>4.5300000000000002E-3</v>
      </c>
      <c r="DT427">
        <v>1.0449999999999999E-2</v>
      </c>
      <c r="DU427">
        <v>1.3500000000000001E-3</v>
      </c>
      <c r="DV427">
        <v>5.9040000000000002E-2</v>
      </c>
      <c r="DW427">
        <v>0.17052999999999999</v>
      </c>
      <c r="DX427">
        <v>0</v>
      </c>
      <c r="DY427">
        <v>1399.71147</v>
      </c>
      <c r="DZ427">
        <v>11.308809999999999</v>
      </c>
      <c r="EA427">
        <v>10.968680000000001</v>
      </c>
      <c r="EB427">
        <v>9.8146000000000004</v>
      </c>
      <c r="EC427">
        <v>0.20135</v>
      </c>
      <c r="ED427">
        <v>0.18668999999999999</v>
      </c>
      <c r="EE427">
        <v>11.7211</v>
      </c>
      <c r="EF427">
        <v>21.838940000000001</v>
      </c>
      <c r="EG427">
        <v>4.7661800000000003</v>
      </c>
      <c r="EH427">
        <v>217.81975</v>
      </c>
      <c r="EI427">
        <v>598.76242000000002</v>
      </c>
      <c r="EJ427">
        <v>0</v>
      </c>
      <c r="EK427">
        <v>145.28820060000001</v>
      </c>
      <c r="EL427">
        <v>0.142245697</v>
      </c>
      <c r="EM427">
        <v>8.4795384000000001E-2</v>
      </c>
      <c r="EN427">
        <v>3.9822626E-2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21.940743860000001</v>
      </c>
      <c r="EX427">
        <v>2.4622695E-2</v>
      </c>
      <c r="EY427">
        <v>1.5746431000000002E-2</v>
      </c>
      <c r="EZ427">
        <v>7.9858419999999999E-3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0.754023</v>
      </c>
      <c r="FI427" t="s">
        <v>113</v>
      </c>
      <c r="FJ427" t="s">
        <v>113</v>
      </c>
      <c r="FK427" s="9">
        <v>1432.0049160000001</v>
      </c>
      <c r="FL427" t="s">
        <v>113</v>
      </c>
      <c r="FM427" t="s">
        <v>113</v>
      </c>
    </row>
    <row r="428" spans="116:169">
      <c r="DL428">
        <v>0</v>
      </c>
      <c r="DM428">
        <v>0.72489000000000003</v>
      </c>
      <c r="DN428">
        <v>5.4599999999999996E-3</v>
      </c>
      <c r="DO428">
        <v>4.8799999999999998E-3</v>
      </c>
      <c r="DP428">
        <v>4.2500000000000003E-3</v>
      </c>
      <c r="DQ428">
        <v>8.0000000000000007E-5</v>
      </c>
      <c r="DR428">
        <v>8.0000000000000007E-5</v>
      </c>
      <c r="DS428">
        <v>4.1200000000000004E-3</v>
      </c>
      <c r="DT428">
        <v>1.025E-2</v>
      </c>
      <c r="DU428">
        <v>1.4300000000000001E-3</v>
      </c>
      <c r="DV428">
        <v>6.3570000000000002E-2</v>
      </c>
      <c r="DW428">
        <v>0.18098</v>
      </c>
      <c r="DX428">
        <v>0</v>
      </c>
      <c r="DY428">
        <v>1227.7983400000001</v>
      </c>
      <c r="DZ428">
        <v>10.32884</v>
      </c>
      <c r="EA428">
        <v>10.0562</v>
      </c>
      <c r="EB428">
        <v>9.5134100000000004</v>
      </c>
      <c r="EC428">
        <v>0.18298</v>
      </c>
      <c r="ED428">
        <v>0.16594999999999999</v>
      </c>
      <c r="EE428">
        <v>9.8507700000000007</v>
      </c>
      <c r="EF428">
        <v>19.41235</v>
      </c>
      <c r="EG428">
        <v>4.9528699999999999</v>
      </c>
      <c r="EH428">
        <v>229.54086000000001</v>
      </c>
      <c r="EI428">
        <v>620.60136</v>
      </c>
      <c r="EJ428">
        <v>0</v>
      </c>
      <c r="EK428">
        <v>144.42573540000001</v>
      </c>
      <c r="EL428">
        <v>0.14518351099999999</v>
      </c>
      <c r="EM428">
        <v>8.8892694999999994E-2</v>
      </c>
      <c r="EN428">
        <v>3.6253175999999998E-2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19.489981019999998</v>
      </c>
      <c r="EX428">
        <v>2.2744227999999998E-2</v>
      </c>
      <c r="EY428">
        <v>1.5018146E-2</v>
      </c>
      <c r="EZ428">
        <v>6.6624270000000003E-3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0.73956900000000003</v>
      </c>
      <c r="FI428" t="s">
        <v>113</v>
      </c>
      <c r="FJ428" t="s">
        <v>113</v>
      </c>
      <c r="FK428" s="9">
        <v>1257.879776</v>
      </c>
      <c r="FL428" t="s">
        <v>113</v>
      </c>
      <c r="FM428" t="s">
        <v>113</v>
      </c>
    </row>
    <row r="429" spans="116:169">
      <c r="DL429">
        <v>0</v>
      </c>
      <c r="DM429">
        <v>0.71052999999999999</v>
      </c>
      <c r="DN429">
        <v>5.3299999999999997E-3</v>
      </c>
      <c r="DO429">
        <v>4.8999999999999998E-3</v>
      </c>
      <c r="DP429">
        <v>4.2700000000000004E-3</v>
      </c>
      <c r="DQ429">
        <v>9.0000000000000006E-5</v>
      </c>
      <c r="DR429">
        <v>8.0000000000000007E-5</v>
      </c>
      <c r="DS429">
        <v>4.3E-3</v>
      </c>
      <c r="DT429">
        <v>1.0059999999999999E-2</v>
      </c>
      <c r="DU429">
        <v>1.5100000000000001E-3</v>
      </c>
      <c r="DV429">
        <v>6.769E-2</v>
      </c>
      <c r="DW429">
        <v>0.19123000000000001</v>
      </c>
      <c r="DX429">
        <v>0</v>
      </c>
      <c r="DY429">
        <v>1060.2671600000001</v>
      </c>
      <c r="DZ429">
        <v>9.0202399999999994</v>
      </c>
      <c r="EA429">
        <v>9.1432599999999997</v>
      </c>
      <c r="EB429">
        <v>8.7315900000000006</v>
      </c>
      <c r="EC429">
        <v>0.16882</v>
      </c>
      <c r="ED429">
        <v>0.14860000000000001</v>
      </c>
      <c r="EE429">
        <v>9.4852100000000004</v>
      </c>
      <c r="EF429">
        <v>17.05639</v>
      </c>
      <c r="EG429">
        <v>5.1188200000000004</v>
      </c>
      <c r="EH429">
        <v>239.39162999999999</v>
      </c>
      <c r="EI429">
        <v>640.01370999999995</v>
      </c>
      <c r="EJ429">
        <v>0</v>
      </c>
      <c r="EK429">
        <v>143.58034090000001</v>
      </c>
      <c r="EL429">
        <v>0.14852639500000001</v>
      </c>
      <c r="EM429">
        <v>9.1006823000000001E-2</v>
      </c>
      <c r="EN429">
        <v>3.8635058999999999E-2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17.101173599999999</v>
      </c>
      <c r="EX429">
        <v>2.0870308000000001E-2</v>
      </c>
      <c r="EY429">
        <v>1.3893869E-2</v>
      </c>
      <c r="EZ429">
        <v>6.4616630000000003E-3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0.72511999999999999</v>
      </c>
      <c r="FI429" t="s">
        <v>113</v>
      </c>
      <c r="FJ429" t="s">
        <v>113</v>
      </c>
      <c r="FK429" s="9">
        <v>1087.331062</v>
      </c>
      <c r="FL429" t="s">
        <v>113</v>
      </c>
      <c r="FM429" t="s">
        <v>113</v>
      </c>
    </row>
    <row r="430" spans="116:169">
      <c r="DL430">
        <v>0</v>
      </c>
      <c r="DM430">
        <v>0.69501000000000002</v>
      </c>
      <c r="DN430">
        <v>5.8799999999999998E-3</v>
      </c>
      <c r="DO430">
        <v>5.5500000000000002E-3</v>
      </c>
      <c r="DP430">
        <v>4.3099999999999996E-3</v>
      </c>
      <c r="DQ430">
        <v>9.0000000000000006E-5</v>
      </c>
      <c r="DR430">
        <v>8.0000000000000007E-5</v>
      </c>
      <c r="DS430">
        <v>4.3499999999999997E-3</v>
      </c>
      <c r="DT430">
        <v>9.8499999999999994E-3</v>
      </c>
      <c r="DU430">
        <v>1.6000000000000001E-3</v>
      </c>
      <c r="DV430">
        <v>7.1989999999999998E-2</v>
      </c>
      <c r="DW430">
        <v>0.20129</v>
      </c>
      <c r="DX430">
        <v>0</v>
      </c>
      <c r="DY430">
        <v>895.03994999999998</v>
      </c>
      <c r="DZ430">
        <v>8.7715899999999998</v>
      </c>
      <c r="EA430">
        <v>9.2617700000000003</v>
      </c>
      <c r="EB430">
        <v>7.9660799999999998</v>
      </c>
      <c r="EC430">
        <v>0.16103999999999999</v>
      </c>
      <c r="ED430">
        <v>0.13289999999999999</v>
      </c>
      <c r="EE430">
        <v>8.7244200000000003</v>
      </c>
      <c r="EF430">
        <v>14.71402</v>
      </c>
      <c r="EG430">
        <v>5.2674200000000004</v>
      </c>
      <c r="EH430">
        <v>248.87683999999999</v>
      </c>
      <c r="EI430">
        <v>657.07010000000002</v>
      </c>
      <c r="EJ430">
        <v>0</v>
      </c>
      <c r="EK430">
        <v>142.2617956</v>
      </c>
      <c r="EL430">
        <v>0.165411063</v>
      </c>
      <c r="EM430">
        <v>9.2733889999999999E-2</v>
      </c>
      <c r="EN430">
        <v>3.9353974999999999E-2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14.718939880000001</v>
      </c>
      <c r="EX430">
        <v>2.0533081000000002E-2</v>
      </c>
      <c r="EY430">
        <v>1.2665492E-2</v>
      </c>
      <c r="EZ430">
        <v>5.9406049999999998E-3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0.71084099999999995</v>
      </c>
      <c r="FI430" t="s">
        <v>113</v>
      </c>
      <c r="FJ430" t="s">
        <v>113</v>
      </c>
      <c r="FK430">
        <v>921.20043199999998</v>
      </c>
      <c r="FL430" t="s">
        <v>113</v>
      </c>
      <c r="FM430" t="s">
        <v>113</v>
      </c>
    </row>
    <row r="431" spans="116:169">
      <c r="DL431">
        <v>0</v>
      </c>
      <c r="DM431">
        <v>0.62866</v>
      </c>
      <c r="DN431">
        <v>1.3799999999999999E-3</v>
      </c>
      <c r="DO431">
        <v>6.0200000000000002E-3</v>
      </c>
      <c r="DP431">
        <v>4.8199999999999996E-3</v>
      </c>
      <c r="DQ431">
        <v>1E-4</v>
      </c>
      <c r="DR431">
        <v>8.0000000000000007E-5</v>
      </c>
      <c r="DS431">
        <v>4.2199999999999998E-3</v>
      </c>
      <c r="DT431">
        <v>6.5559999999999993E-2</v>
      </c>
      <c r="DU431">
        <v>1.6800000000000001E-3</v>
      </c>
      <c r="DV431">
        <v>7.6340000000000005E-2</v>
      </c>
      <c r="DW431">
        <v>0.21113999999999999</v>
      </c>
      <c r="DX431">
        <v>0</v>
      </c>
      <c r="DY431">
        <v>679.27138000000002</v>
      </c>
      <c r="DZ431">
        <v>1.7704800000000001</v>
      </c>
      <c r="EA431">
        <v>8.8582900000000002</v>
      </c>
      <c r="EB431">
        <v>7.9796300000000002</v>
      </c>
      <c r="EC431">
        <v>0.15275</v>
      </c>
      <c r="ED431">
        <v>0.11165</v>
      </c>
      <c r="EE431">
        <v>7.7335200000000004</v>
      </c>
      <c r="EF431">
        <v>84.446529999999996</v>
      </c>
      <c r="EG431">
        <v>5.4003199999999998</v>
      </c>
      <c r="EH431">
        <v>257.60126000000002</v>
      </c>
      <c r="EI431">
        <v>671.78412000000003</v>
      </c>
      <c r="EJ431">
        <v>0</v>
      </c>
      <c r="EK431">
        <v>130.5471441</v>
      </c>
      <c r="EL431">
        <v>0.18431472199999999</v>
      </c>
      <c r="EM431">
        <v>0.104456177</v>
      </c>
      <c r="EN431">
        <v>4.0282946E-2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11.49697701</v>
      </c>
      <c r="EX431">
        <v>1.9965157000000001E-2</v>
      </c>
      <c r="EY431">
        <v>1.2595347E-2</v>
      </c>
      <c r="EZ431">
        <v>5.4335670000000003E-3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0.640984</v>
      </c>
      <c r="FI431" t="s">
        <v>113</v>
      </c>
      <c r="FJ431" t="s">
        <v>113</v>
      </c>
      <c r="FK431">
        <v>698.03252699999996</v>
      </c>
      <c r="FL431" t="s">
        <v>113</v>
      </c>
      <c r="FM431" t="s">
        <v>113</v>
      </c>
    </row>
    <row r="432" spans="116:169">
      <c r="DL432">
        <v>0</v>
      </c>
      <c r="DM432">
        <v>0.35560000000000003</v>
      </c>
      <c r="DN432">
        <v>3.3E-4</v>
      </c>
      <c r="DO432">
        <v>1.98E-3</v>
      </c>
      <c r="DP432">
        <v>5.0400000000000002E-3</v>
      </c>
      <c r="DQ432">
        <v>6.0000000000000002E-5</v>
      </c>
      <c r="DR432">
        <v>5.0000000000000002E-5</v>
      </c>
      <c r="DS432">
        <v>4.6600000000000001E-3</v>
      </c>
      <c r="DT432">
        <v>0.27326</v>
      </c>
      <c r="DU432">
        <v>1.7600000000000001E-3</v>
      </c>
      <c r="DV432">
        <v>8.0549999999999997E-2</v>
      </c>
      <c r="DW432">
        <v>0.2767</v>
      </c>
      <c r="DX432">
        <v>0</v>
      </c>
      <c r="DY432">
        <v>309.45200999999997</v>
      </c>
      <c r="DZ432">
        <v>0.34928999999999999</v>
      </c>
      <c r="EA432">
        <v>2.4727700000000001</v>
      </c>
      <c r="EB432">
        <v>7.37826</v>
      </c>
      <c r="EC432">
        <v>9.4939999999999997E-2</v>
      </c>
      <c r="ED432">
        <v>6.1409999999999999E-2</v>
      </c>
      <c r="EE432">
        <v>7.66723</v>
      </c>
      <c r="EF432">
        <v>295.26627999999999</v>
      </c>
      <c r="EG432">
        <v>5.5119699999999998</v>
      </c>
      <c r="EH432">
        <v>265.33479</v>
      </c>
      <c r="EI432">
        <v>756.23064999999997</v>
      </c>
      <c r="EJ432">
        <v>0</v>
      </c>
      <c r="EK432">
        <v>75.023132020000006</v>
      </c>
      <c r="EL432">
        <v>0.106047039</v>
      </c>
      <c r="EM432">
        <v>0.115420705</v>
      </c>
      <c r="EN432">
        <v>4.5728756000000002E-2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5.4711169279999998</v>
      </c>
      <c r="EX432">
        <v>1.0314768E-2</v>
      </c>
      <c r="EY432">
        <v>1.2114208E-2</v>
      </c>
      <c r="EZ432">
        <v>5.4436099999999998E-3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0.36301800000000001</v>
      </c>
      <c r="FI432" t="s">
        <v>113</v>
      </c>
      <c r="FJ432" t="s">
        <v>113</v>
      </c>
      <c r="FK432">
        <v>319.74726600000002</v>
      </c>
      <c r="FL432" t="s">
        <v>113</v>
      </c>
      <c r="FM432" t="s">
        <v>113</v>
      </c>
    </row>
    <row r="433" spans="116:169">
      <c r="DL433">
        <v>0</v>
      </c>
      <c r="DM433">
        <v>5.3460000000000001E-2</v>
      </c>
      <c r="DN433">
        <v>1.1E-4</v>
      </c>
      <c r="DO433">
        <v>5.2999999999999998E-4</v>
      </c>
      <c r="DP433">
        <v>1.81E-3</v>
      </c>
      <c r="DQ433">
        <v>3.0000000000000001E-5</v>
      </c>
      <c r="DR433">
        <v>2.0000000000000002E-5</v>
      </c>
      <c r="DS433">
        <v>4.6899999999999997E-3</v>
      </c>
      <c r="DT433">
        <v>0.30237000000000003</v>
      </c>
      <c r="DU433">
        <v>1.81E-3</v>
      </c>
      <c r="DV433">
        <v>8.5209999999999994E-2</v>
      </c>
      <c r="DW433">
        <v>0.54996</v>
      </c>
      <c r="DX433">
        <v>0</v>
      </c>
      <c r="DY433">
        <v>35.10595</v>
      </c>
      <c r="DZ433">
        <v>8.9700000000000002E-2</v>
      </c>
      <c r="EA433">
        <v>0.54493000000000003</v>
      </c>
      <c r="EB433">
        <v>2.2526199999999998</v>
      </c>
      <c r="EC433">
        <v>4.65E-2</v>
      </c>
      <c r="ED433">
        <v>2.273E-2</v>
      </c>
      <c r="EE433">
        <v>6.8602699999999999</v>
      </c>
      <c r="EF433">
        <v>263.1327</v>
      </c>
      <c r="EG433">
        <v>5.5733899999999998</v>
      </c>
      <c r="EH433">
        <v>273.00202000000002</v>
      </c>
      <c r="EI433">
        <v>1051.49694</v>
      </c>
      <c r="EJ433">
        <v>0</v>
      </c>
      <c r="EK433">
        <v>11.54145557</v>
      </c>
      <c r="EL433">
        <v>5.0209627E-2</v>
      </c>
      <c r="EM433">
        <v>5.1759751E-2</v>
      </c>
      <c r="EN433">
        <v>4.8433948999999997E-2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0.67187457900000003</v>
      </c>
      <c r="EX433">
        <v>4.2832260000000002E-3</v>
      </c>
      <c r="EY433">
        <v>4.7233049999999997E-3</v>
      </c>
      <c r="EZ433">
        <v>5.0089770000000004E-3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5.5937000000000001E-2</v>
      </c>
      <c r="FI433" t="s">
        <v>113</v>
      </c>
      <c r="FJ433" t="s">
        <v>113</v>
      </c>
      <c r="FK433">
        <v>38.039706000000002</v>
      </c>
      <c r="FL433" t="s">
        <v>113</v>
      </c>
      <c r="FM433" t="s">
        <v>113</v>
      </c>
    </row>
    <row r="434" spans="116:169">
      <c r="DL434">
        <v>0</v>
      </c>
      <c r="DM434">
        <v>1.33E-3</v>
      </c>
      <c r="DN434">
        <v>4.0000000000000003E-5</v>
      </c>
      <c r="DO434">
        <v>1.4999999999999999E-4</v>
      </c>
      <c r="DP434">
        <v>5.0000000000000001E-4</v>
      </c>
      <c r="DQ434">
        <v>1.0000000000000001E-5</v>
      </c>
      <c r="DR434">
        <v>0</v>
      </c>
      <c r="DS434">
        <v>1.6800000000000001E-3</v>
      </c>
      <c r="DT434">
        <v>5.2220000000000003E-2</v>
      </c>
      <c r="DU434">
        <v>1.83E-3</v>
      </c>
      <c r="DV434">
        <v>8.9910000000000004E-2</v>
      </c>
      <c r="DW434">
        <v>0.85233000000000003</v>
      </c>
      <c r="DX434">
        <v>0</v>
      </c>
      <c r="DY434">
        <v>0.58077000000000001</v>
      </c>
      <c r="DZ434">
        <v>2.2020000000000001E-2</v>
      </c>
      <c r="EA434">
        <v>0.12545999999999999</v>
      </c>
      <c r="EB434">
        <v>0.51790999999999998</v>
      </c>
      <c r="EC434">
        <v>1.286E-2</v>
      </c>
      <c r="ED434">
        <v>5.5799999999999999E-3</v>
      </c>
      <c r="EE434">
        <v>2.0862400000000001</v>
      </c>
      <c r="EF434">
        <v>34.294589999999999</v>
      </c>
      <c r="EG434">
        <v>5.59612</v>
      </c>
      <c r="EH434">
        <v>279.86228999999997</v>
      </c>
      <c r="EI434">
        <v>1314.6296299999999</v>
      </c>
      <c r="EJ434">
        <v>0</v>
      </c>
      <c r="EK434">
        <v>0.34190879699999999</v>
      </c>
      <c r="EL434">
        <v>1.8540630999999998E-2</v>
      </c>
      <c r="EM434">
        <v>1.620632E-2</v>
      </c>
      <c r="EN434">
        <v>1.7627378999999999E-2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1.6355158000000002E-2</v>
      </c>
      <c r="EX434">
        <v>1.329492E-3</v>
      </c>
      <c r="EY434">
        <v>1.2458040000000001E-3</v>
      </c>
      <c r="EZ434">
        <v>1.5514599999999999E-3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2.0370000000000002E-3</v>
      </c>
      <c r="FI434" t="s">
        <v>113</v>
      </c>
      <c r="FJ434" t="s">
        <v>113</v>
      </c>
      <c r="FK434">
        <v>1.2590170000000001</v>
      </c>
      <c r="FL434" t="s">
        <v>113</v>
      </c>
      <c r="FM434" t="s">
        <v>113</v>
      </c>
    </row>
    <row r="435" spans="116:169">
      <c r="DL435">
        <v>0</v>
      </c>
      <c r="DM435">
        <v>3.0000000000000001E-5</v>
      </c>
      <c r="DN435">
        <v>1.0000000000000001E-5</v>
      </c>
      <c r="DO435">
        <v>5.0000000000000002E-5</v>
      </c>
      <c r="DP435">
        <v>1.4999999999999999E-4</v>
      </c>
      <c r="DQ435">
        <v>0</v>
      </c>
      <c r="DR435">
        <v>0</v>
      </c>
      <c r="DS435">
        <v>4.6999999999999999E-4</v>
      </c>
      <c r="DT435">
        <v>1.33E-3</v>
      </c>
      <c r="DU435">
        <v>1.83E-3</v>
      </c>
      <c r="DV435">
        <v>9.1590000000000005E-2</v>
      </c>
      <c r="DW435">
        <v>0.90454999999999997</v>
      </c>
      <c r="DX435">
        <v>0</v>
      </c>
      <c r="DY435">
        <v>0</v>
      </c>
      <c r="DZ435">
        <v>4.2199999999999998E-3</v>
      </c>
      <c r="EA435">
        <v>2.9010000000000001E-2</v>
      </c>
      <c r="EB435">
        <v>0.11831</v>
      </c>
      <c r="EC435">
        <v>2.96E-3</v>
      </c>
      <c r="ED435">
        <v>1.2700000000000001E-3</v>
      </c>
      <c r="EE435">
        <v>0.47966999999999999</v>
      </c>
      <c r="EF435">
        <v>0.58016999999999996</v>
      </c>
      <c r="EG435">
        <v>5.6017000000000001</v>
      </c>
      <c r="EH435">
        <v>281.94853000000001</v>
      </c>
      <c r="EI435">
        <v>1348.9242200000001</v>
      </c>
      <c r="EJ435">
        <v>0</v>
      </c>
      <c r="EK435">
        <v>2.8006586999999999E-2</v>
      </c>
      <c r="EL435">
        <v>5.6891520000000003E-3</v>
      </c>
      <c r="EM435">
        <v>4.7367859999999998E-3</v>
      </c>
      <c r="EN435">
        <v>4.9691639999999999E-3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1.147882E-3</v>
      </c>
      <c r="EX435">
        <v>3.22966E-4</v>
      </c>
      <c r="EY435">
        <v>2.9299799999999999E-4</v>
      </c>
      <c r="EZ435">
        <v>3.6187900000000001E-4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2.4000000000000001E-4</v>
      </c>
      <c r="FI435" t="s">
        <v>113</v>
      </c>
      <c r="FJ435" t="s">
        <v>113</v>
      </c>
      <c r="FK435">
        <v>0.154503</v>
      </c>
      <c r="FL435" t="s">
        <v>113</v>
      </c>
      <c r="FM435" t="s">
        <v>113</v>
      </c>
    </row>
    <row r="436" spans="116:169">
      <c r="DL436">
        <v>0</v>
      </c>
      <c r="DM436">
        <v>1.0000000000000001E-5</v>
      </c>
      <c r="DN436">
        <v>0</v>
      </c>
      <c r="DO436">
        <v>1.0000000000000001E-5</v>
      </c>
      <c r="DP436">
        <v>5.0000000000000002E-5</v>
      </c>
      <c r="DQ436">
        <v>0</v>
      </c>
      <c r="DR436">
        <v>0</v>
      </c>
      <c r="DS436">
        <v>1.3999999999999999E-4</v>
      </c>
      <c r="DT436">
        <v>3.0000000000000001E-5</v>
      </c>
      <c r="DU436">
        <v>1.83E-3</v>
      </c>
      <c r="DV436">
        <v>9.2050000000000007E-2</v>
      </c>
      <c r="DW436">
        <v>0.90588000000000002</v>
      </c>
      <c r="DX436">
        <v>0</v>
      </c>
      <c r="DY436">
        <v>0</v>
      </c>
      <c r="DZ436">
        <v>4.8999999999999998E-4</v>
      </c>
      <c r="EA436">
        <v>5.5900000000000004E-3</v>
      </c>
      <c r="EB436">
        <v>2.6950000000000002E-2</v>
      </c>
      <c r="EC436">
        <v>6.7000000000000002E-4</v>
      </c>
      <c r="ED436">
        <v>2.9E-4</v>
      </c>
      <c r="EE436">
        <v>0.10958</v>
      </c>
      <c r="EF436">
        <v>2.9E-4</v>
      </c>
      <c r="EG436">
        <v>5.60297</v>
      </c>
      <c r="EH436">
        <v>282.4282</v>
      </c>
      <c r="EI436">
        <v>1349.5043900000001</v>
      </c>
      <c r="EJ436">
        <v>0</v>
      </c>
      <c r="EK436">
        <v>6.0153740000000004E-3</v>
      </c>
      <c r="EL436">
        <v>1.707805E-3</v>
      </c>
      <c r="EM436">
        <v>1.458771E-3</v>
      </c>
      <c r="EN436">
        <v>1.457959E-3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2.14131E-4</v>
      </c>
      <c r="EX436" s="10">
        <v>7.1280500000000003E-5</v>
      </c>
      <c r="EY436" s="10">
        <v>6.8310099999999995E-5</v>
      </c>
      <c r="EZ436" s="10">
        <v>8.4339199999999994E-5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7.2999999999999999E-5</v>
      </c>
      <c r="FI436" t="s">
        <v>113</v>
      </c>
      <c r="FJ436" t="s">
        <v>113</v>
      </c>
      <c r="FK436">
        <v>3.3706E-2</v>
      </c>
      <c r="FL436" t="s">
        <v>113</v>
      </c>
      <c r="FM436" t="s">
        <v>113</v>
      </c>
    </row>
    <row r="437" spans="116:169">
      <c r="DL437">
        <v>0</v>
      </c>
      <c r="DM437">
        <v>0</v>
      </c>
      <c r="DN437">
        <v>0</v>
      </c>
      <c r="DO437">
        <v>0</v>
      </c>
      <c r="DP437">
        <v>1.0000000000000001E-5</v>
      </c>
      <c r="DQ437">
        <v>0</v>
      </c>
      <c r="DR437">
        <v>0</v>
      </c>
      <c r="DS437">
        <v>4.0000000000000003E-5</v>
      </c>
      <c r="DT437">
        <v>1.0000000000000001E-5</v>
      </c>
      <c r="DU437">
        <v>1.83E-3</v>
      </c>
      <c r="DV437">
        <v>9.2189999999999994E-2</v>
      </c>
      <c r="DW437">
        <v>0.90590999999999999</v>
      </c>
      <c r="DX437">
        <v>0</v>
      </c>
      <c r="DY437">
        <v>0</v>
      </c>
      <c r="DZ437">
        <v>0</v>
      </c>
      <c r="EA437">
        <v>6.7000000000000002E-4</v>
      </c>
      <c r="EB437">
        <v>5.1999999999999998E-3</v>
      </c>
      <c r="EC437">
        <v>1.4999999999999999E-4</v>
      </c>
      <c r="ED437">
        <v>6.0000000000000002E-5</v>
      </c>
      <c r="EE437">
        <v>2.4920000000000001E-2</v>
      </c>
      <c r="EF437">
        <v>6.0000000000000002E-5</v>
      </c>
      <c r="EG437">
        <v>5.6032599999999997</v>
      </c>
      <c r="EH437">
        <v>282.53778</v>
      </c>
      <c r="EI437">
        <v>1349.50467</v>
      </c>
      <c r="EJ437">
        <v>0</v>
      </c>
      <c r="EK437">
        <v>1.295404E-3</v>
      </c>
      <c r="EL437">
        <v>4.3793700000000001E-4</v>
      </c>
      <c r="EM437">
        <v>4.5612300000000001E-4</v>
      </c>
      <c r="EN437">
        <v>4.6149800000000002E-4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 s="10">
        <v>3.7354300000000002E-5</v>
      </c>
      <c r="EX437" s="10">
        <v>1.18879E-5</v>
      </c>
      <c r="EY437" s="10">
        <v>1.4690499999999999E-5</v>
      </c>
      <c r="EZ437" s="10">
        <v>1.9881000000000002E-5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2.1999999999999999E-5</v>
      </c>
      <c r="FI437" t="s">
        <v>113</v>
      </c>
      <c r="FJ437" t="s">
        <v>113</v>
      </c>
      <c r="FK437">
        <v>6.0099999999999997E-3</v>
      </c>
      <c r="FL437" t="s">
        <v>113</v>
      </c>
      <c r="FM437" t="s">
        <v>113</v>
      </c>
    </row>
    <row r="438" spans="116:169"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1.0000000000000001E-5</v>
      </c>
      <c r="DT438">
        <v>0</v>
      </c>
      <c r="DU438">
        <v>1.83E-3</v>
      </c>
      <c r="DV438">
        <v>9.2230000000000006E-2</v>
      </c>
      <c r="DW438">
        <v>0.90591999999999995</v>
      </c>
      <c r="DX438">
        <v>0</v>
      </c>
      <c r="DY438">
        <v>0</v>
      </c>
      <c r="DZ438">
        <v>0</v>
      </c>
      <c r="EA438">
        <v>0</v>
      </c>
      <c r="EB438">
        <v>6.2E-4</v>
      </c>
      <c r="EC438">
        <v>3.0000000000000001E-5</v>
      </c>
      <c r="ED438">
        <v>1.0000000000000001E-5</v>
      </c>
      <c r="EE438">
        <v>4.79E-3</v>
      </c>
      <c r="EF438">
        <v>1.0000000000000001E-5</v>
      </c>
      <c r="EG438">
        <v>5.6033299999999997</v>
      </c>
      <c r="EH438">
        <v>282.56270000000001</v>
      </c>
      <c r="EI438">
        <v>1349.5047300000001</v>
      </c>
      <c r="EJ438">
        <v>0</v>
      </c>
      <c r="EK438">
        <v>2.30843E-4</v>
      </c>
      <c r="EL438" s="10">
        <v>7.1024099999999996E-5</v>
      </c>
      <c r="EM438">
        <v>1.04015E-4</v>
      </c>
      <c r="EN438">
        <v>1.4413300000000001E-4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 s="10">
        <v>5.22965E-6</v>
      </c>
      <c r="EX438" s="10">
        <v>1.6275699999999999E-6</v>
      </c>
      <c r="EY438" s="10">
        <v>1.8549E-6</v>
      </c>
      <c r="EZ438" s="10">
        <v>4.1102699999999999E-6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6.9999999999999999E-6</v>
      </c>
      <c r="FI438" t="s">
        <v>113</v>
      </c>
      <c r="FJ438" t="s">
        <v>113</v>
      </c>
      <c r="FK438">
        <v>6.4899999999999995E-4</v>
      </c>
      <c r="FL438" t="s">
        <v>113</v>
      </c>
      <c r="FM438" t="s">
        <v>113</v>
      </c>
    </row>
    <row r="439" spans="116:169"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 t="s">
        <v>113</v>
      </c>
      <c r="FI439">
        <v>6.9999999999999999E-6</v>
      </c>
      <c r="FJ439" t="s">
        <v>113</v>
      </c>
      <c r="FK439" t="s">
        <v>113</v>
      </c>
      <c r="FL439">
        <v>6.4899999999999995E-4</v>
      </c>
      <c r="FM439" t="s">
        <v>113</v>
      </c>
    </row>
    <row r="440" spans="116:169"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 t="s">
        <v>113</v>
      </c>
      <c r="FI440" t="s">
        <v>113</v>
      </c>
      <c r="FJ440">
        <v>6.9999999999999999E-6</v>
      </c>
      <c r="FK440" t="s">
        <v>113</v>
      </c>
      <c r="FL440" t="s">
        <v>113</v>
      </c>
      <c r="FM440">
        <v>6.4899999999999995E-4</v>
      </c>
    </row>
    <row r="441" spans="116:169"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 t="s">
        <v>113</v>
      </c>
      <c r="FI441" t="s">
        <v>113</v>
      </c>
      <c r="FJ441">
        <v>6.9999999999999999E-6</v>
      </c>
      <c r="FK441" t="s">
        <v>113</v>
      </c>
      <c r="FL441" t="s">
        <v>113</v>
      </c>
      <c r="FM441">
        <v>6.4899999999999995E-4</v>
      </c>
    </row>
    <row r="442" spans="116:169">
      <c r="DL442">
        <v>0</v>
      </c>
      <c r="DM442">
        <v>1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2253.31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 t="s">
        <v>113</v>
      </c>
      <c r="FI442" t="s">
        <v>113</v>
      </c>
      <c r="FJ442" t="s">
        <v>113</v>
      </c>
      <c r="FK442" t="s">
        <v>113</v>
      </c>
      <c r="FL442" t="s">
        <v>113</v>
      </c>
      <c r="FM442" t="s">
        <v>113</v>
      </c>
    </row>
    <row r="443" spans="116:169">
      <c r="DL443">
        <v>0</v>
      </c>
      <c r="DM443">
        <v>0.98202</v>
      </c>
      <c r="DN443">
        <v>3.63E-3</v>
      </c>
      <c r="DO443">
        <v>7.7999999999999999E-4</v>
      </c>
      <c r="DP443">
        <v>1.4999999999999999E-4</v>
      </c>
      <c r="DQ443">
        <v>2.0000000000000002E-5</v>
      </c>
      <c r="DR443">
        <v>8.0000000000000007E-5</v>
      </c>
      <c r="DS443">
        <v>1.4999999999999999E-4</v>
      </c>
      <c r="DT443">
        <v>1.3180000000000001E-2</v>
      </c>
      <c r="DU443">
        <v>0</v>
      </c>
      <c r="DV443">
        <v>0</v>
      </c>
      <c r="DW443">
        <v>0</v>
      </c>
      <c r="DX443">
        <v>0</v>
      </c>
      <c r="DY443">
        <v>2138.3975099999998</v>
      </c>
      <c r="DZ443">
        <v>8.1738800000000005</v>
      </c>
      <c r="EA443">
        <v>1.75823</v>
      </c>
      <c r="EB443">
        <v>0.33667999999999998</v>
      </c>
      <c r="EC443">
        <v>3.7409999999999999E-2</v>
      </c>
      <c r="ED443">
        <v>0.18704999999999999</v>
      </c>
      <c r="EE443">
        <v>0.34416000000000002</v>
      </c>
      <c r="EF443">
        <v>29.6875</v>
      </c>
      <c r="EG443">
        <v>0</v>
      </c>
      <c r="EH443">
        <v>0</v>
      </c>
      <c r="EI443">
        <v>0</v>
      </c>
      <c r="EJ443">
        <v>0</v>
      </c>
      <c r="EK443">
        <v>74.387590779999996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31.32934908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0.98658900000000005</v>
      </c>
      <c r="FI443" t="s">
        <v>113</v>
      </c>
      <c r="FJ443" t="s">
        <v>113</v>
      </c>
      <c r="FK443" s="9">
        <v>2148.7037049999999</v>
      </c>
      <c r="FL443" t="s">
        <v>113</v>
      </c>
      <c r="FM443" t="s">
        <v>113</v>
      </c>
    </row>
    <row r="444" spans="116:169">
      <c r="DL444">
        <v>0</v>
      </c>
      <c r="DM444">
        <v>0.96448</v>
      </c>
      <c r="DN444">
        <v>4.4000000000000003E-3</v>
      </c>
      <c r="DO444">
        <v>3.4299999999999999E-3</v>
      </c>
      <c r="DP444">
        <v>8.5999999999999998E-4</v>
      </c>
      <c r="DQ444">
        <v>4.0000000000000003E-5</v>
      </c>
      <c r="DR444">
        <v>9.0000000000000006E-5</v>
      </c>
      <c r="DS444">
        <v>3.5E-4</v>
      </c>
      <c r="DT444">
        <v>1.294E-2</v>
      </c>
      <c r="DU444">
        <v>8.0000000000000007E-5</v>
      </c>
      <c r="DV444">
        <v>1.4999999999999999E-4</v>
      </c>
      <c r="DW444">
        <v>1.3180000000000001E-2</v>
      </c>
      <c r="DX444">
        <v>0</v>
      </c>
      <c r="DY444">
        <v>2026.12382</v>
      </c>
      <c r="DZ444">
        <v>9.5776500000000002</v>
      </c>
      <c r="EA444">
        <v>7.6709399999999999</v>
      </c>
      <c r="EB444">
        <v>1.9225699999999999</v>
      </c>
      <c r="EC444">
        <v>9.2859999999999998E-2</v>
      </c>
      <c r="ED444">
        <v>0.19339000000000001</v>
      </c>
      <c r="EE444">
        <v>0.77961999999999998</v>
      </c>
      <c r="EF444">
        <v>28.178239999999999</v>
      </c>
      <c r="EG444">
        <v>0.18704999999999999</v>
      </c>
      <c r="EH444">
        <v>0.34416000000000002</v>
      </c>
      <c r="EI444">
        <v>29.6875</v>
      </c>
      <c r="EJ444">
        <v>0</v>
      </c>
      <c r="EK444">
        <v>74.142003009999996</v>
      </c>
      <c r="EL444">
        <v>2.2609329000000001E-2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29.755887309999999</v>
      </c>
      <c r="EX444">
        <v>9.5222269999999994E-3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0.97320899999999999</v>
      </c>
      <c r="FI444" t="s">
        <v>113</v>
      </c>
      <c r="FJ444" t="s">
        <v>113</v>
      </c>
      <c r="FK444" s="9">
        <v>2045.387833</v>
      </c>
      <c r="FL444" t="s">
        <v>113</v>
      </c>
      <c r="FM444" t="s">
        <v>113</v>
      </c>
    </row>
    <row r="445" spans="116:169">
      <c r="DL445">
        <v>0</v>
      </c>
      <c r="DM445">
        <v>0.94755</v>
      </c>
      <c r="DN445">
        <v>4.5100000000000001E-3</v>
      </c>
      <c r="DO445">
        <v>4.1799999999999997E-3</v>
      </c>
      <c r="DP445">
        <v>2.98E-3</v>
      </c>
      <c r="DQ445">
        <v>6.0000000000000002E-5</v>
      </c>
      <c r="DR445">
        <v>9.0000000000000006E-5</v>
      </c>
      <c r="DS445">
        <v>1.1100000000000001E-3</v>
      </c>
      <c r="DT445">
        <v>1.272E-2</v>
      </c>
      <c r="DU445">
        <v>1.7000000000000001E-4</v>
      </c>
      <c r="DV445">
        <v>5.0000000000000001E-4</v>
      </c>
      <c r="DW445">
        <v>2.6110000000000001E-2</v>
      </c>
      <c r="DX445">
        <v>0</v>
      </c>
      <c r="DY445">
        <v>1916.7427499999999</v>
      </c>
      <c r="DZ445">
        <v>9.4744700000000002</v>
      </c>
      <c r="EA445">
        <v>9.04528</v>
      </c>
      <c r="EB445">
        <v>6.6459000000000001</v>
      </c>
      <c r="EC445">
        <v>0.13397000000000001</v>
      </c>
      <c r="ED445">
        <v>0.19539999999999999</v>
      </c>
      <c r="EE445">
        <v>2.4537399999999998</v>
      </c>
      <c r="EF445">
        <v>26.721520000000002</v>
      </c>
      <c r="EG445">
        <v>0.38044</v>
      </c>
      <c r="EH445">
        <v>1.12378</v>
      </c>
      <c r="EI445">
        <v>57.865740000000002</v>
      </c>
      <c r="EJ445">
        <v>0</v>
      </c>
      <c r="EK445">
        <v>73.917005739999993</v>
      </c>
      <c r="EL445">
        <v>3.7044291E-2</v>
      </c>
      <c r="EM445">
        <v>2.0751155E-2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28.220797560000001</v>
      </c>
      <c r="EX445">
        <v>1.4971358000000001E-2</v>
      </c>
      <c r="EY445">
        <v>8.7396320000000007E-3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0.95929200000000003</v>
      </c>
      <c r="FI445" t="s">
        <v>113</v>
      </c>
      <c r="FJ445" t="s">
        <v>113</v>
      </c>
      <c r="FK445" s="9">
        <v>1942.0423699999999</v>
      </c>
      <c r="FL445" t="s">
        <v>113</v>
      </c>
      <c r="FM445" t="s">
        <v>113</v>
      </c>
    </row>
    <row r="446" spans="116:169">
      <c r="DL446">
        <v>0</v>
      </c>
      <c r="DM446">
        <v>0.93093999999999999</v>
      </c>
      <c r="DN446">
        <v>4.5900000000000003E-3</v>
      </c>
      <c r="DO446">
        <v>4.3299999999999996E-3</v>
      </c>
      <c r="DP446">
        <v>3.6700000000000001E-3</v>
      </c>
      <c r="DQ446">
        <v>6.9999999999999994E-5</v>
      </c>
      <c r="DR446">
        <v>1E-4</v>
      </c>
      <c r="DS446">
        <v>3.0899999999999999E-3</v>
      </c>
      <c r="DT446">
        <v>1.251E-2</v>
      </c>
      <c r="DU446">
        <v>2.5999999999999998E-4</v>
      </c>
      <c r="DV446">
        <v>1.6100000000000001E-3</v>
      </c>
      <c r="DW446">
        <v>3.8830000000000003E-2</v>
      </c>
      <c r="DX446">
        <v>0</v>
      </c>
      <c r="DY446">
        <v>1809.5647300000001</v>
      </c>
      <c r="DZ446">
        <v>9.2851199999999992</v>
      </c>
      <c r="EA446">
        <v>9.0265799999999992</v>
      </c>
      <c r="EB446">
        <v>7.9145300000000001</v>
      </c>
      <c r="EC446">
        <v>0.15826999999999999</v>
      </c>
      <c r="ED446">
        <v>0.19753999999999999</v>
      </c>
      <c r="EE446">
        <v>6.8263400000000001</v>
      </c>
      <c r="EF446">
        <v>25.301559999999998</v>
      </c>
      <c r="EG446">
        <v>0.57584000000000002</v>
      </c>
      <c r="EH446">
        <v>3.5775199999999998</v>
      </c>
      <c r="EI446">
        <v>84.587260000000001</v>
      </c>
      <c r="EJ446">
        <v>0</v>
      </c>
      <c r="EK446">
        <v>73.681288440000003</v>
      </c>
      <c r="EL446">
        <v>4.6410523000000002E-2</v>
      </c>
      <c r="EM446">
        <v>2.9361703999999999E-2</v>
      </c>
      <c r="EN446">
        <v>1.063474E-2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26.71048893</v>
      </c>
      <c r="EX446">
        <v>1.7966574999999999E-2</v>
      </c>
      <c r="EY446">
        <v>1.1826766000000001E-2</v>
      </c>
      <c r="EZ446">
        <v>4.478966E-3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0.94360299999999997</v>
      </c>
      <c r="FI446" t="s">
        <v>113</v>
      </c>
      <c r="FJ446" t="s">
        <v>113</v>
      </c>
      <c r="FK446" s="9">
        <v>1835.9492310000001</v>
      </c>
      <c r="FL446" t="s">
        <v>113</v>
      </c>
      <c r="FM446" t="s">
        <v>113</v>
      </c>
    </row>
    <row r="447" spans="116:169">
      <c r="DL447">
        <v>0</v>
      </c>
      <c r="DM447">
        <v>0.91469</v>
      </c>
      <c r="DN447">
        <v>4.4999999999999997E-3</v>
      </c>
      <c r="DO447">
        <v>4.3899999999999998E-3</v>
      </c>
      <c r="DP447">
        <v>3.82E-3</v>
      </c>
      <c r="DQ447">
        <v>8.0000000000000007E-5</v>
      </c>
      <c r="DR447">
        <v>1E-4</v>
      </c>
      <c r="DS447">
        <v>3.7200000000000002E-3</v>
      </c>
      <c r="DT447">
        <v>1.231E-2</v>
      </c>
      <c r="DU447">
        <v>3.6000000000000002E-4</v>
      </c>
      <c r="DV447">
        <v>4.7000000000000002E-3</v>
      </c>
      <c r="DW447">
        <v>5.1339999999999997E-2</v>
      </c>
      <c r="DX447">
        <v>0</v>
      </c>
      <c r="DY447">
        <v>1704.6778400000001</v>
      </c>
      <c r="DZ447">
        <v>8.7470599999999994</v>
      </c>
      <c r="EA447">
        <v>8.8153199999999998</v>
      </c>
      <c r="EB447">
        <v>7.93607</v>
      </c>
      <c r="EC447">
        <v>0.16073000000000001</v>
      </c>
      <c r="ED447">
        <v>0.19103000000000001</v>
      </c>
      <c r="EE447">
        <v>7.9654499999999997</v>
      </c>
      <c r="EF447">
        <v>23.925850000000001</v>
      </c>
      <c r="EG447">
        <v>0.77337999999999996</v>
      </c>
      <c r="EH447">
        <v>10.40386</v>
      </c>
      <c r="EI447">
        <v>109.88882</v>
      </c>
      <c r="EJ447">
        <v>0</v>
      </c>
      <c r="EK447">
        <v>73.433942110000004</v>
      </c>
      <c r="EL447">
        <v>5.0692439999999998E-2</v>
      </c>
      <c r="EM447">
        <v>3.1969365E-2</v>
      </c>
      <c r="EN447">
        <v>1.3277466E-2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25.224592560000001</v>
      </c>
      <c r="EX447">
        <v>1.8726135000000001E-2</v>
      </c>
      <c r="EY447">
        <v>1.2269459999999999E-2</v>
      </c>
      <c r="EZ447">
        <v>5.3285559999999999E-3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0.927481</v>
      </c>
      <c r="FI447" t="s">
        <v>113</v>
      </c>
      <c r="FJ447" t="s">
        <v>113</v>
      </c>
      <c r="FK447" s="9">
        <v>1730.3370219999999</v>
      </c>
      <c r="FL447" t="s">
        <v>113</v>
      </c>
      <c r="FM447" t="s">
        <v>113</v>
      </c>
    </row>
    <row r="448" spans="116:169">
      <c r="DL448">
        <v>0</v>
      </c>
      <c r="DM448">
        <v>0.89824999999999999</v>
      </c>
      <c r="DN448">
        <v>4.9199999999999999E-3</v>
      </c>
      <c r="DO448">
        <v>4.3200000000000001E-3</v>
      </c>
      <c r="DP448">
        <v>3.8700000000000002E-3</v>
      </c>
      <c r="DQ448">
        <v>8.0000000000000007E-5</v>
      </c>
      <c r="DR448">
        <v>1E-4</v>
      </c>
      <c r="DS448">
        <v>3.8700000000000002E-3</v>
      </c>
      <c r="DT448">
        <v>1.208E-2</v>
      </c>
      <c r="DU448">
        <v>4.6000000000000001E-4</v>
      </c>
      <c r="DV448">
        <v>8.4200000000000004E-3</v>
      </c>
      <c r="DW448">
        <v>6.3649999999999998E-2</v>
      </c>
      <c r="DX448">
        <v>0</v>
      </c>
      <c r="DY448">
        <v>1601.0318600000001</v>
      </c>
      <c r="DZ448">
        <v>9.1574899999999992</v>
      </c>
      <c r="EA448">
        <v>8.3297600000000003</v>
      </c>
      <c r="EB448">
        <v>7.7412799999999997</v>
      </c>
      <c r="EC448">
        <v>0.15493000000000001</v>
      </c>
      <c r="ED448">
        <v>0.18121000000000001</v>
      </c>
      <c r="EE448">
        <v>7.9944100000000002</v>
      </c>
      <c r="EF448">
        <v>22.50882</v>
      </c>
      <c r="EG448">
        <v>0.96442000000000005</v>
      </c>
      <c r="EH448">
        <v>18.369309999999999</v>
      </c>
      <c r="EI448">
        <v>133.81467000000001</v>
      </c>
      <c r="EJ448">
        <v>0</v>
      </c>
      <c r="EK448">
        <v>73.138727399999993</v>
      </c>
      <c r="EL448">
        <v>5.1477704999999999E-2</v>
      </c>
      <c r="EM448">
        <v>3.3052519000000002E-2</v>
      </c>
      <c r="EN448">
        <v>1.3998210000000001E-2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23.751510110000002</v>
      </c>
      <c r="EX448">
        <v>1.8044111000000002E-2</v>
      </c>
      <c r="EY448">
        <v>1.2048145999999999E-2</v>
      </c>
      <c r="EZ448">
        <v>5.3439539999999997E-3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0.91143799999999997</v>
      </c>
      <c r="FI448" t="s">
        <v>113</v>
      </c>
      <c r="FJ448" t="s">
        <v>113</v>
      </c>
      <c r="FK448" s="9">
        <v>1626.4153220000001</v>
      </c>
      <c r="FL448" t="s">
        <v>113</v>
      </c>
      <c r="FM448" t="s">
        <v>113</v>
      </c>
    </row>
    <row r="449" spans="116:169">
      <c r="DL449">
        <v>0</v>
      </c>
      <c r="DM449">
        <v>0.88190000000000002</v>
      </c>
      <c r="DN449">
        <v>5.1500000000000001E-3</v>
      </c>
      <c r="DO449">
        <v>4.5999999999999999E-3</v>
      </c>
      <c r="DP449">
        <v>3.82E-3</v>
      </c>
      <c r="DQ449">
        <v>8.0000000000000007E-5</v>
      </c>
      <c r="DR449">
        <v>9.0000000000000006E-5</v>
      </c>
      <c r="DS449">
        <v>3.9300000000000003E-3</v>
      </c>
      <c r="DT449">
        <v>1.1860000000000001E-2</v>
      </c>
      <c r="DU449">
        <v>5.5000000000000003E-4</v>
      </c>
      <c r="DV449">
        <v>1.2290000000000001E-2</v>
      </c>
      <c r="DW449">
        <v>7.5719999999999996E-2</v>
      </c>
      <c r="DX449">
        <v>0</v>
      </c>
      <c r="DY449">
        <v>1499.1889699999999</v>
      </c>
      <c r="DZ449">
        <v>9.1795100000000005</v>
      </c>
      <c r="EA449">
        <v>8.5030900000000003</v>
      </c>
      <c r="EB449">
        <v>7.3465999999999996</v>
      </c>
      <c r="EC449">
        <v>0.15246000000000001</v>
      </c>
      <c r="ED449">
        <v>0.17238000000000001</v>
      </c>
      <c r="EE449">
        <v>7.7985699999999998</v>
      </c>
      <c r="EF449">
        <v>21.14002</v>
      </c>
      <c r="EG449">
        <v>1.1456200000000001</v>
      </c>
      <c r="EH449">
        <v>26.363720000000001</v>
      </c>
      <c r="EI449">
        <v>156.32348999999999</v>
      </c>
      <c r="EJ449">
        <v>0</v>
      </c>
      <c r="EK449">
        <v>72.831483300000002</v>
      </c>
      <c r="EL449">
        <v>5.4694860999999997E-2</v>
      </c>
      <c r="EM449">
        <v>3.3150832999999998E-2</v>
      </c>
      <c r="EN449">
        <v>1.4388E-2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22.30492087</v>
      </c>
      <c r="EX449">
        <v>1.8122659999999999E-2</v>
      </c>
      <c r="EY449">
        <v>1.1453911000000001E-2</v>
      </c>
      <c r="EZ449">
        <v>5.2152120000000003E-3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0.89555799999999997</v>
      </c>
      <c r="FI449" t="s">
        <v>113</v>
      </c>
      <c r="FJ449" t="s">
        <v>113</v>
      </c>
      <c r="FK449" s="9">
        <v>1524.3706460000001</v>
      </c>
      <c r="FL449" t="s">
        <v>113</v>
      </c>
      <c r="FM449" t="s">
        <v>113</v>
      </c>
    </row>
    <row r="450" spans="116:169">
      <c r="DL450">
        <v>0</v>
      </c>
      <c r="DM450">
        <v>0.86673999999999995</v>
      </c>
      <c r="DN450">
        <v>4.3200000000000001E-3</v>
      </c>
      <c r="DO450">
        <v>4.7800000000000004E-3</v>
      </c>
      <c r="DP450">
        <v>4.0400000000000002E-3</v>
      </c>
      <c r="DQ450">
        <v>8.0000000000000007E-5</v>
      </c>
      <c r="DR450">
        <v>9.0000000000000006E-5</v>
      </c>
      <c r="DS450">
        <v>3.8600000000000001E-3</v>
      </c>
      <c r="DT450">
        <v>1.1639999999999999E-2</v>
      </c>
      <c r="DU450">
        <v>6.4999999999999997E-4</v>
      </c>
      <c r="DV450">
        <v>1.6219999999999998E-2</v>
      </c>
      <c r="DW450">
        <v>8.7580000000000005E-2</v>
      </c>
      <c r="DX450">
        <v>0</v>
      </c>
      <c r="DY450">
        <v>1400.95416</v>
      </c>
      <c r="DZ450">
        <v>7.3357999999999999</v>
      </c>
      <c r="EA450">
        <v>8.4484200000000005</v>
      </c>
      <c r="EB450">
        <v>7.4492900000000004</v>
      </c>
      <c r="EC450">
        <v>0.15006</v>
      </c>
      <c r="ED450">
        <v>0.16341</v>
      </c>
      <c r="EE450">
        <v>7.3660300000000003</v>
      </c>
      <c r="EF450">
        <v>19.793710000000001</v>
      </c>
      <c r="EG450">
        <v>1.3180000000000001</v>
      </c>
      <c r="EH450">
        <v>34.162289999999999</v>
      </c>
      <c r="EI450">
        <v>177.46351000000001</v>
      </c>
      <c r="EJ450">
        <v>0</v>
      </c>
      <c r="EK450">
        <v>72.602074590000001</v>
      </c>
      <c r="EL450">
        <v>5.7937514000000002E-2</v>
      </c>
      <c r="EM450">
        <v>3.5344432000000002E-2</v>
      </c>
      <c r="EN450">
        <v>1.442248E-2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20.910908800000001</v>
      </c>
      <c r="EX450">
        <v>1.8114713000000001E-2</v>
      </c>
      <c r="EY450">
        <v>1.1544298999999999E-2</v>
      </c>
      <c r="EZ450">
        <v>4.9533800000000003E-3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0.87996200000000002</v>
      </c>
      <c r="FI450" t="s">
        <v>113</v>
      </c>
      <c r="FJ450" t="s">
        <v>113</v>
      </c>
      <c r="FK450" s="9">
        <v>1424.337722</v>
      </c>
      <c r="FL450" t="s">
        <v>113</v>
      </c>
      <c r="FM450" t="s">
        <v>113</v>
      </c>
    </row>
    <row r="451" spans="116:169">
      <c r="DL451">
        <v>0</v>
      </c>
      <c r="DM451">
        <v>0.85097999999999996</v>
      </c>
      <c r="DN451">
        <v>4.9399999999999999E-3</v>
      </c>
      <c r="DO451">
        <v>4.1799999999999997E-3</v>
      </c>
      <c r="DP451">
        <v>4.1700000000000001E-3</v>
      </c>
      <c r="DQ451">
        <v>8.0000000000000007E-5</v>
      </c>
      <c r="DR451">
        <v>9.0000000000000006E-5</v>
      </c>
      <c r="DS451">
        <v>4.1000000000000003E-3</v>
      </c>
      <c r="DT451">
        <v>1.142E-2</v>
      </c>
      <c r="DU451">
        <v>7.3999999999999999E-4</v>
      </c>
      <c r="DV451">
        <v>2.0080000000000001E-2</v>
      </c>
      <c r="DW451">
        <v>9.9220000000000003E-2</v>
      </c>
      <c r="DX451">
        <v>0</v>
      </c>
      <c r="DY451">
        <v>1303.3308</v>
      </c>
      <c r="DZ451">
        <v>7.9765499999999996</v>
      </c>
      <c r="EA451">
        <v>7.0431600000000003</v>
      </c>
      <c r="EB451">
        <v>7.3478599999999998</v>
      </c>
      <c r="EC451">
        <v>0.13785</v>
      </c>
      <c r="ED451">
        <v>0.15226000000000001</v>
      </c>
      <c r="EE451">
        <v>7.4848299999999997</v>
      </c>
      <c r="EF451">
        <v>18.471170000000001</v>
      </c>
      <c r="EG451">
        <v>1.4814099999999999</v>
      </c>
      <c r="EH451">
        <v>41.528320000000001</v>
      </c>
      <c r="EI451">
        <v>197.25721999999999</v>
      </c>
      <c r="EJ451">
        <v>0</v>
      </c>
      <c r="EK451">
        <v>72.286140889999999</v>
      </c>
      <c r="EL451">
        <v>5.4310979000000002E-2</v>
      </c>
      <c r="EM451">
        <v>3.7327971000000001E-2</v>
      </c>
      <c r="EN451">
        <v>1.5467695E-2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19.520071890000001</v>
      </c>
      <c r="EX451">
        <v>1.6028491999999998E-2</v>
      </c>
      <c r="EY451">
        <v>1.150137E-2</v>
      </c>
      <c r="EZ451">
        <v>5.0222540000000003E-3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0.86434999999999995</v>
      </c>
      <c r="FI451" t="s">
        <v>113</v>
      </c>
      <c r="FJ451" t="s">
        <v>113</v>
      </c>
      <c r="FK451" s="9">
        <v>1325.8362159999999</v>
      </c>
      <c r="FL451" t="s">
        <v>113</v>
      </c>
      <c r="FM451" t="s">
        <v>113</v>
      </c>
    </row>
    <row r="452" spans="116:169">
      <c r="DL452">
        <v>0</v>
      </c>
      <c r="DM452">
        <v>0.83687999999999996</v>
      </c>
      <c r="DN452">
        <v>3.63E-3</v>
      </c>
      <c r="DO452">
        <v>4.5700000000000003E-3</v>
      </c>
      <c r="DP452">
        <v>3.7200000000000002E-3</v>
      </c>
      <c r="DQ452">
        <v>8.0000000000000007E-5</v>
      </c>
      <c r="DR452">
        <v>9.0000000000000006E-5</v>
      </c>
      <c r="DS452">
        <v>4.13E-3</v>
      </c>
      <c r="DT452">
        <v>1.125E-2</v>
      </c>
      <c r="DU452">
        <v>8.3000000000000001E-4</v>
      </c>
      <c r="DV452">
        <v>2.4170000000000001E-2</v>
      </c>
      <c r="DW452">
        <v>0.11064</v>
      </c>
      <c r="DX452">
        <v>0</v>
      </c>
      <c r="DY452">
        <v>1209.77241</v>
      </c>
      <c r="DZ452">
        <v>5.5492100000000004</v>
      </c>
      <c r="EA452">
        <v>7.3206499999999997</v>
      </c>
      <c r="EB452">
        <v>6.2444100000000002</v>
      </c>
      <c r="EC452">
        <v>0.13289999999999999</v>
      </c>
      <c r="ED452">
        <v>0.14385000000000001</v>
      </c>
      <c r="EE452">
        <v>7.23644</v>
      </c>
      <c r="EF452">
        <v>17.230509999999999</v>
      </c>
      <c r="EG452">
        <v>1.63367</v>
      </c>
      <c r="EH452">
        <v>49.01314</v>
      </c>
      <c r="EI452">
        <v>215.72838999999999</v>
      </c>
      <c r="EJ452">
        <v>0</v>
      </c>
      <c r="EK452">
        <v>72.098294850000002</v>
      </c>
      <c r="EL452">
        <v>5.7225867999999999E-2</v>
      </c>
      <c r="EM452">
        <v>3.4126755000000002E-2</v>
      </c>
      <c r="EN452">
        <v>1.6177476999999999E-2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18.191011339999999</v>
      </c>
      <c r="EX452">
        <v>1.5818713000000002E-2</v>
      </c>
      <c r="EY452">
        <v>9.8996829999999994E-3</v>
      </c>
      <c r="EZ452">
        <v>4.9535350000000002E-3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0.84887800000000002</v>
      </c>
      <c r="FI452" t="s">
        <v>113</v>
      </c>
      <c r="FJ452" t="s">
        <v>113</v>
      </c>
      <c r="FK452" s="9">
        <v>1229.019585</v>
      </c>
      <c r="FL452" t="s">
        <v>113</v>
      </c>
      <c r="FM452" t="s">
        <v>113</v>
      </c>
    </row>
    <row r="453" spans="116:169">
      <c r="DL453">
        <v>0</v>
      </c>
      <c r="DM453">
        <v>0.82267000000000001</v>
      </c>
      <c r="DN453">
        <v>3.63E-3</v>
      </c>
      <c r="DO453">
        <v>3.64E-3</v>
      </c>
      <c r="DP453">
        <v>3.9699999999999996E-3</v>
      </c>
      <c r="DQ453">
        <v>6.9999999999999994E-5</v>
      </c>
      <c r="DR453">
        <v>9.0000000000000006E-5</v>
      </c>
      <c r="DS453">
        <v>3.7399999999999998E-3</v>
      </c>
      <c r="DT453">
        <v>1.106E-2</v>
      </c>
      <c r="DU453">
        <v>9.3000000000000005E-4</v>
      </c>
      <c r="DV453">
        <v>2.8309999999999998E-2</v>
      </c>
      <c r="DW453">
        <v>0.12189</v>
      </c>
      <c r="DX453">
        <v>0</v>
      </c>
      <c r="DY453">
        <v>1117.5019299999999</v>
      </c>
      <c r="DZ453">
        <v>5.2428499999999998</v>
      </c>
      <c r="EA453">
        <v>5.5161899999999999</v>
      </c>
      <c r="EB453">
        <v>6.3346499999999999</v>
      </c>
      <c r="EC453">
        <v>0.11380999999999999</v>
      </c>
      <c r="ED453">
        <v>0.12992999999999999</v>
      </c>
      <c r="EE453">
        <v>6.2226100000000004</v>
      </c>
      <c r="EF453">
        <v>15.99098</v>
      </c>
      <c r="EG453">
        <v>1.77752</v>
      </c>
      <c r="EH453">
        <v>56.249589999999998</v>
      </c>
      <c r="EI453">
        <v>232.9589</v>
      </c>
      <c r="EJ453">
        <v>0</v>
      </c>
      <c r="EK453">
        <v>71.865504889999997</v>
      </c>
      <c r="EL453">
        <v>4.9944187000000001E-2</v>
      </c>
      <c r="EM453">
        <v>3.6537286000000002E-2</v>
      </c>
      <c r="EN453">
        <v>1.4651725000000001E-2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16.875664359999998</v>
      </c>
      <c r="EX453">
        <v>1.2969677000000001E-2</v>
      </c>
      <c r="EY453">
        <v>9.9313790000000006E-3</v>
      </c>
      <c r="EZ453">
        <v>4.2191700000000004E-3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0.83399199999999996</v>
      </c>
      <c r="FI453" t="s">
        <v>113</v>
      </c>
      <c r="FJ453" t="s">
        <v>113</v>
      </c>
      <c r="FK453" s="9">
        <v>1134.709425</v>
      </c>
      <c r="FL453" t="s">
        <v>113</v>
      </c>
      <c r="FM453" t="s">
        <v>113</v>
      </c>
    </row>
    <row r="454" spans="116:169">
      <c r="DL454">
        <v>0</v>
      </c>
      <c r="DM454">
        <v>0.80827000000000004</v>
      </c>
      <c r="DN454">
        <v>3.9100000000000003E-3</v>
      </c>
      <c r="DO454">
        <v>3.5699999999999998E-3</v>
      </c>
      <c r="DP454">
        <v>3.2599999999999999E-3</v>
      </c>
      <c r="DQ454">
        <v>6.9999999999999994E-5</v>
      </c>
      <c r="DR454">
        <v>9.0000000000000006E-5</v>
      </c>
      <c r="DS454">
        <v>3.9399999999999999E-3</v>
      </c>
      <c r="DT454">
        <v>1.089E-2</v>
      </c>
      <c r="DU454">
        <v>1.01E-3</v>
      </c>
      <c r="DV454">
        <v>3.2039999999999999E-2</v>
      </c>
      <c r="DW454">
        <v>0.13295000000000001</v>
      </c>
      <c r="DX454">
        <v>0</v>
      </c>
      <c r="DY454">
        <v>1026.4565600000001</v>
      </c>
      <c r="DZ454">
        <v>5.3131000000000004</v>
      </c>
      <c r="EA454">
        <v>5.0890000000000004</v>
      </c>
      <c r="EB454">
        <v>4.9031599999999997</v>
      </c>
      <c r="EC454">
        <v>0.10231</v>
      </c>
      <c r="ED454">
        <v>0.1202</v>
      </c>
      <c r="EE454">
        <v>6.2396200000000004</v>
      </c>
      <c r="EF454">
        <v>14.79396</v>
      </c>
      <c r="EG454">
        <v>1.90744</v>
      </c>
      <c r="EH454">
        <v>62.472200000000001</v>
      </c>
      <c r="EI454">
        <v>248.94989000000001</v>
      </c>
      <c r="EJ454">
        <v>0</v>
      </c>
      <c r="EK454">
        <v>71.5971191</v>
      </c>
      <c r="EL454">
        <v>4.7408792999999998E-2</v>
      </c>
      <c r="EM454">
        <v>3.1125564000000001E-2</v>
      </c>
      <c r="EN454">
        <v>1.5843402999999999E-2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15.57810366</v>
      </c>
      <c r="EX454">
        <v>1.1465912999999999E-2</v>
      </c>
      <c r="EY454">
        <v>7.9197499999999997E-3</v>
      </c>
      <c r="EZ454">
        <v>4.2774529999999996E-3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0.819075</v>
      </c>
      <c r="FI454" t="s">
        <v>113</v>
      </c>
      <c r="FJ454" t="s">
        <v>113</v>
      </c>
      <c r="FK454" s="9">
        <v>1041.864141</v>
      </c>
      <c r="FL454" t="s">
        <v>113</v>
      </c>
      <c r="FM454" t="s">
        <v>113</v>
      </c>
    </row>
    <row r="455" spans="116:169">
      <c r="DL455">
        <v>0</v>
      </c>
      <c r="DM455">
        <v>0.79473000000000005</v>
      </c>
      <c r="DN455">
        <v>3.3400000000000001E-3</v>
      </c>
      <c r="DO455">
        <v>3.7499999999999999E-3</v>
      </c>
      <c r="DP455">
        <v>3.1700000000000001E-3</v>
      </c>
      <c r="DQ455">
        <v>6.9999999999999994E-5</v>
      </c>
      <c r="DR455">
        <v>8.0000000000000007E-5</v>
      </c>
      <c r="DS455">
        <v>3.2599999999999999E-3</v>
      </c>
      <c r="DT455">
        <v>1.068E-2</v>
      </c>
      <c r="DU455">
        <v>1.1000000000000001E-3</v>
      </c>
      <c r="DV455">
        <v>3.5990000000000001E-2</v>
      </c>
      <c r="DW455">
        <v>0.14384</v>
      </c>
      <c r="DX455">
        <v>0</v>
      </c>
      <c r="DY455">
        <v>937.98611000000005</v>
      </c>
      <c r="DZ455">
        <v>4.23468</v>
      </c>
      <c r="EA455">
        <v>5.0241100000000003</v>
      </c>
      <c r="EB455">
        <v>4.4923299999999999</v>
      </c>
      <c r="EC455">
        <v>9.3079999999999996E-2</v>
      </c>
      <c r="ED455">
        <v>0.10936</v>
      </c>
      <c r="EE455">
        <v>4.8663600000000002</v>
      </c>
      <c r="EF455">
        <v>13.570410000000001</v>
      </c>
      <c r="EG455">
        <v>2.0276399999999999</v>
      </c>
      <c r="EH455">
        <v>68.711820000000003</v>
      </c>
      <c r="EI455">
        <v>263.74385000000001</v>
      </c>
      <c r="EJ455">
        <v>0</v>
      </c>
      <c r="EK455">
        <v>71.396087280000003</v>
      </c>
      <c r="EL455">
        <v>4.8526053999999999E-2</v>
      </c>
      <c r="EM455">
        <v>2.9924184E-2</v>
      </c>
      <c r="EN455">
        <v>1.3175272999999999E-2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14.32071814</v>
      </c>
      <c r="EX455">
        <v>1.0865626E-2</v>
      </c>
      <c r="EY455">
        <v>7.0835220000000001E-3</v>
      </c>
      <c r="EZ455">
        <v>3.3235069999999999E-3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0.80504900000000001</v>
      </c>
      <c r="FI455" t="s">
        <v>113</v>
      </c>
      <c r="FJ455" t="s">
        <v>113</v>
      </c>
      <c r="FK455">
        <v>951.83030599999995</v>
      </c>
      <c r="FL455" t="s">
        <v>113</v>
      </c>
      <c r="FM455" t="s">
        <v>113</v>
      </c>
    </row>
    <row r="456" spans="116:169">
      <c r="DL456">
        <v>0</v>
      </c>
      <c r="DM456">
        <v>0.78091999999999995</v>
      </c>
      <c r="DN456">
        <v>3.6800000000000001E-3</v>
      </c>
      <c r="DO456">
        <v>3.3400000000000001E-3</v>
      </c>
      <c r="DP456">
        <v>3.29E-3</v>
      </c>
      <c r="DQ456">
        <v>6.0000000000000002E-5</v>
      </c>
      <c r="DR456">
        <v>8.0000000000000007E-5</v>
      </c>
      <c r="DS456">
        <v>3.2000000000000002E-3</v>
      </c>
      <c r="DT456">
        <v>1.0489999999999999E-2</v>
      </c>
      <c r="DU456">
        <v>1.1800000000000001E-3</v>
      </c>
      <c r="DV456">
        <v>3.925E-2</v>
      </c>
      <c r="DW456">
        <v>0.15451999999999999</v>
      </c>
      <c r="DX456">
        <v>0</v>
      </c>
      <c r="DY456">
        <v>850.65134999999998</v>
      </c>
      <c r="DZ456">
        <v>4.3363199999999997</v>
      </c>
      <c r="EA456">
        <v>4.17075</v>
      </c>
      <c r="EB456">
        <v>4.3812699999999998</v>
      </c>
      <c r="EC456">
        <v>8.3250000000000005E-2</v>
      </c>
      <c r="ED456">
        <v>9.9239999999999995E-2</v>
      </c>
      <c r="EE456">
        <v>4.4916200000000002</v>
      </c>
      <c r="EF456">
        <v>12.382960000000001</v>
      </c>
      <c r="EG456">
        <v>2.137</v>
      </c>
      <c r="EH456">
        <v>73.578180000000003</v>
      </c>
      <c r="EI456">
        <v>277.31425999999999</v>
      </c>
      <c r="EJ456">
        <v>0</v>
      </c>
      <c r="EK456">
        <v>71.143623849999997</v>
      </c>
      <c r="EL456">
        <v>4.5503595000000001E-2</v>
      </c>
      <c r="EM456">
        <v>3.1427714000000002E-2</v>
      </c>
      <c r="EN456">
        <v>1.2991981999999999E-2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13.07758636</v>
      </c>
      <c r="EX456">
        <v>9.4339100000000002E-3</v>
      </c>
      <c r="EY456">
        <v>6.8931160000000003E-3</v>
      </c>
      <c r="EZ456">
        <v>3.050142E-3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0.79127999999999998</v>
      </c>
      <c r="FI456" t="s">
        <v>113</v>
      </c>
      <c r="FJ456" t="s">
        <v>113</v>
      </c>
      <c r="FK456">
        <v>863.62294299999996</v>
      </c>
      <c r="FL456" t="s">
        <v>113</v>
      </c>
      <c r="FM456" t="s">
        <v>113</v>
      </c>
    </row>
    <row r="457" spans="116:169">
      <c r="DL457">
        <v>0</v>
      </c>
      <c r="DM457">
        <v>0.76732999999999996</v>
      </c>
      <c r="DN457">
        <v>3.6900000000000001E-3</v>
      </c>
      <c r="DO457">
        <v>3.5400000000000002E-3</v>
      </c>
      <c r="DP457">
        <v>2.98E-3</v>
      </c>
      <c r="DQ457">
        <v>6.0000000000000002E-5</v>
      </c>
      <c r="DR457">
        <v>8.0000000000000007E-5</v>
      </c>
      <c r="DS457">
        <v>3.29E-3</v>
      </c>
      <c r="DT457">
        <v>1.03E-2</v>
      </c>
      <c r="DU457">
        <v>1.2700000000000001E-3</v>
      </c>
      <c r="DV457">
        <v>4.2450000000000002E-2</v>
      </c>
      <c r="DW457">
        <v>0.16500999999999999</v>
      </c>
      <c r="DX457">
        <v>0</v>
      </c>
      <c r="DY457">
        <v>765.07221000000004</v>
      </c>
      <c r="DZ457">
        <v>4.0173300000000003</v>
      </c>
      <c r="EA457">
        <v>4.1099699999999997</v>
      </c>
      <c r="EB457">
        <v>3.69679</v>
      </c>
      <c r="EC457">
        <v>7.7880000000000005E-2</v>
      </c>
      <c r="ED457">
        <v>9.1109999999999997E-2</v>
      </c>
      <c r="EE457">
        <v>4.3440899999999996</v>
      </c>
      <c r="EF457">
        <v>11.226050000000001</v>
      </c>
      <c r="EG457">
        <v>2.23624</v>
      </c>
      <c r="EH457">
        <v>78.069800000000001</v>
      </c>
      <c r="EI457">
        <v>289.69722000000002</v>
      </c>
      <c r="EJ457">
        <v>0</v>
      </c>
      <c r="EK457">
        <v>70.897580570000002</v>
      </c>
      <c r="EL457">
        <v>4.7095521000000001E-2</v>
      </c>
      <c r="EM457">
        <v>2.9146043999999999E-2</v>
      </c>
      <c r="EN457">
        <v>1.3676870000000001E-2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11.860631700000001</v>
      </c>
      <c r="EX457">
        <v>8.9491180000000007E-3</v>
      </c>
      <c r="EY457">
        <v>5.9021769999999998E-3</v>
      </c>
      <c r="EZ457">
        <v>2.9751690000000002E-3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0.77760300000000004</v>
      </c>
      <c r="FI457" t="s">
        <v>113</v>
      </c>
      <c r="FJ457" t="s">
        <v>113</v>
      </c>
      <c r="FK457">
        <v>776.97419100000002</v>
      </c>
      <c r="FL457" t="s">
        <v>113</v>
      </c>
      <c r="FM457" t="s">
        <v>113</v>
      </c>
    </row>
    <row r="458" spans="116:169">
      <c r="DL458">
        <v>0</v>
      </c>
      <c r="DM458">
        <v>0.75390999999999997</v>
      </c>
      <c r="DN458">
        <v>3.7299999999999998E-3</v>
      </c>
      <c r="DO458">
        <v>3.5500000000000002E-3</v>
      </c>
      <c r="DP458">
        <v>3.1199999999999999E-3</v>
      </c>
      <c r="DQ458">
        <v>6.0000000000000002E-5</v>
      </c>
      <c r="DR458">
        <v>8.0000000000000007E-5</v>
      </c>
      <c r="DS458">
        <v>3.0200000000000001E-3</v>
      </c>
      <c r="DT458">
        <v>1.013E-2</v>
      </c>
      <c r="DU458">
        <v>1.3500000000000001E-3</v>
      </c>
      <c r="DV458">
        <v>4.5740000000000003E-2</v>
      </c>
      <c r="DW458">
        <v>0.17530999999999999</v>
      </c>
      <c r="DX458">
        <v>0</v>
      </c>
      <c r="DY458">
        <v>681.16222000000005</v>
      </c>
      <c r="DZ458">
        <v>3.7151800000000001</v>
      </c>
      <c r="EA458">
        <v>3.8021699999999998</v>
      </c>
      <c r="EB458">
        <v>3.5971000000000002</v>
      </c>
      <c r="EC458">
        <v>7.1379999999999999E-2</v>
      </c>
      <c r="ED458">
        <v>8.1949999999999995E-2</v>
      </c>
      <c r="EE458">
        <v>3.7019199999999999</v>
      </c>
      <c r="EF458">
        <v>10.10333</v>
      </c>
      <c r="EG458">
        <v>2.32734</v>
      </c>
      <c r="EH458">
        <v>82.413889999999995</v>
      </c>
      <c r="EI458">
        <v>300.92327</v>
      </c>
      <c r="EJ458">
        <v>0</v>
      </c>
      <c r="EK458">
        <v>70.647733329999994</v>
      </c>
      <c r="EL458">
        <v>4.8136997000000001E-2</v>
      </c>
      <c r="EM458">
        <v>3.0510796E-2</v>
      </c>
      <c r="EN458">
        <v>1.2563830999999999E-2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10.667626950000001</v>
      </c>
      <c r="EX458">
        <v>8.3438980000000006E-3</v>
      </c>
      <c r="EY458">
        <v>5.6605809999999996E-3</v>
      </c>
      <c r="EZ458">
        <v>2.519491E-3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0.76437500000000003</v>
      </c>
      <c r="FI458" t="s">
        <v>113</v>
      </c>
      <c r="FJ458" t="s">
        <v>113</v>
      </c>
      <c r="FK458">
        <v>692.34804899999995</v>
      </c>
      <c r="FL458" t="s">
        <v>113</v>
      </c>
      <c r="FM458" t="s">
        <v>113</v>
      </c>
    </row>
    <row r="459" spans="116:169">
      <c r="DL459">
        <v>0</v>
      </c>
      <c r="DM459">
        <v>0.74077000000000004</v>
      </c>
      <c r="DN459">
        <v>3.65E-3</v>
      </c>
      <c r="DO459">
        <v>3.5699999999999998E-3</v>
      </c>
      <c r="DP459">
        <v>3.13E-3</v>
      </c>
      <c r="DQ459">
        <v>6.0000000000000002E-5</v>
      </c>
      <c r="DR459">
        <v>8.0000000000000007E-5</v>
      </c>
      <c r="DS459">
        <v>3.15E-3</v>
      </c>
      <c r="DT459">
        <v>9.9699999999999997E-3</v>
      </c>
      <c r="DU459">
        <v>1.4300000000000001E-3</v>
      </c>
      <c r="DV459">
        <v>4.8759999999999998E-2</v>
      </c>
      <c r="DW459">
        <v>0.18543999999999999</v>
      </c>
      <c r="DX459">
        <v>0</v>
      </c>
      <c r="DY459">
        <v>599.00358000000006</v>
      </c>
      <c r="DZ459">
        <v>3.2930299999999999</v>
      </c>
      <c r="EA459">
        <v>3.4942199999999999</v>
      </c>
      <c r="EB459">
        <v>3.3303099999999999</v>
      </c>
      <c r="EC459">
        <v>6.6339999999999996E-2</v>
      </c>
      <c r="ED459">
        <v>7.3980000000000004E-2</v>
      </c>
      <c r="EE459">
        <v>3.5811600000000001</v>
      </c>
      <c r="EF459">
        <v>9.0093099999999993</v>
      </c>
      <c r="EG459">
        <v>2.4092899999999999</v>
      </c>
      <c r="EH459">
        <v>86.115809999999996</v>
      </c>
      <c r="EI459">
        <v>311.02659999999997</v>
      </c>
      <c r="EJ459">
        <v>0</v>
      </c>
      <c r="EK459">
        <v>70.402203499999999</v>
      </c>
      <c r="EL459">
        <v>4.9314535999999999E-2</v>
      </c>
      <c r="EM459">
        <v>3.1247206E-2</v>
      </c>
      <c r="EN459">
        <v>1.3348209999999999E-2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9.4993638029999996</v>
      </c>
      <c r="EX459">
        <v>7.7400230000000004E-3</v>
      </c>
      <c r="EY459">
        <v>5.2812149999999997E-3</v>
      </c>
      <c r="EZ459">
        <v>2.4530670000000002E-3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0.75118300000000005</v>
      </c>
      <c r="FI459" t="s">
        <v>113</v>
      </c>
      <c r="FJ459" t="s">
        <v>113</v>
      </c>
      <c r="FK459">
        <v>609.18747800000006</v>
      </c>
      <c r="FL459" t="s">
        <v>113</v>
      </c>
      <c r="FM459" t="s">
        <v>113</v>
      </c>
    </row>
    <row r="460" spans="116:169">
      <c r="DL460">
        <v>0</v>
      </c>
      <c r="DM460">
        <v>0.72746</v>
      </c>
      <c r="DN460">
        <v>3.98E-3</v>
      </c>
      <c r="DO460">
        <v>3.5000000000000001E-3</v>
      </c>
      <c r="DP460">
        <v>3.15E-3</v>
      </c>
      <c r="DQ460">
        <v>6.0000000000000002E-5</v>
      </c>
      <c r="DR460">
        <v>8.0000000000000007E-5</v>
      </c>
      <c r="DS460">
        <v>3.1800000000000001E-3</v>
      </c>
      <c r="DT460">
        <v>9.7800000000000005E-3</v>
      </c>
      <c r="DU460">
        <v>1.5100000000000001E-3</v>
      </c>
      <c r="DV460">
        <v>5.1909999999999998E-2</v>
      </c>
      <c r="DW460">
        <v>0.19541</v>
      </c>
      <c r="DX460">
        <v>0</v>
      </c>
      <c r="DY460">
        <v>518.24581999999998</v>
      </c>
      <c r="DZ460">
        <v>3.2160199999999999</v>
      </c>
      <c r="EA460">
        <v>3.10006</v>
      </c>
      <c r="EB460">
        <v>3.0531899999999998</v>
      </c>
      <c r="EC460">
        <v>5.9920000000000001E-2</v>
      </c>
      <c r="ED460">
        <v>6.5570000000000003E-2</v>
      </c>
      <c r="EE460">
        <v>3.3217699999999999</v>
      </c>
      <c r="EF460">
        <v>7.9122700000000004</v>
      </c>
      <c r="EG460">
        <v>2.4832700000000001</v>
      </c>
      <c r="EH460">
        <v>89.696969999999993</v>
      </c>
      <c r="EI460">
        <v>320.03591999999998</v>
      </c>
      <c r="EJ460">
        <v>0</v>
      </c>
      <c r="EK460">
        <v>70.11784127</v>
      </c>
      <c r="EL460">
        <v>4.9556513000000003E-2</v>
      </c>
      <c r="EM460">
        <v>3.1864471999999998E-2</v>
      </c>
      <c r="EN460">
        <v>1.3604287E-2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8.3500726660000009</v>
      </c>
      <c r="EX460">
        <v>6.9824500000000003E-3</v>
      </c>
      <c r="EY460">
        <v>4.8655590000000002E-3</v>
      </c>
      <c r="EZ460">
        <v>2.2752990000000002E-3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0.738151</v>
      </c>
      <c r="FI460" t="s">
        <v>113</v>
      </c>
      <c r="FJ460" t="s">
        <v>113</v>
      </c>
      <c r="FK460">
        <v>527.67499999999995</v>
      </c>
      <c r="FL460" t="s">
        <v>113</v>
      </c>
      <c r="FM460" t="s">
        <v>113</v>
      </c>
    </row>
    <row r="461" spans="116:169">
      <c r="DL461">
        <v>0</v>
      </c>
      <c r="DM461">
        <v>0.71421999999999997</v>
      </c>
      <c r="DN461">
        <v>4.1700000000000001E-3</v>
      </c>
      <c r="DO461">
        <v>3.7200000000000002E-3</v>
      </c>
      <c r="DP461">
        <v>3.0999999999999999E-3</v>
      </c>
      <c r="DQ461">
        <v>6.9999999999999994E-5</v>
      </c>
      <c r="DR461">
        <v>8.0000000000000007E-5</v>
      </c>
      <c r="DS461">
        <v>3.1900000000000001E-3</v>
      </c>
      <c r="DT461">
        <v>9.5999999999999992E-3</v>
      </c>
      <c r="DU461">
        <v>1.58E-3</v>
      </c>
      <c r="DV461">
        <v>5.5079999999999997E-2</v>
      </c>
      <c r="DW461">
        <v>0.20518</v>
      </c>
      <c r="DX461">
        <v>0</v>
      </c>
      <c r="DY461">
        <v>439.11788999999999</v>
      </c>
      <c r="DZ461">
        <v>2.9689000000000001</v>
      </c>
      <c r="EA461">
        <v>2.9484499999999998</v>
      </c>
      <c r="EB461">
        <v>2.7172399999999999</v>
      </c>
      <c r="EC461">
        <v>5.5070000000000001E-2</v>
      </c>
      <c r="ED461">
        <v>5.7770000000000002E-2</v>
      </c>
      <c r="EE461">
        <v>3.0425900000000001</v>
      </c>
      <c r="EF461">
        <v>6.8460099999999997</v>
      </c>
      <c r="EG461">
        <v>2.5488499999999998</v>
      </c>
      <c r="EH461">
        <v>93.018739999999994</v>
      </c>
      <c r="EI461">
        <v>327.94819000000001</v>
      </c>
      <c r="EJ461">
        <v>0</v>
      </c>
      <c r="EK461">
        <v>69.82290802</v>
      </c>
      <c r="EL461">
        <v>5.2495541999999999E-2</v>
      </c>
      <c r="EM461">
        <v>3.1832865000000002E-2</v>
      </c>
      <c r="EN461">
        <v>1.3848637E-2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7.2242067499999996</v>
      </c>
      <c r="EX461">
        <v>6.5445149999999999E-3</v>
      </c>
      <c r="EY461">
        <v>4.3493179999999996E-3</v>
      </c>
      <c r="EZ461">
        <v>2.0904949999999999E-3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0.72527900000000001</v>
      </c>
      <c r="FI461" t="s">
        <v>113</v>
      </c>
      <c r="FJ461" t="s">
        <v>113</v>
      </c>
      <c r="FK461">
        <v>447.807545</v>
      </c>
      <c r="FL461" t="s">
        <v>113</v>
      </c>
      <c r="FM461" t="s">
        <v>113</v>
      </c>
    </row>
    <row r="462" spans="116:169">
      <c r="DL462">
        <v>0</v>
      </c>
      <c r="DM462">
        <v>0.70194000000000001</v>
      </c>
      <c r="DN462">
        <v>3.5000000000000001E-3</v>
      </c>
      <c r="DO462">
        <v>3.8700000000000002E-3</v>
      </c>
      <c r="DP462">
        <v>3.2799999999999999E-3</v>
      </c>
      <c r="DQ462">
        <v>6.9999999999999994E-5</v>
      </c>
      <c r="DR462">
        <v>8.0000000000000007E-5</v>
      </c>
      <c r="DS462">
        <v>3.13E-3</v>
      </c>
      <c r="DT462">
        <v>9.4299999999999991E-3</v>
      </c>
      <c r="DU462">
        <v>1.66E-3</v>
      </c>
      <c r="DV462">
        <v>5.8270000000000002E-2</v>
      </c>
      <c r="DW462">
        <v>0.21479000000000001</v>
      </c>
      <c r="DX462">
        <v>0</v>
      </c>
      <c r="DY462">
        <v>362.10219999999998</v>
      </c>
      <c r="DZ462">
        <v>2.1459000000000001</v>
      </c>
      <c r="EA462">
        <v>2.69293</v>
      </c>
      <c r="EB462">
        <v>2.5646200000000001</v>
      </c>
      <c r="EC462">
        <v>5.0169999999999999E-2</v>
      </c>
      <c r="ED462">
        <v>4.9970000000000001E-2</v>
      </c>
      <c r="EE462">
        <v>2.6944900000000001</v>
      </c>
      <c r="EF462">
        <v>5.8010999999999999</v>
      </c>
      <c r="EG462">
        <v>2.6066199999999999</v>
      </c>
      <c r="EH462">
        <v>96.061329999999998</v>
      </c>
      <c r="EI462">
        <v>334.79419999999999</v>
      </c>
      <c r="EJ462">
        <v>0</v>
      </c>
      <c r="EK462">
        <v>69.6028637</v>
      </c>
      <c r="EL462">
        <v>5.5561490999999998E-2</v>
      </c>
      <c r="EM462">
        <v>3.3899119999999998E-2</v>
      </c>
      <c r="EN462">
        <v>1.3842431000000001E-2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6.1293822660000004</v>
      </c>
      <c r="EX462">
        <v>6.0494659999999999E-3</v>
      </c>
      <c r="EY462">
        <v>4.0906950000000001E-3</v>
      </c>
      <c r="EZ462">
        <v>1.8671370000000001E-3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0.71264499999999997</v>
      </c>
      <c r="FI462" t="s">
        <v>113</v>
      </c>
      <c r="FJ462" t="s">
        <v>113</v>
      </c>
      <c r="FK462">
        <v>369.55581999999998</v>
      </c>
      <c r="FL462" t="s">
        <v>113</v>
      </c>
      <c r="FM462" t="s">
        <v>113</v>
      </c>
    </row>
    <row r="463" spans="116:169">
      <c r="DL463">
        <v>0</v>
      </c>
      <c r="DM463">
        <v>0.68859999999999999</v>
      </c>
      <c r="DN463">
        <v>4.0499999999999998E-3</v>
      </c>
      <c r="DO463">
        <v>3.8800000000000002E-3</v>
      </c>
      <c r="DP463">
        <v>3.3999999999999998E-3</v>
      </c>
      <c r="DQ463">
        <v>6.9999999999999994E-5</v>
      </c>
      <c r="DR463">
        <v>8.0000000000000007E-5</v>
      </c>
      <c r="DS463">
        <v>3.32E-3</v>
      </c>
      <c r="DT463">
        <v>9.2599999999999991E-3</v>
      </c>
      <c r="DU463">
        <v>1.74E-3</v>
      </c>
      <c r="DV463">
        <v>6.1400000000000003E-2</v>
      </c>
      <c r="DW463">
        <v>0.22420999999999999</v>
      </c>
      <c r="DX463">
        <v>0</v>
      </c>
      <c r="DY463">
        <v>286.11158</v>
      </c>
      <c r="DZ463">
        <v>2.0862500000000002</v>
      </c>
      <c r="EA463">
        <v>2.3207599999999999</v>
      </c>
      <c r="EB463">
        <v>2.33446</v>
      </c>
      <c r="EC463">
        <v>4.4679999999999997E-2</v>
      </c>
      <c r="ED463">
        <v>4.2320000000000003E-2</v>
      </c>
      <c r="EE463">
        <v>2.5425</v>
      </c>
      <c r="EF463">
        <v>4.7795300000000003</v>
      </c>
      <c r="EG463">
        <v>2.65659</v>
      </c>
      <c r="EH463">
        <v>98.75582</v>
      </c>
      <c r="EI463">
        <v>340.59528999999998</v>
      </c>
      <c r="EJ463">
        <v>0</v>
      </c>
      <c r="EK463">
        <v>69.185732610000002</v>
      </c>
      <c r="EL463">
        <v>5.7376260999999998E-2</v>
      </c>
      <c r="EM463">
        <v>3.5790179999999998E-2</v>
      </c>
      <c r="EN463">
        <v>1.4833229999999999E-2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5.040840019</v>
      </c>
      <c r="EX463">
        <v>5.3649409999999998E-3</v>
      </c>
      <c r="EY463">
        <v>3.7593499999999998E-3</v>
      </c>
      <c r="EZ463">
        <v>1.7657669999999999E-3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0.69999500000000003</v>
      </c>
      <c r="FI463" t="s">
        <v>113</v>
      </c>
      <c r="FJ463" t="s">
        <v>113</v>
      </c>
      <c r="FK463">
        <v>292.89773700000001</v>
      </c>
      <c r="FL463" t="s">
        <v>113</v>
      </c>
      <c r="FM463" t="s">
        <v>113</v>
      </c>
    </row>
    <row r="464" spans="116:169">
      <c r="DL464">
        <v>0</v>
      </c>
      <c r="DM464">
        <v>0.626</v>
      </c>
      <c r="DN464">
        <v>8.0000000000000004E-4</v>
      </c>
      <c r="DO464">
        <v>4.3099999999999996E-3</v>
      </c>
      <c r="DP464">
        <v>3.4199999999999999E-3</v>
      </c>
      <c r="DQ464">
        <v>6.9999999999999994E-5</v>
      </c>
      <c r="DR464">
        <v>6.9999999999999994E-5</v>
      </c>
      <c r="DS464">
        <v>3.29E-3</v>
      </c>
      <c r="DT464">
        <v>6.2030000000000002E-2</v>
      </c>
      <c r="DU464">
        <v>1.81E-3</v>
      </c>
      <c r="DV464">
        <v>6.472E-2</v>
      </c>
      <c r="DW464">
        <v>0.23347000000000001</v>
      </c>
      <c r="DX464">
        <v>0</v>
      </c>
      <c r="DY464">
        <v>196.38328000000001</v>
      </c>
      <c r="DZ464">
        <v>0.32869999999999999</v>
      </c>
      <c r="EA464">
        <v>2.1620599999999999</v>
      </c>
      <c r="EB464">
        <v>2.01518</v>
      </c>
      <c r="EC464">
        <v>3.9910000000000001E-2</v>
      </c>
      <c r="ED464">
        <v>3.3320000000000002E-2</v>
      </c>
      <c r="EE464">
        <v>2.2437399999999998</v>
      </c>
      <c r="EF464">
        <v>25.779669999999999</v>
      </c>
      <c r="EG464">
        <v>2.6989100000000001</v>
      </c>
      <c r="EH464">
        <v>101.29832</v>
      </c>
      <c r="EI464">
        <v>345.37482999999997</v>
      </c>
      <c r="EJ464">
        <v>0</v>
      </c>
      <c r="EK464">
        <v>63.795963270000001</v>
      </c>
      <c r="EL464">
        <v>6.3732927999999994E-2</v>
      </c>
      <c r="EM464">
        <v>3.6589788999999998E-2</v>
      </c>
      <c r="EN464">
        <v>1.559164E-2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3.6928691210000002</v>
      </c>
      <c r="EX464">
        <v>4.9618839999999997E-3</v>
      </c>
      <c r="EY464">
        <v>3.2802349999999998E-3</v>
      </c>
      <c r="EZ464">
        <v>1.612467E-3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0.634598</v>
      </c>
      <c r="FI464" t="s">
        <v>113</v>
      </c>
      <c r="FJ464" t="s">
        <v>113</v>
      </c>
      <c r="FK464">
        <v>200.92912899999999</v>
      </c>
      <c r="FL464" t="s">
        <v>113</v>
      </c>
      <c r="FM464" t="s">
        <v>113</v>
      </c>
    </row>
    <row r="465" spans="116:169">
      <c r="DL465">
        <v>0</v>
      </c>
      <c r="DM465">
        <v>0.36153000000000002</v>
      </c>
      <c r="DN465">
        <v>2.2000000000000001E-4</v>
      </c>
      <c r="DO465">
        <v>1.34E-3</v>
      </c>
      <c r="DP465">
        <v>3.6099999999999999E-3</v>
      </c>
      <c r="DQ465">
        <v>5.0000000000000002E-5</v>
      </c>
      <c r="DR465">
        <v>4.0000000000000003E-5</v>
      </c>
      <c r="DS465">
        <v>3.3E-3</v>
      </c>
      <c r="DT465">
        <v>0.26451000000000002</v>
      </c>
      <c r="DU465">
        <v>1.8799999999999999E-3</v>
      </c>
      <c r="DV465">
        <v>6.8019999999999997E-2</v>
      </c>
      <c r="DW465">
        <v>0.29549999999999998</v>
      </c>
      <c r="DX465">
        <v>0</v>
      </c>
      <c r="DY465">
        <v>76.089190000000002</v>
      </c>
      <c r="DZ465">
        <v>6.3399999999999998E-2</v>
      </c>
      <c r="EA465">
        <v>0.51878999999999997</v>
      </c>
      <c r="EB465">
        <v>1.7990600000000001</v>
      </c>
      <c r="EC465">
        <v>2.307E-2</v>
      </c>
      <c r="ED465">
        <v>1.6590000000000001E-2</v>
      </c>
      <c r="EE465">
        <v>1.9327399999999999</v>
      </c>
      <c r="EF465">
        <v>82.983440000000002</v>
      </c>
      <c r="EG465">
        <v>2.7322299999999999</v>
      </c>
      <c r="EH465">
        <v>103.54206000000001</v>
      </c>
      <c r="EI465">
        <v>371.15449000000001</v>
      </c>
      <c r="EJ465">
        <v>0</v>
      </c>
      <c r="EK465">
        <v>37.410740539999999</v>
      </c>
      <c r="EL465">
        <v>3.5648520000000003E-2</v>
      </c>
      <c r="EM465">
        <v>4.053789E-2</v>
      </c>
      <c r="EN465">
        <v>1.5908325000000001E-2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1.6142345360000001</v>
      </c>
      <c r="EX465">
        <v>2.401757E-3</v>
      </c>
      <c r="EY465">
        <v>3.0130370000000001E-3</v>
      </c>
      <c r="EZ465">
        <v>1.400159E-3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0.36674299999999999</v>
      </c>
      <c r="FI465" t="s">
        <v>113</v>
      </c>
      <c r="FJ465" t="s">
        <v>113</v>
      </c>
      <c r="FK465">
        <v>78.493516</v>
      </c>
      <c r="FL465" t="s">
        <v>113</v>
      </c>
      <c r="FM465" t="s">
        <v>113</v>
      </c>
    </row>
    <row r="466" spans="116:169">
      <c r="DL466">
        <v>0</v>
      </c>
      <c r="DM466">
        <v>5.645E-2</v>
      </c>
      <c r="DN466">
        <v>8.0000000000000007E-5</v>
      </c>
      <c r="DO466">
        <v>3.6999999999999999E-4</v>
      </c>
      <c r="DP466">
        <v>1.24E-3</v>
      </c>
      <c r="DQ466">
        <v>2.0000000000000002E-5</v>
      </c>
      <c r="DR466">
        <v>1.0000000000000001E-5</v>
      </c>
      <c r="DS466">
        <v>3.3600000000000001E-3</v>
      </c>
      <c r="DT466">
        <v>0.30520999999999998</v>
      </c>
      <c r="DU466">
        <v>1.9300000000000001E-3</v>
      </c>
      <c r="DV466">
        <v>7.1319999999999995E-2</v>
      </c>
      <c r="DW466">
        <v>0.56001000000000001</v>
      </c>
      <c r="DX466">
        <v>0</v>
      </c>
      <c r="DY466">
        <v>5.9646299999999997</v>
      </c>
      <c r="DZ466">
        <v>1.32E-2</v>
      </c>
      <c r="EA466">
        <v>0.10312</v>
      </c>
      <c r="EB466">
        <v>0.47754000000000002</v>
      </c>
      <c r="EC466">
        <v>1.0800000000000001E-2</v>
      </c>
      <c r="ED466">
        <v>5.47E-3</v>
      </c>
      <c r="EE466">
        <v>1.6694</v>
      </c>
      <c r="EF466">
        <v>64.238590000000002</v>
      </c>
      <c r="EG466">
        <v>2.7488199999999998</v>
      </c>
      <c r="EH466">
        <v>105.47481000000001</v>
      </c>
      <c r="EI466">
        <v>454.13794000000001</v>
      </c>
      <c r="EJ466">
        <v>0</v>
      </c>
      <c r="EK466">
        <v>5.9589361329999999</v>
      </c>
      <c r="EL466">
        <v>1.7173232E-2</v>
      </c>
      <c r="EM466">
        <v>1.7602692E-2</v>
      </c>
      <c r="EN466">
        <v>1.7058924999999999E-2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0.171357073</v>
      </c>
      <c r="EX466">
        <v>9.5260400000000002E-4</v>
      </c>
      <c r="EY466">
        <v>1.0757589999999999E-3</v>
      </c>
      <c r="EZ466">
        <v>1.2423130000000001E-3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5.8153000000000003E-2</v>
      </c>
      <c r="FI466" t="s">
        <v>113</v>
      </c>
      <c r="FJ466" t="s">
        <v>113</v>
      </c>
      <c r="FK466">
        <v>6.5692870000000001</v>
      </c>
      <c r="FL466" t="s">
        <v>113</v>
      </c>
      <c r="FM466" t="s">
        <v>113</v>
      </c>
    </row>
    <row r="467" spans="116:169">
      <c r="DL467">
        <v>0</v>
      </c>
      <c r="DM467">
        <v>1.4400000000000001E-3</v>
      </c>
      <c r="DN467">
        <v>3.0000000000000001E-5</v>
      </c>
      <c r="DO467">
        <v>1.1E-4</v>
      </c>
      <c r="DP467">
        <v>3.5E-4</v>
      </c>
      <c r="DQ467">
        <v>1.0000000000000001E-5</v>
      </c>
      <c r="DR467">
        <v>0</v>
      </c>
      <c r="DS467">
        <v>1.15E-3</v>
      </c>
      <c r="DT467">
        <v>5.5070000000000001E-2</v>
      </c>
      <c r="DU467">
        <v>1.9400000000000001E-3</v>
      </c>
      <c r="DV467">
        <v>7.4679999999999996E-2</v>
      </c>
      <c r="DW467">
        <v>0.86521999999999999</v>
      </c>
      <c r="DX467">
        <v>0</v>
      </c>
      <c r="DY467">
        <v>0</v>
      </c>
      <c r="DZ467">
        <v>1.6900000000000001E-3</v>
      </c>
      <c r="EA467">
        <v>1.8599999999999998E-2</v>
      </c>
      <c r="EB467">
        <v>9.7720000000000001E-2</v>
      </c>
      <c r="EC467">
        <v>2.63E-3</v>
      </c>
      <c r="ED467">
        <v>1.16E-3</v>
      </c>
      <c r="EE467">
        <v>0.44175999999999999</v>
      </c>
      <c r="EF467">
        <v>5.8200099999999999</v>
      </c>
      <c r="EG467">
        <v>2.7542800000000001</v>
      </c>
      <c r="EH467">
        <v>107.14421</v>
      </c>
      <c r="EI467">
        <v>518.37653</v>
      </c>
      <c r="EJ467">
        <v>0</v>
      </c>
      <c r="EK467">
        <v>0.16797472599999999</v>
      </c>
      <c r="EL467">
        <v>6.3280630000000001E-3</v>
      </c>
      <c r="EM467">
        <v>5.5062319999999998E-3</v>
      </c>
      <c r="EN467">
        <v>5.9190299999999996E-3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2.9098069999999999E-3</v>
      </c>
      <c r="EX467">
        <v>2.6624E-4</v>
      </c>
      <c r="EY467">
        <v>2.5882999999999999E-4</v>
      </c>
      <c r="EZ467">
        <v>3.4240099999999999E-4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1.928E-3</v>
      </c>
      <c r="FI467" t="s">
        <v>113</v>
      </c>
      <c r="FJ467" t="s">
        <v>113</v>
      </c>
      <c r="FK467">
        <v>0.120628</v>
      </c>
      <c r="FL467" t="s">
        <v>113</v>
      </c>
      <c r="FM467" t="s">
        <v>113</v>
      </c>
    </row>
    <row r="468" spans="116:169">
      <c r="DL468">
        <v>0</v>
      </c>
      <c r="DM468">
        <v>2.0000000000000002E-5</v>
      </c>
      <c r="DN468">
        <v>1.0000000000000001E-5</v>
      </c>
      <c r="DO468">
        <v>3.0000000000000001E-5</v>
      </c>
      <c r="DP468">
        <v>1E-4</v>
      </c>
      <c r="DQ468">
        <v>0</v>
      </c>
      <c r="DR468">
        <v>0</v>
      </c>
      <c r="DS468">
        <v>3.2000000000000003E-4</v>
      </c>
      <c r="DT468">
        <v>1.4400000000000001E-3</v>
      </c>
      <c r="DU468">
        <v>1.9400000000000001E-3</v>
      </c>
      <c r="DV468">
        <v>7.5829999999999995E-2</v>
      </c>
      <c r="DW468">
        <v>0.92030000000000001</v>
      </c>
      <c r="DX468">
        <v>0</v>
      </c>
      <c r="DY468">
        <v>0</v>
      </c>
      <c r="DZ468">
        <v>0</v>
      </c>
      <c r="EA468">
        <v>2.2599999999999999E-3</v>
      </c>
      <c r="EB468">
        <v>1.7520000000000001E-2</v>
      </c>
      <c r="EC468">
        <v>5.1999999999999995E-4</v>
      </c>
      <c r="ED468">
        <v>2.3000000000000001E-4</v>
      </c>
      <c r="EE468">
        <v>9.0289999999999995E-2</v>
      </c>
      <c r="EF468">
        <v>2.2000000000000001E-4</v>
      </c>
      <c r="EG468">
        <v>2.7554400000000001</v>
      </c>
      <c r="EH468">
        <v>107.58597</v>
      </c>
      <c r="EI468">
        <v>524.19654000000003</v>
      </c>
      <c r="EJ468">
        <v>0</v>
      </c>
      <c r="EK468">
        <v>4.7041619999999996E-3</v>
      </c>
      <c r="EL468">
        <v>1.5858549999999999E-3</v>
      </c>
      <c r="EM468">
        <v>1.6071900000000001E-3</v>
      </c>
      <c r="EN468">
        <v>1.692535E-3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1.3720400000000001E-4</v>
      </c>
      <c r="EX468" s="10">
        <v>4.3538599999999997E-5</v>
      </c>
      <c r="EY468" s="10">
        <v>5.21036E-5</v>
      </c>
      <c r="EZ468" s="10">
        <v>7.2913100000000005E-5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1.6699999999999999E-4</v>
      </c>
      <c r="FI468" t="s">
        <v>113</v>
      </c>
      <c r="FJ468" t="s">
        <v>113</v>
      </c>
      <c r="FK468">
        <v>2.0296999999999999E-2</v>
      </c>
      <c r="FL468" t="s">
        <v>113</v>
      </c>
      <c r="FM468" t="s">
        <v>113</v>
      </c>
    </row>
    <row r="469" spans="116:169">
      <c r="DL469">
        <v>0</v>
      </c>
      <c r="DM469">
        <v>1.0000000000000001E-5</v>
      </c>
      <c r="DN469">
        <v>0</v>
      </c>
      <c r="DO469">
        <v>1.0000000000000001E-5</v>
      </c>
      <c r="DP469">
        <v>3.0000000000000001E-5</v>
      </c>
      <c r="DQ469">
        <v>0</v>
      </c>
      <c r="DR469">
        <v>0</v>
      </c>
      <c r="DS469">
        <v>9.0000000000000006E-5</v>
      </c>
      <c r="DT469">
        <v>2.0000000000000002E-5</v>
      </c>
      <c r="DU469">
        <v>1.9499999999999999E-3</v>
      </c>
      <c r="DV469">
        <v>7.6149999999999995E-2</v>
      </c>
      <c r="DW469">
        <v>0.92173000000000005</v>
      </c>
      <c r="DX469">
        <v>0</v>
      </c>
      <c r="DY469">
        <v>0</v>
      </c>
      <c r="DZ469">
        <v>0</v>
      </c>
      <c r="EA469">
        <v>0</v>
      </c>
      <c r="EB469">
        <v>2.0999999999999999E-3</v>
      </c>
      <c r="EC469">
        <v>9.0000000000000006E-5</v>
      </c>
      <c r="ED469">
        <v>4.0000000000000003E-5</v>
      </c>
      <c r="EE469">
        <v>1.6150000000000001E-2</v>
      </c>
      <c r="EF469">
        <v>4.0000000000000003E-5</v>
      </c>
      <c r="EG469">
        <v>2.7556699999999998</v>
      </c>
      <c r="EH469">
        <v>107.67626</v>
      </c>
      <c r="EI469">
        <v>524.19676000000004</v>
      </c>
      <c r="EJ469">
        <v>0</v>
      </c>
      <c r="EK469">
        <v>7.9827399999999997E-4</v>
      </c>
      <c r="EL469">
        <v>2.4557700000000002E-4</v>
      </c>
      <c r="EM469">
        <v>3.5285399999999999E-4</v>
      </c>
      <c r="EN469">
        <v>4.9419100000000005E-4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 s="10">
        <v>1.81233E-5</v>
      </c>
      <c r="EX469" s="10">
        <v>5.6402499999999999E-6</v>
      </c>
      <c r="EY469" s="10">
        <v>6.2812600000000001E-6</v>
      </c>
      <c r="EZ469" s="10">
        <v>1.40929E-5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5.0000000000000002E-5</v>
      </c>
      <c r="FI469" t="s">
        <v>113</v>
      </c>
      <c r="FJ469" t="s">
        <v>113</v>
      </c>
      <c r="FK469">
        <v>2.186E-3</v>
      </c>
      <c r="FL469" t="s">
        <v>113</v>
      </c>
      <c r="FM469" t="s">
        <v>113</v>
      </c>
    </row>
    <row r="470" spans="116:169"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 t="s">
        <v>113</v>
      </c>
      <c r="FI470">
        <v>5.0000000000000002E-5</v>
      </c>
      <c r="FJ470" t="s">
        <v>113</v>
      </c>
      <c r="FK470" t="s">
        <v>113</v>
      </c>
      <c r="FL470">
        <v>2.186E-3</v>
      </c>
      <c r="FM470" t="s">
        <v>113</v>
      </c>
    </row>
    <row r="471" spans="116:169"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 t="s">
        <v>113</v>
      </c>
      <c r="FI471" t="s">
        <v>113</v>
      </c>
      <c r="FJ471">
        <v>5.0000000000000002E-5</v>
      </c>
      <c r="FK471" t="s">
        <v>113</v>
      </c>
      <c r="FL471" t="s">
        <v>113</v>
      </c>
      <c r="FM471">
        <v>2.186E-3</v>
      </c>
    </row>
    <row r="472" spans="116:169"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 t="s">
        <v>113</v>
      </c>
      <c r="FI472" t="s">
        <v>113</v>
      </c>
      <c r="FJ472">
        <v>5.0000000000000002E-5</v>
      </c>
      <c r="FK472" t="s">
        <v>113</v>
      </c>
      <c r="FL472" t="s">
        <v>113</v>
      </c>
      <c r="FM472">
        <v>2.186E-3</v>
      </c>
    </row>
    <row r="473" spans="116:169"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 t="s">
        <v>113</v>
      </c>
      <c r="FI473" t="s">
        <v>113</v>
      </c>
      <c r="FJ473">
        <v>5.0000000000000002E-5</v>
      </c>
      <c r="FK473" t="s">
        <v>113</v>
      </c>
      <c r="FL473" t="s">
        <v>113</v>
      </c>
      <c r="FM473">
        <v>2.186E-3</v>
      </c>
    </row>
    <row r="474" spans="116:169"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 t="s">
        <v>113</v>
      </c>
      <c r="FI474" t="s">
        <v>113</v>
      </c>
      <c r="FJ474">
        <v>5.0000000000000002E-5</v>
      </c>
      <c r="FK474" t="s">
        <v>113</v>
      </c>
      <c r="FL474" t="s">
        <v>113</v>
      </c>
      <c r="FM474">
        <v>2.186E-3</v>
      </c>
    </row>
    <row r="475" spans="116:169">
      <c r="DL475">
        <v>0</v>
      </c>
      <c r="DM475">
        <v>1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944.91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 t="s">
        <v>113</v>
      </c>
      <c r="FI475" t="s">
        <v>113</v>
      </c>
      <c r="FJ475" t="s">
        <v>113</v>
      </c>
      <c r="FK475" t="s">
        <v>113</v>
      </c>
      <c r="FL475" t="s">
        <v>113</v>
      </c>
      <c r="FM475" t="s">
        <v>113</v>
      </c>
    </row>
    <row r="476" spans="116:169">
      <c r="DL476">
        <v>0</v>
      </c>
      <c r="DM476">
        <v>2.3050000000000001E-2</v>
      </c>
      <c r="DN476">
        <v>0</v>
      </c>
      <c r="DO476">
        <v>2.0000000000000002E-5</v>
      </c>
      <c r="DP476">
        <v>0</v>
      </c>
      <c r="DQ476">
        <v>0</v>
      </c>
      <c r="DR476">
        <v>0</v>
      </c>
      <c r="DS476">
        <v>0</v>
      </c>
      <c r="DT476">
        <v>0.97692000000000001</v>
      </c>
      <c r="DU476">
        <v>0</v>
      </c>
      <c r="DV476">
        <v>0</v>
      </c>
      <c r="DW476">
        <v>0</v>
      </c>
      <c r="DX476">
        <v>0</v>
      </c>
      <c r="DY476">
        <v>14.61659</v>
      </c>
      <c r="DZ476">
        <v>4.0000000000000003E-5</v>
      </c>
      <c r="EA476">
        <v>1.7309999999999999E-2</v>
      </c>
      <c r="EB476">
        <v>3.31E-3</v>
      </c>
      <c r="EC476">
        <v>3.6999999999999999E-4</v>
      </c>
      <c r="ED476">
        <v>1.8400000000000001E-3</v>
      </c>
      <c r="EE476">
        <v>0</v>
      </c>
      <c r="EF476">
        <v>923.10608999999999</v>
      </c>
      <c r="EG476">
        <v>0</v>
      </c>
      <c r="EH476">
        <v>0</v>
      </c>
      <c r="EI476">
        <v>0</v>
      </c>
      <c r="EJ476">
        <v>0</v>
      </c>
      <c r="EK476">
        <v>7.1644575369999997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0.29023241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2.3073E-2</v>
      </c>
      <c r="FI476" t="s">
        <v>113</v>
      </c>
      <c r="FJ476" t="s">
        <v>113</v>
      </c>
      <c r="FK476">
        <v>14.637613</v>
      </c>
      <c r="FL476" t="s">
        <v>113</v>
      </c>
      <c r="FM476" t="s">
        <v>113</v>
      </c>
    </row>
    <row r="477" spans="116:169">
      <c r="DL477">
        <v>0</v>
      </c>
      <c r="DM477">
        <v>8.0000000000000007E-5</v>
      </c>
      <c r="DN477">
        <v>0</v>
      </c>
      <c r="DO477">
        <v>0</v>
      </c>
      <c r="DP477">
        <v>1.0000000000000001E-5</v>
      </c>
      <c r="DQ477">
        <v>0</v>
      </c>
      <c r="DR477">
        <v>0</v>
      </c>
      <c r="DS477">
        <v>0</v>
      </c>
      <c r="DT477">
        <v>2.298E-2</v>
      </c>
      <c r="DU477">
        <v>0</v>
      </c>
      <c r="DV477">
        <v>0</v>
      </c>
      <c r="DW477">
        <v>0.97692000000000001</v>
      </c>
      <c r="DX477">
        <v>0</v>
      </c>
      <c r="DY477">
        <v>0</v>
      </c>
      <c r="DZ477">
        <v>3.2000000000000003E-4</v>
      </c>
      <c r="EA477">
        <v>1.4599999999999999E-3</v>
      </c>
      <c r="EB477">
        <v>1.371E-2</v>
      </c>
      <c r="EC477">
        <v>1E-4</v>
      </c>
      <c r="ED477">
        <v>3.0000000000000001E-5</v>
      </c>
      <c r="EE477">
        <v>3.7100000000000002E-3</v>
      </c>
      <c r="EF477">
        <v>14.57006</v>
      </c>
      <c r="EG477">
        <v>1.8400000000000001E-3</v>
      </c>
      <c r="EH477">
        <v>0</v>
      </c>
      <c r="EI477">
        <v>923.10608999999999</v>
      </c>
      <c r="EJ477">
        <v>0</v>
      </c>
      <c r="EK477">
        <v>4.8114691000000001E-2</v>
      </c>
      <c r="EL477">
        <v>1.09066E-4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6.4821099999999999E-4</v>
      </c>
      <c r="EX477" s="10">
        <v>4.4182600000000003E-6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9.2E-5</v>
      </c>
      <c r="FI477" t="s">
        <v>113</v>
      </c>
      <c r="FJ477" t="s">
        <v>113</v>
      </c>
      <c r="FK477">
        <v>1.5591000000000001E-2</v>
      </c>
      <c r="FL477" t="s">
        <v>113</v>
      </c>
      <c r="FM477" t="s">
        <v>113</v>
      </c>
    </row>
    <row r="478" spans="116:169"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1.0000000000000001E-5</v>
      </c>
      <c r="DT478">
        <v>6.9999999999999994E-5</v>
      </c>
      <c r="DU478">
        <v>0</v>
      </c>
      <c r="DV478">
        <v>0</v>
      </c>
      <c r="DW478">
        <v>0.99990000000000001</v>
      </c>
      <c r="DX478">
        <v>0</v>
      </c>
      <c r="DY478">
        <v>0</v>
      </c>
      <c r="DZ478">
        <v>6.9999999999999994E-5</v>
      </c>
      <c r="EA478">
        <v>4.2999999999999999E-4</v>
      </c>
      <c r="EB478">
        <v>1.8E-3</v>
      </c>
      <c r="EC478">
        <v>6.9999999999999994E-5</v>
      </c>
      <c r="ED478">
        <v>3.0000000000000001E-5</v>
      </c>
      <c r="EE478">
        <v>1.2630000000000001E-2</v>
      </c>
      <c r="EF478">
        <v>1.0000000000000001E-5</v>
      </c>
      <c r="EG478">
        <v>1.8699999999999999E-3</v>
      </c>
      <c r="EH478">
        <v>3.7100000000000002E-3</v>
      </c>
      <c r="EI478">
        <v>937.67615000000001</v>
      </c>
      <c r="EJ478">
        <v>0</v>
      </c>
      <c r="EK478">
        <v>3.91863E-4</v>
      </c>
      <c r="EL478" s="10">
        <v>8.0467899999999996E-5</v>
      </c>
      <c r="EM478" s="10">
        <v>7.6445299999999998E-5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 s="10">
        <v>9.4913500000000002E-6</v>
      </c>
      <c r="EX478" s="10">
        <v>2.6151799999999998E-6</v>
      </c>
      <c r="EY478" s="10">
        <v>3.0968000000000001E-6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3.0000000000000001E-6</v>
      </c>
      <c r="FI478" t="s">
        <v>113</v>
      </c>
      <c r="FJ478" t="s">
        <v>113</v>
      </c>
      <c r="FK478">
        <v>2.3709999999999998E-3</v>
      </c>
      <c r="FL478" t="s">
        <v>113</v>
      </c>
      <c r="FM478" t="s">
        <v>113</v>
      </c>
    </row>
    <row r="479" spans="116:169"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 t="s">
        <v>113</v>
      </c>
      <c r="FI479">
        <v>3.0000000000000001E-6</v>
      </c>
      <c r="FJ479" t="s">
        <v>113</v>
      </c>
      <c r="FK479" t="s">
        <v>113</v>
      </c>
      <c r="FL479">
        <v>2.3709999999999998E-3</v>
      </c>
      <c r="FM479" t="s">
        <v>113</v>
      </c>
    </row>
    <row r="480" spans="116:169"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 t="s">
        <v>113</v>
      </c>
      <c r="FI480" t="s">
        <v>113</v>
      </c>
      <c r="FJ480">
        <v>3.0000000000000001E-6</v>
      </c>
      <c r="FK480" t="s">
        <v>113</v>
      </c>
      <c r="FL480" t="s">
        <v>113</v>
      </c>
      <c r="FM480">
        <v>2.3709999999999998E-3</v>
      </c>
    </row>
    <row r="481" spans="116:169"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 t="s">
        <v>113</v>
      </c>
      <c r="FI481" t="s">
        <v>113</v>
      </c>
      <c r="FJ481">
        <v>3.0000000000000001E-6</v>
      </c>
      <c r="FK481" t="s">
        <v>113</v>
      </c>
      <c r="FL481" t="s">
        <v>113</v>
      </c>
      <c r="FM481">
        <v>2.3709999999999998E-3</v>
      </c>
    </row>
    <row r="482" spans="116:169"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 t="s">
        <v>113</v>
      </c>
      <c r="FI482" t="s">
        <v>113</v>
      </c>
      <c r="FJ482">
        <v>3.0000000000000001E-6</v>
      </c>
      <c r="FK482" t="s">
        <v>113</v>
      </c>
      <c r="FL482" t="s">
        <v>113</v>
      </c>
      <c r="FM482">
        <v>2.3709999999999998E-3</v>
      </c>
    </row>
    <row r="483" spans="116:169"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 t="s">
        <v>113</v>
      </c>
      <c r="FI483" t="s">
        <v>113</v>
      </c>
      <c r="FJ483">
        <v>3.0000000000000001E-6</v>
      </c>
      <c r="FK483" t="s">
        <v>113</v>
      </c>
      <c r="FL483" t="s">
        <v>113</v>
      </c>
      <c r="FM483">
        <v>2.3709999999999998E-3</v>
      </c>
    </row>
    <row r="484" spans="116:169">
      <c r="DL484">
        <v>0</v>
      </c>
      <c r="DM484">
        <v>1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3808.31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 t="s">
        <v>113</v>
      </c>
      <c r="FI484" t="s">
        <v>113</v>
      </c>
      <c r="FJ484" t="s">
        <v>113</v>
      </c>
      <c r="FK484" t="s">
        <v>113</v>
      </c>
      <c r="FL484" t="s">
        <v>113</v>
      </c>
      <c r="FM484" t="s">
        <v>113</v>
      </c>
    </row>
    <row r="485" spans="116:169">
      <c r="DL485">
        <v>0</v>
      </c>
      <c r="DM485">
        <v>0.98192000000000002</v>
      </c>
      <c r="DN485">
        <v>3.63E-3</v>
      </c>
      <c r="DO485">
        <v>7.7999999999999999E-4</v>
      </c>
      <c r="DP485">
        <v>1.4999999999999999E-4</v>
      </c>
      <c r="DQ485">
        <v>2.0000000000000002E-5</v>
      </c>
      <c r="DR485">
        <v>8.0000000000000007E-5</v>
      </c>
      <c r="DS485">
        <v>1.4999999999999999E-4</v>
      </c>
      <c r="DT485">
        <v>1.3270000000000001E-2</v>
      </c>
      <c r="DU485">
        <v>0</v>
      </c>
      <c r="DV485">
        <v>0</v>
      </c>
      <c r="DW485">
        <v>0</v>
      </c>
      <c r="DX485">
        <v>0</v>
      </c>
      <c r="DY485">
        <v>3684.8680599999998</v>
      </c>
      <c r="DZ485">
        <v>13.813269999999999</v>
      </c>
      <c r="EA485">
        <v>2.9712800000000001</v>
      </c>
      <c r="EB485">
        <v>0.56896999999999998</v>
      </c>
      <c r="EC485">
        <v>6.3219999999999998E-2</v>
      </c>
      <c r="ED485">
        <v>0.31608999999999998</v>
      </c>
      <c r="EE485">
        <v>0.58160999999999996</v>
      </c>
      <c r="EF485">
        <v>50.544359999999998</v>
      </c>
      <c r="EG485">
        <v>0</v>
      </c>
      <c r="EH485">
        <v>0</v>
      </c>
      <c r="EI485">
        <v>0</v>
      </c>
      <c r="EJ485">
        <v>0</v>
      </c>
      <c r="EK485">
        <v>54.583137170000001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49.828187200000002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0.98649200000000004</v>
      </c>
      <c r="FI485" t="s">
        <v>113</v>
      </c>
      <c r="FJ485" t="s">
        <v>113</v>
      </c>
      <c r="FK485" s="9">
        <v>3702.2848020000001</v>
      </c>
      <c r="FL485" t="s">
        <v>113</v>
      </c>
      <c r="FM485" t="s">
        <v>113</v>
      </c>
    </row>
    <row r="486" spans="116:169">
      <c r="DL486">
        <v>0</v>
      </c>
      <c r="DM486">
        <v>0.96428999999999998</v>
      </c>
      <c r="DN486">
        <v>4.4000000000000003E-3</v>
      </c>
      <c r="DO486">
        <v>3.4299999999999999E-3</v>
      </c>
      <c r="DP486">
        <v>8.5999999999999998E-4</v>
      </c>
      <c r="DQ486">
        <v>4.0000000000000003E-5</v>
      </c>
      <c r="DR486">
        <v>9.0000000000000006E-5</v>
      </c>
      <c r="DS486">
        <v>3.5E-4</v>
      </c>
      <c r="DT486">
        <v>1.303E-2</v>
      </c>
      <c r="DU486">
        <v>8.0000000000000007E-5</v>
      </c>
      <c r="DV486">
        <v>1.4999999999999999E-4</v>
      </c>
      <c r="DW486">
        <v>1.3270000000000001E-2</v>
      </c>
      <c r="DX486">
        <v>0</v>
      </c>
      <c r="DY486">
        <v>3564.4018999999998</v>
      </c>
      <c r="DZ486">
        <v>16.502289999999999</v>
      </c>
      <c r="EA486">
        <v>13.01853</v>
      </c>
      <c r="EB486">
        <v>3.2595700000000001</v>
      </c>
      <c r="EC486">
        <v>0.15809000000000001</v>
      </c>
      <c r="ED486">
        <v>0.33268999999999999</v>
      </c>
      <c r="EE486">
        <v>1.3299300000000001</v>
      </c>
      <c r="EF486">
        <v>48.912269999999999</v>
      </c>
      <c r="EG486">
        <v>0.31608999999999998</v>
      </c>
      <c r="EH486">
        <v>0.58160999999999996</v>
      </c>
      <c r="EI486">
        <v>50.544359999999998</v>
      </c>
      <c r="EJ486">
        <v>0</v>
      </c>
      <c r="EK486">
        <v>54.352927690000001</v>
      </c>
      <c r="EL486">
        <v>1.6589973000000001E-2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48.25174681</v>
      </c>
      <c r="EX486">
        <v>1.5144754999999999E-2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0.97301800000000005</v>
      </c>
      <c r="FI486" t="s">
        <v>113</v>
      </c>
      <c r="FJ486" t="s">
        <v>113</v>
      </c>
      <c r="FK486" s="9">
        <v>3597.340385</v>
      </c>
      <c r="FL486" t="s">
        <v>113</v>
      </c>
      <c r="FM486" t="s">
        <v>113</v>
      </c>
    </row>
    <row r="487" spans="116:169">
      <c r="DL487">
        <v>0</v>
      </c>
      <c r="DM487">
        <v>0.94728000000000001</v>
      </c>
      <c r="DN487">
        <v>4.5100000000000001E-3</v>
      </c>
      <c r="DO487">
        <v>4.1799999999999997E-3</v>
      </c>
      <c r="DP487">
        <v>2.98E-3</v>
      </c>
      <c r="DQ487">
        <v>6.0000000000000002E-5</v>
      </c>
      <c r="DR487">
        <v>9.0000000000000006E-5</v>
      </c>
      <c r="DS487">
        <v>1.1100000000000001E-3</v>
      </c>
      <c r="DT487">
        <v>1.281E-2</v>
      </c>
      <c r="DU487">
        <v>1.7000000000000001E-4</v>
      </c>
      <c r="DV487">
        <v>5.0000000000000001E-4</v>
      </c>
      <c r="DW487">
        <v>2.631E-2</v>
      </c>
      <c r="DX487">
        <v>0</v>
      </c>
      <c r="DY487">
        <v>3447.4343199999998</v>
      </c>
      <c r="DZ487">
        <v>16.6663</v>
      </c>
      <c r="EA487">
        <v>15.646509999999999</v>
      </c>
      <c r="EB487">
        <v>11.303900000000001</v>
      </c>
      <c r="EC487">
        <v>0.23088</v>
      </c>
      <c r="ED487">
        <v>0.34243000000000001</v>
      </c>
      <c r="EE487">
        <v>4.18452</v>
      </c>
      <c r="EF487">
        <v>47.350940000000001</v>
      </c>
      <c r="EG487">
        <v>0.64878999999999998</v>
      </c>
      <c r="EH487">
        <v>1.91154</v>
      </c>
      <c r="EI487">
        <v>99.456630000000004</v>
      </c>
      <c r="EJ487">
        <v>0</v>
      </c>
      <c r="EK487">
        <v>54.13819402</v>
      </c>
      <c r="EL487">
        <v>2.7160771E-2</v>
      </c>
      <c r="EM487">
        <v>1.5226175E-2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46.718421640000003</v>
      </c>
      <c r="EX487">
        <v>2.4208813999999999E-2</v>
      </c>
      <c r="EY487">
        <v>1.3899763000000001E-2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0.95901000000000003</v>
      </c>
      <c r="FI487" t="s">
        <v>113</v>
      </c>
      <c r="FJ487" t="s">
        <v>113</v>
      </c>
      <c r="FK487" s="9">
        <v>3491.2819089999998</v>
      </c>
      <c r="FL487" t="s">
        <v>113</v>
      </c>
      <c r="FM487" t="s">
        <v>113</v>
      </c>
    </row>
    <row r="488" spans="116:169">
      <c r="DL488">
        <v>0</v>
      </c>
      <c r="DM488">
        <v>0.93057000000000001</v>
      </c>
      <c r="DN488">
        <v>4.5900000000000003E-3</v>
      </c>
      <c r="DO488">
        <v>4.3299999999999996E-3</v>
      </c>
      <c r="DP488">
        <v>3.6700000000000001E-3</v>
      </c>
      <c r="DQ488">
        <v>6.9999999999999994E-5</v>
      </c>
      <c r="DR488">
        <v>1E-4</v>
      </c>
      <c r="DS488">
        <v>3.0899999999999999E-3</v>
      </c>
      <c r="DT488">
        <v>1.259E-2</v>
      </c>
      <c r="DU488">
        <v>2.5999999999999998E-4</v>
      </c>
      <c r="DV488">
        <v>1.6100000000000001E-3</v>
      </c>
      <c r="DW488">
        <v>3.9120000000000002E-2</v>
      </c>
      <c r="DX488">
        <v>0</v>
      </c>
      <c r="DY488">
        <v>3332.81567</v>
      </c>
      <c r="DZ488">
        <v>16.701460000000001</v>
      </c>
      <c r="EA488">
        <v>15.94319</v>
      </c>
      <c r="EB488">
        <v>13.71889</v>
      </c>
      <c r="EC488">
        <v>0.27676000000000001</v>
      </c>
      <c r="ED488">
        <v>0.35265999999999997</v>
      </c>
      <c r="EE488">
        <v>11.657109999999999</v>
      </c>
      <c r="EF488">
        <v>45.836880000000001</v>
      </c>
      <c r="EG488">
        <v>0.99121999999999999</v>
      </c>
      <c r="EH488">
        <v>6.0960599999999996</v>
      </c>
      <c r="EI488">
        <v>146.80757</v>
      </c>
      <c r="EJ488">
        <v>0</v>
      </c>
      <c r="EK488">
        <v>53.91595727</v>
      </c>
      <c r="EL488">
        <v>3.4001221999999998E-2</v>
      </c>
      <c r="EM488">
        <v>2.1526186999999999E-2</v>
      </c>
      <c r="EN488">
        <v>7.8031610000000003E-3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45.206823389999997</v>
      </c>
      <c r="EX488">
        <v>2.9571515999999999E-2</v>
      </c>
      <c r="EY488">
        <v>1.9149702000000001E-2</v>
      </c>
      <c r="EZ488">
        <v>7.1233970000000001E-3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0.94323400000000002</v>
      </c>
      <c r="FI488" t="s">
        <v>113</v>
      </c>
      <c r="FJ488" t="s">
        <v>113</v>
      </c>
      <c r="FK488" s="9">
        <v>3379.4559669999999</v>
      </c>
      <c r="FL488" t="s">
        <v>113</v>
      </c>
      <c r="FM488" t="s">
        <v>113</v>
      </c>
    </row>
    <row r="489" spans="116:169">
      <c r="DL489">
        <v>0</v>
      </c>
      <c r="DM489">
        <v>0.91424000000000005</v>
      </c>
      <c r="DN489">
        <v>4.4999999999999997E-3</v>
      </c>
      <c r="DO489">
        <v>4.3899999999999998E-3</v>
      </c>
      <c r="DP489">
        <v>3.82E-3</v>
      </c>
      <c r="DQ489">
        <v>8.0000000000000007E-5</v>
      </c>
      <c r="DR489">
        <v>1E-4</v>
      </c>
      <c r="DS489">
        <v>3.7200000000000002E-3</v>
      </c>
      <c r="DT489">
        <v>1.239E-2</v>
      </c>
      <c r="DU489">
        <v>3.6000000000000002E-4</v>
      </c>
      <c r="DV489">
        <v>4.7000000000000002E-3</v>
      </c>
      <c r="DW489">
        <v>5.1709999999999999E-2</v>
      </c>
      <c r="DX489">
        <v>0</v>
      </c>
      <c r="DY489">
        <v>3220.7405899999999</v>
      </c>
      <c r="DZ489">
        <v>16.113109999999999</v>
      </c>
      <c r="EA489">
        <v>15.92334</v>
      </c>
      <c r="EB489">
        <v>14.04669</v>
      </c>
      <c r="EC489">
        <v>0.2868</v>
      </c>
      <c r="ED489">
        <v>0.34866999999999998</v>
      </c>
      <c r="EE489">
        <v>13.856350000000001</v>
      </c>
      <c r="EF489">
        <v>44.384599999999999</v>
      </c>
      <c r="EG489">
        <v>1.34389</v>
      </c>
      <c r="EH489">
        <v>17.753170000000001</v>
      </c>
      <c r="EI489">
        <v>192.64445000000001</v>
      </c>
      <c r="EJ489">
        <v>0</v>
      </c>
      <c r="EK489">
        <v>53.68555877</v>
      </c>
      <c r="EL489">
        <v>3.7107079000000001E-2</v>
      </c>
      <c r="EM489">
        <v>2.3417225E-2</v>
      </c>
      <c r="EN489">
        <v>9.7334589999999999E-3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43.716329270000003</v>
      </c>
      <c r="EX489">
        <v>3.1438212E-2</v>
      </c>
      <c r="EY489">
        <v>2.0267246999999999E-2</v>
      </c>
      <c r="EZ489">
        <v>8.6407040000000008E-3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0.92702700000000005</v>
      </c>
      <c r="FI489" t="s">
        <v>113</v>
      </c>
      <c r="FJ489" t="s">
        <v>113</v>
      </c>
      <c r="FK489" s="9">
        <v>3267.1105309999998</v>
      </c>
      <c r="FL489" t="s">
        <v>113</v>
      </c>
      <c r="FM489" t="s">
        <v>113</v>
      </c>
    </row>
    <row r="490" spans="116:169">
      <c r="DL490">
        <v>0</v>
      </c>
      <c r="DM490">
        <v>0.89773000000000003</v>
      </c>
      <c r="DN490">
        <v>4.9100000000000003E-3</v>
      </c>
      <c r="DO490">
        <v>4.3200000000000001E-3</v>
      </c>
      <c r="DP490">
        <v>3.8700000000000002E-3</v>
      </c>
      <c r="DQ490">
        <v>8.0000000000000007E-5</v>
      </c>
      <c r="DR490">
        <v>1E-4</v>
      </c>
      <c r="DS490">
        <v>3.8700000000000002E-3</v>
      </c>
      <c r="DT490">
        <v>1.2160000000000001E-2</v>
      </c>
      <c r="DU490">
        <v>4.6000000000000001E-4</v>
      </c>
      <c r="DV490">
        <v>8.4100000000000008E-3</v>
      </c>
      <c r="DW490">
        <v>6.4100000000000004E-2</v>
      </c>
      <c r="DX490">
        <v>0</v>
      </c>
      <c r="DY490">
        <v>3109.22352</v>
      </c>
      <c r="DZ490">
        <v>17.305009999999999</v>
      </c>
      <c r="EA490">
        <v>15.413679999999999</v>
      </c>
      <c r="EB490">
        <v>14.01389</v>
      </c>
      <c r="EC490">
        <v>0.28278999999999999</v>
      </c>
      <c r="ED490">
        <v>0.33893000000000001</v>
      </c>
      <c r="EE490">
        <v>14.20607</v>
      </c>
      <c r="EF490">
        <v>42.833979999999997</v>
      </c>
      <c r="EG490">
        <v>1.6925600000000001</v>
      </c>
      <c r="EH490">
        <v>31.60952</v>
      </c>
      <c r="EI490">
        <v>237.02905000000001</v>
      </c>
      <c r="EJ490">
        <v>0</v>
      </c>
      <c r="EK490">
        <v>53.420566620000002</v>
      </c>
      <c r="EL490">
        <v>3.7647801000000002E-2</v>
      </c>
      <c r="EM490">
        <v>2.4188510999999999E-2</v>
      </c>
      <c r="EN490">
        <v>1.0252466E-2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42.226171729999997</v>
      </c>
      <c r="EX490">
        <v>3.0993033999999999E-2</v>
      </c>
      <c r="EY490">
        <v>2.0342829E-2</v>
      </c>
      <c r="EZ490">
        <v>8.8469440000000007E-3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0.91090300000000002</v>
      </c>
      <c r="FI490" t="s">
        <v>113</v>
      </c>
      <c r="FJ490" t="s">
        <v>113</v>
      </c>
      <c r="FK490" s="9">
        <v>3156.2388919999999</v>
      </c>
      <c r="FL490" t="s">
        <v>113</v>
      </c>
      <c r="FM490" t="s">
        <v>113</v>
      </c>
    </row>
    <row r="491" spans="116:169">
      <c r="DL491">
        <v>0</v>
      </c>
      <c r="DM491">
        <v>0.88129999999999997</v>
      </c>
      <c r="DN491">
        <v>5.1500000000000001E-3</v>
      </c>
      <c r="DO491">
        <v>4.5999999999999999E-3</v>
      </c>
      <c r="DP491">
        <v>3.82E-3</v>
      </c>
      <c r="DQ491">
        <v>8.0000000000000007E-5</v>
      </c>
      <c r="DR491">
        <v>9.0000000000000006E-5</v>
      </c>
      <c r="DS491">
        <v>3.9300000000000003E-3</v>
      </c>
      <c r="DT491">
        <v>1.1939999999999999E-2</v>
      </c>
      <c r="DU491">
        <v>5.5000000000000003E-4</v>
      </c>
      <c r="DV491">
        <v>1.2290000000000001E-2</v>
      </c>
      <c r="DW491">
        <v>7.6259999999999994E-2</v>
      </c>
      <c r="DX491">
        <v>0</v>
      </c>
      <c r="DY491">
        <v>2999.2742199999998</v>
      </c>
      <c r="DZ491">
        <v>17.83023</v>
      </c>
      <c r="EA491">
        <v>16.14058</v>
      </c>
      <c r="EB491">
        <v>13.62698</v>
      </c>
      <c r="EC491">
        <v>0.28531000000000001</v>
      </c>
      <c r="ED491">
        <v>0.33102999999999999</v>
      </c>
      <c r="EE491">
        <v>14.178900000000001</v>
      </c>
      <c r="EF491">
        <v>41.349670000000003</v>
      </c>
      <c r="EG491">
        <v>2.0314899999999998</v>
      </c>
      <c r="EH491">
        <v>45.815600000000003</v>
      </c>
      <c r="EI491">
        <v>279.86302999999998</v>
      </c>
      <c r="EJ491">
        <v>0</v>
      </c>
      <c r="EK491">
        <v>53.147240949999997</v>
      </c>
      <c r="EL491">
        <v>3.9963207000000001E-2</v>
      </c>
      <c r="EM491">
        <v>2.4238249E-2</v>
      </c>
      <c r="EN491">
        <v>1.0528300000000001E-2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40.758970439999999</v>
      </c>
      <c r="EX491">
        <v>3.1924384E-2</v>
      </c>
      <c r="EY491">
        <v>1.9799213999999999E-2</v>
      </c>
      <c r="EZ491">
        <v>8.8270520000000002E-3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0.89494499999999999</v>
      </c>
      <c r="FI491" t="s">
        <v>113</v>
      </c>
      <c r="FJ491" t="s">
        <v>113</v>
      </c>
      <c r="FK491" s="9">
        <v>3047.1573170000001</v>
      </c>
      <c r="FL491" t="s">
        <v>113</v>
      </c>
      <c r="FM491" t="s">
        <v>113</v>
      </c>
    </row>
    <row r="492" spans="116:169">
      <c r="DL492">
        <v>0</v>
      </c>
      <c r="DM492">
        <v>0.86606000000000005</v>
      </c>
      <c r="DN492">
        <v>4.3099999999999996E-3</v>
      </c>
      <c r="DO492">
        <v>4.7699999999999999E-3</v>
      </c>
      <c r="DP492">
        <v>4.0400000000000002E-3</v>
      </c>
      <c r="DQ492">
        <v>8.0000000000000007E-5</v>
      </c>
      <c r="DR492">
        <v>9.0000000000000006E-5</v>
      </c>
      <c r="DS492">
        <v>3.8600000000000001E-3</v>
      </c>
      <c r="DT492">
        <v>1.172E-2</v>
      </c>
      <c r="DU492">
        <v>6.4999999999999997E-4</v>
      </c>
      <c r="DV492">
        <v>1.6209999999999999E-2</v>
      </c>
      <c r="DW492">
        <v>8.8200000000000001E-2</v>
      </c>
      <c r="DX492">
        <v>0</v>
      </c>
      <c r="DY492">
        <v>2894.59238</v>
      </c>
      <c r="DZ492">
        <v>14.68017</v>
      </c>
      <c r="EA492">
        <v>16.485510000000001</v>
      </c>
      <c r="EB492">
        <v>14.17544</v>
      </c>
      <c r="EC492">
        <v>0.28838000000000003</v>
      </c>
      <c r="ED492">
        <v>0.32289000000000001</v>
      </c>
      <c r="EE492">
        <v>13.71949</v>
      </c>
      <c r="EF492">
        <v>39.883270000000003</v>
      </c>
      <c r="EG492">
        <v>2.36252</v>
      </c>
      <c r="EH492">
        <v>59.994500000000002</v>
      </c>
      <c r="EI492">
        <v>321.21269999999998</v>
      </c>
      <c r="EJ492">
        <v>0</v>
      </c>
      <c r="EK492">
        <v>52.931124619999999</v>
      </c>
      <c r="EL492">
        <v>4.2293347000000002E-2</v>
      </c>
      <c r="EM492">
        <v>2.5818205E-2</v>
      </c>
      <c r="EN492">
        <v>1.0543838E-2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39.363618670000001</v>
      </c>
      <c r="EX492">
        <v>3.2780245E-2</v>
      </c>
      <c r="EY492">
        <v>2.0469634E-2</v>
      </c>
      <c r="EZ492">
        <v>8.5851859999999999E-3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0.87927299999999997</v>
      </c>
      <c r="FI492" t="s">
        <v>113</v>
      </c>
      <c r="FJ492" t="s">
        <v>113</v>
      </c>
      <c r="FK492" s="9">
        <v>2940.221888</v>
      </c>
      <c r="FL492" t="s">
        <v>113</v>
      </c>
      <c r="FM492" t="s">
        <v>113</v>
      </c>
    </row>
    <row r="493" spans="116:169">
      <c r="DL493">
        <v>0</v>
      </c>
      <c r="DM493">
        <v>0.85023000000000004</v>
      </c>
      <c r="DN493">
        <v>4.9300000000000004E-3</v>
      </c>
      <c r="DO493">
        <v>4.1799999999999997E-3</v>
      </c>
      <c r="DP493">
        <v>4.1700000000000001E-3</v>
      </c>
      <c r="DQ493">
        <v>8.0000000000000007E-5</v>
      </c>
      <c r="DR493">
        <v>9.0000000000000006E-5</v>
      </c>
      <c r="DS493">
        <v>4.0899999999999999E-3</v>
      </c>
      <c r="DT493">
        <v>1.15E-2</v>
      </c>
      <c r="DU493">
        <v>7.3999999999999999E-4</v>
      </c>
      <c r="DV493">
        <v>2.0070000000000001E-2</v>
      </c>
      <c r="DW493">
        <v>9.9909999999999999E-2</v>
      </c>
      <c r="DX493">
        <v>0</v>
      </c>
      <c r="DY493">
        <v>2789.12871</v>
      </c>
      <c r="DZ493">
        <v>16.485199999999999</v>
      </c>
      <c r="EA493">
        <v>14.17309</v>
      </c>
      <c r="EB493">
        <v>14.3733</v>
      </c>
      <c r="EC493">
        <v>0.27223999999999998</v>
      </c>
      <c r="ED493">
        <v>0.31025000000000003</v>
      </c>
      <c r="EE493">
        <v>14.31095</v>
      </c>
      <c r="EF493">
        <v>38.437660000000001</v>
      </c>
      <c r="EG493">
        <v>2.6854100000000001</v>
      </c>
      <c r="EH493">
        <v>73.713980000000006</v>
      </c>
      <c r="EI493">
        <v>361.09598</v>
      </c>
      <c r="EJ493">
        <v>0</v>
      </c>
      <c r="EK493">
        <v>52.65233404</v>
      </c>
      <c r="EL493">
        <v>3.9611327000000002E-2</v>
      </c>
      <c r="EM493">
        <v>2.7242103E-2</v>
      </c>
      <c r="EN493">
        <v>1.129757E-2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37.949008800000001</v>
      </c>
      <c r="EX493">
        <v>2.9816810999999999E-2</v>
      </c>
      <c r="EY493">
        <v>2.0956809E-2</v>
      </c>
      <c r="EZ493">
        <v>8.929378E-3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0.86358900000000005</v>
      </c>
      <c r="FI493" t="s">
        <v>113</v>
      </c>
      <c r="FJ493" t="s">
        <v>113</v>
      </c>
      <c r="FK493" s="9">
        <v>2834.4325469999999</v>
      </c>
      <c r="FL493" t="s">
        <v>113</v>
      </c>
      <c r="FM493" t="s">
        <v>113</v>
      </c>
    </row>
    <row r="494" spans="116:169">
      <c r="DL494">
        <v>0</v>
      </c>
      <c r="DM494">
        <v>0.83606000000000003</v>
      </c>
      <c r="DN494">
        <v>3.62E-3</v>
      </c>
      <c r="DO494">
        <v>4.5700000000000003E-3</v>
      </c>
      <c r="DP494">
        <v>3.7200000000000002E-3</v>
      </c>
      <c r="DQ494">
        <v>8.0000000000000007E-5</v>
      </c>
      <c r="DR494">
        <v>9.0000000000000006E-5</v>
      </c>
      <c r="DS494">
        <v>4.13E-3</v>
      </c>
      <c r="DT494">
        <v>1.132E-2</v>
      </c>
      <c r="DU494">
        <v>8.3000000000000001E-4</v>
      </c>
      <c r="DV494">
        <v>2.4160000000000001E-2</v>
      </c>
      <c r="DW494">
        <v>0.11141</v>
      </c>
      <c r="DX494">
        <v>0</v>
      </c>
      <c r="DY494">
        <v>2690.2697800000001</v>
      </c>
      <c r="DZ494">
        <v>11.8803</v>
      </c>
      <c r="EA494">
        <v>15.21222</v>
      </c>
      <c r="EB494">
        <v>12.60309</v>
      </c>
      <c r="EC494">
        <v>0.27095999999999998</v>
      </c>
      <c r="ED494">
        <v>0.30309999999999998</v>
      </c>
      <c r="EE494">
        <v>14.21064</v>
      </c>
      <c r="EF494">
        <v>37.136859999999999</v>
      </c>
      <c r="EG494">
        <v>2.9956499999999999</v>
      </c>
      <c r="EH494">
        <v>88.024929999999998</v>
      </c>
      <c r="EI494">
        <v>399.53363999999999</v>
      </c>
      <c r="EJ494">
        <v>0</v>
      </c>
      <c r="EK494">
        <v>52.46721076</v>
      </c>
      <c r="EL494">
        <v>4.1697501999999997E-2</v>
      </c>
      <c r="EM494">
        <v>2.4883308E-2</v>
      </c>
      <c r="EN494">
        <v>1.1805151E-2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36.628393269999997</v>
      </c>
      <c r="EX494">
        <v>3.039325E-2</v>
      </c>
      <c r="EY494">
        <v>1.8570643000000001E-2</v>
      </c>
      <c r="EZ494">
        <v>9.0526300000000007E-3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0.848047</v>
      </c>
      <c r="FI494" t="s">
        <v>113</v>
      </c>
      <c r="FJ494" t="s">
        <v>113</v>
      </c>
      <c r="FK494" s="9">
        <v>2730.2363460000001</v>
      </c>
      <c r="FL494" t="s">
        <v>113</v>
      </c>
      <c r="FM494" t="s">
        <v>113</v>
      </c>
    </row>
    <row r="495" spans="116:169">
      <c r="DL495">
        <v>0</v>
      </c>
      <c r="DM495">
        <v>0.82179000000000002</v>
      </c>
      <c r="DN495">
        <v>3.63E-3</v>
      </c>
      <c r="DO495">
        <v>3.64E-3</v>
      </c>
      <c r="DP495">
        <v>3.9699999999999996E-3</v>
      </c>
      <c r="DQ495">
        <v>6.9999999999999994E-5</v>
      </c>
      <c r="DR495">
        <v>9.0000000000000006E-5</v>
      </c>
      <c r="DS495">
        <v>3.7399999999999998E-3</v>
      </c>
      <c r="DT495">
        <v>1.1129999999999999E-2</v>
      </c>
      <c r="DU495">
        <v>9.3000000000000005E-4</v>
      </c>
      <c r="DV495">
        <v>2.8289999999999999E-2</v>
      </c>
      <c r="DW495">
        <v>0.12273000000000001</v>
      </c>
      <c r="DX495">
        <v>0</v>
      </c>
      <c r="DY495">
        <v>2592.1945099999998</v>
      </c>
      <c r="DZ495">
        <v>11.664400000000001</v>
      </c>
      <c r="EA495">
        <v>11.89615</v>
      </c>
      <c r="EB495">
        <v>13.20087</v>
      </c>
      <c r="EC495">
        <v>0.23985000000000001</v>
      </c>
      <c r="ED495">
        <v>0.28438999999999998</v>
      </c>
      <c r="EE495">
        <v>12.618589999999999</v>
      </c>
      <c r="EF495">
        <v>35.814230000000002</v>
      </c>
      <c r="EG495">
        <v>3.2987600000000001</v>
      </c>
      <c r="EH495">
        <v>102.23558</v>
      </c>
      <c r="EI495">
        <v>436.6705</v>
      </c>
      <c r="EJ495">
        <v>0</v>
      </c>
      <c r="EK495">
        <v>52.249698199999997</v>
      </c>
      <c r="EL495">
        <v>3.6360463000000003E-2</v>
      </c>
      <c r="EM495">
        <v>2.6616009999999999E-2</v>
      </c>
      <c r="EN495">
        <v>1.0681949E-2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35.30964342</v>
      </c>
      <c r="EX495">
        <v>2.5726456000000002E-2</v>
      </c>
      <c r="EY495">
        <v>1.9243735000000001E-2</v>
      </c>
      <c r="EZ495">
        <v>7.9431380000000006E-3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0.833094</v>
      </c>
      <c r="FI495" t="s">
        <v>113</v>
      </c>
      <c r="FJ495" t="s">
        <v>113</v>
      </c>
      <c r="FK495" s="9">
        <v>2629.1957769999999</v>
      </c>
      <c r="FL495" t="s">
        <v>113</v>
      </c>
      <c r="FM495" t="s">
        <v>113</v>
      </c>
    </row>
    <row r="496" spans="116:169">
      <c r="DL496">
        <v>0</v>
      </c>
      <c r="DM496">
        <v>0.80732000000000004</v>
      </c>
      <c r="DN496">
        <v>3.9100000000000003E-3</v>
      </c>
      <c r="DO496">
        <v>3.5599999999999998E-3</v>
      </c>
      <c r="DP496">
        <v>3.2499999999999999E-3</v>
      </c>
      <c r="DQ496">
        <v>6.9999999999999994E-5</v>
      </c>
      <c r="DR496">
        <v>9.0000000000000006E-5</v>
      </c>
      <c r="DS496">
        <v>3.9399999999999999E-3</v>
      </c>
      <c r="DT496">
        <v>1.0959999999999999E-2</v>
      </c>
      <c r="DU496">
        <v>1.01E-3</v>
      </c>
      <c r="DV496">
        <v>3.2030000000000003E-2</v>
      </c>
      <c r="DW496">
        <v>0.13386000000000001</v>
      </c>
      <c r="DX496">
        <v>0</v>
      </c>
      <c r="DY496">
        <v>2494.6377299999999</v>
      </c>
      <c r="DZ496">
        <v>12.32985</v>
      </c>
      <c r="EA496">
        <v>11.413539999999999</v>
      </c>
      <c r="EB496">
        <v>10.611459999999999</v>
      </c>
      <c r="EC496">
        <v>0.22378000000000001</v>
      </c>
      <c r="ED496">
        <v>0.27392</v>
      </c>
      <c r="EE496">
        <v>13.06836</v>
      </c>
      <c r="EF496">
        <v>34.561799999999998</v>
      </c>
      <c r="EG496">
        <v>3.5831400000000002</v>
      </c>
      <c r="EH496">
        <v>114.85417</v>
      </c>
      <c r="EI496">
        <v>472.48473000000001</v>
      </c>
      <c r="EJ496">
        <v>0</v>
      </c>
      <c r="EK496">
        <v>52.006671019999999</v>
      </c>
      <c r="EL496">
        <v>3.4482429000000002E-2</v>
      </c>
      <c r="EM496">
        <v>2.2653465000000001E-2</v>
      </c>
      <c r="EN496">
        <v>1.1540119999999999E-2</v>
      </c>
      <c r="EO496">
        <v>0</v>
      </c>
      <c r="EP496">
        <v>0</v>
      </c>
      <c r="EQ496">
        <v>0</v>
      </c>
      <c r="ER496">
        <v>0</v>
      </c>
      <c r="ES496">
        <v>0</v>
      </c>
      <c r="ET496">
        <v>0</v>
      </c>
      <c r="EU496">
        <v>0</v>
      </c>
      <c r="EV496">
        <v>0</v>
      </c>
      <c r="EW496">
        <v>33.999120040000001</v>
      </c>
      <c r="EX496">
        <v>2.3612608E-2</v>
      </c>
      <c r="EY496">
        <v>1.5876654E-2</v>
      </c>
      <c r="EZ496">
        <v>8.3166850000000007E-3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0</v>
      </c>
      <c r="FH496">
        <v>0.81811299999999998</v>
      </c>
      <c r="FI496" t="s">
        <v>113</v>
      </c>
      <c r="FJ496" t="s">
        <v>113</v>
      </c>
      <c r="FK496" s="9">
        <v>2529.2163569999998</v>
      </c>
      <c r="FL496" t="s">
        <v>113</v>
      </c>
      <c r="FM496" t="s">
        <v>113</v>
      </c>
    </row>
    <row r="497" spans="116:169">
      <c r="DL497">
        <v>0</v>
      </c>
      <c r="DM497">
        <v>0.79371999999999998</v>
      </c>
      <c r="DN497">
        <v>3.3300000000000001E-3</v>
      </c>
      <c r="DO497">
        <v>3.7399999999999998E-3</v>
      </c>
      <c r="DP497">
        <v>3.16E-3</v>
      </c>
      <c r="DQ497">
        <v>6.9999999999999994E-5</v>
      </c>
      <c r="DR497">
        <v>8.0000000000000007E-5</v>
      </c>
      <c r="DS497">
        <v>3.2599999999999999E-3</v>
      </c>
      <c r="DT497">
        <v>1.0749999999999999E-2</v>
      </c>
      <c r="DU497">
        <v>1.1000000000000001E-3</v>
      </c>
      <c r="DV497">
        <v>3.5970000000000002E-2</v>
      </c>
      <c r="DW497">
        <v>0.14482</v>
      </c>
      <c r="DX497">
        <v>0</v>
      </c>
      <c r="DY497">
        <v>2400.8850900000002</v>
      </c>
      <c r="DZ497">
        <v>10.297599999999999</v>
      </c>
      <c r="EA497">
        <v>11.75647</v>
      </c>
      <c r="EB497">
        <v>10.116569999999999</v>
      </c>
      <c r="EC497">
        <v>0.21271000000000001</v>
      </c>
      <c r="ED497">
        <v>0.26108999999999999</v>
      </c>
      <c r="EE497">
        <v>10.591799999999999</v>
      </c>
      <c r="EF497">
        <v>33.215479999999999</v>
      </c>
      <c r="EG497">
        <v>3.8570700000000002</v>
      </c>
      <c r="EH497">
        <v>127.92252000000001</v>
      </c>
      <c r="EI497">
        <v>507.04651999999999</v>
      </c>
      <c r="EJ497">
        <v>0</v>
      </c>
      <c r="EK497">
        <v>51.812943220000001</v>
      </c>
      <c r="EL497">
        <v>3.5261327000000002E-2</v>
      </c>
      <c r="EM497">
        <v>2.1758738E-2</v>
      </c>
      <c r="EN497">
        <v>9.5878809999999995E-3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32.74569228</v>
      </c>
      <c r="EX497">
        <v>2.3337647999999999E-2</v>
      </c>
      <c r="EY497">
        <v>1.4756909E-2</v>
      </c>
      <c r="EZ497">
        <v>6.6928140000000001E-3</v>
      </c>
      <c r="FA497">
        <v>0</v>
      </c>
      <c r="FB497">
        <v>0</v>
      </c>
      <c r="FC497">
        <v>0</v>
      </c>
      <c r="FD497">
        <v>0</v>
      </c>
      <c r="FE497">
        <v>0</v>
      </c>
      <c r="FF497">
        <v>0</v>
      </c>
      <c r="FG497">
        <v>0</v>
      </c>
      <c r="FH497">
        <v>0.80402399999999996</v>
      </c>
      <c r="FI497" t="s">
        <v>113</v>
      </c>
      <c r="FJ497" t="s">
        <v>113</v>
      </c>
      <c r="FK497" s="9">
        <v>2433.2684359999998</v>
      </c>
      <c r="FL497" t="s">
        <v>113</v>
      </c>
      <c r="FM497" t="s">
        <v>113</v>
      </c>
    </row>
    <row r="498" spans="116:169">
      <c r="DL498">
        <v>0</v>
      </c>
      <c r="DM498">
        <v>0.77983999999999998</v>
      </c>
      <c r="DN498">
        <v>3.6700000000000001E-3</v>
      </c>
      <c r="DO498">
        <v>3.3300000000000001E-3</v>
      </c>
      <c r="DP498">
        <v>3.2799999999999999E-3</v>
      </c>
      <c r="DQ498">
        <v>6.0000000000000002E-5</v>
      </c>
      <c r="DR498">
        <v>8.0000000000000007E-5</v>
      </c>
      <c r="DS498">
        <v>3.2000000000000002E-3</v>
      </c>
      <c r="DT498">
        <v>1.055E-2</v>
      </c>
      <c r="DU498">
        <v>1.1800000000000001E-3</v>
      </c>
      <c r="DV498">
        <v>3.9230000000000001E-2</v>
      </c>
      <c r="DW498">
        <v>0.15557000000000001</v>
      </c>
      <c r="DX498">
        <v>0</v>
      </c>
      <c r="DY498">
        <v>2307.4204100000002</v>
      </c>
      <c r="DZ498">
        <v>11.10575</v>
      </c>
      <c r="EA498">
        <v>10.245649999999999</v>
      </c>
      <c r="EB498">
        <v>10.295299999999999</v>
      </c>
      <c r="EC498">
        <v>0.1988</v>
      </c>
      <c r="ED498">
        <v>0.24908</v>
      </c>
      <c r="EE498">
        <v>10.185320000000001</v>
      </c>
      <c r="EF498">
        <v>31.920570000000001</v>
      </c>
      <c r="EG498">
        <v>4.1181599999999996</v>
      </c>
      <c r="EH498">
        <v>138.51433</v>
      </c>
      <c r="EI498">
        <v>540.26199999999994</v>
      </c>
      <c r="EJ498">
        <v>0</v>
      </c>
      <c r="EK498">
        <v>51.582243380000001</v>
      </c>
      <c r="EL498">
        <v>3.3035581000000001E-2</v>
      </c>
      <c r="EM498">
        <v>2.2830778999999999E-2</v>
      </c>
      <c r="EN498">
        <v>9.4457640000000006E-3</v>
      </c>
      <c r="EO498">
        <v>0</v>
      </c>
      <c r="EP498">
        <v>0</v>
      </c>
      <c r="EQ498">
        <v>0</v>
      </c>
      <c r="ER498">
        <v>0</v>
      </c>
      <c r="ES498">
        <v>0</v>
      </c>
      <c r="ET498">
        <v>0</v>
      </c>
      <c r="EU498">
        <v>0</v>
      </c>
      <c r="EV498">
        <v>0</v>
      </c>
      <c r="EW498">
        <v>31.492858590000001</v>
      </c>
      <c r="EX498">
        <v>2.1163574000000001E-2</v>
      </c>
      <c r="EY498">
        <v>1.4976702E-2</v>
      </c>
      <c r="EZ498">
        <v>6.3826949999999999E-3</v>
      </c>
      <c r="FA498">
        <v>0</v>
      </c>
      <c r="FB498">
        <v>0</v>
      </c>
      <c r="FC498">
        <v>0</v>
      </c>
      <c r="FD498">
        <v>0</v>
      </c>
      <c r="FE498">
        <v>0</v>
      </c>
      <c r="FF498">
        <v>0</v>
      </c>
      <c r="FG498">
        <v>0</v>
      </c>
      <c r="FH498">
        <v>0.79019499999999998</v>
      </c>
      <c r="FI498" t="s">
        <v>113</v>
      </c>
      <c r="FJ498" t="s">
        <v>113</v>
      </c>
      <c r="FK498" s="9">
        <v>2339.2659039999999</v>
      </c>
      <c r="FL498" t="s">
        <v>113</v>
      </c>
      <c r="FM498" t="s">
        <v>113</v>
      </c>
    </row>
    <row r="499" spans="116:169">
      <c r="DL499">
        <v>0</v>
      </c>
      <c r="DM499">
        <v>0.76619999999999999</v>
      </c>
      <c r="DN499">
        <v>3.6900000000000001E-3</v>
      </c>
      <c r="DO499">
        <v>3.5300000000000002E-3</v>
      </c>
      <c r="DP499">
        <v>2.97E-3</v>
      </c>
      <c r="DQ499">
        <v>6.0000000000000002E-5</v>
      </c>
      <c r="DR499">
        <v>8.0000000000000007E-5</v>
      </c>
      <c r="DS499">
        <v>3.29E-3</v>
      </c>
      <c r="DT499">
        <v>1.0359999999999999E-2</v>
      </c>
      <c r="DU499">
        <v>1.2700000000000001E-3</v>
      </c>
      <c r="DV499">
        <v>4.2419999999999999E-2</v>
      </c>
      <c r="DW499">
        <v>0.16611999999999999</v>
      </c>
      <c r="DX499">
        <v>0</v>
      </c>
      <c r="DY499">
        <v>2215.7887500000002</v>
      </c>
      <c r="DZ499">
        <v>10.904</v>
      </c>
      <c r="EA499">
        <v>10.63724</v>
      </c>
      <c r="EB499">
        <v>9.1272000000000002</v>
      </c>
      <c r="EC499">
        <v>0.19556000000000001</v>
      </c>
      <c r="ED499">
        <v>0.24160999999999999</v>
      </c>
      <c r="EE499">
        <v>10.283300000000001</v>
      </c>
      <c r="EF499">
        <v>30.666429999999998</v>
      </c>
      <c r="EG499">
        <v>4.3672399999999998</v>
      </c>
      <c r="EH499">
        <v>148.69964999999999</v>
      </c>
      <c r="EI499">
        <v>572.18257000000006</v>
      </c>
      <c r="EJ499">
        <v>0</v>
      </c>
      <c r="EK499">
        <v>51.35657879</v>
      </c>
      <c r="EL499">
        <v>3.4158961000000002E-2</v>
      </c>
      <c r="EM499">
        <v>2.1154032E-2</v>
      </c>
      <c r="EN499">
        <v>9.934554E-3</v>
      </c>
      <c r="EO499">
        <v>0</v>
      </c>
      <c r="EP499">
        <v>0</v>
      </c>
      <c r="EQ499">
        <v>0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30.267433919999998</v>
      </c>
      <c r="EX499">
        <v>2.1126757999999999E-2</v>
      </c>
      <c r="EY499">
        <v>1.3421379000000001E-2</v>
      </c>
      <c r="EZ499">
        <v>6.4940680000000004E-3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0</v>
      </c>
      <c r="FH499">
        <v>0.77646099999999996</v>
      </c>
      <c r="FI499" t="s">
        <v>113</v>
      </c>
      <c r="FJ499" t="s">
        <v>113</v>
      </c>
      <c r="FK499" s="9">
        <v>2246.6527460000002</v>
      </c>
      <c r="FL499" t="s">
        <v>113</v>
      </c>
      <c r="FM499" t="s">
        <v>113</v>
      </c>
    </row>
    <row r="500" spans="116:169">
      <c r="DL500">
        <v>0</v>
      </c>
      <c r="DM500">
        <v>0.75273000000000001</v>
      </c>
      <c r="DN500">
        <v>3.7200000000000002E-3</v>
      </c>
      <c r="DO500">
        <v>3.5400000000000002E-3</v>
      </c>
      <c r="DP500">
        <v>3.1099999999999999E-3</v>
      </c>
      <c r="DQ500">
        <v>6.0000000000000002E-5</v>
      </c>
      <c r="DR500">
        <v>8.0000000000000007E-5</v>
      </c>
      <c r="DS500">
        <v>3.0200000000000001E-3</v>
      </c>
      <c r="DT500">
        <v>1.0189999999999999E-2</v>
      </c>
      <c r="DU500">
        <v>1.3500000000000001E-3</v>
      </c>
      <c r="DV500">
        <v>4.5710000000000001E-2</v>
      </c>
      <c r="DW500">
        <v>0.17648</v>
      </c>
      <c r="DX500">
        <v>0</v>
      </c>
      <c r="DY500">
        <v>2125.7798600000001</v>
      </c>
      <c r="DZ500">
        <v>10.7675</v>
      </c>
      <c r="EA500">
        <v>10.44018</v>
      </c>
      <c r="EB500">
        <v>9.3607099999999992</v>
      </c>
      <c r="EC500">
        <v>0.18972</v>
      </c>
      <c r="ED500">
        <v>0.23152</v>
      </c>
      <c r="EE500">
        <v>9.2221200000000003</v>
      </c>
      <c r="EF500">
        <v>29.466470000000001</v>
      </c>
      <c r="EG500">
        <v>4.6088500000000003</v>
      </c>
      <c r="EH500">
        <v>158.98294000000001</v>
      </c>
      <c r="EI500">
        <v>602.84900000000005</v>
      </c>
      <c r="EJ500">
        <v>0</v>
      </c>
      <c r="EK500">
        <v>51.128534379999998</v>
      </c>
      <c r="EL500">
        <v>3.4882083000000001E-2</v>
      </c>
      <c r="EM500">
        <v>2.2123917E-2</v>
      </c>
      <c r="EN500">
        <v>9.1176780000000006E-3</v>
      </c>
      <c r="EO500">
        <v>0</v>
      </c>
      <c r="EP500">
        <v>0</v>
      </c>
      <c r="EQ500">
        <v>0</v>
      </c>
      <c r="ER500">
        <v>0</v>
      </c>
      <c r="ES500">
        <v>0</v>
      </c>
      <c r="ET500">
        <v>0</v>
      </c>
      <c r="EU500">
        <v>0</v>
      </c>
      <c r="EV500">
        <v>0</v>
      </c>
      <c r="EW500">
        <v>29.06453819</v>
      </c>
      <c r="EX500">
        <v>2.0828453E-2</v>
      </c>
      <c r="EY500">
        <v>1.3555879999999999E-2</v>
      </c>
      <c r="EZ500">
        <v>5.76182E-3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0.76317800000000002</v>
      </c>
      <c r="FI500" t="s">
        <v>113</v>
      </c>
      <c r="FJ500" t="s">
        <v>113</v>
      </c>
      <c r="FK500" s="9">
        <v>2156.5379750000002</v>
      </c>
      <c r="FL500" t="s">
        <v>113</v>
      </c>
      <c r="FM500" t="s">
        <v>113</v>
      </c>
    </row>
    <row r="501" spans="116:169">
      <c r="DL501">
        <v>0</v>
      </c>
      <c r="DM501">
        <v>0.73953000000000002</v>
      </c>
      <c r="DN501">
        <v>3.64E-3</v>
      </c>
      <c r="DO501">
        <v>3.5599999999999998E-3</v>
      </c>
      <c r="DP501">
        <v>3.13E-3</v>
      </c>
      <c r="DQ501">
        <v>6.0000000000000002E-5</v>
      </c>
      <c r="DR501">
        <v>8.0000000000000007E-5</v>
      </c>
      <c r="DS501">
        <v>3.14E-3</v>
      </c>
      <c r="DT501">
        <v>1.0019999999999999E-2</v>
      </c>
      <c r="DU501">
        <v>1.4300000000000001E-3</v>
      </c>
      <c r="DV501">
        <v>4.8730000000000002E-2</v>
      </c>
      <c r="DW501">
        <v>0.18667</v>
      </c>
      <c r="DX501">
        <v>0</v>
      </c>
      <c r="DY501">
        <v>2037.69028</v>
      </c>
      <c r="DZ501">
        <v>10.285589999999999</v>
      </c>
      <c r="EA501">
        <v>10.258010000000001</v>
      </c>
      <c r="EB501">
        <v>9.1998999999999995</v>
      </c>
      <c r="EC501">
        <v>0.18748999999999999</v>
      </c>
      <c r="ED501">
        <v>0.22414999999999999</v>
      </c>
      <c r="EE501">
        <v>9.4083900000000007</v>
      </c>
      <c r="EF501">
        <v>28.312159999999999</v>
      </c>
      <c r="EG501">
        <v>4.8403700000000001</v>
      </c>
      <c r="EH501">
        <v>168.20506</v>
      </c>
      <c r="EI501">
        <v>632.31547</v>
      </c>
      <c r="EJ501">
        <v>0</v>
      </c>
      <c r="EK501">
        <v>50.90398098</v>
      </c>
      <c r="EL501">
        <v>3.5702506000000002E-2</v>
      </c>
      <c r="EM501">
        <v>2.2637122999999999E-2</v>
      </c>
      <c r="EN501">
        <v>9.6779850000000001E-3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0</v>
      </c>
      <c r="EU501">
        <v>0</v>
      </c>
      <c r="EV501">
        <v>0</v>
      </c>
      <c r="EW501">
        <v>27.88707591</v>
      </c>
      <c r="EX501">
        <v>2.0568352000000002E-2</v>
      </c>
      <c r="EY501">
        <v>1.3391360999999999E-2</v>
      </c>
      <c r="EZ501">
        <v>5.9082140000000002E-3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0.74993299999999996</v>
      </c>
      <c r="FI501" t="s">
        <v>113</v>
      </c>
      <c r="FJ501" t="s">
        <v>113</v>
      </c>
      <c r="FK501" s="9">
        <v>2067.6212799999998</v>
      </c>
      <c r="FL501" t="s">
        <v>113</v>
      </c>
      <c r="FM501" t="s">
        <v>113</v>
      </c>
    </row>
    <row r="502" spans="116:169">
      <c r="DL502">
        <v>0</v>
      </c>
      <c r="DM502">
        <v>0.72616999999999998</v>
      </c>
      <c r="DN502">
        <v>3.98E-3</v>
      </c>
      <c r="DO502">
        <v>3.5000000000000001E-3</v>
      </c>
      <c r="DP502">
        <v>3.14E-3</v>
      </c>
      <c r="DQ502">
        <v>6.0000000000000002E-5</v>
      </c>
      <c r="DR502">
        <v>8.0000000000000007E-5</v>
      </c>
      <c r="DS502">
        <v>3.1700000000000001E-3</v>
      </c>
      <c r="DT502">
        <v>9.8300000000000002E-3</v>
      </c>
      <c r="DU502">
        <v>1.5E-3</v>
      </c>
      <c r="DV502">
        <v>5.1869999999999999E-2</v>
      </c>
      <c r="DW502">
        <v>0.19669</v>
      </c>
      <c r="DX502">
        <v>0</v>
      </c>
      <c r="DY502">
        <v>1950.3195000000001</v>
      </c>
      <c r="DZ502">
        <v>10.95002</v>
      </c>
      <c r="EA502">
        <v>9.8268000000000004</v>
      </c>
      <c r="EB502">
        <v>9.02379</v>
      </c>
      <c r="EC502">
        <v>0.18165999999999999</v>
      </c>
      <c r="ED502">
        <v>0.21543000000000001</v>
      </c>
      <c r="EE502">
        <v>9.2820800000000006</v>
      </c>
      <c r="EF502">
        <v>27.101489999999998</v>
      </c>
      <c r="EG502">
        <v>5.0645199999999999</v>
      </c>
      <c r="EH502">
        <v>177.61344</v>
      </c>
      <c r="EI502">
        <v>660.62764000000004</v>
      </c>
      <c r="EJ502">
        <v>0</v>
      </c>
      <c r="EK502">
        <v>50.651751619999999</v>
      </c>
      <c r="EL502">
        <v>3.5844925E-2</v>
      </c>
      <c r="EM502">
        <v>2.3063086999999999E-2</v>
      </c>
      <c r="EN502">
        <v>9.8545879999999992E-3</v>
      </c>
      <c r="EO502">
        <v>0</v>
      </c>
      <c r="EP502">
        <v>0</v>
      </c>
      <c r="EQ502">
        <v>0</v>
      </c>
      <c r="ER502">
        <v>0</v>
      </c>
      <c r="ES502">
        <v>0</v>
      </c>
      <c r="ET502">
        <v>0</v>
      </c>
      <c r="EU502">
        <v>0</v>
      </c>
      <c r="EV502">
        <v>0</v>
      </c>
      <c r="EW502">
        <v>26.717992500000001</v>
      </c>
      <c r="EX502">
        <v>1.9912029000000001E-2</v>
      </c>
      <c r="EY502">
        <v>1.3160714E-2</v>
      </c>
      <c r="EZ502">
        <v>5.8073309999999998E-3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0.73685</v>
      </c>
      <c r="FI502" t="s">
        <v>113</v>
      </c>
      <c r="FJ502" t="s">
        <v>113</v>
      </c>
      <c r="FK502" s="9">
        <v>1980.3017649999999</v>
      </c>
      <c r="FL502" t="s">
        <v>113</v>
      </c>
      <c r="FM502" t="s">
        <v>113</v>
      </c>
    </row>
    <row r="503" spans="116:169">
      <c r="DL503">
        <v>0</v>
      </c>
      <c r="DM503">
        <v>0.71289000000000002</v>
      </c>
      <c r="DN503">
        <v>4.1700000000000001E-3</v>
      </c>
      <c r="DO503">
        <v>3.7200000000000002E-3</v>
      </c>
      <c r="DP503">
        <v>3.0999999999999999E-3</v>
      </c>
      <c r="DQ503">
        <v>6.9999999999999994E-5</v>
      </c>
      <c r="DR503">
        <v>8.0000000000000007E-5</v>
      </c>
      <c r="DS503">
        <v>3.1900000000000001E-3</v>
      </c>
      <c r="DT503">
        <v>9.6600000000000002E-3</v>
      </c>
      <c r="DU503">
        <v>1.58E-3</v>
      </c>
      <c r="DV503">
        <v>5.5039999999999999E-2</v>
      </c>
      <c r="DW503">
        <v>0.20652999999999999</v>
      </c>
      <c r="DX503">
        <v>0</v>
      </c>
      <c r="DY503">
        <v>1864.3306700000001</v>
      </c>
      <c r="DZ503">
        <v>11.18407</v>
      </c>
      <c r="EA503">
        <v>10.19941</v>
      </c>
      <c r="EB503">
        <v>8.6817200000000003</v>
      </c>
      <c r="EC503">
        <v>0.18126999999999999</v>
      </c>
      <c r="ED503">
        <v>0.20845</v>
      </c>
      <c r="EE503">
        <v>9.1143000000000001</v>
      </c>
      <c r="EF503">
        <v>25.938590000000001</v>
      </c>
      <c r="EG503">
        <v>5.2799500000000004</v>
      </c>
      <c r="EH503">
        <v>186.89552</v>
      </c>
      <c r="EI503">
        <v>687.72913000000005</v>
      </c>
      <c r="EJ503">
        <v>0</v>
      </c>
      <c r="EK503">
        <v>50.39231805</v>
      </c>
      <c r="EL503">
        <v>3.7935130999999997E-2</v>
      </c>
      <c r="EM503">
        <v>2.3019072000000002E-2</v>
      </c>
      <c r="EN503">
        <v>1.0022369999999999E-2</v>
      </c>
      <c r="EO503">
        <v>0</v>
      </c>
      <c r="EP503">
        <v>0</v>
      </c>
      <c r="EQ503">
        <v>0</v>
      </c>
      <c r="ER503">
        <v>0</v>
      </c>
      <c r="ES503">
        <v>0</v>
      </c>
      <c r="ET503">
        <v>0</v>
      </c>
      <c r="EU503">
        <v>0</v>
      </c>
      <c r="EV503">
        <v>0</v>
      </c>
      <c r="EW503">
        <v>25.56906699</v>
      </c>
      <c r="EX503">
        <v>2.0282430000000001E-2</v>
      </c>
      <c r="EY503">
        <v>1.2660964E-2</v>
      </c>
      <c r="EZ503">
        <v>5.6967479999999997E-3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0</v>
      </c>
      <c r="FH503">
        <v>0.72392999999999996</v>
      </c>
      <c r="FI503" t="s">
        <v>113</v>
      </c>
      <c r="FJ503" t="s">
        <v>113</v>
      </c>
      <c r="FK503" s="9">
        <v>1894.577131</v>
      </c>
      <c r="FL503" t="s">
        <v>113</v>
      </c>
      <c r="FM503" t="s">
        <v>113</v>
      </c>
    </row>
    <row r="504" spans="116:169">
      <c r="DL504">
        <v>0</v>
      </c>
      <c r="DM504">
        <v>0.70055999999999996</v>
      </c>
      <c r="DN504">
        <v>3.49E-3</v>
      </c>
      <c r="DO504">
        <v>3.8600000000000001E-3</v>
      </c>
      <c r="DP504">
        <v>3.2699999999999999E-3</v>
      </c>
      <c r="DQ504">
        <v>6.9999999999999994E-5</v>
      </c>
      <c r="DR504">
        <v>8.0000000000000007E-5</v>
      </c>
      <c r="DS504">
        <v>3.1199999999999999E-3</v>
      </c>
      <c r="DT504">
        <v>9.4800000000000006E-3</v>
      </c>
      <c r="DU504">
        <v>1.66E-3</v>
      </c>
      <c r="DV504">
        <v>5.8229999999999997E-2</v>
      </c>
      <c r="DW504">
        <v>0.21618999999999999</v>
      </c>
      <c r="DX504">
        <v>0</v>
      </c>
      <c r="DY504">
        <v>1782.0100199999999</v>
      </c>
      <c r="DZ504">
        <v>9.1242900000000002</v>
      </c>
      <c r="EA504">
        <v>10.326169999999999</v>
      </c>
      <c r="EB504">
        <v>8.9508399999999995</v>
      </c>
      <c r="EC504">
        <v>0.18154000000000001</v>
      </c>
      <c r="ED504">
        <v>0.20147999999999999</v>
      </c>
      <c r="EE504">
        <v>8.7284000000000006</v>
      </c>
      <c r="EF504">
        <v>24.792459999999998</v>
      </c>
      <c r="EG504">
        <v>5.4884000000000004</v>
      </c>
      <c r="EH504">
        <v>196.00981999999999</v>
      </c>
      <c r="EI504">
        <v>713.66772000000003</v>
      </c>
      <c r="EJ504">
        <v>0</v>
      </c>
      <c r="EK504">
        <v>50.187323159999998</v>
      </c>
      <c r="EL504">
        <v>4.0113548999999998E-2</v>
      </c>
      <c r="EM504">
        <v>2.4490544E-2</v>
      </c>
      <c r="EN504">
        <v>1.0008668E-2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0</v>
      </c>
      <c r="EV504">
        <v>0</v>
      </c>
      <c r="EW504">
        <v>24.47040973</v>
      </c>
      <c r="EX504">
        <v>2.0633084999999999E-2</v>
      </c>
      <c r="EY504">
        <v>1.2968321999999999E-2</v>
      </c>
      <c r="EZ504">
        <v>5.4825400000000002E-3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0</v>
      </c>
      <c r="FG504">
        <v>0</v>
      </c>
      <c r="FH504">
        <v>0.71125000000000005</v>
      </c>
      <c r="FI504" t="s">
        <v>113</v>
      </c>
      <c r="FJ504" t="s">
        <v>113</v>
      </c>
      <c r="FK504" s="9">
        <v>1810.592854</v>
      </c>
      <c r="FL504" t="s">
        <v>113</v>
      </c>
      <c r="FM504" t="s">
        <v>113</v>
      </c>
    </row>
    <row r="505" spans="116:169">
      <c r="DL505">
        <v>0</v>
      </c>
      <c r="DM505">
        <v>0.68774999999999997</v>
      </c>
      <c r="DN505">
        <v>3.9899999999999996E-3</v>
      </c>
      <c r="DO505">
        <v>3.3800000000000002E-3</v>
      </c>
      <c r="DP505">
        <v>3.3700000000000002E-3</v>
      </c>
      <c r="DQ505">
        <v>6.0000000000000002E-5</v>
      </c>
      <c r="DR505">
        <v>6.9999999999999994E-5</v>
      </c>
      <c r="DS505">
        <v>3.31E-3</v>
      </c>
      <c r="DT505">
        <v>9.2999999999999992E-3</v>
      </c>
      <c r="DU505">
        <v>1.73E-3</v>
      </c>
      <c r="DV505">
        <v>6.1350000000000002E-2</v>
      </c>
      <c r="DW505">
        <v>0.22566</v>
      </c>
      <c r="DX505">
        <v>0</v>
      </c>
      <c r="DY505">
        <v>1699.60789</v>
      </c>
      <c r="DZ505">
        <v>10.14785</v>
      </c>
      <c r="EA505">
        <v>8.7944300000000002</v>
      </c>
      <c r="EB505">
        <v>8.9963899999999999</v>
      </c>
      <c r="EC505">
        <v>0.1699</v>
      </c>
      <c r="ED505">
        <v>0.19178999999999999</v>
      </c>
      <c r="EE505">
        <v>9.0227500000000003</v>
      </c>
      <c r="EF505">
        <v>23.66478</v>
      </c>
      <c r="EG505">
        <v>5.6898799999999996</v>
      </c>
      <c r="EH505">
        <v>204.73822000000001</v>
      </c>
      <c r="EI505">
        <v>738.46018000000004</v>
      </c>
      <c r="EJ505">
        <v>0</v>
      </c>
      <c r="EK505">
        <v>49.922960789999998</v>
      </c>
      <c r="EL505">
        <v>3.7561582000000003E-2</v>
      </c>
      <c r="EM505">
        <v>2.583301E-2</v>
      </c>
      <c r="EN505">
        <v>1.0715195E-2</v>
      </c>
      <c r="EO505">
        <v>0</v>
      </c>
      <c r="EP505">
        <v>0</v>
      </c>
      <c r="EQ505">
        <v>0</v>
      </c>
      <c r="ER505">
        <v>0</v>
      </c>
      <c r="ES505">
        <v>0</v>
      </c>
      <c r="ET505">
        <v>0</v>
      </c>
      <c r="EU505">
        <v>0</v>
      </c>
      <c r="EV505">
        <v>0</v>
      </c>
      <c r="EW505">
        <v>23.364935410000001</v>
      </c>
      <c r="EX505">
        <v>1.8604642000000001E-2</v>
      </c>
      <c r="EY505">
        <v>1.3159989E-2</v>
      </c>
      <c r="EZ505">
        <v>5.6514740000000001E-3</v>
      </c>
      <c r="FA505">
        <v>0</v>
      </c>
      <c r="FB505">
        <v>0</v>
      </c>
      <c r="FC505">
        <v>0</v>
      </c>
      <c r="FD505">
        <v>0</v>
      </c>
      <c r="FE505">
        <v>0</v>
      </c>
      <c r="FF505">
        <v>0</v>
      </c>
      <c r="FG505">
        <v>0</v>
      </c>
      <c r="FH505">
        <v>0.69856200000000002</v>
      </c>
      <c r="FI505" t="s">
        <v>113</v>
      </c>
      <c r="FJ505" t="s">
        <v>113</v>
      </c>
      <c r="FK505" s="9">
        <v>1727.716463</v>
      </c>
      <c r="FL505" t="s">
        <v>113</v>
      </c>
      <c r="FM505" t="s">
        <v>113</v>
      </c>
    </row>
    <row r="506" spans="116:169">
      <c r="DL506">
        <v>0</v>
      </c>
      <c r="DM506">
        <v>0.67628999999999995</v>
      </c>
      <c r="DN506">
        <v>2.9299999999999999E-3</v>
      </c>
      <c r="DO506">
        <v>3.6900000000000001E-3</v>
      </c>
      <c r="DP506">
        <v>3.0100000000000001E-3</v>
      </c>
      <c r="DQ506">
        <v>6.9999999999999994E-5</v>
      </c>
      <c r="DR506">
        <v>6.9999999999999994E-5</v>
      </c>
      <c r="DS506">
        <v>3.3400000000000001E-3</v>
      </c>
      <c r="DT506">
        <v>9.1599999999999997E-3</v>
      </c>
      <c r="DU506">
        <v>1.81E-3</v>
      </c>
      <c r="DV506">
        <v>6.4659999999999995E-2</v>
      </c>
      <c r="DW506">
        <v>0.23497000000000001</v>
      </c>
      <c r="DX506">
        <v>0</v>
      </c>
      <c r="DY506">
        <v>1621.6254799999999</v>
      </c>
      <c r="DZ506">
        <v>7.2384599999999999</v>
      </c>
      <c r="EA506">
        <v>9.3492800000000003</v>
      </c>
      <c r="EB506">
        <v>7.8132900000000003</v>
      </c>
      <c r="EC506">
        <v>0.16747999999999999</v>
      </c>
      <c r="ED506">
        <v>0.18553</v>
      </c>
      <c r="EE506">
        <v>8.8839100000000002</v>
      </c>
      <c r="EF506">
        <v>22.63128</v>
      </c>
      <c r="EG506">
        <v>5.8816699999999997</v>
      </c>
      <c r="EH506">
        <v>213.76096999999999</v>
      </c>
      <c r="EI506">
        <v>762.12495999999999</v>
      </c>
      <c r="EJ506">
        <v>0</v>
      </c>
      <c r="EK506">
        <v>49.747427090000002</v>
      </c>
      <c r="EL506">
        <v>3.9537036999999997E-2</v>
      </c>
      <c r="EM506">
        <v>2.3594299999999999E-2</v>
      </c>
      <c r="EN506">
        <v>1.119414E-2</v>
      </c>
      <c r="EO506">
        <v>0</v>
      </c>
      <c r="EP506">
        <v>0</v>
      </c>
      <c r="EQ506">
        <v>0</v>
      </c>
      <c r="ER506">
        <v>0</v>
      </c>
      <c r="ES506">
        <v>0</v>
      </c>
      <c r="ET506">
        <v>0</v>
      </c>
      <c r="EU506">
        <v>0</v>
      </c>
      <c r="EV506">
        <v>0</v>
      </c>
      <c r="EW506">
        <v>22.322459049999999</v>
      </c>
      <c r="EX506">
        <v>1.8779085000000001E-2</v>
      </c>
      <c r="EY506">
        <v>1.1557146000000001E-2</v>
      </c>
      <c r="EZ506">
        <v>5.6792450000000003E-3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0</v>
      </c>
      <c r="FH506">
        <v>0.68598999999999999</v>
      </c>
      <c r="FI506" t="s">
        <v>113</v>
      </c>
      <c r="FJ506" t="s">
        <v>113</v>
      </c>
      <c r="FK506" s="9">
        <v>1646.1939950000001</v>
      </c>
      <c r="FL506" t="s">
        <v>113</v>
      </c>
      <c r="FM506" t="s">
        <v>113</v>
      </c>
    </row>
    <row r="507" spans="116:169">
      <c r="DL507">
        <v>0</v>
      </c>
      <c r="DM507">
        <v>0.66474999999999995</v>
      </c>
      <c r="DN507">
        <v>2.9299999999999999E-3</v>
      </c>
      <c r="DO507">
        <v>2.9499999999999999E-3</v>
      </c>
      <c r="DP507">
        <v>3.2100000000000002E-3</v>
      </c>
      <c r="DQ507">
        <v>6.0000000000000002E-5</v>
      </c>
      <c r="DR507">
        <v>6.9999999999999994E-5</v>
      </c>
      <c r="DS507">
        <v>3.0200000000000001E-3</v>
      </c>
      <c r="DT507">
        <v>8.9999999999999993E-3</v>
      </c>
      <c r="DU507">
        <v>1.8799999999999999E-3</v>
      </c>
      <c r="DV507">
        <v>6.8000000000000005E-2</v>
      </c>
      <c r="DW507">
        <v>0.24412</v>
      </c>
      <c r="DX507">
        <v>0</v>
      </c>
      <c r="DY507">
        <v>1544.4937500000001</v>
      </c>
      <c r="DZ507">
        <v>7.0299300000000002</v>
      </c>
      <c r="EA507">
        <v>7.23299</v>
      </c>
      <c r="EB507">
        <v>8.1063700000000001</v>
      </c>
      <c r="EC507">
        <v>0.14680000000000001</v>
      </c>
      <c r="ED507">
        <v>0.17218</v>
      </c>
      <c r="EE507">
        <v>7.81182</v>
      </c>
      <c r="EF507">
        <v>21.589120000000001</v>
      </c>
      <c r="EG507">
        <v>6.0671999999999997</v>
      </c>
      <c r="EH507">
        <v>222.64488</v>
      </c>
      <c r="EI507">
        <v>784.75622999999996</v>
      </c>
      <c r="EJ507">
        <v>0</v>
      </c>
      <c r="EK507">
        <v>49.541187950000001</v>
      </c>
      <c r="EL507">
        <v>3.4475917000000002E-2</v>
      </c>
      <c r="EM507">
        <v>2.523655E-2</v>
      </c>
      <c r="EN507">
        <v>1.0128491999999999E-2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0</v>
      </c>
      <c r="EU507">
        <v>0</v>
      </c>
      <c r="EV507">
        <v>0</v>
      </c>
      <c r="EW507">
        <v>21.286004859999998</v>
      </c>
      <c r="EX507">
        <v>1.5746946000000001E-2</v>
      </c>
      <c r="EY507">
        <v>1.1860005999999999E-2</v>
      </c>
      <c r="EZ507">
        <v>4.9378390000000003E-3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0</v>
      </c>
      <c r="FH507">
        <v>0.67389399999999999</v>
      </c>
      <c r="FI507" t="s">
        <v>113</v>
      </c>
      <c r="FJ507" t="s">
        <v>113</v>
      </c>
      <c r="FK507" s="9">
        <v>1567.0098410000001</v>
      </c>
      <c r="FL507" t="s">
        <v>113</v>
      </c>
      <c r="FM507" t="s">
        <v>113</v>
      </c>
    </row>
    <row r="508" spans="116:169">
      <c r="DL508">
        <v>0</v>
      </c>
      <c r="DM508">
        <v>0.65303999999999995</v>
      </c>
      <c r="DN508">
        <v>3.16E-3</v>
      </c>
      <c r="DO508">
        <v>2.8800000000000002E-3</v>
      </c>
      <c r="DP508">
        <v>2.63E-3</v>
      </c>
      <c r="DQ508">
        <v>6.0000000000000002E-5</v>
      </c>
      <c r="DR508">
        <v>6.9999999999999994E-5</v>
      </c>
      <c r="DS508">
        <v>3.1900000000000001E-3</v>
      </c>
      <c r="DT508">
        <v>8.8599999999999998E-3</v>
      </c>
      <c r="DU508">
        <v>1.9499999999999999E-3</v>
      </c>
      <c r="DV508">
        <v>7.1029999999999996E-2</v>
      </c>
      <c r="DW508">
        <v>0.25313000000000002</v>
      </c>
      <c r="DX508">
        <v>0</v>
      </c>
      <c r="DY508">
        <v>1468.0731900000001</v>
      </c>
      <c r="DZ508">
        <v>7.3453900000000001</v>
      </c>
      <c r="EA508">
        <v>6.8633800000000003</v>
      </c>
      <c r="EB508">
        <v>6.4454099999999999</v>
      </c>
      <c r="EC508">
        <v>0.13552</v>
      </c>
      <c r="ED508">
        <v>0.16400000000000001</v>
      </c>
      <c r="EE508">
        <v>8.0132100000000008</v>
      </c>
      <c r="EF508">
        <v>20.593859999999999</v>
      </c>
      <c r="EG508">
        <v>6.2393900000000002</v>
      </c>
      <c r="EH508">
        <v>230.45670000000001</v>
      </c>
      <c r="EI508">
        <v>806.34535000000005</v>
      </c>
      <c r="EJ508">
        <v>0</v>
      </c>
      <c r="EK508">
        <v>49.310758219999997</v>
      </c>
      <c r="EL508">
        <v>3.2695021999999997E-2</v>
      </c>
      <c r="EM508">
        <v>2.1479232000000001E-2</v>
      </c>
      <c r="EN508">
        <v>1.0941983000000001E-2</v>
      </c>
      <c r="EO508">
        <v>0</v>
      </c>
      <c r="EP508">
        <v>0</v>
      </c>
      <c r="EQ508">
        <v>0</v>
      </c>
      <c r="ER508">
        <v>0</v>
      </c>
      <c r="ES508">
        <v>0</v>
      </c>
      <c r="ET508">
        <v>0</v>
      </c>
      <c r="EU508">
        <v>0</v>
      </c>
      <c r="EV508">
        <v>0</v>
      </c>
      <c r="EW508">
        <v>20.259758909999999</v>
      </c>
      <c r="EX508">
        <v>1.4298472E-2</v>
      </c>
      <c r="EY508">
        <v>9.6880820000000006E-3</v>
      </c>
      <c r="EZ508">
        <v>5.1204010000000001E-3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0</v>
      </c>
      <c r="FH508">
        <v>0.66177600000000003</v>
      </c>
      <c r="FI508" t="s">
        <v>113</v>
      </c>
      <c r="FJ508" t="s">
        <v>113</v>
      </c>
      <c r="FK508" s="9">
        <v>1488.8628980000001</v>
      </c>
      <c r="FL508" t="s">
        <v>113</v>
      </c>
      <c r="FM508" t="s">
        <v>113</v>
      </c>
    </row>
    <row r="509" spans="116:169">
      <c r="DL509">
        <v>0</v>
      </c>
      <c r="DM509">
        <v>0.64204000000000006</v>
      </c>
      <c r="DN509">
        <v>2.7000000000000001E-3</v>
      </c>
      <c r="DO509">
        <v>3.0300000000000001E-3</v>
      </c>
      <c r="DP509">
        <v>2.5600000000000002E-3</v>
      </c>
      <c r="DQ509">
        <v>5.0000000000000002E-5</v>
      </c>
      <c r="DR509">
        <v>6.9999999999999994E-5</v>
      </c>
      <c r="DS509">
        <v>2.63E-3</v>
      </c>
      <c r="DT509">
        <v>8.6899999999999998E-3</v>
      </c>
      <c r="DU509">
        <v>2.0200000000000001E-3</v>
      </c>
      <c r="DV509">
        <v>7.4209999999999998E-2</v>
      </c>
      <c r="DW509">
        <v>0.26199</v>
      </c>
      <c r="DX509">
        <v>0</v>
      </c>
      <c r="DY509">
        <v>1394.29601</v>
      </c>
      <c r="DZ509">
        <v>6.0590099999999998</v>
      </c>
      <c r="EA509">
        <v>6.9881700000000002</v>
      </c>
      <c r="EB509">
        <v>6.0766</v>
      </c>
      <c r="EC509">
        <v>0.12725</v>
      </c>
      <c r="ED509">
        <v>0.15437000000000001</v>
      </c>
      <c r="EE509">
        <v>6.4230999999999998</v>
      </c>
      <c r="EF509">
        <v>19.548159999999999</v>
      </c>
      <c r="EG509">
        <v>6.4033800000000003</v>
      </c>
      <c r="EH509">
        <v>238.46991</v>
      </c>
      <c r="EI509">
        <v>826.93921</v>
      </c>
      <c r="EJ509">
        <v>0</v>
      </c>
      <c r="EK509">
        <v>49.127072679999998</v>
      </c>
      <c r="EL509">
        <v>3.3433482E-2</v>
      </c>
      <c r="EM509">
        <v>2.0630834000000001E-2</v>
      </c>
      <c r="EN509">
        <v>9.0908889999999996E-3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19.272832789999999</v>
      </c>
      <c r="EX509">
        <v>1.396756E-2</v>
      </c>
      <c r="EY509">
        <v>8.906888E-3</v>
      </c>
      <c r="EZ509">
        <v>4.0786800000000003E-3</v>
      </c>
      <c r="FA509">
        <v>0</v>
      </c>
      <c r="FB509">
        <v>0</v>
      </c>
      <c r="FC509">
        <v>0</v>
      </c>
      <c r="FD509">
        <v>0</v>
      </c>
      <c r="FE509">
        <v>0</v>
      </c>
      <c r="FF509">
        <v>0</v>
      </c>
      <c r="FG509">
        <v>0</v>
      </c>
      <c r="FH509">
        <v>0.65037900000000004</v>
      </c>
      <c r="FI509" t="s">
        <v>113</v>
      </c>
      <c r="FJ509" t="s">
        <v>113</v>
      </c>
      <c r="FK509" s="9">
        <v>1413.547049</v>
      </c>
      <c r="FL509" t="s">
        <v>113</v>
      </c>
      <c r="FM509" t="s">
        <v>113</v>
      </c>
    </row>
    <row r="510" spans="116:169">
      <c r="DL510">
        <v>0</v>
      </c>
      <c r="DM510">
        <v>0.63082000000000005</v>
      </c>
      <c r="DN510">
        <v>2.97E-3</v>
      </c>
      <c r="DO510">
        <v>2.6900000000000001E-3</v>
      </c>
      <c r="DP510">
        <v>2.66E-3</v>
      </c>
      <c r="DQ510">
        <v>5.0000000000000002E-5</v>
      </c>
      <c r="DR510">
        <v>6.9999999999999994E-5</v>
      </c>
      <c r="DS510">
        <v>2.5799999999999998E-3</v>
      </c>
      <c r="DT510">
        <v>8.5400000000000007E-3</v>
      </c>
      <c r="DU510">
        <v>2.0899999999999998E-3</v>
      </c>
      <c r="DV510">
        <v>7.6850000000000002E-2</v>
      </c>
      <c r="DW510">
        <v>0.27067999999999998</v>
      </c>
      <c r="DX510">
        <v>0</v>
      </c>
      <c r="DY510">
        <v>1321.09503</v>
      </c>
      <c r="DZ510">
        <v>6.4485099999999997</v>
      </c>
      <c r="EA510">
        <v>6.0125900000000003</v>
      </c>
      <c r="EB510">
        <v>6.1127700000000003</v>
      </c>
      <c r="EC510">
        <v>0.11753</v>
      </c>
      <c r="ED510">
        <v>0.14537</v>
      </c>
      <c r="EE510">
        <v>6.10623</v>
      </c>
      <c r="EF510">
        <v>18.53877</v>
      </c>
      <c r="EG510">
        <v>6.5577500000000004</v>
      </c>
      <c r="EH510">
        <v>244.89301</v>
      </c>
      <c r="EI510">
        <v>846.48737000000006</v>
      </c>
      <c r="EJ510">
        <v>0</v>
      </c>
      <c r="EK510">
        <v>48.908331769999997</v>
      </c>
      <c r="EL510">
        <v>3.1323096000000002E-2</v>
      </c>
      <c r="EM510">
        <v>2.1647287000000001E-2</v>
      </c>
      <c r="EN510">
        <v>8.9561229999999999E-3</v>
      </c>
      <c r="EO510">
        <v>0</v>
      </c>
      <c r="EP510">
        <v>0</v>
      </c>
      <c r="EQ510">
        <v>0</v>
      </c>
      <c r="ER510">
        <v>0</v>
      </c>
      <c r="ES510">
        <v>0</v>
      </c>
      <c r="ET510">
        <v>0</v>
      </c>
      <c r="EU510">
        <v>0</v>
      </c>
      <c r="EV510">
        <v>0</v>
      </c>
      <c r="EW510">
        <v>18.2915359</v>
      </c>
      <c r="EX510">
        <v>1.2518883999999999E-2</v>
      </c>
      <c r="EY510">
        <v>8.9353829999999999E-3</v>
      </c>
      <c r="EZ510">
        <v>3.8476069999999999E-3</v>
      </c>
      <c r="FA510">
        <v>0</v>
      </c>
      <c r="FB510">
        <v>0</v>
      </c>
      <c r="FC510">
        <v>0</v>
      </c>
      <c r="FD510">
        <v>0</v>
      </c>
      <c r="FE510">
        <v>0</v>
      </c>
      <c r="FF510">
        <v>0</v>
      </c>
      <c r="FG510">
        <v>0</v>
      </c>
      <c r="FH510">
        <v>0.63919300000000001</v>
      </c>
      <c r="FI510" t="s">
        <v>113</v>
      </c>
      <c r="FJ510" t="s">
        <v>113</v>
      </c>
      <c r="FK510" s="9">
        <v>1339.7864279999999</v>
      </c>
      <c r="FL510" t="s">
        <v>113</v>
      </c>
      <c r="FM510" t="s">
        <v>113</v>
      </c>
    </row>
    <row r="511" spans="116:169">
      <c r="DL511">
        <v>0</v>
      </c>
      <c r="DM511">
        <v>0.61978999999999995</v>
      </c>
      <c r="DN511">
        <v>2.98E-3</v>
      </c>
      <c r="DO511">
        <v>2.8600000000000001E-3</v>
      </c>
      <c r="DP511">
        <v>2.4099999999999998E-3</v>
      </c>
      <c r="DQ511">
        <v>5.0000000000000002E-5</v>
      </c>
      <c r="DR511">
        <v>6.9999999999999994E-5</v>
      </c>
      <c r="DS511">
        <v>2.66E-3</v>
      </c>
      <c r="DT511">
        <v>8.3800000000000003E-3</v>
      </c>
      <c r="DU511">
        <v>2.16E-3</v>
      </c>
      <c r="DV511">
        <v>7.9430000000000001E-2</v>
      </c>
      <c r="DW511">
        <v>0.27922000000000002</v>
      </c>
      <c r="DX511">
        <v>0</v>
      </c>
      <c r="DY511">
        <v>1249.37284</v>
      </c>
      <c r="DZ511">
        <v>6.24193</v>
      </c>
      <c r="EA511">
        <v>6.1603199999999996</v>
      </c>
      <c r="EB511">
        <v>5.3492800000000003</v>
      </c>
      <c r="EC511">
        <v>0.11412</v>
      </c>
      <c r="ED511">
        <v>0.13908999999999999</v>
      </c>
      <c r="EE511">
        <v>6.09368</v>
      </c>
      <c r="EF511">
        <v>17.55894</v>
      </c>
      <c r="EG511">
        <v>6.7031099999999997</v>
      </c>
      <c r="EH511">
        <v>250.99923999999999</v>
      </c>
      <c r="EI511">
        <v>865.02614000000005</v>
      </c>
      <c r="EJ511">
        <v>0</v>
      </c>
      <c r="EK511">
        <v>48.694365130000001</v>
      </c>
      <c r="EL511">
        <v>3.2388237E-2</v>
      </c>
      <c r="EM511">
        <v>2.0057453999999999E-2</v>
      </c>
      <c r="EN511">
        <v>9.4195700000000004E-3</v>
      </c>
      <c r="EO511">
        <v>0</v>
      </c>
      <c r="EP511">
        <v>0</v>
      </c>
      <c r="EQ511">
        <v>0</v>
      </c>
      <c r="ER511">
        <v>0</v>
      </c>
      <c r="ES511">
        <v>0</v>
      </c>
      <c r="ET511">
        <v>0</v>
      </c>
      <c r="EU511">
        <v>0</v>
      </c>
      <c r="EV511">
        <v>0</v>
      </c>
      <c r="EW511">
        <v>17.33170913</v>
      </c>
      <c r="EX511">
        <v>1.2332663000000001E-2</v>
      </c>
      <c r="EY511">
        <v>7.9107719999999999E-3</v>
      </c>
      <c r="EZ511">
        <v>3.869628E-3</v>
      </c>
      <c r="FA511">
        <v>0</v>
      </c>
      <c r="FB511">
        <v>0</v>
      </c>
      <c r="FC511">
        <v>0</v>
      </c>
      <c r="FD511">
        <v>0</v>
      </c>
      <c r="FE511">
        <v>0</v>
      </c>
      <c r="FF511">
        <v>0</v>
      </c>
      <c r="FG511">
        <v>0</v>
      </c>
      <c r="FH511">
        <v>0.62808299999999995</v>
      </c>
      <c r="FI511" t="s">
        <v>113</v>
      </c>
      <c r="FJ511" t="s">
        <v>113</v>
      </c>
      <c r="FK511" s="9">
        <v>1267.238488</v>
      </c>
      <c r="FL511" t="s">
        <v>113</v>
      </c>
      <c r="FM511" t="s">
        <v>113</v>
      </c>
    </row>
    <row r="512" spans="116:169">
      <c r="DL512">
        <v>0</v>
      </c>
      <c r="DM512">
        <v>0.60889000000000004</v>
      </c>
      <c r="DN512">
        <v>3.0100000000000001E-3</v>
      </c>
      <c r="DO512">
        <v>2.8700000000000002E-3</v>
      </c>
      <c r="DP512">
        <v>2.5200000000000001E-3</v>
      </c>
      <c r="DQ512">
        <v>5.0000000000000002E-5</v>
      </c>
      <c r="DR512">
        <v>6.0000000000000002E-5</v>
      </c>
      <c r="DS512">
        <v>2.4399999999999999E-3</v>
      </c>
      <c r="DT512">
        <v>8.2400000000000008E-3</v>
      </c>
      <c r="DU512">
        <v>2.2200000000000002E-3</v>
      </c>
      <c r="DV512">
        <v>8.2089999999999996E-2</v>
      </c>
      <c r="DW512">
        <v>0.28760000000000002</v>
      </c>
      <c r="DX512">
        <v>0</v>
      </c>
      <c r="DY512">
        <v>1179.00496</v>
      </c>
      <c r="DZ512">
        <v>6.0701499999999999</v>
      </c>
      <c r="EA512">
        <v>5.9599700000000002</v>
      </c>
      <c r="EB512">
        <v>5.4137300000000002</v>
      </c>
      <c r="EC512">
        <v>0.10915999999999999</v>
      </c>
      <c r="ED512">
        <v>0.13128999999999999</v>
      </c>
      <c r="EE512">
        <v>5.3925000000000001</v>
      </c>
      <c r="EF512">
        <v>16.615880000000001</v>
      </c>
      <c r="EG512">
        <v>6.8422000000000001</v>
      </c>
      <c r="EH512">
        <v>257.09291999999999</v>
      </c>
      <c r="EI512">
        <v>882.58507999999995</v>
      </c>
      <c r="EJ512">
        <v>0</v>
      </c>
      <c r="EK512">
        <v>48.478142050000002</v>
      </c>
      <c r="EL512">
        <v>3.3073871999999997E-2</v>
      </c>
      <c r="EM512">
        <v>2.0977061000000002E-2</v>
      </c>
      <c r="EN512">
        <v>8.6450380000000007E-3</v>
      </c>
      <c r="EO512">
        <v>0</v>
      </c>
      <c r="EP512">
        <v>0</v>
      </c>
      <c r="EQ512">
        <v>0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16.39043753</v>
      </c>
      <c r="EX512">
        <v>1.1990661E-2</v>
      </c>
      <c r="EY512">
        <v>7.8845059999999995E-3</v>
      </c>
      <c r="EZ512">
        <v>3.3910630000000002E-3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0</v>
      </c>
      <c r="FH512">
        <v>0.61733800000000005</v>
      </c>
      <c r="FI512" t="s">
        <v>113</v>
      </c>
      <c r="FJ512" t="s">
        <v>113</v>
      </c>
      <c r="FK512" s="9">
        <v>1196.5579740000001</v>
      </c>
      <c r="FL512" t="s">
        <v>113</v>
      </c>
      <c r="FM512" t="s">
        <v>113</v>
      </c>
    </row>
    <row r="513" spans="116:169">
      <c r="DL513">
        <v>0</v>
      </c>
      <c r="DM513">
        <v>0.59821000000000002</v>
      </c>
      <c r="DN513">
        <v>2.9499999999999999E-3</v>
      </c>
      <c r="DO513">
        <v>2.8800000000000002E-3</v>
      </c>
      <c r="DP513">
        <v>2.5300000000000001E-3</v>
      </c>
      <c r="DQ513">
        <v>5.0000000000000002E-5</v>
      </c>
      <c r="DR513">
        <v>6.0000000000000002E-5</v>
      </c>
      <c r="DS513">
        <v>2.5400000000000002E-3</v>
      </c>
      <c r="DT513">
        <v>8.1099999999999992E-3</v>
      </c>
      <c r="DU513">
        <v>2.2899999999999999E-3</v>
      </c>
      <c r="DV513">
        <v>8.4529999999999994E-2</v>
      </c>
      <c r="DW513">
        <v>0.29583999999999999</v>
      </c>
      <c r="DX513">
        <v>0</v>
      </c>
      <c r="DY513">
        <v>1110.1503399999999</v>
      </c>
      <c r="DZ513">
        <v>5.7034900000000004</v>
      </c>
      <c r="EA513">
        <v>5.7661699999999998</v>
      </c>
      <c r="EB513">
        <v>5.24444</v>
      </c>
      <c r="EC513">
        <v>0.10631</v>
      </c>
      <c r="ED513">
        <v>0.12512000000000001</v>
      </c>
      <c r="EE513">
        <v>5.4285699999999997</v>
      </c>
      <c r="EF513">
        <v>15.70382</v>
      </c>
      <c r="EG513">
        <v>6.97349</v>
      </c>
      <c r="EH513">
        <v>262.48543000000001</v>
      </c>
      <c r="EI513">
        <v>899.20096000000001</v>
      </c>
      <c r="EJ513">
        <v>0</v>
      </c>
      <c r="EK513">
        <v>48.265228999999998</v>
      </c>
      <c r="EL513">
        <v>3.3851765999999998E-2</v>
      </c>
      <c r="EM513">
        <v>2.1463663000000001E-2</v>
      </c>
      <c r="EN513">
        <v>9.1763000000000001E-3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15.46925304</v>
      </c>
      <c r="EX513">
        <v>1.1666014000000001E-2</v>
      </c>
      <c r="EY513">
        <v>7.6799579999999998E-3</v>
      </c>
      <c r="EZ513">
        <v>3.4314549999999999E-3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0</v>
      </c>
      <c r="FH513">
        <v>0.60662400000000005</v>
      </c>
      <c r="FI513" t="s">
        <v>113</v>
      </c>
      <c r="FJ513" t="s">
        <v>113</v>
      </c>
      <c r="FK513" s="9">
        <v>1126.9707539999999</v>
      </c>
      <c r="FL513" t="s">
        <v>113</v>
      </c>
      <c r="FM513" t="s">
        <v>113</v>
      </c>
    </row>
    <row r="514" spans="116:169">
      <c r="DL514">
        <v>0</v>
      </c>
      <c r="DM514">
        <v>0.58740999999999999</v>
      </c>
      <c r="DN514">
        <v>3.2200000000000002E-3</v>
      </c>
      <c r="DO514">
        <v>2.8300000000000001E-3</v>
      </c>
      <c r="DP514">
        <v>2.5400000000000002E-3</v>
      </c>
      <c r="DQ514">
        <v>5.0000000000000002E-5</v>
      </c>
      <c r="DR514">
        <v>6.0000000000000002E-5</v>
      </c>
      <c r="DS514">
        <v>2.5600000000000002E-3</v>
      </c>
      <c r="DT514">
        <v>7.9600000000000001E-3</v>
      </c>
      <c r="DU514">
        <v>2.3500000000000001E-3</v>
      </c>
      <c r="DV514">
        <v>8.7069999999999995E-2</v>
      </c>
      <c r="DW514">
        <v>0.30395</v>
      </c>
      <c r="DX514">
        <v>0</v>
      </c>
      <c r="DY514">
        <v>1042.15517</v>
      </c>
      <c r="DZ514">
        <v>5.9644899999999996</v>
      </c>
      <c r="EA514">
        <v>5.4320000000000004</v>
      </c>
      <c r="EB514">
        <v>5.0647500000000001</v>
      </c>
      <c r="EC514">
        <v>0.10138</v>
      </c>
      <c r="ED514">
        <v>0.1182</v>
      </c>
      <c r="EE514">
        <v>5.2770700000000001</v>
      </c>
      <c r="EF514">
        <v>14.76642</v>
      </c>
      <c r="EG514">
        <v>7.0986099999999999</v>
      </c>
      <c r="EH514">
        <v>267.91399000000001</v>
      </c>
      <c r="EI514">
        <v>914.90477999999996</v>
      </c>
      <c r="EJ514">
        <v>0</v>
      </c>
      <c r="EK514">
        <v>48.02607467</v>
      </c>
      <c r="EL514">
        <v>3.3986802000000003E-2</v>
      </c>
      <c r="EM514">
        <v>2.1867546000000002E-2</v>
      </c>
      <c r="EN514">
        <v>9.3437469999999995E-3</v>
      </c>
      <c r="EO514">
        <v>0</v>
      </c>
      <c r="EP514">
        <v>0</v>
      </c>
      <c r="EQ514">
        <v>0</v>
      </c>
      <c r="ER514">
        <v>0</v>
      </c>
      <c r="ES514">
        <v>0</v>
      </c>
      <c r="ET514">
        <v>0</v>
      </c>
      <c r="EU514">
        <v>0</v>
      </c>
      <c r="EV514">
        <v>0</v>
      </c>
      <c r="EW514">
        <v>14.558700330000001</v>
      </c>
      <c r="EX514">
        <v>1.1115277999999999E-2</v>
      </c>
      <c r="EY514">
        <v>7.4340680000000003E-3</v>
      </c>
      <c r="EZ514">
        <v>3.3252580000000002E-3</v>
      </c>
      <c r="FA514">
        <v>0</v>
      </c>
      <c r="FB514">
        <v>0</v>
      </c>
      <c r="FC514">
        <v>0</v>
      </c>
      <c r="FD514">
        <v>0</v>
      </c>
      <c r="FE514">
        <v>0</v>
      </c>
      <c r="FF514">
        <v>0</v>
      </c>
      <c r="FG514">
        <v>0</v>
      </c>
      <c r="FH514">
        <v>0.59604199999999996</v>
      </c>
      <c r="FI514" t="s">
        <v>113</v>
      </c>
      <c r="FJ514" t="s">
        <v>113</v>
      </c>
      <c r="FK514" s="9">
        <v>1058.7177919999999</v>
      </c>
      <c r="FL514" t="s">
        <v>113</v>
      </c>
      <c r="FM514" t="s">
        <v>113</v>
      </c>
    </row>
    <row r="515" spans="116:169">
      <c r="DL515">
        <v>0</v>
      </c>
      <c r="DM515">
        <v>0.57665999999999995</v>
      </c>
      <c r="DN515">
        <v>3.3700000000000002E-3</v>
      </c>
      <c r="DO515">
        <v>3.0100000000000001E-3</v>
      </c>
      <c r="DP515">
        <v>2.5000000000000001E-3</v>
      </c>
      <c r="DQ515">
        <v>5.0000000000000002E-5</v>
      </c>
      <c r="DR515">
        <v>6.0000000000000002E-5</v>
      </c>
      <c r="DS515">
        <v>2.5799999999999998E-3</v>
      </c>
      <c r="DT515">
        <v>7.8100000000000001E-3</v>
      </c>
      <c r="DU515">
        <v>2.4099999999999998E-3</v>
      </c>
      <c r="DV515">
        <v>8.9639999999999997E-2</v>
      </c>
      <c r="DW515">
        <v>0.31191000000000002</v>
      </c>
      <c r="DX515">
        <v>0</v>
      </c>
      <c r="DY515">
        <v>975.39251000000002</v>
      </c>
      <c r="DZ515">
        <v>5.9750199999999998</v>
      </c>
      <c r="EA515">
        <v>5.5381999999999998</v>
      </c>
      <c r="EB515">
        <v>4.7910300000000001</v>
      </c>
      <c r="EC515">
        <v>9.9419999999999994E-2</v>
      </c>
      <c r="ED515">
        <v>0.11226999999999999</v>
      </c>
      <c r="EE515">
        <v>5.1002700000000001</v>
      </c>
      <c r="EF515">
        <v>13.861700000000001</v>
      </c>
      <c r="EG515">
        <v>7.2168000000000001</v>
      </c>
      <c r="EH515">
        <v>273.19105999999999</v>
      </c>
      <c r="EI515">
        <v>929.6712</v>
      </c>
      <c r="EJ515">
        <v>0</v>
      </c>
      <c r="EK515">
        <v>47.780089570000001</v>
      </c>
      <c r="EL515">
        <v>3.5968656000000002E-2</v>
      </c>
      <c r="EM515">
        <v>2.1825812999999999E-2</v>
      </c>
      <c r="EN515">
        <v>9.5028319999999993E-3</v>
      </c>
      <c r="EO515">
        <v>0</v>
      </c>
      <c r="EP515">
        <v>0</v>
      </c>
      <c r="EQ515">
        <v>0</v>
      </c>
      <c r="ER515">
        <v>0</v>
      </c>
      <c r="ES515">
        <v>0</v>
      </c>
      <c r="ET515">
        <v>0</v>
      </c>
      <c r="EU515">
        <v>0</v>
      </c>
      <c r="EV515">
        <v>0</v>
      </c>
      <c r="EW515">
        <v>13.665456689999999</v>
      </c>
      <c r="EX515">
        <v>1.1123821000000001E-2</v>
      </c>
      <c r="EY515">
        <v>7.0359469999999999E-3</v>
      </c>
      <c r="EZ515">
        <v>3.2124419999999998E-3</v>
      </c>
      <c r="FA515">
        <v>0</v>
      </c>
      <c r="FB515">
        <v>0</v>
      </c>
      <c r="FC515">
        <v>0</v>
      </c>
      <c r="FD515">
        <v>0</v>
      </c>
      <c r="FE515">
        <v>0</v>
      </c>
      <c r="FF515">
        <v>0</v>
      </c>
      <c r="FG515">
        <v>0</v>
      </c>
      <c r="FH515">
        <v>0.58559099999999997</v>
      </c>
      <c r="FI515" t="s">
        <v>113</v>
      </c>
      <c r="FJ515" t="s">
        <v>113</v>
      </c>
      <c r="FK515">
        <v>991.79617699999994</v>
      </c>
      <c r="FL515" t="s">
        <v>113</v>
      </c>
      <c r="FM515" t="s">
        <v>113</v>
      </c>
    </row>
    <row r="516" spans="116:169">
      <c r="DL516">
        <v>0</v>
      </c>
      <c r="DM516">
        <v>0.56669000000000003</v>
      </c>
      <c r="DN516">
        <v>2.82E-3</v>
      </c>
      <c r="DO516">
        <v>3.1199999999999999E-3</v>
      </c>
      <c r="DP516">
        <v>2.65E-3</v>
      </c>
      <c r="DQ516">
        <v>5.0000000000000002E-5</v>
      </c>
      <c r="DR516">
        <v>6.0000000000000002E-5</v>
      </c>
      <c r="DS516">
        <v>2.5300000000000001E-3</v>
      </c>
      <c r="DT516">
        <v>7.6699999999999997E-3</v>
      </c>
      <c r="DU516">
        <v>2.48E-3</v>
      </c>
      <c r="DV516">
        <v>9.2219999999999996E-2</v>
      </c>
      <c r="DW516">
        <v>0.31972</v>
      </c>
      <c r="DX516">
        <v>0</v>
      </c>
      <c r="DY516">
        <v>911.03701000000001</v>
      </c>
      <c r="DZ516">
        <v>4.7724500000000001</v>
      </c>
      <c r="EA516">
        <v>5.4988700000000001</v>
      </c>
      <c r="EB516">
        <v>4.8517599999999996</v>
      </c>
      <c r="EC516">
        <v>9.7720000000000001E-2</v>
      </c>
      <c r="ED516">
        <v>0.10634</v>
      </c>
      <c r="EE516">
        <v>4.8029599999999997</v>
      </c>
      <c r="EF516">
        <v>12.9726</v>
      </c>
      <c r="EG516">
        <v>7.3290699999999998</v>
      </c>
      <c r="EH516">
        <v>278.29133000000002</v>
      </c>
      <c r="EI516">
        <v>943.53290000000004</v>
      </c>
      <c r="EJ516">
        <v>0</v>
      </c>
      <c r="EK516">
        <v>47.585721169999999</v>
      </c>
      <c r="EL516">
        <v>3.8034149000000003E-2</v>
      </c>
      <c r="EM516">
        <v>2.3221008000000001E-2</v>
      </c>
      <c r="EN516">
        <v>9.4898399999999994E-3</v>
      </c>
      <c r="EO516">
        <v>0</v>
      </c>
      <c r="EP516">
        <v>0</v>
      </c>
      <c r="EQ516">
        <v>0</v>
      </c>
      <c r="ER516">
        <v>0</v>
      </c>
      <c r="ES516">
        <v>0</v>
      </c>
      <c r="ET516">
        <v>0</v>
      </c>
      <c r="EU516">
        <v>0</v>
      </c>
      <c r="EV516">
        <v>0</v>
      </c>
      <c r="EW516">
        <v>12.805294310000001</v>
      </c>
      <c r="EX516">
        <v>1.1104108E-2</v>
      </c>
      <c r="EY516">
        <v>7.079658E-3</v>
      </c>
      <c r="EZ516">
        <v>3.0410749999999999E-3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0</v>
      </c>
      <c r="FH516">
        <v>0.57533400000000001</v>
      </c>
      <c r="FI516" t="s">
        <v>113</v>
      </c>
      <c r="FJ516" t="s">
        <v>113</v>
      </c>
      <c r="FK516">
        <v>926.25781300000006</v>
      </c>
      <c r="FL516" t="s">
        <v>113</v>
      </c>
      <c r="FM516" t="s">
        <v>113</v>
      </c>
    </row>
    <row r="517" spans="116:169">
      <c r="DL517">
        <v>0</v>
      </c>
      <c r="DM517">
        <v>0.55632999999999999</v>
      </c>
      <c r="DN517">
        <v>3.2299999999999998E-3</v>
      </c>
      <c r="DO517">
        <v>2.7299999999999998E-3</v>
      </c>
      <c r="DP517">
        <v>2.7299999999999998E-3</v>
      </c>
      <c r="DQ517">
        <v>5.0000000000000002E-5</v>
      </c>
      <c r="DR517">
        <v>6.0000000000000002E-5</v>
      </c>
      <c r="DS517">
        <v>2.6800000000000001E-3</v>
      </c>
      <c r="DT517">
        <v>7.5199999999999998E-3</v>
      </c>
      <c r="DU517">
        <v>2.5400000000000002E-3</v>
      </c>
      <c r="DV517">
        <v>9.4740000000000005E-2</v>
      </c>
      <c r="DW517">
        <v>0.32738</v>
      </c>
      <c r="DX517">
        <v>0</v>
      </c>
      <c r="DY517">
        <v>847.13852999999995</v>
      </c>
      <c r="DZ517">
        <v>5.1866899999999996</v>
      </c>
      <c r="EA517">
        <v>4.5817399999999999</v>
      </c>
      <c r="EB517">
        <v>4.7824099999999996</v>
      </c>
      <c r="EC517">
        <v>8.9709999999999998E-2</v>
      </c>
      <c r="ED517">
        <v>9.9030000000000007E-2</v>
      </c>
      <c r="EE517">
        <v>4.8744199999999998</v>
      </c>
      <c r="EF517">
        <v>12.09995</v>
      </c>
      <c r="EG517">
        <v>7.4354100000000001</v>
      </c>
      <c r="EH517">
        <v>283.09428000000003</v>
      </c>
      <c r="EI517">
        <v>956.50549999999998</v>
      </c>
      <c r="EJ517">
        <v>0</v>
      </c>
      <c r="EK517">
        <v>47.33506277</v>
      </c>
      <c r="EL517">
        <v>3.5614471000000002E-2</v>
      </c>
      <c r="EM517">
        <v>2.4493883000000001E-2</v>
      </c>
      <c r="EN517">
        <v>1.0159741999999999E-2</v>
      </c>
      <c r="EO517">
        <v>0</v>
      </c>
      <c r="EP517">
        <v>0</v>
      </c>
      <c r="EQ517">
        <v>0</v>
      </c>
      <c r="ER517">
        <v>0</v>
      </c>
      <c r="ES517">
        <v>0</v>
      </c>
      <c r="ET517">
        <v>0</v>
      </c>
      <c r="EU517">
        <v>0</v>
      </c>
      <c r="EV517">
        <v>0</v>
      </c>
      <c r="EW517">
        <v>11.94788492</v>
      </c>
      <c r="EX517">
        <v>9.8186699999999998E-3</v>
      </c>
      <c r="EY517">
        <v>7.0477500000000002E-3</v>
      </c>
      <c r="EZ517">
        <v>3.0793389999999999E-3</v>
      </c>
      <c r="FA517">
        <v>0</v>
      </c>
      <c r="FB517">
        <v>0</v>
      </c>
      <c r="FC517">
        <v>0</v>
      </c>
      <c r="FD517">
        <v>0</v>
      </c>
      <c r="FE517">
        <v>0</v>
      </c>
      <c r="FF517">
        <v>0</v>
      </c>
      <c r="FG517">
        <v>0</v>
      </c>
      <c r="FH517">
        <v>0.56506999999999996</v>
      </c>
      <c r="FI517" t="s">
        <v>113</v>
      </c>
      <c r="FJ517" t="s">
        <v>113</v>
      </c>
      <c r="FK517">
        <v>861.77908300000001</v>
      </c>
      <c r="FL517" t="s">
        <v>113</v>
      </c>
      <c r="FM517" t="s">
        <v>113</v>
      </c>
    </row>
    <row r="518" spans="116:169">
      <c r="DL518">
        <v>0</v>
      </c>
      <c r="DM518">
        <v>0.54705000000000004</v>
      </c>
      <c r="DN518">
        <v>2.3700000000000001E-3</v>
      </c>
      <c r="DO518">
        <v>2.99E-3</v>
      </c>
      <c r="DP518">
        <v>2.4399999999999999E-3</v>
      </c>
      <c r="DQ518">
        <v>5.0000000000000002E-5</v>
      </c>
      <c r="DR518">
        <v>6.0000000000000002E-5</v>
      </c>
      <c r="DS518">
        <v>2.7000000000000001E-3</v>
      </c>
      <c r="DT518">
        <v>7.4099999999999999E-3</v>
      </c>
      <c r="DU518">
        <v>2.5999999999999999E-3</v>
      </c>
      <c r="DV518">
        <v>9.7420000000000007E-2</v>
      </c>
      <c r="DW518">
        <v>0.33490999999999999</v>
      </c>
      <c r="DX518">
        <v>0</v>
      </c>
      <c r="DY518">
        <v>785.94029</v>
      </c>
      <c r="DZ518">
        <v>3.6065700000000001</v>
      </c>
      <c r="EA518">
        <v>4.7598799999999999</v>
      </c>
      <c r="EB518">
        <v>4.0619899999999998</v>
      </c>
      <c r="EC518">
        <v>8.6440000000000003E-2</v>
      </c>
      <c r="ED518">
        <v>9.3509999999999996E-2</v>
      </c>
      <c r="EE518">
        <v>4.7096</v>
      </c>
      <c r="EF518">
        <v>11.281700000000001</v>
      </c>
      <c r="EG518">
        <v>7.53444</v>
      </c>
      <c r="EH518">
        <v>287.96870000000001</v>
      </c>
      <c r="EI518">
        <v>968.60545000000002</v>
      </c>
      <c r="EJ518">
        <v>0</v>
      </c>
      <c r="EK518">
        <v>47.16862836</v>
      </c>
      <c r="EL518">
        <v>3.7487523000000002E-2</v>
      </c>
      <c r="EM518">
        <v>2.2371222999999999E-2</v>
      </c>
      <c r="EN518">
        <v>1.0613859999999999E-2</v>
      </c>
      <c r="EO518">
        <v>0</v>
      </c>
      <c r="EP518">
        <v>0</v>
      </c>
      <c r="EQ518">
        <v>0</v>
      </c>
      <c r="ER518">
        <v>0</v>
      </c>
      <c r="ES518">
        <v>0</v>
      </c>
      <c r="ET518">
        <v>0</v>
      </c>
      <c r="EU518">
        <v>0</v>
      </c>
      <c r="EV518">
        <v>0</v>
      </c>
      <c r="EW518">
        <v>11.12906488</v>
      </c>
      <c r="EX518">
        <v>9.684682E-3</v>
      </c>
      <c r="EY518">
        <v>6.0629589999999997E-3</v>
      </c>
      <c r="EZ518">
        <v>3.0351060000000001E-3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0</v>
      </c>
      <c r="FG518">
        <v>0</v>
      </c>
      <c r="FH518">
        <v>0.55489999999999995</v>
      </c>
      <c r="FI518" t="s">
        <v>113</v>
      </c>
      <c r="FJ518" t="s">
        <v>113</v>
      </c>
      <c r="FK518">
        <v>798.45517500000005</v>
      </c>
      <c r="FL518" t="s">
        <v>113</v>
      </c>
      <c r="FM518" t="s">
        <v>113</v>
      </c>
    </row>
    <row r="519" spans="116:169">
      <c r="DL519">
        <v>0</v>
      </c>
      <c r="DM519">
        <v>0.53771999999999998</v>
      </c>
      <c r="DN519">
        <v>2.3700000000000001E-3</v>
      </c>
      <c r="DO519">
        <v>2.3800000000000002E-3</v>
      </c>
      <c r="DP519">
        <v>2.5999999999999999E-3</v>
      </c>
      <c r="DQ519">
        <v>5.0000000000000002E-5</v>
      </c>
      <c r="DR519">
        <v>6.0000000000000002E-5</v>
      </c>
      <c r="DS519">
        <v>2.4499999999999999E-3</v>
      </c>
      <c r="DT519">
        <v>7.28E-3</v>
      </c>
      <c r="DU519">
        <v>2.66E-3</v>
      </c>
      <c r="DV519">
        <v>0.10013</v>
      </c>
      <c r="DW519">
        <v>0.34232000000000001</v>
      </c>
      <c r="DX519">
        <v>0</v>
      </c>
      <c r="DY519">
        <v>725.63574000000006</v>
      </c>
      <c r="DZ519">
        <v>3.40577</v>
      </c>
      <c r="EA519">
        <v>3.5848</v>
      </c>
      <c r="EB519">
        <v>4.1186499999999997</v>
      </c>
      <c r="EC519">
        <v>7.3980000000000004E-2</v>
      </c>
      <c r="ED519">
        <v>8.4419999999999995E-2</v>
      </c>
      <c r="EE519">
        <v>4.0475300000000001</v>
      </c>
      <c r="EF519">
        <v>10.464980000000001</v>
      </c>
      <c r="EG519">
        <v>7.6279599999999999</v>
      </c>
      <c r="EH519">
        <v>292.67829999999998</v>
      </c>
      <c r="EI519">
        <v>979.88715000000002</v>
      </c>
      <c r="EJ519">
        <v>0</v>
      </c>
      <c r="EK519">
        <v>46.973080209999999</v>
      </c>
      <c r="EL519">
        <v>3.2688759999999997E-2</v>
      </c>
      <c r="EM519">
        <v>2.3928341999999998E-2</v>
      </c>
      <c r="EN519">
        <v>9.6034529999999996E-3</v>
      </c>
      <c r="EO519">
        <v>0</v>
      </c>
      <c r="EP519">
        <v>0</v>
      </c>
      <c r="EQ519">
        <v>0</v>
      </c>
      <c r="ER519">
        <v>0</v>
      </c>
      <c r="ES519">
        <v>0</v>
      </c>
      <c r="ET519">
        <v>0</v>
      </c>
      <c r="EU519">
        <v>0</v>
      </c>
      <c r="EV519">
        <v>0</v>
      </c>
      <c r="EW519">
        <v>10.319392150000001</v>
      </c>
      <c r="EX519">
        <v>7.9367659999999996E-3</v>
      </c>
      <c r="EY519">
        <v>6.0792490000000001E-3</v>
      </c>
      <c r="EZ519">
        <v>2.5837780000000001E-3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0</v>
      </c>
      <c r="FG519">
        <v>0</v>
      </c>
      <c r="FH519">
        <v>0.54511600000000004</v>
      </c>
      <c r="FI519" t="s">
        <v>113</v>
      </c>
      <c r="FJ519" t="s">
        <v>113</v>
      </c>
      <c r="FK519">
        <v>736.81894</v>
      </c>
      <c r="FL519" t="s">
        <v>113</v>
      </c>
      <c r="FM519" t="s">
        <v>113</v>
      </c>
    </row>
    <row r="520" spans="116:169">
      <c r="DL520">
        <v>0</v>
      </c>
      <c r="DM520">
        <v>0.52825</v>
      </c>
      <c r="DN520">
        <v>2.5600000000000002E-3</v>
      </c>
      <c r="DO520">
        <v>2.33E-3</v>
      </c>
      <c r="DP520">
        <v>2.1299999999999999E-3</v>
      </c>
      <c r="DQ520">
        <v>5.0000000000000002E-5</v>
      </c>
      <c r="DR520">
        <v>6.0000000000000002E-5</v>
      </c>
      <c r="DS520">
        <v>2.5799999999999998E-3</v>
      </c>
      <c r="DT520">
        <v>7.1700000000000002E-3</v>
      </c>
      <c r="DU520">
        <v>2.7200000000000002E-3</v>
      </c>
      <c r="DV520">
        <v>0.10256999999999999</v>
      </c>
      <c r="DW520">
        <v>0.34960000000000002</v>
      </c>
      <c r="DX520">
        <v>0</v>
      </c>
      <c r="DY520">
        <v>666.18311000000006</v>
      </c>
      <c r="DZ520">
        <v>3.4496799999999999</v>
      </c>
      <c r="EA520">
        <v>3.3055400000000001</v>
      </c>
      <c r="EB520">
        <v>3.1862900000000001</v>
      </c>
      <c r="EC520">
        <v>6.6479999999999997E-2</v>
      </c>
      <c r="ED520">
        <v>7.8060000000000004E-2</v>
      </c>
      <c r="EE520">
        <v>4.05661</v>
      </c>
      <c r="EF520">
        <v>9.6768300000000007</v>
      </c>
      <c r="EG520">
        <v>7.7123799999999996</v>
      </c>
      <c r="EH520">
        <v>296.72582999999997</v>
      </c>
      <c r="EI520">
        <v>990.35212999999999</v>
      </c>
      <c r="EJ520">
        <v>0</v>
      </c>
      <c r="EK520">
        <v>46.754595449999997</v>
      </c>
      <c r="EL520">
        <v>3.1000183000000001E-2</v>
      </c>
      <c r="EM520">
        <v>2.0365794999999999E-2</v>
      </c>
      <c r="EN520">
        <v>1.0374774999999999E-2</v>
      </c>
      <c r="EO520">
        <v>0</v>
      </c>
      <c r="EP520">
        <v>0</v>
      </c>
      <c r="EQ520">
        <v>0</v>
      </c>
      <c r="ER520">
        <v>0</v>
      </c>
      <c r="ES520">
        <v>0</v>
      </c>
      <c r="ET520">
        <v>0</v>
      </c>
      <c r="EU520">
        <v>0</v>
      </c>
      <c r="EV520">
        <v>0</v>
      </c>
      <c r="EW520">
        <v>9.52134562</v>
      </c>
      <c r="EX520">
        <v>7.0130899999999996E-3</v>
      </c>
      <c r="EY520">
        <v>4.8456020000000001E-3</v>
      </c>
      <c r="EZ520">
        <v>2.6181690000000001E-3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0</v>
      </c>
      <c r="FH520">
        <v>0.53531399999999996</v>
      </c>
      <c r="FI520" t="s">
        <v>113</v>
      </c>
      <c r="FJ520" t="s">
        <v>113</v>
      </c>
      <c r="FK520">
        <v>676.19110799999999</v>
      </c>
      <c r="FL520" t="s">
        <v>113</v>
      </c>
      <c r="FM520" t="s">
        <v>113</v>
      </c>
    </row>
    <row r="521" spans="116:169">
      <c r="DL521">
        <v>0</v>
      </c>
      <c r="DM521">
        <v>0.51934999999999998</v>
      </c>
      <c r="DN521">
        <v>2.1800000000000001E-3</v>
      </c>
      <c r="DO521">
        <v>2.4499999999999999E-3</v>
      </c>
      <c r="DP521">
        <v>2.0699999999999998E-3</v>
      </c>
      <c r="DQ521">
        <v>4.0000000000000003E-5</v>
      </c>
      <c r="DR521">
        <v>5.0000000000000002E-5</v>
      </c>
      <c r="DS521">
        <v>2.1299999999999999E-3</v>
      </c>
      <c r="DT521">
        <v>7.0299999999999998E-3</v>
      </c>
      <c r="DU521">
        <v>2.7699999999999999E-3</v>
      </c>
      <c r="DV521">
        <v>0.10514999999999999</v>
      </c>
      <c r="DW521">
        <v>0.35676999999999998</v>
      </c>
      <c r="DX521">
        <v>0</v>
      </c>
      <c r="DY521">
        <v>608.45739000000003</v>
      </c>
      <c r="DZ521">
        <v>2.7481100000000001</v>
      </c>
      <c r="EA521">
        <v>3.26179</v>
      </c>
      <c r="EB521">
        <v>2.9178600000000001</v>
      </c>
      <c r="EC521">
        <v>6.0449999999999997E-2</v>
      </c>
      <c r="ED521">
        <v>7.0980000000000001E-2</v>
      </c>
      <c r="EE521">
        <v>3.1621700000000001</v>
      </c>
      <c r="EF521">
        <v>8.8720499999999998</v>
      </c>
      <c r="EG521">
        <v>7.7904400000000003</v>
      </c>
      <c r="EH521">
        <v>300.78244000000001</v>
      </c>
      <c r="EI521">
        <v>1000.02896</v>
      </c>
      <c r="EJ521">
        <v>0</v>
      </c>
      <c r="EK521">
        <v>46.580431779999998</v>
      </c>
      <c r="EL521">
        <v>3.1700363000000002E-2</v>
      </c>
      <c r="EM521">
        <v>1.9561375999999998E-2</v>
      </c>
      <c r="EN521">
        <v>8.6196369999999994E-3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8.7485956470000001</v>
      </c>
      <c r="EX521">
        <v>6.6425779999999997E-3</v>
      </c>
      <c r="EY521">
        <v>4.331835E-3</v>
      </c>
      <c r="EZ521">
        <v>2.0332929999999998E-3</v>
      </c>
      <c r="FA521">
        <v>0</v>
      </c>
      <c r="FB521">
        <v>0</v>
      </c>
      <c r="FC521">
        <v>0</v>
      </c>
      <c r="FD521">
        <v>0</v>
      </c>
      <c r="FE521">
        <v>0</v>
      </c>
      <c r="FF521">
        <v>0</v>
      </c>
      <c r="FG521">
        <v>0</v>
      </c>
      <c r="FH521">
        <v>0.52609499999999998</v>
      </c>
      <c r="FI521" t="s">
        <v>113</v>
      </c>
      <c r="FJ521" t="s">
        <v>113</v>
      </c>
      <c r="FK521">
        <v>617.44559800000002</v>
      </c>
      <c r="FL521" t="s">
        <v>113</v>
      </c>
      <c r="FM521" t="s">
        <v>113</v>
      </c>
    </row>
    <row r="522" spans="116:169">
      <c r="DL522">
        <v>0</v>
      </c>
      <c r="DM522">
        <v>0.51027</v>
      </c>
      <c r="DN522">
        <v>2.3999999999999998E-3</v>
      </c>
      <c r="DO522">
        <v>2.1800000000000001E-3</v>
      </c>
      <c r="DP522">
        <v>2.15E-3</v>
      </c>
      <c r="DQ522">
        <v>4.0000000000000003E-5</v>
      </c>
      <c r="DR522">
        <v>5.0000000000000002E-5</v>
      </c>
      <c r="DS522">
        <v>2.0899999999999998E-3</v>
      </c>
      <c r="DT522">
        <v>6.8999999999999999E-3</v>
      </c>
      <c r="DU522">
        <v>2.8300000000000001E-3</v>
      </c>
      <c r="DV522">
        <v>0.10728</v>
      </c>
      <c r="DW522">
        <v>0.36380000000000001</v>
      </c>
      <c r="DX522">
        <v>0</v>
      </c>
      <c r="DY522">
        <v>551.52324999999996</v>
      </c>
      <c r="DZ522">
        <v>2.8126500000000001</v>
      </c>
      <c r="EA522">
        <v>2.7063799999999998</v>
      </c>
      <c r="EB522">
        <v>2.8443200000000002</v>
      </c>
      <c r="EC522">
        <v>5.4039999999999998E-2</v>
      </c>
      <c r="ED522">
        <v>6.4380000000000007E-2</v>
      </c>
      <c r="EE522">
        <v>2.9171800000000001</v>
      </c>
      <c r="EF522">
        <v>8.0916399999999999</v>
      </c>
      <c r="EG522">
        <v>7.8614199999999999</v>
      </c>
      <c r="EH522">
        <v>303.94461000000001</v>
      </c>
      <c r="EI522">
        <v>1008.901</v>
      </c>
      <c r="EJ522">
        <v>0</v>
      </c>
      <c r="EK522">
        <v>46.37302992</v>
      </c>
      <c r="EL522">
        <v>2.9699374000000001E-2</v>
      </c>
      <c r="EM522">
        <v>2.0525139000000001E-2</v>
      </c>
      <c r="EN522">
        <v>8.4918570000000002E-3</v>
      </c>
      <c r="EO522">
        <v>0</v>
      </c>
      <c r="EP522">
        <v>0</v>
      </c>
      <c r="EQ522">
        <v>0</v>
      </c>
      <c r="ER522">
        <v>0</v>
      </c>
      <c r="ES522">
        <v>0</v>
      </c>
      <c r="ET522">
        <v>0</v>
      </c>
      <c r="EU522">
        <v>0</v>
      </c>
      <c r="EV522">
        <v>0</v>
      </c>
      <c r="EW522">
        <v>7.9852808929999997</v>
      </c>
      <c r="EX522">
        <v>5.764623E-3</v>
      </c>
      <c r="EY522">
        <v>4.2133370000000002E-3</v>
      </c>
      <c r="EZ522">
        <v>1.865144E-3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0</v>
      </c>
      <c r="FH522">
        <v>0.51704600000000001</v>
      </c>
      <c r="FI522" t="s">
        <v>113</v>
      </c>
      <c r="FJ522" t="s">
        <v>113</v>
      </c>
      <c r="FK522">
        <v>559.940652</v>
      </c>
      <c r="FL522" t="s">
        <v>113</v>
      </c>
      <c r="FM522" t="s">
        <v>113</v>
      </c>
    </row>
    <row r="523" spans="116:169">
      <c r="DL523">
        <v>0</v>
      </c>
      <c r="DM523">
        <v>0.50134999999999996</v>
      </c>
      <c r="DN523">
        <v>2.4099999999999998E-3</v>
      </c>
      <c r="DO523">
        <v>2.31E-3</v>
      </c>
      <c r="DP523">
        <v>1.9499999999999999E-3</v>
      </c>
      <c r="DQ523">
        <v>4.0000000000000003E-5</v>
      </c>
      <c r="DR523">
        <v>5.0000000000000002E-5</v>
      </c>
      <c r="DS523">
        <v>2.15E-3</v>
      </c>
      <c r="DT523">
        <v>6.7799999999999996E-3</v>
      </c>
      <c r="DU523">
        <v>2.8800000000000002E-3</v>
      </c>
      <c r="DV523">
        <v>0.10936999999999999</v>
      </c>
      <c r="DW523">
        <v>0.37069999999999997</v>
      </c>
      <c r="DX523">
        <v>0</v>
      </c>
      <c r="DY523">
        <v>495.78156999999999</v>
      </c>
      <c r="DZ523">
        <v>2.6044200000000002</v>
      </c>
      <c r="EA523">
        <v>2.66561</v>
      </c>
      <c r="EB523">
        <v>2.3987400000000001</v>
      </c>
      <c r="EC523">
        <v>5.0520000000000002E-2</v>
      </c>
      <c r="ED523">
        <v>5.9080000000000001E-2</v>
      </c>
      <c r="EE523">
        <v>2.8199900000000002</v>
      </c>
      <c r="EF523">
        <v>7.3319099999999997</v>
      </c>
      <c r="EG523">
        <v>7.9257999999999997</v>
      </c>
      <c r="EH523">
        <v>306.86178999999998</v>
      </c>
      <c r="EI523">
        <v>1016.9926400000001</v>
      </c>
      <c r="EJ523">
        <v>0</v>
      </c>
      <c r="EK523">
        <v>46.170154850000003</v>
      </c>
      <c r="EL523">
        <v>3.0709301000000001E-2</v>
      </c>
      <c r="EM523">
        <v>1.9017719999999998E-2</v>
      </c>
      <c r="EN523">
        <v>8.9312799999999998E-3</v>
      </c>
      <c r="EO523">
        <v>0</v>
      </c>
      <c r="EP523">
        <v>0</v>
      </c>
      <c r="EQ523">
        <v>0</v>
      </c>
      <c r="ER523">
        <v>0</v>
      </c>
      <c r="ES523">
        <v>0</v>
      </c>
      <c r="ET523">
        <v>0</v>
      </c>
      <c r="EU523">
        <v>0</v>
      </c>
      <c r="EV523">
        <v>0</v>
      </c>
      <c r="EW523">
        <v>7.2386685709999998</v>
      </c>
      <c r="EX523">
        <v>5.4656599999999998E-3</v>
      </c>
      <c r="EY523">
        <v>3.605919E-3</v>
      </c>
      <c r="EZ523">
        <v>1.8184189999999999E-3</v>
      </c>
      <c r="FA523">
        <v>0</v>
      </c>
      <c r="FB523">
        <v>0</v>
      </c>
      <c r="FC523">
        <v>0</v>
      </c>
      <c r="FD523">
        <v>0</v>
      </c>
      <c r="FE523">
        <v>0</v>
      </c>
      <c r="FF523">
        <v>0</v>
      </c>
      <c r="FG523">
        <v>0</v>
      </c>
      <c r="FH523">
        <v>0.50805999999999996</v>
      </c>
      <c r="FI523" t="s">
        <v>113</v>
      </c>
      <c r="FJ523" t="s">
        <v>113</v>
      </c>
      <c r="FK523">
        <v>503.500854</v>
      </c>
      <c r="FL523" t="s">
        <v>113</v>
      </c>
      <c r="FM523" t="s">
        <v>113</v>
      </c>
    </row>
    <row r="524" spans="116:169">
      <c r="DL524">
        <v>0</v>
      </c>
      <c r="DM524">
        <v>0.49253000000000002</v>
      </c>
      <c r="DN524">
        <v>2.4399999999999999E-3</v>
      </c>
      <c r="DO524">
        <v>2.32E-3</v>
      </c>
      <c r="DP524">
        <v>2.0400000000000001E-3</v>
      </c>
      <c r="DQ524">
        <v>4.0000000000000003E-5</v>
      </c>
      <c r="DR524">
        <v>5.0000000000000002E-5</v>
      </c>
      <c r="DS524">
        <v>1.97E-3</v>
      </c>
      <c r="DT524">
        <v>6.6699999999999997E-3</v>
      </c>
      <c r="DU524">
        <v>2.9299999999999999E-3</v>
      </c>
      <c r="DV524">
        <v>0.11151999999999999</v>
      </c>
      <c r="DW524">
        <v>0.37747999999999998</v>
      </c>
      <c r="DX524">
        <v>0</v>
      </c>
      <c r="DY524">
        <v>441.17487</v>
      </c>
      <c r="DZ524">
        <v>2.4072900000000002</v>
      </c>
      <c r="EA524">
        <v>2.4647299999999999</v>
      </c>
      <c r="EB524">
        <v>2.3328799999999998</v>
      </c>
      <c r="EC524">
        <v>4.6289999999999998E-2</v>
      </c>
      <c r="ED524">
        <v>5.3109999999999997E-2</v>
      </c>
      <c r="EE524">
        <v>2.4018799999999998</v>
      </c>
      <c r="EF524">
        <v>6.5952299999999999</v>
      </c>
      <c r="EG524">
        <v>7.9848800000000004</v>
      </c>
      <c r="EH524">
        <v>309.68178</v>
      </c>
      <c r="EI524">
        <v>1024.32455</v>
      </c>
      <c r="EJ524">
        <v>0</v>
      </c>
      <c r="EK524">
        <v>45.965140300000002</v>
      </c>
      <c r="EL524">
        <v>3.1359393999999999E-2</v>
      </c>
      <c r="EM524">
        <v>1.9889655999999999E-2</v>
      </c>
      <c r="EN524">
        <v>8.1968979999999993E-3</v>
      </c>
      <c r="EO524">
        <v>0</v>
      </c>
      <c r="EP524">
        <v>0</v>
      </c>
      <c r="EQ524">
        <v>0</v>
      </c>
      <c r="ER524">
        <v>0</v>
      </c>
      <c r="ES524">
        <v>0</v>
      </c>
      <c r="ET524">
        <v>0</v>
      </c>
      <c r="EU524">
        <v>0</v>
      </c>
      <c r="EV524">
        <v>0</v>
      </c>
      <c r="EW524">
        <v>6.5073798539999999</v>
      </c>
      <c r="EX524">
        <v>5.0935329999999999E-3</v>
      </c>
      <c r="EY524">
        <v>3.4566110000000001E-3</v>
      </c>
      <c r="EZ524">
        <v>1.5391650000000001E-3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0</v>
      </c>
      <c r="FG524">
        <v>0</v>
      </c>
      <c r="FH524">
        <v>0.49936799999999998</v>
      </c>
      <c r="FI524" t="s">
        <v>113</v>
      </c>
      <c r="FJ524" t="s">
        <v>113</v>
      </c>
      <c r="FK524">
        <v>448.42605099999997</v>
      </c>
      <c r="FL524" t="s">
        <v>113</v>
      </c>
      <c r="FM524" t="s">
        <v>113</v>
      </c>
    </row>
    <row r="525" spans="116:169">
      <c r="DL525">
        <v>0</v>
      </c>
      <c r="DM525">
        <v>0.4839</v>
      </c>
      <c r="DN525">
        <v>2.3800000000000002E-3</v>
      </c>
      <c r="DO525">
        <v>2.33E-3</v>
      </c>
      <c r="DP525">
        <v>2.0500000000000002E-3</v>
      </c>
      <c r="DQ525">
        <v>4.0000000000000003E-5</v>
      </c>
      <c r="DR525">
        <v>5.0000000000000002E-5</v>
      </c>
      <c r="DS525">
        <v>2.0600000000000002E-3</v>
      </c>
      <c r="DT525">
        <v>6.5599999999999999E-3</v>
      </c>
      <c r="DU525">
        <v>2.98E-3</v>
      </c>
      <c r="DV525">
        <v>0.1135</v>
      </c>
      <c r="DW525">
        <v>0.38414999999999999</v>
      </c>
      <c r="DX525">
        <v>0</v>
      </c>
      <c r="DY525">
        <v>387.75502999999998</v>
      </c>
      <c r="DZ525">
        <v>2.1326299999999998</v>
      </c>
      <c r="EA525">
        <v>2.2639300000000002</v>
      </c>
      <c r="EB525">
        <v>2.15876</v>
      </c>
      <c r="EC525">
        <v>4.2999999999999997E-2</v>
      </c>
      <c r="ED525">
        <v>4.7919999999999997E-2</v>
      </c>
      <c r="EE525">
        <v>2.3223799999999999</v>
      </c>
      <c r="EF525">
        <v>5.8779899999999996</v>
      </c>
      <c r="EG525">
        <v>8.0379900000000006</v>
      </c>
      <c r="EH525">
        <v>312.08366000000001</v>
      </c>
      <c r="EI525">
        <v>1030.9197799999999</v>
      </c>
      <c r="EJ525">
        <v>0</v>
      </c>
      <c r="EK525">
        <v>45.763264210000003</v>
      </c>
      <c r="EL525">
        <v>3.2096962999999999E-2</v>
      </c>
      <c r="EM525">
        <v>2.0351034E-2</v>
      </c>
      <c r="EN525">
        <v>8.7006199999999992E-3</v>
      </c>
      <c r="EO525">
        <v>0</v>
      </c>
      <c r="EP525">
        <v>0</v>
      </c>
      <c r="EQ525">
        <v>0</v>
      </c>
      <c r="ER525">
        <v>0</v>
      </c>
      <c r="ES525">
        <v>0</v>
      </c>
      <c r="ET525">
        <v>0</v>
      </c>
      <c r="EU525">
        <v>0</v>
      </c>
      <c r="EV525">
        <v>0</v>
      </c>
      <c r="EW525">
        <v>5.7918787500000004</v>
      </c>
      <c r="EX525">
        <v>4.7225979999999997E-3</v>
      </c>
      <c r="EY525">
        <v>3.2233880000000002E-3</v>
      </c>
      <c r="EZ525">
        <v>1.4978560000000001E-3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0.490701</v>
      </c>
      <c r="FI525" t="s">
        <v>113</v>
      </c>
      <c r="FJ525" t="s">
        <v>113</v>
      </c>
      <c r="FK525">
        <v>394.35334599999999</v>
      </c>
      <c r="FL525" t="s">
        <v>113</v>
      </c>
      <c r="FM525" t="s">
        <v>113</v>
      </c>
    </row>
    <row r="526" spans="116:169">
      <c r="DL526">
        <v>0</v>
      </c>
      <c r="DM526">
        <v>0.47516000000000003</v>
      </c>
      <c r="DN526">
        <v>2.5999999999999999E-3</v>
      </c>
      <c r="DO526">
        <v>2.2899999999999999E-3</v>
      </c>
      <c r="DP526">
        <v>2.0600000000000002E-3</v>
      </c>
      <c r="DQ526">
        <v>4.0000000000000003E-5</v>
      </c>
      <c r="DR526">
        <v>5.0000000000000002E-5</v>
      </c>
      <c r="DS526">
        <v>2.0699999999999998E-3</v>
      </c>
      <c r="DT526">
        <v>6.4400000000000004E-3</v>
      </c>
      <c r="DU526">
        <v>3.0400000000000002E-3</v>
      </c>
      <c r="DV526">
        <v>0.11555</v>
      </c>
      <c r="DW526">
        <v>0.39071</v>
      </c>
      <c r="DX526">
        <v>0</v>
      </c>
      <c r="DY526">
        <v>335.29397</v>
      </c>
      <c r="DZ526">
        <v>2.0816400000000002</v>
      </c>
      <c r="EA526">
        <v>2.0074999999999998</v>
      </c>
      <c r="EB526">
        <v>1.9781</v>
      </c>
      <c r="EC526">
        <v>3.8809999999999997E-2</v>
      </c>
      <c r="ED526">
        <v>4.2450000000000002E-2</v>
      </c>
      <c r="EE526">
        <v>2.15306</v>
      </c>
      <c r="EF526">
        <v>5.1594800000000003</v>
      </c>
      <c r="EG526">
        <v>8.0859100000000002</v>
      </c>
      <c r="EH526">
        <v>314.40602999999999</v>
      </c>
      <c r="EI526">
        <v>1036.7977800000001</v>
      </c>
      <c r="EJ526">
        <v>0</v>
      </c>
      <c r="EK526">
        <v>45.536507120000003</v>
      </c>
      <c r="EL526">
        <v>3.2224999999999997E-2</v>
      </c>
      <c r="EM526">
        <v>2.0733979999999999E-2</v>
      </c>
      <c r="EN526">
        <v>8.8593879999999993E-3</v>
      </c>
      <c r="EO526">
        <v>0</v>
      </c>
      <c r="EP526">
        <v>0</v>
      </c>
      <c r="EQ526">
        <v>0</v>
      </c>
      <c r="ER526">
        <v>0</v>
      </c>
      <c r="ES526">
        <v>0</v>
      </c>
      <c r="ET526">
        <v>0</v>
      </c>
      <c r="EU526">
        <v>0</v>
      </c>
      <c r="EV526">
        <v>0</v>
      </c>
      <c r="EW526">
        <v>5.0886320339999997</v>
      </c>
      <c r="EX526">
        <v>4.2582999999999996E-3</v>
      </c>
      <c r="EY526">
        <v>2.9682430000000002E-3</v>
      </c>
      <c r="EZ526">
        <v>1.3886339999999999E-3</v>
      </c>
      <c r="FA526">
        <v>0</v>
      </c>
      <c r="FB526">
        <v>0</v>
      </c>
      <c r="FC526">
        <v>0</v>
      </c>
      <c r="FD526">
        <v>0</v>
      </c>
      <c r="FE526">
        <v>0</v>
      </c>
      <c r="FF526">
        <v>0</v>
      </c>
      <c r="FG526">
        <v>0</v>
      </c>
      <c r="FH526">
        <v>0.48214099999999999</v>
      </c>
      <c r="FI526" t="s">
        <v>113</v>
      </c>
      <c r="FJ526" t="s">
        <v>113</v>
      </c>
      <c r="FK526">
        <v>341.40003000000002</v>
      </c>
      <c r="FL526" t="s">
        <v>113</v>
      </c>
      <c r="FM526" t="s">
        <v>113</v>
      </c>
    </row>
    <row r="527" spans="116:169">
      <c r="DL527">
        <v>0</v>
      </c>
      <c r="DM527">
        <v>0.46603</v>
      </c>
      <c r="DN527">
        <v>2.7699999999999999E-3</v>
      </c>
      <c r="DO527">
        <v>2.8E-3</v>
      </c>
      <c r="DP527">
        <v>2.0400000000000001E-3</v>
      </c>
      <c r="DQ527">
        <v>5.0000000000000002E-5</v>
      </c>
      <c r="DR527">
        <v>5.0000000000000002E-5</v>
      </c>
      <c r="DS527">
        <v>2.0899999999999998E-3</v>
      </c>
      <c r="DT527">
        <v>6.3200000000000001E-3</v>
      </c>
      <c r="DU527">
        <v>3.0899999999999999E-3</v>
      </c>
      <c r="DV527">
        <v>0.11763</v>
      </c>
      <c r="DW527">
        <v>0.39713999999999999</v>
      </c>
      <c r="DX527">
        <v>0</v>
      </c>
      <c r="DY527">
        <v>283.67955000000001</v>
      </c>
      <c r="DZ527">
        <v>1.9487300000000001</v>
      </c>
      <c r="EA527">
        <v>2.2009300000000001</v>
      </c>
      <c r="EB527">
        <v>1.7700499999999999</v>
      </c>
      <c r="EC527">
        <v>3.8030000000000001E-2</v>
      </c>
      <c r="ED527">
        <v>3.8059999999999997E-2</v>
      </c>
      <c r="EE527">
        <v>1.97245</v>
      </c>
      <c r="EF527">
        <v>4.4634299999999998</v>
      </c>
      <c r="EG527">
        <v>8.1283600000000007</v>
      </c>
      <c r="EH527">
        <v>316.55909000000003</v>
      </c>
      <c r="EI527">
        <v>1041.9572599999999</v>
      </c>
      <c r="EJ527">
        <v>0</v>
      </c>
      <c r="EK527">
        <v>45.221181219999998</v>
      </c>
      <c r="EL527">
        <v>3.7917844999999999E-2</v>
      </c>
      <c r="EM527">
        <v>2.069441E-2</v>
      </c>
      <c r="EN527">
        <v>9.0102259999999997E-3</v>
      </c>
      <c r="EO527">
        <v>0</v>
      </c>
      <c r="EP527">
        <v>0</v>
      </c>
      <c r="EQ527">
        <v>0</v>
      </c>
      <c r="ER527">
        <v>0</v>
      </c>
      <c r="ES527">
        <v>0</v>
      </c>
      <c r="ET527">
        <v>0</v>
      </c>
      <c r="EU527">
        <v>0</v>
      </c>
      <c r="EV527">
        <v>0</v>
      </c>
      <c r="EW527">
        <v>4.3917717469999999</v>
      </c>
      <c r="EX527">
        <v>4.41524E-3</v>
      </c>
      <c r="EY527">
        <v>2.6520129999999999E-3</v>
      </c>
      <c r="EZ527">
        <v>1.275223E-3</v>
      </c>
      <c r="FA527">
        <v>0</v>
      </c>
      <c r="FB527">
        <v>0</v>
      </c>
      <c r="FC527">
        <v>0</v>
      </c>
      <c r="FD527">
        <v>0</v>
      </c>
      <c r="FE527">
        <v>0</v>
      </c>
      <c r="FF527">
        <v>0</v>
      </c>
      <c r="FG527">
        <v>0</v>
      </c>
      <c r="FH527">
        <v>0.47368199999999999</v>
      </c>
      <c r="FI527" t="s">
        <v>113</v>
      </c>
      <c r="FJ527" t="s">
        <v>113</v>
      </c>
      <c r="FK527">
        <v>289.637291</v>
      </c>
      <c r="FL527" t="s">
        <v>113</v>
      </c>
      <c r="FM527" t="s">
        <v>113</v>
      </c>
    </row>
    <row r="528" spans="116:169">
      <c r="DL528">
        <v>0</v>
      </c>
      <c r="DM528">
        <v>0.42338999999999999</v>
      </c>
      <c r="DN528">
        <v>5.8E-4</v>
      </c>
      <c r="DO528">
        <v>2.9499999999999999E-3</v>
      </c>
      <c r="DP528">
        <v>2.4399999999999999E-3</v>
      </c>
      <c r="DQ528">
        <v>5.0000000000000002E-5</v>
      </c>
      <c r="DR528">
        <v>5.0000000000000002E-5</v>
      </c>
      <c r="DS528">
        <v>2E-3</v>
      </c>
      <c r="DT528">
        <v>4.224E-2</v>
      </c>
      <c r="DU528">
        <v>3.14E-3</v>
      </c>
      <c r="DV528">
        <v>0.11971</v>
      </c>
      <c r="DW528">
        <v>0.40347</v>
      </c>
      <c r="DX528">
        <v>0</v>
      </c>
      <c r="DY528">
        <v>216.12719000000001</v>
      </c>
      <c r="DZ528">
        <v>0.35205999999999998</v>
      </c>
      <c r="EA528">
        <v>2.0395099999999999</v>
      </c>
      <c r="EB528">
        <v>1.89673</v>
      </c>
      <c r="EC528">
        <v>3.5929999999999997E-2</v>
      </c>
      <c r="ED528">
        <v>3.1519999999999999E-2</v>
      </c>
      <c r="EE528">
        <v>1.7221</v>
      </c>
      <c r="EF528">
        <v>25.713290000000001</v>
      </c>
      <c r="EG528">
        <v>8.1664200000000005</v>
      </c>
      <c r="EH528">
        <v>318.53154000000001</v>
      </c>
      <c r="EI528">
        <v>1046.4206799999999</v>
      </c>
      <c r="EJ528">
        <v>0</v>
      </c>
      <c r="EK528">
        <v>41.643030199999998</v>
      </c>
      <c r="EL528">
        <v>4.2066049000000001E-2</v>
      </c>
      <c r="EM528">
        <v>2.4801172E-2</v>
      </c>
      <c r="EN528">
        <v>9.056316E-3</v>
      </c>
      <c r="EO528">
        <v>0</v>
      </c>
      <c r="EP528">
        <v>0</v>
      </c>
      <c r="EQ528">
        <v>0</v>
      </c>
      <c r="ER528">
        <v>0</v>
      </c>
      <c r="ES528">
        <v>0</v>
      </c>
      <c r="ET528">
        <v>0</v>
      </c>
      <c r="EU528">
        <v>0</v>
      </c>
      <c r="EV528">
        <v>0</v>
      </c>
      <c r="EW528">
        <v>3.4438046789999999</v>
      </c>
      <c r="EX528">
        <v>4.2836920000000004E-3</v>
      </c>
      <c r="EY528">
        <v>2.8048679999999999E-3</v>
      </c>
      <c r="EZ528">
        <v>1.1458029999999999E-3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0</v>
      </c>
      <c r="FH528">
        <v>0.42939899999999998</v>
      </c>
      <c r="FI528" t="s">
        <v>113</v>
      </c>
      <c r="FJ528" t="s">
        <v>113</v>
      </c>
      <c r="FK528">
        <v>220.451424</v>
      </c>
      <c r="FL528" t="s">
        <v>113</v>
      </c>
      <c r="FM528" t="s">
        <v>113</v>
      </c>
    </row>
    <row r="529" spans="116:169">
      <c r="DL529">
        <v>0</v>
      </c>
      <c r="DM529">
        <v>0.24389</v>
      </c>
      <c r="DN529">
        <v>1.6000000000000001E-4</v>
      </c>
      <c r="DO529">
        <v>9.5E-4</v>
      </c>
      <c r="DP529">
        <v>2.48E-3</v>
      </c>
      <c r="DQ529">
        <v>3.0000000000000001E-5</v>
      </c>
      <c r="DR529">
        <v>3.0000000000000001E-5</v>
      </c>
      <c r="DS529">
        <v>2.3500000000000001E-3</v>
      </c>
      <c r="DT529">
        <v>0.17952000000000001</v>
      </c>
      <c r="DU529">
        <v>3.1900000000000001E-3</v>
      </c>
      <c r="DV529">
        <v>0.12171</v>
      </c>
      <c r="DW529">
        <v>0.44569999999999999</v>
      </c>
      <c r="DX529">
        <v>0</v>
      </c>
      <c r="DY529">
        <v>100.21669</v>
      </c>
      <c r="DZ529">
        <v>7.732E-2</v>
      </c>
      <c r="EA529">
        <v>0.55047999999999997</v>
      </c>
      <c r="EB529">
        <v>1.70488</v>
      </c>
      <c r="EC529">
        <v>2.2329999999999999E-2</v>
      </c>
      <c r="ED529">
        <v>1.72E-2</v>
      </c>
      <c r="EE529">
        <v>1.8196699999999999</v>
      </c>
      <c r="EF529">
        <v>91.642790000000005</v>
      </c>
      <c r="EG529">
        <v>8.1979500000000005</v>
      </c>
      <c r="EH529">
        <v>320.25364000000002</v>
      </c>
      <c r="EI529">
        <v>1072.1339700000001</v>
      </c>
      <c r="EJ529">
        <v>0</v>
      </c>
      <c r="EK529">
        <v>24.338195800000001</v>
      </c>
      <c r="EL529">
        <v>2.3965758E-2</v>
      </c>
      <c r="EM529">
        <v>2.6935258E-2</v>
      </c>
      <c r="EN529">
        <v>1.0968271E-2</v>
      </c>
      <c r="EO529">
        <v>0</v>
      </c>
      <c r="EP529">
        <v>0</v>
      </c>
      <c r="EQ529">
        <v>0</v>
      </c>
      <c r="ER529">
        <v>0</v>
      </c>
      <c r="ES529">
        <v>0</v>
      </c>
      <c r="ET529">
        <v>0</v>
      </c>
      <c r="EU529">
        <v>0</v>
      </c>
      <c r="EV529">
        <v>0</v>
      </c>
      <c r="EW529">
        <v>1.6669940729999999</v>
      </c>
      <c r="EX529">
        <v>2.1982740000000001E-3</v>
      </c>
      <c r="EY529">
        <v>2.6548710000000001E-3</v>
      </c>
      <c r="EZ529">
        <v>1.2252249999999999E-3</v>
      </c>
      <c r="FA529">
        <v>0</v>
      </c>
      <c r="FB529">
        <v>0</v>
      </c>
      <c r="FC529">
        <v>0</v>
      </c>
      <c r="FD529">
        <v>0</v>
      </c>
      <c r="FE529">
        <v>0</v>
      </c>
      <c r="FF529">
        <v>0</v>
      </c>
      <c r="FG529">
        <v>0</v>
      </c>
      <c r="FH529">
        <v>0.247499</v>
      </c>
      <c r="FI529" t="s">
        <v>113</v>
      </c>
      <c r="FJ529" t="s">
        <v>113</v>
      </c>
      <c r="FK529">
        <v>102.571703</v>
      </c>
      <c r="FL529" t="s">
        <v>113</v>
      </c>
      <c r="FM529" t="s">
        <v>113</v>
      </c>
    </row>
    <row r="530" spans="116:169">
      <c r="DL530">
        <v>0</v>
      </c>
      <c r="DM530">
        <v>3.7929999999999998E-2</v>
      </c>
      <c r="DN530">
        <v>5.0000000000000002E-5</v>
      </c>
      <c r="DO530">
        <v>2.5999999999999998E-4</v>
      </c>
      <c r="DP530">
        <v>8.7000000000000001E-4</v>
      </c>
      <c r="DQ530">
        <v>2.0000000000000002E-5</v>
      </c>
      <c r="DR530">
        <v>1.0000000000000001E-5</v>
      </c>
      <c r="DS530">
        <v>2.31E-3</v>
      </c>
      <c r="DT530">
        <v>0.20605000000000001</v>
      </c>
      <c r="DU530">
        <v>3.2200000000000002E-3</v>
      </c>
      <c r="DV530">
        <v>0.12406</v>
      </c>
      <c r="DW530">
        <v>0.62522</v>
      </c>
      <c r="DX530">
        <v>0</v>
      </c>
      <c r="DY530">
        <v>11.75643</v>
      </c>
      <c r="DZ530">
        <v>2.0039999999999999E-2</v>
      </c>
      <c r="EA530">
        <v>0.12534999999999999</v>
      </c>
      <c r="EB530">
        <v>0.50466999999999995</v>
      </c>
      <c r="EC530">
        <v>1.0699999999999999E-2</v>
      </c>
      <c r="ED530">
        <v>5.64E-3</v>
      </c>
      <c r="EE530">
        <v>1.58436</v>
      </c>
      <c r="EF530">
        <v>84.670389999999998</v>
      </c>
      <c r="EG530">
        <v>8.2151499999999995</v>
      </c>
      <c r="EH530">
        <v>322.07330999999999</v>
      </c>
      <c r="EI530">
        <v>1163.77676</v>
      </c>
      <c r="EJ530">
        <v>0</v>
      </c>
      <c r="EK530">
        <v>3.8593780739999999</v>
      </c>
      <c r="EL530">
        <v>1.1584953E-2</v>
      </c>
      <c r="EM530">
        <v>1.1853189E-2</v>
      </c>
      <c r="EN530">
        <v>1.1292501E-2</v>
      </c>
      <c r="EO530">
        <v>0</v>
      </c>
      <c r="EP530">
        <v>0</v>
      </c>
      <c r="EQ530">
        <v>0</v>
      </c>
      <c r="ER530">
        <v>0</v>
      </c>
      <c r="ES530">
        <v>0</v>
      </c>
      <c r="ET530">
        <v>0</v>
      </c>
      <c r="EU530">
        <v>0</v>
      </c>
      <c r="EV530">
        <v>0</v>
      </c>
      <c r="EW530">
        <v>0.210775398</v>
      </c>
      <c r="EX530">
        <v>9.3007300000000001E-4</v>
      </c>
      <c r="EY530">
        <v>1.0165759999999999E-3</v>
      </c>
      <c r="EZ530">
        <v>1.096362E-3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0</v>
      </c>
      <c r="FH530">
        <v>3.9130999999999999E-2</v>
      </c>
      <c r="FI530" t="s">
        <v>113</v>
      </c>
      <c r="FJ530" t="s">
        <v>113</v>
      </c>
      <c r="FK530">
        <v>12.417204</v>
      </c>
      <c r="FL530" t="s">
        <v>113</v>
      </c>
      <c r="FM530" t="s">
        <v>113</v>
      </c>
    </row>
    <row r="531" spans="116:169">
      <c r="DL531">
        <v>0</v>
      </c>
      <c r="DM531">
        <v>9.6000000000000002E-4</v>
      </c>
      <c r="DN531">
        <v>2.0000000000000002E-5</v>
      </c>
      <c r="DO531">
        <v>6.9999999999999994E-5</v>
      </c>
      <c r="DP531">
        <v>2.5000000000000001E-4</v>
      </c>
      <c r="DQ531">
        <v>1.0000000000000001E-5</v>
      </c>
      <c r="DR531">
        <v>0</v>
      </c>
      <c r="DS531">
        <v>8.0999999999999996E-4</v>
      </c>
      <c r="DT531">
        <v>3.7010000000000001E-2</v>
      </c>
      <c r="DU531">
        <v>3.2299999999999998E-3</v>
      </c>
      <c r="DV531">
        <v>0.12637000000000001</v>
      </c>
      <c r="DW531">
        <v>0.83126999999999995</v>
      </c>
      <c r="DX531">
        <v>0</v>
      </c>
      <c r="DY531">
        <v>0.19830999999999999</v>
      </c>
      <c r="DZ531">
        <v>4.9300000000000004E-3</v>
      </c>
      <c r="EA531">
        <v>2.8289999999999999E-2</v>
      </c>
      <c r="EB531">
        <v>0.11854000000000001</v>
      </c>
      <c r="EC531">
        <v>2.8999999999999998E-3</v>
      </c>
      <c r="ED531">
        <v>1.2600000000000001E-3</v>
      </c>
      <c r="EE531">
        <v>0.46751999999999999</v>
      </c>
      <c r="EF531">
        <v>11.472530000000001</v>
      </c>
      <c r="EG531">
        <v>8.2207799999999995</v>
      </c>
      <c r="EH531">
        <v>323.65767</v>
      </c>
      <c r="EI531">
        <v>1248.44715</v>
      </c>
      <c r="EJ531">
        <v>0</v>
      </c>
      <c r="EK531">
        <v>0.110883598</v>
      </c>
      <c r="EL531">
        <v>4.2776730000000001E-3</v>
      </c>
      <c r="EM531">
        <v>3.7490129999999998E-3</v>
      </c>
      <c r="EN531">
        <v>4.010497E-3</v>
      </c>
      <c r="EO531">
        <v>0</v>
      </c>
      <c r="EP531">
        <v>0</v>
      </c>
      <c r="EQ531">
        <v>0</v>
      </c>
      <c r="ER531">
        <v>0</v>
      </c>
      <c r="ES531">
        <v>0</v>
      </c>
      <c r="ET531">
        <v>0</v>
      </c>
      <c r="EU531">
        <v>0</v>
      </c>
      <c r="EV531">
        <v>0</v>
      </c>
      <c r="EW531">
        <v>4.844943E-3</v>
      </c>
      <c r="EX531">
        <v>2.8832700000000001E-4</v>
      </c>
      <c r="EY531">
        <v>2.7060000000000002E-4</v>
      </c>
      <c r="EZ531">
        <v>3.3151200000000001E-4</v>
      </c>
      <c r="FA531">
        <v>0</v>
      </c>
      <c r="FB531">
        <v>0</v>
      </c>
      <c r="FC531">
        <v>0</v>
      </c>
      <c r="FD531">
        <v>0</v>
      </c>
      <c r="FE531">
        <v>0</v>
      </c>
      <c r="FF531">
        <v>0</v>
      </c>
      <c r="FG531">
        <v>0</v>
      </c>
      <c r="FH531">
        <v>1.3079999999999999E-3</v>
      </c>
      <c r="FI531" t="s">
        <v>113</v>
      </c>
      <c r="FJ531" t="s">
        <v>113</v>
      </c>
      <c r="FK531">
        <v>0.352968</v>
      </c>
      <c r="FL531" t="s">
        <v>113</v>
      </c>
      <c r="FM531" t="s">
        <v>113</v>
      </c>
    </row>
    <row r="532" spans="116:169">
      <c r="DL532">
        <v>0</v>
      </c>
      <c r="DM532">
        <v>2.0000000000000002E-5</v>
      </c>
      <c r="DN532">
        <v>1.0000000000000001E-5</v>
      </c>
      <c r="DO532">
        <v>2.0000000000000002E-5</v>
      </c>
      <c r="DP532">
        <v>6.9999999999999994E-5</v>
      </c>
      <c r="DQ532">
        <v>0</v>
      </c>
      <c r="DR532">
        <v>0</v>
      </c>
      <c r="DS532">
        <v>2.3000000000000001E-4</v>
      </c>
      <c r="DT532">
        <v>9.6000000000000002E-4</v>
      </c>
      <c r="DU532">
        <v>3.2299999999999998E-3</v>
      </c>
      <c r="DV532">
        <v>0.12717999999999999</v>
      </c>
      <c r="DW532">
        <v>0.86829000000000001</v>
      </c>
      <c r="DX532">
        <v>0</v>
      </c>
      <c r="DY532">
        <v>0</v>
      </c>
      <c r="DZ532">
        <v>9.3000000000000005E-4</v>
      </c>
      <c r="EA532">
        <v>6.4999999999999997E-3</v>
      </c>
      <c r="EB532">
        <v>2.673E-2</v>
      </c>
      <c r="EC532">
        <v>6.8000000000000005E-4</v>
      </c>
      <c r="ED532">
        <v>2.9E-4</v>
      </c>
      <c r="EE532">
        <v>0.10977000000000001</v>
      </c>
      <c r="EF532">
        <v>0.19792999999999999</v>
      </c>
      <c r="EG532">
        <v>8.2220499999999994</v>
      </c>
      <c r="EH532">
        <v>324.12520000000001</v>
      </c>
      <c r="EI532">
        <v>1259.91968</v>
      </c>
      <c r="EJ532">
        <v>0</v>
      </c>
      <c r="EK532">
        <v>6.5849619999999998E-3</v>
      </c>
      <c r="EL532">
        <v>1.311027E-3</v>
      </c>
      <c r="EM532">
        <v>1.0942160000000001E-3</v>
      </c>
      <c r="EN532">
        <v>1.1572360000000001E-3</v>
      </c>
      <c r="EO532">
        <v>0</v>
      </c>
      <c r="EP532">
        <v>0</v>
      </c>
      <c r="EQ532">
        <v>0</v>
      </c>
      <c r="ER532">
        <v>0</v>
      </c>
      <c r="ES532">
        <v>0</v>
      </c>
      <c r="ET532">
        <v>0</v>
      </c>
      <c r="EU532">
        <v>0</v>
      </c>
      <c r="EV532">
        <v>0</v>
      </c>
      <c r="EW532">
        <v>2.5172900000000002E-4</v>
      </c>
      <c r="EX532" s="10">
        <v>6.9952999999999999E-5</v>
      </c>
      <c r="EY532" s="10">
        <v>6.3626600000000005E-5</v>
      </c>
      <c r="EZ532" s="10">
        <v>7.9183099999999997E-5</v>
      </c>
      <c r="FA532">
        <v>0</v>
      </c>
      <c r="FB532">
        <v>0</v>
      </c>
      <c r="FC532">
        <v>0</v>
      </c>
      <c r="FD532">
        <v>0</v>
      </c>
      <c r="FE532">
        <v>0</v>
      </c>
      <c r="FF532">
        <v>0</v>
      </c>
      <c r="FG532">
        <v>0</v>
      </c>
      <c r="FH532">
        <v>1.18E-4</v>
      </c>
      <c r="FI532" t="s">
        <v>113</v>
      </c>
      <c r="FJ532" t="s">
        <v>113</v>
      </c>
      <c r="FK532">
        <v>3.4828999999999999E-2</v>
      </c>
      <c r="FL532" t="s">
        <v>113</v>
      </c>
      <c r="FM532" t="s">
        <v>113</v>
      </c>
    </row>
    <row r="533" spans="116:169">
      <c r="DL533">
        <v>0</v>
      </c>
      <c r="DM533">
        <v>0</v>
      </c>
      <c r="DN533">
        <v>0</v>
      </c>
      <c r="DO533">
        <v>1.0000000000000001E-5</v>
      </c>
      <c r="DP533">
        <v>2.0000000000000002E-5</v>
      </c>
      <c r="DQ533">
        <v>0</v>
      </c>
      <c r="DR533">
        <v>0</v>
      </c>
      <c r="DS533">
        <v>6.9999999999999994E-5</v>
      </c>
      <c r="DT533">
        <v>2.0000000000000002E-5</v>
      </c>
      <c r="DU533">
        <v>3.2299999999999998E-3</v>
      </c>
      <c r="DV533">
        <v>0.12741</v>
      </c>
      <c r="DW533">
        <v>0.86924999999999997</v>
      </c>
      <c r="DX533">
        <v>0</v>
      </c>
      <c r="DY533">
        <v>0</v>
      </c>
      <c r="DZ533">
        <v>1E-4</v>
      </c>
      <c r="EA533">
        <v>1.23E-3</v>
      </c>
      <c r="EB533">
        <v>6.0400000000000002E-3</v>
      </c>
      <c r="EC533">
        <v>1.4999999999999999E-4</v>
      </c>
      <c r="ED533">
        <v>6.9999999999999994E-5</v>
      </c>
      <c r="EE533">
        <v>2.4750000000000001E-2</v>
      </c>
      <c r="EF533">
        <v>6.0000000000000002E-5</v>
      </c>
      <c r="EG533">
        <v>8.2223400000000009</v>
      </c>
      <c r="EH533">
        <v>324.23496999999998</v>
      </c>
      <c r="EI533">
        <v>1260.11761</v>
      </c>
      <c r="EJ533">
        <v>0</v>
      </c>
      <c r="EK533">
        <v>1.3590469999999999E-3</v>
      </c>
      <c r="EL533">
        <v>3.9395499999999998E-4</v>
      </c>
      <c r="EM533">
        <v>3.3600900000000001E-4</v>
      </c>
      <c r="EN533">
        <v>3.3597599999999998E-4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 s="10">
        <v>4.5524300000000001E-5</v>
      </c>
      <c r="EX533" s="10">
        <v>1.54717E-5</v>
      </c>
      <c r="EY533" s="10">
        <v>1.47968E-5</v>
      </c>
      <c r="EZ533" s="10">
        <v>1.82687E-5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3.4999999999999997E-5</v>
      </c>
      <c r="FI533" t="s">
        <v>113</v>
      </c>
      <c r="FJ533" t="s">
        <v>113</v>
      </c>
      <c r="FK533">
        <v>7.5209999999999999E-3</v>
      </c>
      <c r="FL533" t="s">
        <v>113</v>
      </c>
      <c r="FM533" t="s">
        <v>113</v>
      </c>
    </row>
    <row r="534" spans="116:169">
      <c r="DL534">
        <v>0</v>
      </c>
      <c r="DM534">
        <v>0</v>
      </c>
      <c r="DN534">
        <v>0</v>
      </c>
      <c r="DO534">
        <v>0</v>
      </c>
      <c r="DP534">
        <v>1.0000000000000001E-5</v>
      </c>
      <c r="DQ534">
        <v>0</v>
      </c>
      <c r="DR534">
        <v>0</v>
      </c>
      <c r="DS534">
        <v>2.0000000000000002E-5</v>
      </c>
      <c r="DT534">
        <v>0</v>
      </c>
      <c r="DU534">
        <v>3.2299999999999998E-3</v>
      </c>
      <c r="DV534">
        <v>0.12747</v>
      </c>
      <c r="DW534">
        <v>0.86926000000000003</v>
      </c>
      <c r="DX534">
        <v>0</v>
      </c>
      <c r="DY534">
        <v>0</v>
      </c>
      <c r="DZ534">
        <v>0</v>
      </c>
      <c r="EA534">
        <v>1.3999999999999999E-4</v>
      </c>
      <c r="EB534">
        <v>1.14E-3</v>
      </c>
      <c r="EC534">
        <v>3.0000000000000001E-5</v>
      </c>
      <c r="ED534">
        <v>1.0000000000000001E-5</v>
      </c>
      <c r="EE534">
        <v>5.5799999999999999E-3</v>
      </c>
      <c r="EF534">
        <v>1.0000000000000001E-5</v>
      </c>
      <c r="EG534">
        <v>8.2224000000000004</v>
      </c>
      <c r="EH534">
        <v>324.25972000000002</v>
      </c>
      <c r="EI534">
        <v>1260.1176700000001</v>
      </c>
      <c r="EJ534">
        <v>0</v>
      </c>
      <c r="EK534">
        <v>2.8926499999999998E-4</v>
      </c>
      <c r="EL534" s="10">
        <v>9.70186E-5</v>
      </c>
      <c r="EM534">
        <v>1.0493999999999999E-4</v>
      </c>
      <c r="EN534">
        <v>1.06215E-4</v>
      </c>
      <c r="EO534">
        <v>0</v>
      </c>
      <c r="EP534">
        <v>0</v>
      </c>
      <c r="EQ534">
        <v>0</v>
      </c>
      <c r="ER534">
        <v>0</v>
      </c>
      <c r="ES534">
        <v>0</v>
      </c>
      <c r="ET534">
        <v>0</v>
      </c>
      <c r="EU534">
        <v>0</v>
      </c>
      <c r="EV534">
        <v>0</v>
      </c>
      <c r="EW534" s="10">
        <v>7.8483900000000003E-6</v>
      </c>
      <c r="EX534" s="10">
        <v>2.47796E-6</v>
      </c>
      <c r="EY534" s="10">
        <v>3.1793300000000002E-6</v>
      </c>
      <c r="EZ534" s="10">
        <v>4.3027899999999998E-6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1.1E-5</v>
      </c>
      <c r="FI534" t="s">
        <v>113</v>
      </c>
      <c r="FJ534" t="s">
        <v>113</v>
      </c>
      <c r="FK534">
        <v>1.3140000000000001E-3</v>
      </c>
      <c r="FL534" t="s">
        <v>113</v>
      </c>
      <c r="FM534" t="s">
        <v>113</v>
      </c>
    </row>
    <row r="535" spans="116:169">
      <c r="DL535">
        <v>0</v>
      </c>
      <c r="DM535">
        <v>0</v>
      </c>
      <c r="DN535">
        <v>0</v>
      </c>
      <c r="DO535">
        <v>0</v>
      </c>
      <c r="DP535">
        <v>0</v>
      </c>
      <c r="DQ535">
        <v>0</v>
      </c>
      <c r="DR535">
        <v>0</v>
      </c>
      <c r="DS535">
        <v>0</v>
      </c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  <c r="EI535">
        <v>0</v>
      </c>
      <c r="EJ535">
        <v>0</v>
      </c>
      <c r="EK535">
        <v>0</v>
      </c>
      <c r="EL535">
        <v>0</v>
      </c>
      <c r="EM535">
        <v>0</v>
      </c>
      <c r="EN535">
        <v>0</v>
      </c>
      <c r="EO535">
        <v>0</v>
      </c>
      <c r="EP535">
        <v>0</v>
      </c>
      <c r="EQ535">
        <v>0</v>
      </c>
      <c r="ER535">
        <v>0</v>
      </c>
      <c r="ES535">
        <v>0</v>
      </c>
      <c r="ET535">
        <v>0</v>
      </c>
      <c r="EU535">
        <v>0</v>
      </c>
      <c r="EV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  <c r="FC535">
        <v>0</v>
      </c>
      <c r="FD535">
        <v>0</v>
      </c>
      <c r="FE535">
        <v>0</v>
      </c>
      <c r="FF535">
        <v>0</v>
      </c>
      <c r="FG535">
        <v>0</v>
      </c>
      <c r="FH535" t="s">
        <v>113</v>
      </c>
      <c r="FI535">
        <v>1.1E-5</v>
      </c>
      <c r="FJ535" t="s">
        <v>113</v>
      </c>
      <c r="FK535" t="s">
        <v>113</v>
      </c>
      <c r="FL535">
        <v>1.3140000000000001E-3</v>
      </c>
      <c r="FM535" t="s">
        <v>113</v>
      </c>
    </row>
    <row r="536" spans="116:169">
      <c r="DL536">
        <v>0</v>
      </c>
      <c r="DM536">
        <v>0</v>
      </c>
      <c r="DN536">
        <v>0</v>
      </c>
      <c r="DO536">
        <v>0</v>
      </c>
      <c r="DP536">
        <v>0</v>
      </c>
      <c r="DQ536">
        <v>0</v>
      </c>
      <c r="DR536">
        <v>0</v>
      </c>
      <c r="DS536">
        <v>0</v>
      </c>
      <c r="DT536">
        <v>0</v>
      </c>
      <c r="DU536">
        <v>0</v>
      </c>
      <c r="DV536">
        <v>0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0</v>
      </c>
      <c r="EE536">
        <v>0</v>
      </c>
      <c r="EF536">
        <v>0</v>
      </c>
      <c r="EG536">
        <v>0</v>
      </c>
      <c r="EH536">
        <v>0</v>
      </c>
      <c r="EI536">
        <v>0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0</v>
      </c>
      <c r="ER536">
        <v>0</v>
      </c>
      <c r="ES536">
        <v>0</v>
      </c>
      <c r="ET536">
        <v>0</v>
      </c>
      <c r="EU536">
        <v>0</v>
      </c>
      <c r="EV536">
        <v>0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0</v>
      </c>
      <c r="FF536">
        <v>0</v>
      </c>
      <c r="FG536">
        <v>0</v>
      </c>
      <c r="FH536" t="s">
        <v>113</v>
      </c>
      <c r="FI536" t="s">
        <v>113</v>
      </c>
      <c r="FJ536">
        <v>1.1E-5</v>
      </c>
      <c r="FK536" t="s">
        <v>113</v>
      </c>
      <c r="FL536" t="s">
        <v>113</v>
      </c>
      <c r="FM536">
        <v>1.3140000000000001E-3</v>
      </c>
    </row>
    <row r="537" spans="116:169">
      <c r="DL537">
        <v>0</v>
      </c>
      <c r="DM537">
        <v>0</v>
      </c>
      <c r="DN537">
        <v>0</v>
      </c>
      <c r="DO537">
        <v>0</v>
      </c>
      <c r="DP537">
        <v>0</v>
      </c>
      <c r="DQ537">
        <v>0</v>
      </c>
      <c r="DR537">
        <v>0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0</v>
      </c>
      <c r="EQ537">
        <v>0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H537" t="s">
        <v>113</v>
      </c>
      <c r="FI537" t="s">
        <v>113</v>
      </c>
      <c r="FJ537">
        <v>1.1E-5</v>
      </c>
      <c r="FK537" t="s">
        <v>113</v>
      </c>
      <c r="FL537" t="s">
        <v>113</v>
      </c>
      <c r="FM537">
        <v>1.3140000000000001E-3</v>
      </c>
    </row>
    <row r="538" spans="116:169">
      <c r="DL538">
        <v>0</v>
      </c>
      <c r="DM538">
        <v>0</v>
      </c>
      <c r="DN538">
        <v>0</v>
      </c>
      <c r="DO538">
        <v>0</v>
      </c>
      <c r="DP538">
        <v>0</v>
      </c>
      <c r="DQ538">
        <v>0</v>
      </c>
      <c r="DR538">
        <v>0</v>
      </c>
      <c r="DS538">
        <v>0</v>
      </c>
      <c r="DT538">
        <v>0</v>
      </c>
      <c r="DU538">
        <v>0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  <c r="EI538">
        <v>0</v>
      </c>
      <c r="EJ538">
        <v>0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0</v>
      </c>
      <c r="EQ538">
        <v>0</v>
      </c>
      <c r="ER538">
        <v>0</v>
      </c>
      <c r="ES538">
        <v>0</v>
      </c>
      <c r="ET538">
        <v>0</v>
      </c>
      <c r="EU538">
        <v>0</v>
      </c>
      <c r="EV538">
        <v>0</v>
      </c>
      <c r="EW538">
        <v>0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 t="s">
        <v>113</v>
      </c>
      <c r="FI538" t="s">
        <v>113</v>
      </c>
      <c r="FJ538">
        <v>1.1E-5</v>
      </c>
      <c r="FK538" t="s">
        <v>113</v>
      </c>
      <c r="FL538" t="s">
        <v>113</v>
      </c>
      <c r="FM538">
        <v>1.3140000000000001E-3</v>
      </c>
    </row>
    <row r="539" spans="116:169">
      <c r="DL539">
        <v>0</v>
      </c>
      <c r="DM539">
        <v>1</v>
      </c>
      <c r="DN539">
        <v>0</v>
      </c>
      <c r="DO539">
        <v>0</v>
      </c>
      <c r="DP539">
        <v>0</v>
      </c>
      <c r="DQ539">
        <v>0</v>
      </c>
      <c r="DR539">
        <v>0</v>
      </c>
      <c r="DS539">
        <v>0</v>
      </c>
      <c r="DT539">
        <v>0</v>
      </c>
      <c r="DU539">
        <v>0</v>
      </c>
      <c r="DV539">
        <v>0</v>
      </c>
      <c r="DW539">
        <v>0</v>
      </c>
      <c r="DX539">
        <v>0</v>
      </c>
      <c r="DY539">
        <v>4169.1000000000004</v>
      </c>
      <c r="DZ539">
        <v>0</v>
      </c>
      <c r="EA539">
        <v>0</v>
      </c>
      <c r="EB539">
        <v>0</v>
      </c>
      <c r="EC539">
        <v>0</v>
      </c>
      <c r="ED539">
        <v>0</v>
      </c>
      <c r="EE539">
        <v>0</v>
      </c>
      <c r="EF539">
        <v>0</v>
      </c>
      <c r="EG539">
        <v>0</v>
      </c>
      <c r="EH539">
        <v>0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0</v>
      </c>
      <c r="EQ539">
        <v>0</v>
      </c>
      <c r="ER539">
        <v>0</v>
      </c>
      <c r="ES539">
        <v>0</v>
      </c>
      <c r="ET539">
        <v>0</v>
      </c>
      <c r="EU539">
        <v>0</v>
      </c>
      <c r="EV539">
        <v>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0</v>
      </c>
      <c r="FH539" t="s">
        <v>113</v>
      </c>
      <c r="FI539" t="s">
        <v>113</v>
      </c>
      <c r="FJ539" t="s">
        <v>113</v>
      </c>
      <c r="FK539" t="s">
        <v>113</v>
      </c>
      <c r="FL539" t="s">
        <v>113</v>
      </c>
      <c r="FM539" t="s">
        <v>113</v>
      </c>
    </row>
    <row r="540" spans="116:169">
      <c r="DL540">
        <v>0</v>
      </c>
      <c r="DM540">
        <v>0.98153000000000001</v>
      </c>
      <c r="DN540">
        <v>4.0099999999999997E-3</v>
      </c>
      <c r="DO540">
        <v>7.7999999999999999E-4</v>
      </c>
      <c r="DP540">
        <v>1.4999999999999999E-4</v>
      </c>
      <c r="DQ540">
        <v>2.0000000000000002E-5</v>
      </c>
      <c r="DR540">
        <v>8.0000000000000007E-5</v>
      </c>
      <c r="DS540">
        <v>1.7000000000000001E-4</v>
      </c>
      <c r="DT540">
        <v>1.3270000000000001E-2</v>
      </c>
      <c r="DU540">
        <v>0</v>
      </c>
      <c r="DV540">
        <v>0</v>
      </c>
      <c r="DW540">
        <v>0</v>
      </c>
      <c r="DX540">
        <v>0</v>
      </c>
      <c r="DY540">
        <v>4035.53953</v>
      </c>
      <c r="DZ540">
        <v>16.705649999999999</v>
      </c>
      <c r="EA540">
        <v>3.2514799999999999</v>
      </c>
      <c r="EB540">
        <v>0.62261999999999995</v>
      </c>
      <c r="EC540">
        <v>6.9180000000000005E-2</v>
      </c>
      <c r="ED540">
        <v>0.34589999999999999</v>
      </c>
      <c r="EE540">
        <v>0.70340000000000003</v>
      </c>
      <c r="EF540">
        <v>55.31082</v>
      </c>
      <c r="EG540">
        <v>0</v>
      </c>
      <c r="EH540">
        <v>0</v>
      </c>
      <c r="EI540">
        <v>0</v>
      </c>
      <c r="EJ540">
        <v>0</v>
      </c>
      <c r="EK540">
        <v>56.551417469999997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0</v>
      </c>
      <c r="ES540">
        <v>0</v>
      </c>
      <c r="ET540">
        <v>0</v>
      </c>
      <c r="EU540">
        <v>0</v>
      </c>
      <c r="EV540">
        <v>0</v>
      </c>
      <c r="EW540">
        <v>54.527111859999998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0</v>
      </c>
      <c r="FG540">
        <v>0</v>
      </c>
      <c r="FH540">
        <v>0.98648100000000005</v>
      </c>
      <c r="FI540" t="s">
        <v>113</v>
      </c>
      <c r="FJ540" t="s">
        <v>113</v>
      </c>
      <c r="FK540" s="9">
        <v>4056.1884669999999</v>
      </c>
      <c r="FL540" t="s">
        <v>113</v>
      </c>
      <c r="FM540" t="s">
        <v>113</v>
      </c>
    </row>
    <row r="541" spans="116:169">
      <c r="DL541">
        <v>0</v>
      </c>
      <c r="DM541">
        <v>0.96353</v>
      </c>
      <c r="DN541">
        <v>4.8500000000000001E-3</v>
      </c>
      <c r="DO541">
        <v>3.7000000000000002E-3</v>
      </c>
      <c r="DP541">
        <v>8.7000000000000001E-4</v>
      </c>
      <c r="DQ541">
        <v>4.0000000000000003E-5</v>
      </c>
      <c r="DR541">
        <v>9.0000000000000006E-5</v>
      </c>
      <c r="DS541">
        <v>3.6999999999999999E-4</v>
      </c>
      <c r="DT541">
        <v>1.302E-2</v>
      </c>
      <c r="DU541">
        <v>8.0000000000000007E-5</v>
      </c>
      <c r="DV541">
        <v>1.7000000000000001E-4</v>
      </c>
      <c r="DW541">
        <v>1.3270000000000001E-2</v>
      </c>
      <c r="DX541">
        <v>0</v>
      </c>
      <c r="DY541">
        <v>3905.2893399999998</v>
      </c>
      <c r="DZ541">
        <v>19.956669999999999</v>
      </c>
      <c r="EA541">
        <v>15.38733</v>
      </c>
      <c r="EB541">
        <v>3.6081599999999998</v>
      </c>
      <c r="EC541">
        <v>0.18228</v>
      </c>
      <c r="ED541">
        <v>0.36681999999999998</v>
      </c>
      <c r="EE541">
        <v>1.5353600000000001</v>
      </c>
      <c r="EF541">
        <v>53.549140000000001</v>
      </c>
      <c r="EG541">
        <v>0.34589999999999999</v>
      </c>
      <c r="EH541">
        <v>0.70340000000000003</v>
      </c>
      <c r="EI541">
        <v>55.31082</v>
      </c>
      <c r="EJ541">
        <v>0</v>
      </c>
      <c r="EK541">
        <v>56.294465529999997</v>
      </c>
      <c r="EL541">
        <v>1.8906322E-2</v>
      </c>
      <c r="EM541">
        <v>0</v>
      </c>
      <c r="EN541">
        <v>0</v>
      </c>
      <c r="EO541">
        <v>0</v>
      </c>
      <c r="EP541">
        <v>0</v>
      </c>
      <c r="EQ541">
        <v>0</v>
      </c>
      <c r="ER541">
        <v>0</v>
      </c>
      <c r="ES541">
        <v>0</v>
      </c>
      <c r="ET541">
        <v>0</v>
      </c>
      <c r="EU541">
        <v>0</v>
      </c>
      <c r="EV541">
        <v>0</v>
      </c>
      <c r="EW541">
        <v>52.826397290000003</v>
      </c>
      <c r="EX541">
        <v>1.8229553999999999E-2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0</v>
      </c>
      <c r="FH541">
        <v>0.972997</v>
      </c>
      <c r="FI541" t="s">
        <v>113</v>
      </c>
      <c r="FJ541" t="s">
        <v>113</v>
      </c>
      <c r="FK541" s="9">
        <v>3944.4237739999999</v>
      </c>
      <c r="FL541" t="s">
        <v>113</v>
      </c>
      <c r="FM541" t="s">
        <v>113</v>
      </c>
    </row>
    <row r="542" spans="116:169">
      <c r="DL542">
        <v>0</v>
      </c>
      <c r="DM542">
        <v>0.94618999999999998</v>
      </c>
      <c r="DN542">
        <v>4.9699999999999996E-3</v>
      </c>
      <c r="DO542">
        <v>4.5300000000000002E-3</v>
      </c>
      <c r="DP542">
        <v>3.2100000000000002E-3</v>
      </c>
      <c r="DQ542">
        <v>6.9999999999999994E-5</v>
      </c>
      <c r="DR542">
        <v>9.0000000000000006E-5</v>
      </c>
      <c r="DS542">
        <v>1.15E-3</v>
      </c>
      <c r="DT542">
        <v>1.2800000000000001E-2</v>
      </c>
      <c r="DU542">
        <v>1.7000000000000001E-4</v>
      </c>
      <c r="DV542">
        <v>5.4000000000000001E-4</v>
      </c>
      <c r="DW542">
        <v>2.6290000000000001E-2</v>
      </c>
      <c r="DX542">
        <v>0</v>
      </c>
      <c r="DY542">
        <v>3779.01242</v>
      </c>
      <c r="DZ542">
        <v>20.161349999999999</v>
      </c>
      <c r="EA542">
        <v>18.574760000000001</v>
      </c>
      <c r="EB542">
        <v>13.314640000000001</v>
      </c>
      <c r="EC542">
        <v>0.26934000000000002</v>
      </c>
      <c r="ED542">
        <v>0.37930000000000003</v>
      </c>
      <c r="EE542">
        <v>4.7413299999999996</v>
      </c>
      <c r="EF542">
        <v>51.86795</v>
      </c>
      <c r="EG542">
        <v>0.71272999999999997</v>
      </c>
      <c r="EH542">
        <v>2.23875</v>
      </c>
      <c r="EI542">
        <v>108.85996</v>
      </c>
      <c r="EJ542">
        <v>0</v>
      </c>
      <c r="EK542">
        <v>56.054843390000002</v>
      </c>
      <c r="EL542">
        <v>3.0838936000000001E-2</v>
      </c>
      <c r="EM542">
        <v>1.7003076999999998E-2</v>
      </c>
      <c r="EN542">
        <v>0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0</v>
      </c>
      <c r="EU542">
        <v>0</v>
      </c>
      <c r="EV542">
        <v>0</v>
      </c>
      <c r="EW542">
        <v>51.174118229999998</v>
      </c>
      <c r="EX542">
        <v>2.9049820000000001E-2</v>
      </c>
      <c r="EY542">
        <v>1.6394438000000001E-2</v>
      </c>
      <c r="EZ542">
        <v>0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0</v>
      </c>
      <c r="FH542">
        <v>0.95896300000000001</v>
      </c>
      <c r="FI542" t="s">
        <v>113</v>
      </c>
      <c r="FJ542" t="s">
        <v>113</v>
      </c>
      <c r="FK542" s="9">
        <v>3831.3325070000001</v>
      </c>
      <c r="FL542" t="s">
        <v>113</v>
      </c>
      <c r="FM542" t="s">
        <v>113</v>
      </c>
    </row>
    <row r="543" spans="116:169">
      <c r="DL543">
        <v>0</v>
      </c>
      <c r="DM543">
        <v>0.92917000000000005</v>
      </c>
      <c r="DN543">
        <v>5.0600000000000003E-3</v>
      </c>
      <c r="DO543">
        <v>4.6899999999999997E-3</v>
      </c>
      <c r="DP543">
        <v>3.9699999999999996E-3</v>
      </c>
      <c r="DQ543">
        <v>8.0000000000000007E-5</v>
      </c>
      <c r="DR543">
        <v>1E-4</v>
      </c>
      <c r="DS543">
        <v>3.32E-3</v>
      </c>
      <c r="DT543">
        <v>1.2579999999999999E-2</v>
      </c>
      <c r="DU543">
        <v>2.7E-4</v>
      </c>
      <c r="DV543">
        <v>1.6800000000000001E-3</v>
      </c>
      <c r="DW543">
        <v>3.909E-2</v>
      </c>
      <c r="DX543">
        <v>0</v>
      </c>
      <c r="DY543">
        <v>3655.3326400000001</v>
      </c>
      <c r="DZ543">
        <v>20.213519999999999</v>
      </c>
      <c r="EA543">
        <v>18.950939999999999</v>
      </c>
      <c r="EB543">
        <v>16.244630000000001</v>
      </c>
      <c r="EC543">
        <v>0.32506000000000002</v>
      </c>
      <c r="ED543">
        <v>0.39290999999999998</v>
      </c>
      <c r="EE543">
        <v>13.75897</v>
      </c>
      <c r="EF543">
        <v>50.235720000000001</v>
      </c>
      <c r="EG543">
        <v>1.0920300000000001</v>
      </c>
      <c r="EH543">
        <v>6.9800899999999997</v>
      </c>
      <c r="EI543">
        <v>160.72791000000001</v>
      </c>
      <c r="EJ543">
        <v>0</v>
      </c>
      <c r="EK543">
        <v>55.806749080000003</v>
      </c>
      <c r="EL543">
        <v>3.8526625000000002E-2</v>
      </c>
      <c r="EM543">
        <v>2.4136556999999999E-2</v>
      </c>
      <c r="EN543">
        <v>8.6972520000000008E-3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U543">
        <v>0</v>
      </c>
      <c r="EV543">
        <v>0</v>
      </c>
      <c r="EW543">
        <v>49.544956470000002</v>
      </c>
      <c r="EX543">
        <v>3.5435731999999998E-2</v>
      </c>
      <c r="EY543">
        <v>2.2695123000000001E-2</v>
      </c>
      <c r="EZ543">
        <v>8.3859269999999996E-3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0</v>
      </c>
      <c r="FH543">
        <v>0.942963</v>
      </c>
      <c r="FI543" t="s">
        <v>113</v>
      </c>
      <c r="FJ543" t="s">
        <v>113</v>
      </c>
      <c r="FK543" s="9">
        <v>3711.0667950000002</v>
      </c>
      <c r="FL543" t="s">
        <v>113</v>
      </c>
      <c r="FM543" t="s">
        <v>113</v>
      </c>
    </row>
    <row r="544" spans="116:169">
      <c r="DL544">
        <v>0</v>
      </c>
      <c r="DM544">
        <v>0.91254999999999997</v>
      </c>
      <c r="DN544">
        <v>4.96E-3</v>
      </c>
      <c r="DO544">
        <v>4.7600000000000003E-3</v>
      </c>
      <c r="DP544">
        <v>4.13E-3</v>
      </c>
      <c r="DQ544">
        <v>8.0000000000000007E-5</v>
      </c>
      <c r="DR544">
        <v>1E-4</v>
      </c>
      <c r="DS544">
        <v>4.0200000000000001E-3</v>
      </c>
      <c r="DT544">
        <v>1.2370000000000001E-2</v>
      </c>
      <c r="DU544">
        <v>3.6000000000000002E-4</v>
      </c>
      <c r="DV544">
        <v>5.0099999999999997E-3</v>
      </c>
      <c r="DW544">
        <v>5.1659999999999998E-2</v>
      </c>
      <c r="DX544">
        <v>0</v>
      </c>
      <c r="DY544">
        <v>3534.49431</v>
      </c>
      <c r="DZ544">
        <v>19.511939999999999</v>
      </c>
      <c r="EA544">
        <v>18.947140000000001</v>
      </c>
      <c r="EB544">
        <v>16.65774</v>
      </c>
      <c r="EC544">
        <v>0.33762999999999999</v>
      </c>
      <c r="ED544">
        <v>0.38936999999999999</v>
      </c>
      <c r="EE544">
        <v>16.42831</v>
      </c>
      <c r="EF544">
        <v>48.671289999999999</v>
      </c>
      <c r="EG544">
        <v>1.4849300000000001</v>
      </c>
      <c r="EH544">
        <v>20.739059999999998</v>
      </c>
      <c r="EI544">
        <v>210.96362999999999</v>
      </c>
      <c r="EJ544">
        <v>0</v>
      </c>
      <c r="EK544">
        <v>55.549851740000001</v>
      </c>
      <c r="EL544">
        <v>4.2031209999999999E-2</v>
      </c>
      <c r="EM544">
        <v>2.6279971999999999E-2</v>
      </c>
      <c r="EN544">
        <v>1.0897867E-2</v>
      </c>
      <c r="EO544">
        <v>0</v>
      </c>
      <c r="EP544">
        <v>0</v>
      </c>
      <c r="EQ544">
        <v>0</v>
      </c>
      <c r="ER544">
        <v>0</v>
      </c>
      <c r="ES544">
        <v>0</v>
      </c>
      <c r="ET544">
        <v>0</v>
      </c>
      <c r="EU544">
        <v>0</v>
      </c>
      <c r="EV544">
        <v>0</v>
      </c>
      <c r="EW544">
        <v>47.938557469999999</v>
      </c>
      <c r="EX544">
        <v>3.7687752999999997E-2</v>
      </c>
      <c r="EY544">
        <v>2.4059805E-2</v>
      </c>
      <c r="EZ544">
        <v>1.0226289E-2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0</v>
      </c>
      <c r="FH544">
        <v>0.92647199999999996</v>
      </c>
      <c r="FI544" t="s">
        <v>113</v>
      </c>
      <c r="FJ544" t="s">
        <v>113</v>
      </c>
      <c r="FK544" s="9">
        <v>3589.9487549999999</v>
      </c>
      <c r="FL544" t="s">
        <v>113</v>
      </c>
      <c r="FM544" t="s">
        <v>113</v>
      </c>
    </row>
    <row r="545" spans="116:169">
      <c r="DL545">
        <v>0</v>
      </c>
      <c r="DM545">
        <v>0.89570000000000005</v>
      </c>
      <c r="DN545">
        <v>5.4099999999999999E-3</v>
      </c>
      <c r="DO545">
        <v>4.6800000000000001E-3</v>
      </c>
      <c r="DP545">
        <v>4.1799999999999997E-3</v>
      </c>
      <c r="DQ545">
        <v>8.0000000000000007E-5</v>
      </c>
      <c r="DR545">
        <v>1E-4</v>
      </c>
      <c r="DS545">
        <v>4.1900000000000001E-3</v>
      </c>
      <c r="DT545">
        <v>1.213E-2</v>
      </c>
      <c r="DU545">
        <v>4.6000000000000001E-4</v>
      </c>
      <c r="DV545">
        <v>9.0299999999999998E-3</v>
      </c>
      <c r="DW545">
        <v>6.404E-2</v>
      </c>
      <c r="DX545">
        <v>0</v>
      </c>
      <c r="DY545">
        <v>3414.0818199999999</v>
      </c>
      <c r="DZ545">
        <v>20.96753</v>
      </c>
      <c r="EA545">
        <v>18.351199999999999</v>
      </c>
      <c r="EB545">
        <v>16.637170000000001</v>
      </c>
      <c r="EC545">
        <v>0.33326</v>
      </c>
      <c r="ED545">
        <v>0.37889</v>
      </c>
      <c r="EE545">
        <v>16.867899999999999</v>
      </c>
      <c r="EF545">
        <v>46.996189999999999</v>
      </c>
      <c r="EG545">
        <v>1.8743099999999999</v>
      </c>
      <c r="EH545">
        <v>37.167369999999998</v>
      </c>
      <c r="EI545">
        <v>259.63492000000002</v>
      </c>
      <c r="EJ545">
        <v>0</v>
      </c>
      <c r="EK545">
        <v>55.253529649999997</v>
      </c>
      <c r="EL545">
        <v>4.2634419E-2</v>
      </c>
      <c r="EM545">
        <v>2.7152895999999999E-2</v>
      </c>
      <c r="EN545">
        <v>1.1486689E-2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46.329384169999997</v>
      </c>
      <c r="EX545">
        <v>3.7178513000000003E-2</v>
      </c>
      <c r="EY545">
        <v>2.4176697E-2</v>
      </c>
      <c r="EZ545">
        <v>1.0486038E-2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0</v>
      </c>
      <c r="FG545">
        <v>0</v>
      </c>
      <c r="FH545">
        <v>0.910053</v>
      </c>
      <c r="FI545" t="s">
        <v>113</v>
      </c>
      <c r="FJ545" t="s">
        <v>113</v>
      </c>
      <c r="FK545" s="9">
        <v>3470.370973</v>
      </c>
      <c r="FL545" t="s">
        <v>113</v>
      </c>
      <c r="FM545" t="s">
        <v>113</v>
      </c>
    </row>
    <row r="546" spans="116:169">
      <c r="DL546">
        <v>0</v>
      </c>
      <c r="DM546">
        <v>0.87892999999999999</v>
      </c>
      <c r="DN546">
        <v>5.6699999999999997E-3</v>
      </c>
      <c r="DO546">
        <v>4.9800000000000001E-3</v>
      </c>
      <c r="DP546">
        <v>4.13E-3</v>
      </c>
      <c r="DQ546">
        <v>9.0000000000000006E-5</v>
      </c>
      <c r="DR546">
        <v>1E-4</v>
      </c>
      <c r="DS546">
        <v>4.2500000000000003E-3</v>
      </c>
      <c r="DT546">
        <v>1.191E-2</v>
      </c>
      <c r="DU546">
        <v>5.5999999999999995E-4</v>
      </c>
      <c r="DV546">
        <v>1.3220000000000001E-2</v>
      </c>
      <c r="DW546">
        <v>7.6170000000000002E-2</v>
      </c>
      <c r="DX546">
        <v>0</v>
      </c>
      <c r="DY546">
        <v>3295.32584</v>
      </c>
      <c r="DZ546">
        <v>21.616399999999999</v>
      </c>
      <c r="EA546">
        <v>19.253530000000001</v>
      </c>
      <c r="EB546">
        <v>16.188700000000001</v>
      </c>
      <c r="EC546">
        <v>0.33681</v>
      </c>
      <c r="ED546">
        <v>0.37062</v>
      </c>
      <c r="EE546">
        <v>16.85388</v>
      </c>
      <c r="EF546">
        <v>45.393129999999999</v>
      </c>
      <c r="EG546">
        <v>2.2532000000000001</v>
      </c>
      <c r="EH546">
        <v>54.035269999999997</v>
      </c>
      <c r="EI546">
        <v>306.63110999999998</v>
      </c>
      <c r="EJ546">
        <v>0</v>
      </c>
      <c r="EK546">
        <v>54.947801839999997</v>
      </c>
      <c r="EL546">
        <v>4.5265425999999997E-2</v>
      </c>
      <c r="EM546">
        <v>2.7201899000000002E-2</v>
      </c>
      <c r="EN546">
        <v>1.1798451E-2</v>
      </c>
      <c r="EO546">
        <v>0</v>
      </c>
      <c r="EP546">
        <v>0</v>
      </c>
      <c r="EQ546">
        <v>0</v>
      </c>
      <c r="ER546">
        <v>0</v>
      </c>
      <c r="ES546">
        <v>0</v>
      </c>
      <c r="ET546">
        <v>0</v>
      </c>
      <c r="EU546">
        <v>0</v>
      </c>
      <c r="EV546">
        <v>0</v>
      </c>
      <c r="EW546">
        <v>44.744805820000003</v>
      </c>
      <c r="EX546">
        <v>3.8339339E-2</v>
      </c>
      <c r="EY546">
        <v>2.3545706999999999E-2</v>
      </c>
      <c r="EZ546">
        <v>1.0473863E-2</v>
      </c>
      <c r="FA546">
        <v>0</v>
      </c>
      <c r="FB546">
        <v>0</v>
      </c>
      <c r="FC546">
        <v>0</v>
      </c>
      <c r="FD546">
        <v>0</v>
      </c>
      <c r="FE546">
        <v>0</v>
      </c>
      <c r="FF546">
        <v>0</v>
      </c>
      <c r="FG546">
        <v>0</v>
      </c>
      <c r="FH546">
        <v>0.89380000000000004</v>
      </c>
      <c r="FI546" t="s">
        <v>113</v>
      </c>
      <c r="FJ546" t="s">
        <v>113</v>
      </c>
      <c r="FK546" s="9">
        <v>3352.7212679999998</v>
      </c>
      <c r="FL546" t="s">
        <v>113</v>
      </c>
      <c r="FM546" t="s">
        <v>113</v>
      </c>
    </row>
    <row r="547" spans="116:169">
      <c r="DL547">
        <v>0</v>
      </c>
      <c r="DM547">
        <v>0.86345000000000005</v>
      </c>
      <c r="DN547">
        <v>4.7499999999999999E-3</v>
      </c>
      <c r="DO547">
        <v>5.1799999999999997E-3</v>
      </c>
      <c r="DP547">
        <v>4.3699999999999998E-3</v>
      </c>
      <c r="DQ547">
        <v>9.0000000000000006E-5</v>
      </c>
      <c r="DR547">
        <v>1E-4</v>
      </c>
      <c r="DS547">
        <v>4.1799999999999997E-3</v>
      </c>
      <c r="DT547">
        <v>1.1690000000000001E-2</v>
      </c>
      <c r="DU547">
        <v>6.6E-4</v>
      </c>
      <c r="DV547">
        <v>1.7469999999999999E-2</v>
      </c>
      <c r="DW547">
        <v>8.8080000000000006E-2</v>
      </c>
      <c r="DX547">
        <v>0</v>
      </c>
      <c r="DY547">
        <v>3182.71434</v>
      </c>
      <c r="DZ547">
        <v>17.80846</v>
      </c>
      <c r="EA547">
        <v>19.693739999999998</v>
      </c>
      <c r="EB547">
        <v>16.87359</v>
      </c>
      <c r="EC547">
        <v>0.34103</v>
      </c>
      <c r="ED547">
        <v>0.36203999999999997</v>
      </c>
      <c r="EE547">
        <v>16.317049999999998</v>
      </c>
      <c r="EF547">
        <v>43.814929999999997</v>
      </c>
      <c r="EG547">
        <v>2.6238199999999998</v>
      </c>
      <c r="EH547">
        <v>70.889150000000001</v>
      </c>
      <c r="EI547">
        <v>352.02424000000002</v>
      </c>
      <c r="EJ547">
        <v>0</v>
      </c>
      <c r="EK547">
        <v>54.707367040000001</v>
      </c>
      <c r="EL547">
        <v>4.7910638999999998E-2</v>
      </c>
      <c r="EM547">
        <v>2.8999081999999999E-2</v>
      </c>
      <c r="EN547">
        <v>1.1812928E-2</v>
      </c>
      <c r="EO547">
        <v>0</v>
      </c>
      <c r="EP547">
        <v>0</v>
      </c>
      <c r="EQ547">
        <v>0</v>
      </c>
      <c r="ER547">
        <v>0</v>
      </c>
      <c r="ES547">
        <v>0</v>
      </c>
      <c r="ET547">
        <v>0</v>
      </c>
      <c r="EU547">
        <v>0</v>
      </c>
      <c r="EV547">
        <v>0</v>
      </c>
      <c r="EW547">
        <v>43.244067280000003</v>
      </c>
      <c r="EX547">
        <v>3.9410490999999999E-2</v>
      </c>
      <c r="EY547">
        <v>2.4386010999999999E-2</v>
      </c>
      <c r="EZ547">
        <v>1.019348E-2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0</v>
      </c>
      <c r="FH547">
        <v>0.87784300000000004</v>
      </c>
      <c r="FI547" t="s">
        <v>113</v>
      </c>
      <c r="FJ547" t="s">
        <v>113</v>
      </c>
      <c r="FK547" s="9">
        <v>3237.4311590000002</v>
      </c>
      <c r="FL547" t="s">
        <v>113</v>
      </c>
      <c r="FM547" t="s">
        <v>113</v>
      </c>
    </row>
    <row r="548" spans="116:169">
      <c r="DL548">
        <v>0</v>
      </c>
      <c r="DM548">
        <v>0.84730000000000005</v>
      </c>
      <c r="DN548">
        <v>5.4299999999999999E-3</v>
      </c>
      <c r="DO548">
        <v>4.5199999999999997E-3</v>
      </c>
      <c r="DP548">
        <v>4.5100000000000001E-3</v>
      </c>
      <c r="DQ548">
        <v>9.0000000000000006E-5</v>
      </c>
      <c r="DR548">
        <v>9.0000000000000006E-5</v>
      </c>
      <c r="DS548">
        <v>4.4299999999999999E-3</v>
      </c>
      <c r="DT548">
        <v>1.146E-2</v>
      </c>
      <c r="DU548">
        <v>7.5000000000000002E-4</v>
      </c>
      <c r="DV548">
        <v>2.164E-2</v>
      </c>
      <c r="DW548">
        <v>9.9760000000000001E-2</v>
      </c>
      <c r="DX548">
        <v>0</v>
      </c>
      <c r="DY548">
        <v>3068.91138</v>
      </c>
      <c r="DZ548">
        <v>20.012820000000001</v>
      </c>
      <c r="EA548">
        <v>16.911390000000001</v>
      </c>
      <c r="EB548">
        <v>17.134139999999999</v>
      </c>
      <c r="EC548">
        <v>0.32195000000000001</v>
      </c>
      <c r="ED548">
        <v>0.34799000000000002</v>
      </c>
      <c r="EE548">
        <v>17.053909999999998</v>
      </c>
      <c r="EF548">
        <v>42.254019999999997</v>
      </c>
      <c r="EG548">
        <v>2.9858600000000002</v>
      </c>
      <c r="EH548">
        <v>87.206199999999995</v>
      </c>
      <c r="EI548">
        <v>395.83917000000002</v>
      </c>
      <c r="EJ548">
        <v>0</v>
      </c>
      <c r="EK548">
        <v>54.395438660000003</v>
      </c>
      <c r="EL548">
        <v>4.4832912000000003E-2</v>
      </c>
      <c r="EM548">
        <v>3.0615999000000001E-2</v>
      </c>
      <c r="EN548">
        <v>1.2670687E-2</v>
      </c>
      <c r="EO548">
        <v>0</v>
      </c>
      <c r="EP548">
        <v>0</v>
      </c>
      <c r="EQ548">
        <v>0</v>
      </c>
      <c r="ER548">
        <v>0</v>
      </c>
      <c r="ES548">
        <v>0</v>
      </c>
      <c r="ET548">
        <v>0</v>
      </c>
      <c r="EU548">
        <v>0</v>
      </c>
      <c r="EV548">
        <v>0</v>
      </c>
      <c r="EW548">
        <v>41.716784789999998</v>
      </c>
      <c r="EX548">
        <v>3.5850808999999997E-2</v>
      </c>
      <c r="EY548">
        <v>2.5005177999999999E-2</v>
      </c>
      <c r="EZ548">
        <v>1.0623255999999999E-2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0</v>
      </c>
      <c r="FH548">
        <v>0.86185400000000001</v>
      </c>
      <c r="FI548" t="s">
        <v>113</v>
      </c>
      <c r="FJ548" t="s">
        <v>113</v>
      </c>
      <c r="FK548" s="9">
        <v>3123.2916789999999</v>
      </c>
      <c r="FL548" t="s">
        <v>113</v>
      </c>
      <c r="FM548" t="s">
        <v>113</v>
      </c>
    </row>
    <row r="549" spans="116:169">
      <c r="DL549">
        <v>0</v>
      </c>
      <c r="DM549">
        <v>0.83296000000000003</v>
      </c>
      <c r="DN549">
        <v>3.9899999999999996E-3</v>
      </c>
      <c r="DO549">
        <v>4.9500000000000004E-3</v>
      </c>
      <c r="DP549">
        <v>4.0200000000000001E-3</v>
      </c>
      <c r="DQ549">
        <v>9.0000000000000006E-5</v>
      </c>
      <c r="DR549">
        <v>9.0000000000000006E-5</v>
      </c>
      <c r="DS549">
        <v>4.47E-3</v>
      </c>
      <c r="DT549">
        <v>1.128E-2</v>
      </c>
      <c r="DU549">
        <v>8.4000000000000003E-4</v>
      </c>
      <c r="DV549">
        <v>2.6079999999999999E-2</v>
      </c>
      <c r="DW549">
        <v>0.11122</v>
      </c>
      <c r="DX549">
        <v>0</v>
      </c>
      <c r="DY549">
        <v>2962.9031300000001</v>
      </c>
      <c r="DZ549">
        <v>14.43281</v>
      </c>
      <c r="EA549">
        <v>18.19537</v>
      </c>
      <c r="EB549">
        <v>15.00808</v>
      </c>
      <c r="EC549">
        <v>0.32091999999999998</v>
      </c>
      <c r="ED549">
        <v>0.34059</v>
      </c>
      <c r="EE549">
        <v>16.952159999999999</v>
      </c>
      <c r="EF549">
        <v>40.859729999999999</v>
      </c>
      <c r="EG549">
        <v>3.33386</v>
      </c>
      <c r="EH549">
        <v>104.26011</v>
      </c>
      <c r="EI549">
        <v>438.09318999999999</v>
      </c>
      <c r="EJ549">
        <v>0</v>
      </c>
      <c r="EK549">
        <v>54.190524109999998</v>
      </c>
      <c r="EL549">
        <v>4.7197929999999999E-2</v>
      </c>
      <c r="EM549">
        <v>2.7914042E-2</v>
      </c>
      <c r="EN549">
        <v>1.3246384999999999E-2</v>
      </c>
      <c r="EO549">
        <v>0</v>
      </c>
      <c r="EP549">
        <v>0</v>
      </c>
      <c r="EQ549">
        <v>0</v>
      </c>
      <c r="ER549">
        <v>0</v>
      </c>
      <c r="ES549">
        <v>0</v>
      </c>
      <c r="ET549">
        <v>0</v>
      </c>
      <c r="EU549">
        <v>0</v>
      </c>
      <c r="EV549">
        <v>0</v>
      </c>
      <c r="EW549">
        <v>40.300550469999997</v>
      </c>
      <c r="EX549">
        <v>3.6586832999999999E-2</v>
      </c>
      <c r="EY549">
        <v>2.2140109000000002E-2</v>
      </c>
      <c r="EZ549">
        <v>1.07857E-2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0</v>
      </c>
      <c r="FH549">
        <v>0.84600699999999995</v>
      </c>
      <c r="FI549" t="s">
        <v>113</v>
      </c>
      <c r="FJ549" t="s">
        <v>113</v>
      </c>
      <c r="FK549" s="9">
        <v>3010.860314</v>
      </c>
      <c r="FL549" t="s">
        <v>113</v>
      </c>
      <c r="FM549" t="s">
        <v>113</v>
      </c>
    </row>
    <row r="550" spans="116:169">
      <c r="DL550">
        <v>0</v>
      </c>
      <c r="DM550">
        <v>0.81850000000000001</v>
      </c>
      <c r="DN550">
        <v>3.9899999999999996E-3</v>
      </c>
      <c r="DO550">
        <v>3.9300000000000003E-3</v>
      </c>
      <c r="DP550">
        <v>4.2900000000000004E-3</v>
      </c>
      <c r="DQ550">
        <v>8.0000000000000007E-5</v>
      </c>
      <c r="DR550">
        <v>9.0000000000000006E-5</v>
      </c>
      <c r="DS550">
        <v>4.0400000000000002E-3</v>
      </c>
      <c r="DT550">
        <v>1.1089999999999999E-2</v>
      </c>
      <c r="DU550">
        <v>9.3999999999999997E-4</v>
      </c>
      <c r="DV550">
        <v>3.0550000000000001E-2</v>
      </c>
      <c r="DW550">
        <v>0.1225</v>
      </c>
      <c r="DX550">
        <v>0</v>
      </c>
      <c r="DY550">
        <v>2857.61625</v>
      </c>
      <c r="DZ550">
        <v>14.18352</v>
      </c>
      <c r="EA550">
        <v>14.190149999999999</v>
      </c>
      <c r="EB550">
        <v>15.754759999999999</v>
      </c>
      <c r="EC550">
        <v>0.28364</v>
      </c>
      <c r="ED550">
        <v>0.31913000000000002</v>
      </c>
      <c r="EE550">
        <v>15.041880000000001</v>
      </c>
      <c r="EF550">
        <v>39.439340000000001</v>
      </c>
      <c r="EG550">
        <v>3.6744500000000002</v>
      </c>
      <c r="EH550">
        <v>121.21227</v>
      </c>
      <c r="EI550">
        <v>478.95292000000001</v>
      </c>
      <c r="EJ550">
        <v>0</v>
      </c>
      <c r="EK550">
        <v>53.948714129999999</v>
      </c>
      <c r="EL550">
        <v>4.1094516999999997E-2</v>
      </c>
      <c r="EM550">
        <v>2.9882769999999999E-2</v>
      </c>
      <c r="EN550">
        <v>1.1960257E-2</v>
      </c>
      <c r="EO550">
        <v>0</v>
      </c>
      <c r="EP550">
        <v>0</v>
      </c>
      <c r="EQ550">
        <v>0</v>
      </c>
      <c r="ER550">
        <v>0</v>
      </c>
      <c r="ES550">
        <v>0</v>
      </c>
      <c r="ET550">
        <v>0</v>
      </c>
      <c r="EU550">
        <v>0</v>
      </c>
      <c r="EV550">
        <v>0</v>
      </c>
      <c r="EW550">
        <v>38.883529510000002</v>
      </c>
      <c r="EX550">
        <v>3.0954295999999999E-2</v>
      </c>
      <c r="EY550">
        <v>2.2986639E-2</v>
      </c>
      <c r="EZ550">
        <v>9.4531530000000006E-3</v>
      </c>
      <c r="FA550">
        <v>0</v>
      </c>
      <c r="FB550">
        <v>0</v>
      </c>
      <c r="FC550">
        <v>0</v>
      </c>
      <c r="FD550">
        <v>0</v>
      </c>
      <c r="FE550">
        <v>0</v>
      </c>
      <c r="FF550">
        <v>0</v>
      </c>
      <c r="FG550">
        <v>0</v>
      </c>
      <c r="FH550">
        <v>0.83079099999999995</v>
      </c>
      <c r="FI550" t="s">
        <v>113</v>
      </c>
      <c r="FJ550" t="s">
        <v>113</v>
      </c>
      <c r="FK550" s="9">
        <v>2902.0283159999999</v>
      </c>
      <c r="FL550" t="s">
        <v>113</v>
      </c>
      <c r="FM550" t="s">
        <v>113</v>
      </c>
    </row>
    <row r="551" spans="116:169">
      <c r="DL551">
        <v>0</v>
      </c>
      <c r="DM551">
        <v>0.80381000000000002</v>
      </c>
      <c r="DN551">
        <v>4.3E-3</v>
      </c>
      <c r="DO551">
        <v>3.8400000000000001E-3</v>
      </c>
      <c r="DP551">
        <v>3.5100000000000001E-3</v>
      </c>
      <c r="DQ551">
        <v>6.9999999999999994E-5</v>
      </c>
      <c r="DR551">
        <v>9.0000000000000006E-5</v>
      </c>
      <c r="DS551">
        <v>4.2599999999999999E-3</v>
      </c>
      <c r="DT551">
        <v>1.091E-2</v>
      </c>
      <c r="DU551">
        <v>1.0300000000000001E-3</v>
      </c>
      <c r="DV551">
        <v>3.4590000000000003E-2</v>
      </c>
      <c r="DW551">
        <v>0.13358999999999999</v>
      </c>
      <c r="DX551">
        <v>0</v>
      </c>
      <c r="DY551">
        <v>2752.7352099999998</v>
      </c>
      <c r="DZ551">
        <v>15.007099999999999</v>
      </c>
      <c r="EA551">
        <v>13.62574</v>
      </c>
      <c r="EB551">
        <v>12.630699999999999</v>
      </c>
      <c r="EC551">
        <v>0.26462999999999998</v>
      </c>
      <c r="ED551">
        <v>0.30764999999999998</v>
      </c>
      <c r="EE551">
        <v>15.608549999999999</v>
      </c>
      <c r="EF551">
        <v>38.093449999999997</v>
      </c>
      <c r="EG551">
        <v>3.9935700000000001</v>
      </c>
      <c r="EH551">
        <v>136.25415000000001</v>
      </c>
      <c r="EI551">
        <v>518.39225999999996</v>
      </c>
      <c r="EJ551">
        <v>0</v>
      </c>
      <c r="EK551">
        <v>53.678045269999998</v>
      </c>
      <c r="EL551">
        <v>3.8940741000000001E-2</v>
      </c>
      <c r="EM551">
        <v>2.5354227E-2</v>
      </c>
      <c r="EN551">
        <v>1.2936102E-2</v>
      </c>
      <c r="EO551">
        <v>0</v>
      </c>
      <c r="EP551">
        <v>0</v>
      </c>
      <c r="EQ551">
        <v>0</v>
      </c>
      <c r="ER551">
        <v>0</v>
      </c>
      <c r="ES551">
        <v>0</v>
      </c>
      <c r="ET551">
        <v>0</v>
      </c>
      <c r="EU551">
        <v>0</v>
      </c>
      <c r="EV551">
        <v>0</v>
      </c>
      <c r="EW551">
        <v>37.473543579999998</v>
      </c>
      <c r="EX551">
        <v>2.8421333999999999E-2</v>
      </c>
      <c r="EY551">
        <v>1.892632E-2</v>
      </c>
      <c r="EZ551">
        <v>9.9198859999999993E-3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0</v>
      </c>
      <c r="FH551">
        <v>0.81553100000000001</v>
      </c>
      <c r="FI551" t="s">
        <v>113</v>
      </c>
      <c r="FJ551" t="s">
        <v>113</v>
      </c>
      <c r="FK551" s="9">
        <v>2794.2633900000001</v>
      </c>
      <c r="FL551" t="s">
        <v>113</v>
      </c>
      <c r="FM551" t="s">
        <v>113</v>
      </c>
    </row>
    <row r="552" spans="116:169">
      <c r="DL552">
        <v>0</v>
      </c>
      <c r="DM552">
        <v>0.79005000000000003</v>
      </c>
      <c r="DN552">
        <v>3.6600000000000001E-3</v>
      </c>
      <c r="DO552">
        <v>4.0400000000000002E-3</v>
      </c>
      <c r="DP552">
        <v>3.4099999999999998E-3</v>
      </c>
      <c r="DQ552">
        <v>6.9999999999999994E-5</v>
      </c>
      <c r="DR552">
        <v>8.0000000000000007E-5</v>
      </c>
      <c r="DS552">
        <v>3.5100000000000001E-3</v>
      </c>
      <c r="DT552">
        <v>1.0699999999999999E-2</v>
      </c>
      <c r="DU552">
        <v>1.1100000000000001E-3</v>
      </c>
      <c r="DV552">
        <v>3.8859999999999999E-2</v>
      </c>
      <c r="DW552">
        <v>0.14449999999999999</v>
      </c>
      <c r="DX552">
        <v>0</v>
      </c>
      <c r="DY552">
        <v>2652.2497400000002</v>
      </c>
      <c r="DZ552">
        <v>12.5456</v>
      </c>
      <c r="EA552">
        <v>14.06575</v>
      </c>
      <c r="EB552">
        <v>12.049939999999999</v>
      </c>
      <c r="EC552">
        <v>0.25169000000000002</v>
      </c>
      <c r="ED552">
        <v>0.29329</v>
      </c>
      <c r="EE552">
        <v>12.62092</v>
      </c>
      <c r="EF552">
        <v>36.648139999999998</v>
      </c>
      <c r="EG552">
        <v>4.3012300000000003</v>
      </c>
      <c r="EH552">
        <v>151.86269999999999</v>
      </c>
      <c r="EI552">
        <v>556.48571000000004</v>
      </c>
      <c r="EJ552">
        <v>0</v>
      </c>
      <c r="EK552">
        <v>53.463467819999998</v>
      </c>
      <c r="EL552">
        <v>3.9817466000000003E-2</v>
      </c>
      <c r="EM552">
        <v>2.4327841999999999E-2</v>
      </c>
      <c r="EN552">
        <v>1.0705620000000001E-2</v>
      </c>
      <c r="EO552">
        <v>0</v>
      </c>
      <c r="EP552">
        <v>0</v>
      </c>
      <c r="EQ552">
        <v>0</v>
      </c>
      <c r="ER552">
        <v>0</v>
      </c>
      <c r="ES552">
        <v>0</v>
      </c>
      <c r="ET552">
        <v>0</v>
      </c>
      <c r="EU552">
        <v>0</v>
      </c>
      <c r="EV552">
        <v>0</v>
      </c>
      <c r="EW552">
        <v>36.129870709999999</v>
      </c>
      <c r="EX552">
        <v>2.8123820000000001E-2</v>
      </c>
      <c r="EY552">
        <v>1.7594379E-2</v>
      </c>
      <c r="EZ552">
        <v>7.9607399999999991E-3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0</v>
      </c>
      <c r="FH552">
        <v>0.80123299999999997</v>
      </c>
      <c r="FI552" t="s">
        <v>113</v>
      </c>
      <c r="FJ552" t="s">
        <v>113</v>
      </c>
      <c r="FK552" s="9">
        <v>2691.1627229999999</v>
      </c>
      <c r="FL552" t="s">
        <v>113</v>
      </c>
      <c r="FM552" t="s">
        <v>113</v>
      </c>
    </row>
    <row r="553" spans="116:169">
      <c r="DL553">
        <v>0</v>
      </c>
      <c r="DM553">
        <v>0.77597000000000005</v>
      </c>
      <c r="DN553">
        <v>4.0400000000000002E-3</v>
      </c>
      <c r="DO553">
        <v>3.5899999999999999E-3</v>
      </c>
      <c r="DP553">
        <v>3.5400000000000002E-3</v>
      </c>
      <c r="DQ553">
        <v>6.9999999999999994E-5</v>
      </c>
      <c r="DR553">
        <v>8.0000000000000007E-5</v>
      </c>
      <c r="DS553">
        <v>3.4399999999999999E-3</v>
      </c>
      <c r="DT553">
        <v>1.0500000000000001E-2</v>
      </c>
      <c r="DU553">
        <v>1.1999999999999999E-3</v>
      </c>
      <c r="DV553">
        <v>4.2369999999999998E-2</v>
      </c>
      <c r="DW553">
        <v>0.1552</v>
      </c>
      <c r="DX553">
        <v>0</v>
      </c>
      <c r="DY553">
        <v>2551.8814600000001</v>
      </c>
      <c r="DZ553">
        <v>13.54543</v>
      </c>
      <c r="EA553">
        <v>12.24821</v>
      </c>
      <c r="EB553">
        <v>12.288539999999999</v>
      </c>
      <c r="EC553">
        <v>0.23526</v>
      </c>
      <c r="ED553">
        <v>0.27989999999999998</v>
      </c>
      <c r="EE553">
        <v>12.147500000000001</v>
      </c>
      <c r="EF553">
        <v>35.256329999999998</v>
      </c>
      <c r="EG553">
        <v>4.5945200000000002</v>
      </c>
      <c r="EH553">
        <v>164.48362</v>
      </c>
      <c r="EI553">
        <v>593.13383999999996</v>
      </c>
      <c r="EJ553">
        <v>0</v>
      </c>
      <c r="EK553">
        <v>53.206742849999998</v>
      </c>
      <c r="EL553">
        <v>3.7269661000000003E-2</v>
      </c>
      <c r="EM553">
        <v>2.5544341000000002E-2</v>
      </c>
      <c r="EN553">
        <v>1.0541227E-2</v>
      </c>
      <c r="EO553">
        <v>0</v>
      </c>
      <c r="EP553">
        <v>0</v>
      </c>
      <c r="EQ553">
        <v>0</v>
      </c>
      <c r="ER553">
        <v>0</v>
      </c>
      <c r="ES553">
        <v>0</v>
      </c>
      <c r="ET553">
        <v>0</v>
      </c>
      <c r="EU553">
        <v>0</v>
      </c>
      <c r="EV553">
        <v>0</v>
      </c>
      <c r="EW553">
        <v>34.783839530000002</v>
      </c>
      <c r="EX553">
        <v>2.5512272999999999E-2</v>
      </c>
      <c r="EY553">
        <v>1.7891323000000001E-2</v>
      </c>
      <c r="EZ553">
        <v>7.5968069999999997E-3</v>
      </c>
      <c r="FA553">
        <v>0</v>
      </c>
      <c r="FB553">
        <v>0</v>
      </c>
      <c r="FC553">
        <v>0</v>
      </c>
      <c r="FD553">
        <v>0</v>
      </c>
      <c r="FE553">
        <v>0</v>
      </c>
      <c r="FF553">
        <v>0</v>
      </c>
      <c r="FG553">
        <v>0</v>
      </c>
      <c r="FH553">
        <v>0.78720500000000004</v>
      </c>
      <c r="FI553" t="s">
        <v>113</v>
      </c>
      <c r="FJ553" t="s">
        <v>113</v>
      </c>
      <c r="FK553" s="9">
        <v>2590.198895</v>
      </c>
      <c r="FL553" t="s">
        <v>113</v>
      </c>
      <c r="FM553" t="s">
        <v>113</v>
      </c>
    </row>
    <row r="554" spans="116:169">
      <c r="DL554">
        <v>0</v>
      </c>
      <c r="DM554">
        <v>0.76214000000000004</v>
      </c>
      <c r="DN554">
        <v>4.0499999999999998E-3</v>
      </c>
      <c r="DO554">
        <v>3.81E-3</v>
      </c>
      <c r="DP554">
        <v>3.2000000000000002E-3</v>
      </c>
      <c r="DQ554">
        <v>6.9999999999999994E-5</v>
      </c>
      <c r="DR554">
        <v>8.0000000000000007E-5</v>
      </c>
      <c r="DS554">
        <v>3.5500000000000002E-3</v>
      </c>
      <c r="DT554">
        <v>1.031E-2</v>
      </c>
      <c r="DU554">
        <v>1.2800000000000001E-3</v>
      </c>
      <c r="DV554">
        <v>4.5809999999999997E-2</v>
      </c>
      <c r="DW554">
        <v>0.16569999999999999</v>
      </c>
      <c r="DX554">
        <v>0</v>
      </c>
      <c r="DY554">
        <v>2453.5191399999999</v>
      </c>
      <c r="DZ554">
        <v>13.31452</v>
      </c>
      <c r="EA554">
        <v>12.748670000000001</v>
      </c>
      <c r="EB554">
        <v>10.88696</v>
      </c>
      <c r="EC554">
        <v>0.23182</v>
      </c>
      <c r="ED554">
        <v>0.27200999999999997</v>
      </c>
      <c r="EE554">
        <v>12.287470000000001</v>
      </c>
      <c r="EF554">
        <v>33.909239999999997</v>
      </c>
      <c r="EG554">
        <v>4.8744199999999998</v>
      </c>
      <c r="EH554">
        <v>176.63112000000001</v>
      </c>
      <c r="EI554">
        <v>628.39017000000001</v>
      </c>
      <c r="EJ554">
        <v>0</v>
      </c>
      <c r="EK554">
        <v>52.955795889999997</v>
      </c>
      <c r="EL554">
        <v>3.8539427000000001E-2</v>
      </c>
      <c r="EM554">
        <v>2.3627235999999999E-2</v>
      </c>
      <c r="EN554">
        <v>1.1096106E-2</v>
      </c>
      <c r="EO554">
        <v>0</v>
      </c>
      <c r="EP554">
        <v>0</v>
      </c>
      <c r="EQ554">
        <v>0</v>
      </c>
      <c r="ER554">
        <v>0</v>
      </c>
      <c r="ES554">
        <v>0</v>
      </c>
      <c r="ET554">
        <v>0</v>
      </c>
      <c r="EU554">
        <v>0</v>
      </c>
      <c r="EV554">
        <v>0</v>
      </c>
      <c r="EW554">
        <v>33.468174390000001</v>
      </c>
      <c r="EX554">
        <v>2.5505064000000001E-2</v>
      </c>
      <c r="EY554">
        <v>1.60264E-2</v>
      </c>
      <c r="EZ554">
        <v>7.7456290000000004E-3</v>
      </c>
      <c r="FA554">
        <v>0</v>
      </c>
      <c r="FB554">
        <v>0</v>
      </c>
      <c r="FC554">
        <v>0</v>
      </c>
      <c r="FD554">
        <v>0</v>
      </c>
      <c r="FE554">
        <v>0</v>
      </c>
      <c r="FF554">
        <v>0</v>
      </c>
      <c r="FG554">
        <v>0</v>
      </c>
      <c r="FH554">
        <v>0.77326399999999995</v>
      </c>
      <c r="FI554" t="s">
        <v>113</v>
      </c>
      <c r="FJ554" t="s">
        <v>113</v>
      </c>
      <c r="FK554" s="9">
        <v>2490.701106</v>
      </c>
      <c r="FL554" t="s">
        <v>113</v>
      </c>
      <c r="FM554" t="s">
        <v>113</v>
      </c>
    </row>
    <row r="555" spans="116:169">
      <c r="DL555">
        <v>0</v>
      </c>
      <c r="DM555">
        <v>0.74846999999999997</v>
      </c>
      <c r="DN555">
        <v>4.0899999999999999E-3</v>
      </c>
      <c r="DO555">
        <v>3.8300000000000001E-3</v>
      </c>
      <c r="DP555">
        <v>3.3500000000000001E-3</v>
      </c>
      <c r="DQ555">
        <v>6.9999999999999994E-5</v>
      </c>
      <c r="DR555">
        <v>8.0000000000000007E-5</v>
      </c>
      <c r="DS555">
        <v>3.2499999999999999E-3</v>
      </c>
      <c r="DT555">
        <v>1.013E-2</v>
      </c>
      <c r="DU555">
        <v>1.3600000000000001E-3</v>
      </c>
      <c r="DV555">
        <v>4.9360000000000001E-2</v>
      </c>
      <c r="DW555">
        <v>0.17601</v>
      </c>
      <c r="DX555">
        <v>0</v>
      </c>
      <c r="DY555">
        <v>2356.91183</v>
      </c>
      <c r="DZ555">
        <v>13.16389</v>
      </c>
      <c r="EA555">
        <v>12.53176</v>
      </c>
      <c r="EB555">
        <v>11.19308</v>
      </c>
      <c r="EC555">
        <v>0.22520999999999999</v>
      </c>
      <c r="ED555">
        <v>0.26091999999999999</v>
      </c>
      <c r="EE555">
        <v>11.0159</v>
      </c>
      <c r="EF555">
        <v>32.622030000000002</v>
      </c>
      <c r="EG555">
        <v>5.1464299999999996</v>
      </c>
      <c r="EH555">
        <v>188.9186</v>
      </c>
      <c r="EI555">
        <v>662.29942000000005</v>
      </c>
      <c r="EJ555">
        <v>0</v>
      </c>
      <c r="EK555">
        <v>52.702246969999997</v>
      </c>
      <c r="EL555">
        <v>3.9352032000000002E-2</v>
      </c>
      <c r="EM555">
        <v>2.4726839E-2</v>
      </c>
      <c r="EN555">
        <v>1.0162502E-2</v>
      </c>
      <c r="EO555">
        <v>0</v>
      </c>
      <c r="EP555">
        <v>0</v>
      </c>
      <c r="EQ555">
        <v>0</v>
      </c>
      <c r="ER555">
        <v>0</v>
      </c>
      <c r="ES555">
        <v>0</v>
      </c>
      <c r="ET555">
        <v>0</v>
      </c>
      <c r="EU555">
        <v>0</v>
      </c>
      <c r="EV555">
        <v>0</v>
      </c>
      <c r="EW555">
        <v>32.177004879999998</v>
      </c>
      <c r="EX555">
        <v>2.5179328000000001E-2</v>
      </c>
      <c r="EY555">
        <v>1.6220308999999999E-2</v>
      </c>
      <c r="EZ555">
        <v>6.8670090000000003E-3</v>
      </c>
      <c r="FA555">
        <v>0</v>
      </c>
      <c r="FB555">
        <v>0</v>
      </c>
      <c r="FC555">
        <v>0</v>
      </c>
      <c r="FD555">
        <v>0</v>
      </c>
      <c r="FE555">
        <v>0</v>
      </c>
      <c r="FF555">
        <v>0</v>
      </c>
      <c r="FG555">
        <v>0</v>
      </c>
      <c r="FH555">
        <v>0.75980499999999995</v>
      </c>
      <c r="FI555" t="s">
        <v>113</v>
      </c>
      <c r="FJ555" t="s">
        <v>113</v>
      </c>
      <c r="FK555" s="9">
        <v>2394.025772</v>
      </c>
      <c r="FL555" t="s">
        <v>113</v>
      </c>
      <c r="FM555" t="s">
        <v>113</v>
      </c>
    </row>
    <row r="556" spans="116:169">
      <c r="DL556">
        <v>0</v>
      </c>
      <c r="DM556">
        <v>0.73509000000000002</v>
      </c>
      <c r="DN556">
        <v>4.0000000000000001E-3</v>
      </c>
      <c r="DO556">
        <v>3.8500000000000001E-3</v>
      </c>
      <c r="DP556">
        <v>3.3700000000000002E-3</v>
      </c>
      <c r="DQ556">
        <v>6.9999999999999994E-5</v>
      </c>
      <c r="DR556">
        <v>8.0000000000000007E-5</v>
      </c>
      <c r="DS556">
        <v>3.3899999999999998E-3</v>
      </c>
      <c r="DT556">
        <v>9.9699999999999997E-3</v>
      </c>
      <c r="DU556">
        <v>1.4400000000000001E-3</v>
      </c>
      <c r="DV556">
        <v>5.2609999999999997E-2</v>
      </c>
      <c r="DW556">
        <v>0.18614</v>
      </c>
      <c r="DX556">
        <v>0</v>
      </c>
      <c r="DY556">
        <v>2262.4279200000001</v>
      </c>
      <c r="DZ556">
        <v>12.59113</v>
      </c>
      <c r="EA556">
        <v>12.33333</v>
      </c>
      <c r="EB556">
        <v>11.01873</v>
      </c>
      <c r="EC556">
        <v>0.22302</v>
      </c>
      <c r="ED556">
        <v>0.25311</v>
      </c>
      <c r="EE556">
        <v>11.26413</v>
      </c>
      <c r="EF556">
        <v>31.385179999999998</v>
      </c>
      <c r="EG556">
        <v>5.4073500000000001</v>
      </c>
      <c r="EH556">
        <v>199.93450000000001</v>
      </c>
      <c r="EI556">
        <v>694.92143999999996</v>
      </c>
      <c r="EJ556">
        <v>0</v>
      </c>
      <c r="EK556">
        <v>52.452836499999997</v>
      </c>
      <c r="EL556">
        <v>4.0274587000000001E-2</v>
      </c>
      <c r="EM556">
        <v>2.5305277000000001E-2</v>
      </c>
      <c r="EN556">
        <v>1.0798670999999999E-2</v>
      </c>
      <c r="EO556">
        <v>0</v>
      </c>
      <c r="EP556">
        <v>0</v>
      </c>
      <c r="EQ556">
        <v>0</v>
      </c>
      <c r="ER556">
        <v>0</v>
      </c>
      <c r="ES556">
        <v>0</v>
      </c>
      <c r="ET556">
        <v>0</v>
      </c>
      <c r="EU556">
        <v>0</v>
      </c>
      <c r="EV556">
        <v>0</v>
      </c>
      <c r="EW556">
        <v>30.913957960000001</v>
      </c>
      <c r="EX556">
        <v>2.4901079E-2</v>
      </c>
      <c r="EY556">
        <v>1.6049996E-2</v>
      </c>
      <c r="EZ556">
        <v>7.0589290000000002E-3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0</v>
      </c>
      <c r="FG556">
        <v>0</v>
      </c>
      <c r="FH556">
        <v>0.74637299999999995</v>
      </c>
      <c r="FI556" t="s">
        <v>113</v>
      </c>
      <c r="FJ556" t="s">
        <v>113</v>
      </c>
      <c r="FK556" s="9">
        <v>2298.5941309999998</v>
      </c>
      <c r="FL556" t="s">
        <v>113</v>
      </c>
      <c r="FM556" t="s">
        <v>113</v>
      </c>
    </row>
    <row r="557" spans="116:169">
      <c r="DL557">
        <v>0</v>
      </c>
      <c r="DM557">
        <v>0.72152000000000005</v>
      </c>
      <c r="DN557">
        <v>4.3600000000000002E-3</v>
      </c>
      <c r="DO557">
        <v>3.7699999999999999E-3</v>
      </c>
      <c r="DP557">
        <v>3.3800000000000002E-3</v>
      </c>
      <c r="DQ557">
        <v>6.9999999999999994E-5</v>
      </c>
      <c r="DR557">
        <v>8.0000000000000007E-5</v>
      </c>
      <c r="DS557">
        <v>3.4199999999999999E-3</v>
      </c>
      <c r="DT557">
        <v>9.7699999999999992E-3</v>
      </c>
      <c r="DU557">
        <v>1.5200000000000001E-3</v>
      </c>
      <c r="DV557">
        <v>5.5989999999999998E-2</v>
      </c>
      <c r="DW557">
        <v>0.19611000000000001</v>
      </c>
      <c r="DX557">
        <v>0</v>
      </c>
      <c r="DY557">
        <v>2168.5896299999999</v>
      </c>
      <c r="DZ557">
        <v>13.423360000000001</v>
      </c>
      <c r="EA557">
        <v>11.83038</v>
      </c>
      <c r="EB557">
        <v>10.825889999999999</v>
      </c>
      <c r="EC557">
        <v>0.21640999999999999</v>
      </c>
      <c r="ED557">
        <v>0.24365000000000001</v>
      </c>
      <c r="EE557">
        <v>11.13186</v>
      </c>
      <c r="EF557">
        <v>30.0838</v>
      </c>
      <c r="EG557">
        <v>5.6604599999999996</v>
      </c>
      <c r="EH557">
        <v>211.19863000000001</v>
      </c>
      <c r="EI557">
        <v>726.30661999999995</v>
      </c>
      <c r="EJ557">
        <v>0</v>
      </c>
      <c r="EK557">
        <v>52.171939559999998</v>
      </c>
      <c r="EL557">
        <v>4.0424579000000002E-2</v>
      </c>
      <c r="EM557">
        <v>2.5783693E-2</v>
      </c>
      <c r="EN557">
        <v>1.0997178999999999E-2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29.658079069999999</v>
      </c>
      <c r="EX557">
        <v>2.4138914000000001E-2</v>
      </c>
      <c r="EY557">
        <v>1.5799403E-2</v>
      </c>
      <c r="EZ557">
        <v>6.9495499999999997E-3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0</v>
      </c>
      <c r="FG557">
        <v>0</v>
      </c>
      <c r="FH557">
        <v>0.73310399999999998</v>
      </c>
      <c r="FI557" t="s">
        <v>113</v>
      </c>
      <c r="FJ557" t="s">
        <v>113</v>
      </c>
      <c r="FK557" s="9">
        <v>2204.8856719999999</v>
      </c>
      <c r="FL557" t="s">
        <v>113</v>
      </c>
      <c r="FM557" t="s">
        <v>113</v>
      </c>
    </row>
    <row r="558" spans="116:169">
      <c r="DL558">
        <v>0</v>
      </c>
      <c r="DM558">
        <v>0.70801000000000003</v>
      </c>
      <c r="DN558">
        <v>4.5700000000000003E-3</v>
      </c>
      <c r="DO558">
        <v>4.0200000000000001E-3</v>
      </c>
      <c r="DP558">
        <v>3.3300000000000001E-3</v>
      </c>
      <c r="DQ558">
        <v>6.9999999999999994E-5</v>
      </c>
      <c r="DR558">
        <v>8.0000000000000007E-5</v>
      </c>
      <c r="DS558">
        <v>3.4399999999999999E-3</v>
      </c>
      <c r="DT558">
        <v>9.5899999999999996E-3</v>
      </c>
      <c r="DU558">
        <v>1.6000000000000001E-3</v>
      </c>
      <c r="DV558">
        <v>5.9409999999999998E-2</v>
      </c>
      <c r="DW558">
        <v>0.20588000000000001</v>
      </c>
      <c r="DX558">
        <v>0</v>
      </c>
      <c r="DY558">
        <v>2076.2134900000001</v>
      </c>
      <c r="DZ558">
        <v>13.730359999999999</v>
      </c>
      <c r="EA558">
        <v>12.312469999999999</v>
      </c>
      <c r="EB558">
        <v>10.430199999999999</v>
      </c>
      <c r="EC558">
        <v>0.21648000000000001</v>
      </c>
      <c r="ED558">
        <v>0.23630999999999999</v>
      </c>
      <c r="EE558">
        <v>10.949120000000001</v>
      </c>
      <c r="EF558">
        <v>28.834589999999999</v>
      </c>
      <c r="EG558">
        <v>5.9041199999999998</v>
      </c>
      <c r="EH558">
        <v>222.33049</v>
      </c>
      <c r="EI558">
        <v>756.39041999999995</v>
      </c>
      <c r="EJ558">
        <v>0</v>
      </c>
      <c r="EK558">
        <v>51.88295214</v>
      </c>
      <c r="EL558">
        <v>4.2789766E-2</v>
      </c>
      <c r="EM558">
        <v>2.572675E-2</v>
      </c>
      <c r="EN558">
        <v>1.1185412E-2</v>
      </c>
      <c r="EO558">
        <v>0</v>
      </c>
      <c r="EP558">
        <v>0</v>
      </c>
      <c r="EQ558">
        <v>0</v>
      </c>
      <c r="ER558">
        <v>0</v>
      </c>
      <c r="ES558">
        <v>0</v>
      </c>
      <c r="ET558">
        <v>0</v>
      </c>
      <c r="EU558">
        <v>0</v>
      </c>
      <c r="EV558">
        <v>0</v>
      </c>
      <c r="EW558">
        <v>28.423836229999999</v>
      </c>
      <c r="EX558">
        <v>2.4635581E-2</v>
      </c>
      <c r="EY558">
        <v>1.5219837E-2</v>
      </c>
      <c r="EZ558">
        <v>6.8284670000000004E-3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0</v>
      </c>
      <c r="FH558">
        <v>0.71999899999999994</v>
      </c>
      <c r="FI558" t="s">
        <v>113</v>
      </c>
      <c r="FJ558" t="s">
        <v>113</v>
      </c>
      <c r="FK558" s="9">
        <v>2112.9029919999998</v>
      </c>
      <c r="FL558" t="s">
        <v>113</v>
      </c>
      <c r="FM558" t="s">
        <v>113</v>
      </c>
    </row>
    <row r="559" spans="116:169">
      <c r="DL559">
        <v>0</v>
      </c>
      <c r="DM559">
        <v>0.69555</v>
      </c>
      <c r="DN559">
        <v>3.8300000000000001E-3</v>
      </c>
      <c r="DO559">
        <v>4.1700000000000001E-3</v>
      </c>
      <c r="DP559">
        <v>3.5200000000000001E-3</v>
      </c>
      <c r="DQ559">
        <v>6.9999999999999994E-5</v>
      </c>
      <c r="DR559">
        <v>8.0000000000000007E-5</v>
      </c>
      <c r="DS559">
        <v>3.3700000000000002E-3</v>
      </c>
      <c r="DT559">
        <v>9.41E-3</v>
      </c>
      <c r="DU559">
        <v>1.6800000000000001E-3</v>
      </c>
      <c r="DV559">
        <v>6.2850000000000003E-2</v>
      </c>
      <c r="DW559">
        <v>0.21546999999999999</v>
      </c>
      <c r="DX559">
        <v>0</v>
      </c>
      <c r="DY559">
        <v>1988.1131800000001</v>
      </c>
      <c r="DZ559">
        <v>11.219379999999999</v>
      </c>
      <c r="EA559">
        <v>12.4948</v>
      </c>
      <c r="EB559">
        <v>10.78351</v>
      </c>
      <c r="EC559">
        <v>0.21736</v>
      </c>
      <c r="ED559">
        <v>0.22896</v>
      </c>
      <c r="EE559">
        <v>10.499269999999999</v>
      </c>
      <c r="EF559">
        <v>27.60688</v>
      </c>
      <c r="EG559">
        <v>6.1404199999999998</v>
      </c>
      <c r="EH559">
        <v>233.27961999999999</v>
      </c>
      <c r="EI559">
        <v>785.22501999999997</v>
      </c>
      <c r="EJ559">
        <v>0</v>
      </c>
      <c r="EK559">
        <v>51.655836450000002</v>
      </c>
      <c r="EL559">
        <v>4.5252430000000003E-2</v>
      </c>
      <c r="EM559">
        <v>2.7393609999999999E-2</v>
      </c>
      <c r="EN559">
        <v>1.1166896000000001E-2</v>
      </c>
      <c r="EO559">
        <v>0</v>
      </c>
      <c r="EP559">
        <v>0</v>
      </c>
      <c r="EQ559">
        <v>0</v>
      </c>
      <c r="ER559">
        <v>0</v>
      </c>
      <c r="ES559">
        <v>0</v>
      </c>
      <c r="ET559">
        <v>0</v>
      </c>
      <c r="EU559">
        <v>0</v>
      </c>
      <c r="EV559">
        <v>0</v>
      </c>
      <c r="EW559">
        <v>27.248215519999999</v>
      </c>
      <c r="EX559">
        <v>2.5110723000000001E-2</v>
      </c>
      <c r="EY559">
        <v>1.5629357E-2</v>
      </c>
      <c r="EZ559">
        <v>6.5806770000000001E-3</v>
      </c>
      <c r="FA559">
        <v>0</v>
      </c>
      <c r="FB559">
        <v>0</v>
      </c>
      <c r="FC559">
        <v>0</v>
      </c>
      <c r="FD559">
        <v>0</v>
      </c>
      <c r="FE559">
        <v>0</v>
      </c>
      <c r="FF559">
        <v>0</v>
      </c>
      <c r="FG559">
        <v>0</v>
      </c>
      <c r="FH559">
        <v>0.70714100000000002</v>
      </c>
      <c r="FI559" t="s">
        <v>113</v>
      </c>
      <c r="FJ559" t="s">
        <v>113</v>
      </c>
      <c r="FK559" s="9">
        <v>2022.8282320000001</v>
      </c>
      <c r="FL559" t="s">
        <v>113</v>
      </c>
      <c r="FM559" t="s">
        <v>113</v>
      </c>
    </row>
    <row r="560" spans="116:169">
      <c r="DL560">
        <v>0</v>
      </c>
      <c r="DM560">
        <v>0.68254000000000004</v>
      </c>
      <c r="DN560">
        <v>4.3699999999999998E-3</v>
      </c>
      <c r="DO560">
        <v>3.64E-3</v>
      </c>
      <c r="DP560">
        <v>3.64E-3</v>
      </c>
      <c r="DQ560">
        <v>6.9999999999999994E-5</v>
      </c>
      <c r="DR560">
        <v>8.0000000000000007E-5</v>
      </c>
      <c r="DS560">
        <v>3.5699999999999998E-3</v>
      </c>
      <c r="DT560">
        <v>9.2300000000000004E-3</v>
      </c>
      <c r="DU560">
        <v>1.7600000000000001E-3</v>
      </c>
      <c r="DV560">
        <v>6.6210000000000005E-2</v>
      </c>
      <c r="DW560">
        <v>0.22489000000000001</v>
      </c>
      <c r="DX560">
        <v>0</v>
      </c>
      <c r="DY560">
        <v>1899.67878</v>
      </c>
      <c r="DZ560">
        <v>12.50018</v>
      </c>
      <c r="EA560">
        <v>10.639620000000001</v>
      </c>
      <c r="EB560">
        <v>10.863899999999999</v>
      </c>
      <c r="EC560">
        <v>0.20362</v>
      </c>
      <c r="ED560">
        <v>0.21823999999999999</v>
      </c>
      <c r="EE560">
        <v>10.88367</v>
      </c>
      <c r="EF560">
        <v>26.39573</v>
      </c>
      <c r="EG560">
        <v>6.3693799999999996</v>
      </c>
      <c r="EH560">
        <v>243.77888999999999</v>
      </c>
      <c r="EI560">
        <v>812.83190000000002</v>
      </c>
      <c r="EJ560">
        <v>0</v>
      </c>
      <c r="EK560">
        <v>51.361280579999999</v>
      </c>
      <c r="EL560">
        <v>4.2336229000000003E-2</v>
      </c>
      <c r="EM560">
        <v>2.8911719999999998E-2</v>
      </c>
      <c r="EN560">
        <v>1.1967609000000001E-2</v>
      </c>
      <c r="EO560">
        <v>0</v>
      </c>
      <c r="EP560">
        <v>0</v>
      </c>
      <c r="EQ560">
        <v>0</v>
      </c>
      <c r="ER560">
        <v>0</v>
      </c>
      <c r="ES560">
        <v>0</v>
      </c>
      <c r="ET560">
        <v>0</v>
      </c>
      <c r="EU560">
        <v>0</v>
      </c>
      <c r="EV560">
        <v>0</v>
      </c>
      <c r="EW560">
        <v>26.061167359999999</v>
      </c>
      <c r="EX560">
        <v>2.2664220999999998E-2</v>
      </c>
      <c r="EY560">
        <v>1.5898873000000001E-2</v>
      </c>
      <c r="EZ560">
        <v>6.8024289999999996E-3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0</v>
      </c>
      <c r="FG560">
        <v>0</v>
      </c>
      <c r="FH560">
        <v>0.69425999999999999</v>
      </c>
      <c r="FI560" t="s">
        <v>113</v>
      </c>
      <c r="FJ560" t="s">
        <v>113</v>
      </c>
      <c r="FK560" s="9">
        <v>1933.8860890000001</v>
      </c>
      <c r="FL560" t="s">
        <v>113</v>
      </c>
      <c r="FM560" t="s">
        <v>113</v>
      </c>
    </row>
    <row r="561" spans="116:169">
      <c r="DL561">
        <v>0</v>
      </c>
      <c r="DM561">
        <v>0.67098999999999998</v>
      </c>
      <c r="DN561">
        <v>3.2100000000000002E-3</v>
      </c>
      <c r="DO561">
        <v>3.9899999999999996E-3</v>
      </c>
      <c r="DP561">
        <v>3.2399999999999998E-3</v>
      </c>
      <c r="DQ561">
        <v>6.9999999999999994E-5</v>
      </c>
      <c r="DR561">
        <v>8.0000000000000007E-5</v>
      </c>
      <c r="DS561">
        <v>3.5999999999999999E-3</v>
      </c>
      <c r="DT561">
        <v>9.0900000000000009E-3</v>
      </c>
      <c r="DU561">
        <v>1.83E-3</v>
      </c>
      <c r="DV561">
        <v>6.9790000000000005E-2</v>
      </c>
      <c r="DW561">
        <v>0.23411999999999999</v>
      </c>
      <c r="DX561">
        <v>0</v>
      </c>
      <c r="DY561">
        <v>1816.47325</v>
      </c>
      <c r="DZ561">
        <v>8.9329699999999992</v>
      </c>
      <c r="EA561">
        <v>11.35013</v>
      </c>
      <c r="EB561">
        <v>9.4349699999999999</v>
      </c>
      <c r="EC561">
        <v>0.20122000000000001</v>
      </c>
      <c r="ED561">
        <v>0.21173</v>
      </c>
      <c r="EE561">
        <v>10.73678</v>
      </c>
      <c r="EF561">
        <v>25.29382</v>
      </c>
      <c r="EG561">
        <v>6.5876200000000003</v>
      </c>
      <c r="EH561">
        <v>254.66256000000001</v>
      </c>
      <c r="EI561">
        <v>839.22762999999998</v>
      </c>
      <c r="EJ561">
        <v>0</v>
      </c>
      <c r="EK561">
        <v>51.167788450000003</v>
      </c>
      <c r="EL561">
        <v>4.4566413999999999E-2</v>
      </c>
      <c r="EM561">
        <v>2.6358005E-2</v>
      </c>
      <c r="EN561">
        <v>1.2508567E-2</v>
      </c>
      <c r="EO561">
        <v>0</v>
      </c>
      <c r="EP561">
        <v>0</v>
      </c>
      <c r="EQ561">
        <v>0</v>
      </c>
      <c r="ER561">
        <v>0</v>
      </c>
      <c r="ES561">
        <v>0</v>
      </c>
      <c r="ET561">
        <v>0</v>
      </c>
      <c r="EU561">
        <v>0</v>
      </c>
      <c r="EV561">
        <v>0</v>
      </c>
      <c r="EW561">
        <v>24.948744000000001</v>
      </c>
      <c r="EX561">
        <v>2.2927527E-2</v>
      </c>
      <c r="EY561">
        <v>1.3964254000000001E-2</v>
      </c>
      <c r="EZ561">
        <v>6.8519319999999998E-3</v>
      </c>
      <c r="FA561">
        <v>0</v>
      </c>
      <c r="FB561">
        <v>0</v>
      </c>
      <c r="FC561">
        <v>0</v>
      </c>
      <c r="FD561">
        <v>0</v>
      </c>
      <c r="FE561">
        <v>0</v>
      </c>
      <c r="FF561">
        <v>0</v>
      </c>
      <c r="FG561">
        <v>0</v>
      </c>
      <c r="FH561">
        <v>0.68149400000000004</v>
      </c>
      <c r="FI561" t="s">
        <v>113</v>
      </c>
      <c r="FJ561" t="s">
        <v>113</v>
      </c>
      <c r="FK561" s="9">
        <v>1846.3925380000001</v>
      </c>
      <c r="FL561" t="s">
        <v>113</v>
      </c>
      <c r="FM561" t="s">
        <v>113</v>
      </c>
    </row>
    <row r="562" spans="116:169">
      <c r="DL562">
        <v>0</v>
      </c>
      <c r="DM562">
        <v>0.65934000000000004</v>
      </c>
      <c r="DN562">
        <v>3.2100000000000002E-3</v>
      </c>
      <c r="DO562">
        <v>3.1700000000000001E-3</v>
      </c>
      <c r="DP562">
        <v>3.46E-3</v>
      </c>
      <c r="DQ562">
        <v>6.0000000000000002E-5</v>
      </c>
      <c r="DR562">
        <v>6.9999999999999994E-5</v>
      </c>
      <c r="DS562">
        <v>3.2499999999999999E-3</v>
      </c>
      <c r="DT562">
        <v>8.9300000000000004E-3</v>
      </c>
      <c r="DU562">
        <v>1.91E-3</v>
      </c>
      <c r="DV562">
        <v>7.3389999999999997E-2</v>
      </c>
      <c r="DW562">
        <v>0.24321000000000001</v>
      </c>
      <c r="DX562">
        <v>0</v>
      </c>
      <c r="DY562">
        <v>1734.0945099999999</v>
      </c>
      <c r="DZ562">
        <v>8.6944199999999991</v>
      </c>
      <c r="EA562">
        <v>8.7677700000000005</v>
      </c>
      <c r="EB562">
        <v>9.8207500000000003</v>
      </c>
      <c r="EC562">
        <v>0.17630999999999999</v>
      </c>
      <c r="ED562">
        <v>0.19647000000000001</v>
      </c>
      <c r="EE562">
        <v>9.4440399999999993</v>
      </c>
      <c r="EF562">
        <v>24.180489999999999</v>
      </c>
      <c r="EG562">
        <v>6.7993499999999996</v>
      </c>
      <c r="EH562">
        <v>265.39934</v>
      </c>
      <c r="EI562">
        <v>864.52144999999996</v>
      </c>
      <c r="EJ562">
        <v>0</v>
      </c>
      <c r="EK562">
        <v>50.939464379999997</v>
      </c>
      <c r="EL562">
        <v>3.8802611000000001E-2</v>
      </c>
      <c r="EM562">
        <v>2.8216202999999999E-2</v>
      </c>
      <c r="EN562">
        <v>1.1293423E-2</v>
      </c>
      <c r="EO562">
        <v>0</v>
      </c>
      <c r="EP562">
        <v>0</v>
      </c>
      <c r="EQ562">
        <v>0</v>
      </c>
      <c r="ER562">
        <v>0</v>
      </c>
      <c r="ES562">
        <v>0</v>
      </c>
      <c r="ET562">
        <v>0</v>
      </c>
      <c r="EU562">
        <v>0</v>
      </c>
      <c r="EV562">
        <v>0</v>
      </c>
      <c r="EW562">
        <v>23.840806700000002</v>
      </c>
      <c r="EX562">
        <v>1.9236244999999999E-2</v>
      </c>
      <c r="EY562">
        <v>1.4372763E-2</v>
      </c>
      <c r="EZ562">
        <v>5.9564470000000001E-3</v>
      </c>
      <c r="FA562">
        <v>0</v>
      </c>
      <c r="FB562">
        <v>0</v>
      </c>
      <c r="FC562">
        <v>0</v>
      </c>
      <c r="FD562">
        <v>0</v>
      </c>
      <c r="FE562">
        <v>0</v>
      </c>
      <c r="FF562">
        <v>0</v>
      </c>
      <c r="FG562">
        <v>0</v>
      </c>
      <c r="FH562">
        <v>0.66923699999999997</v>
      </c>
      <c r="FI562" t="s">
        <v>113</v>
      </c>
      <c r="FJ562" t="s">
        <v>113</v>
      </c>
      <c r="FK562" s="9">
        <v>1761.5537609999999</v>
      </c>
      <c r="FL562" t="s">
        <v>113</v>
      </c>
      <c r="FM562" t="s">
        <v>113</v>
      </c>
    </row>
    <row r="563" spans="116:169">
      <c r="DL563">
        <v>0</v>
      </c>
      <c r="DM563">
        <v>0.64749999999999996</v>
      </c>
      <c r="DN563">
        <v>3.46E-3</v>
      </c>
      <c r="DO563">
        <v>3.0999999999999999E-3</v>
      </c>
      <c r="DP563">
        <v>2.82E-3</v>
      </c>
      <c r="DQ563">
        <v>6.0000000000000002E-5</v>
      </c>
      <c r="DR563">
        <v>6.9999999999999994E-5</v>
      </c>
      <c r="DS563">
        <v>3.4299999999999999E-3</v>
      </c>
      <c r="DT563">
        <v>8.7899999999999992E-3</v>
      </c>
      <c r="DU563">
        <v>1.98E-3</v>
      </c>
      <c r="DV563">
        <v>7.664E-2</v>
      </c>
      <c r="DW563">
        <v>0.25213999999999998</v>
      </c>
      <c r="DX563">
        <v>0</v>
      </c>
      <c r="DY563">
        <v>1652.3716400000001</v>
      </c>
      <c r="DZ563">
        <v>9.1057400000000008</v>
      </c>
      <c r="EA563">
        <v>8.3373000000000008</v>
      </c>
      <c r="EB563">
        <v>7.7975599999999998</v>
      </c>
      <c r="EC563">
        <v>0.16295000000000001</v>
      </c>
      <c r="ED563">
        <v>0.18754999999999999</v>
      </c>
      <c r="EE563">
        <v>9.7166999999999994</v>
      </c>
      <c r="EF563">
        <v>23.117519999999999</v>
      </c>
      <c r="EG563">
        <v>6.9958200000000001</v>
      </c>
      <c r="EH563">
        <v>274.84338000000002</v>
      </c>
      <c r="EI563">
        <v>888.70194000000004</v>
      </c>
      <c r="EJ563">
        <v>0</v>
      </c>
      <c r="EK563">
        <v>50.683892749999998</v>
      </c>
      <c r="EL563">
        <v>3.6768730999999999E-2</v>
      </c>
      <c r="EM563">
        <v>2.3940054999999998E-2</v>
      </c>
      <c r="EN563">
        <v>1.2214617000000001E-2</v>
      </c>
      <c r="EO563">
        <v>0</v>
      </c>
      <c r="EP563">
        <v>0</v>
      </c>
      <c r="EQ563">
        <v>0</v>
      </c>
      <c r="ER563">
        <v>0</v>
      </c>
      <c r="ES563">
        <v>0</v>
      </c>
      <c r="ET563">
        <v>0</v>
      </c>
      <c r="EU563">
        <v>0</v>
      </c>
      <c r="EV563">
        <v>0</v>
      </c>
      <c r="EW563">
        <v>22.742539359999999</v>
      </c>
      <c r="EX563">
        <v>1.7494394999999999E-2</v>
      </c>
      <c r="EY563">
        <v>1.1729909E-2</v>
      </c>
      <c r="EZ563">
        <v>6.1969750000000004E-3</v>
      </c>
      <c r="FA563">
        <v>0</v>
      </c>
      <c r="FB563">
        <v>0</v>
      </c>
      <c r="FC563">
        <v>0</v>
      </c>
      <c r="FD563">
        <v>0</v>
      </c>
      <c r="FE563">
        <v>0</v>
      </c>
      <c r="FF563">
        <v>0</v>
      </c>
      <c r="FG563">
        <v>0</v>
      </c>
      <c r="FH563">
        <v>0.65694399999999997</v>
      </c>
      <c r="FI563" t="s">
        <v>113</v>
      </c>
      <c r="FJ563" t="s">
        <v>113</v>
      </c>
      <c r="FK563" s="9">
        <v>1677.775183</v>
      </c>
      <c r="FL563" t="s">
        <v>113</v>
      </c>
      <c r="FM563" t="s">
        <v>113</v>
      </c>
    </row>
    <row r="564" spans="116:169">
      <c r="DL564">
        <v>0</v>
      </c>
      <c r="DM564">
        <v>0.63641999999999999</v>
      </c>
      <c r="DN564">
        <v>2.9499999999999999E-3</v>
      </c>
      <c r="DO564">
        <v>3.2599999999999999E-3</v>
      </c>
      <c r="DP564">
        <v>2.7399999999999998E-3</v>
      </c>
      <c r="DQ564">
        <v>6.0000000000000002E-5</v>
      </c>
      <c r="DR564">
        <v>6.9999999999999994E-5</v>
      </c>
      <c r="DS564">
        <v>2.8300000000000001E-3</v>
      </c>
      <c r="DT564">
        <v>8.6199999999999992E-3</v>
      </c>
      <c r="DU564">
        <v>2.0500000000000002E-3</v>
      </c>
      <c r="DV564">
        <v>8.0079999999999998E-2</v>
      </c>
      <c r="DW564">
        <v>0.26093</v>
      </c>
      <c r="DX564">
        <v>0</v>
      </c>
      <c r="DY564">
        <v>1573.69832</v>
      </c>
      <c r="DZ564">
        <v>7.5296399999999997</v>
      </c>
      <c r="EA564">
        <v>8.5190999999999999</v>
      </c>
      <c r="EB564">
        <v>7.3660300000000003</v>
      </c>
      <c r="EC564">
        <v>0.15332000000000001</v>
      </c>
      <c r="ED564">
        <v>0.17682999999999999</v>
      </c>
      <c r="EE564">
        <v>7.7801600000000004</v>
      </c>
      <c r="EF564">
        <v>21.999829999999999</v>
      </c>
      <c r="EG564">
        <v>7.18337</v>
      </c>
      <c r="EH564">
        <v>284.56008000000003</v>
      </c>
      <c r="EI564">
        <v>911.81946000000005</v>
      </c>
      <c r="EJ564">
        <v>0</v>
      </c>
      <c r="EK564">
        <v>50.481284219999999</v>
      </c>
      <c r="EL564">
        <v>3.7596483E-2</v>
      </c>
      <c r="EM564">
        <v>2.2970863000000001E-2</v>
      </c>
      <c r="EN564">
        <v>1.0108488000000001E-2</v>
      </c>
      <c r="EO564">
        <v>0</v>
      </c>
      <c r="EP564">
        <v>0</v>
      </c>
      <c r="EQ564">
        <v>0</v>
      </c>
      <c r="ER564">
        <v>0</v>
      </c>
      <c r="ES564">
        <v>0</v>
      </c>
      <c r="ET564">
        <v>0</v>
      </c>
      <c r="EU564">
        <v>0</v>
      </c>
      <c r="EV564">
        <v>0</v>
      </c>
      <c r="EW564">
        <v>21.68991157</v>
      </c>
      <c r="EX564">
        <v>1.7133117E-2</v>
      </c>
      <c r="EY564">
        <v>1.0799281000000001E-2</v>
      </c>
      <c r="EZ564">
        <v>4.9280870000000003E-3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0</v>
      </c>
      <c r="FH564">
        <v>0.64542699999999997</v>
      </c>
      <c r="FI564" t="s">
        <v>113</v>
      </c>
      <c r="FJ564" t="s">
        <v>113</v>
      </c>
      <c r="FK564" s="9">
        <v>1597.2664050000001</v>
      </c>
      <c r="FL564" t="s">
        <v>113</v>
      </c>
      <c r="FM564" t="s">
        <v>113</v>
      </c>
    </row>
    <row r="565" spans="116:169">
      <c r="DL565">
        <v>0</v>
      </c>
      <c r="DM565">
        <v>0.62507999999999997</v>
      </c>
      <c r="DN565">
        <v>3.2499999999999999E-3</v>
      </c>
      <c r="DO565">
        <v>2.8900000000000002E-3</v>
      </c>
      <c r="DP565">
        <v>2.8500000000000001E-3</v>
      </c>
      <c r="DQ565">
        <v>5.0000000000000002E-5</v>
      </c>
      <c r="DR565">
        <v>6.9999999999999994E-5</v>
      </c>
      <c r="DS565">
        <v>2.7699999999999999E-3</v>
      </c>
      <c r="DT565">
        <v>8.4600000000000005E-3</v>
      </c>
      <c r="DU565">
        <v>2.1199999999999999E-3</v>
      </c>
      <c r="DV565">
        <v>8.2909999999999998E-2</v>
      </c>
      <c r="DW565">
        <v>0.26955000000000001</v>
      </c>
      <c r="DX565">
        <v>0</v>
      </c>
      <c r="DY565">
        <v>1495.5091199999999</v>
      </c>
      <c r="DZ565">
        <v>8.0360200000000006</v>
      </c>
      <c r="EA565">
        <v>7.3354799999999996</v>
      </c>
      <c r="EB565">
        <v>7.4356799999999996</v>
      </c>
      <c r="EC565">
        <v>0.14183000000000001</v>
      </c>
      <c r="ED565">
        <v>0.16685</v>
      </c>
      <c r="EE565">
        <v>7.4128999999999996</v>
      </c>
      <c r="EF565">
        <v>20.920380000000002</v>
      </c>
      <c r="EG565">
        <v>7.3601900000000002</v>
      </c>
      <c r="EH565">
        <v>292.34023999999999</v>
      </c>
      <c r="EI565">
        <v>933.81929000000002</v>
      </c>
      <c r="EJ565">
        <v>0</v>
      </c>
      <c r="EK565">
        <v>50.238879279999999</v>
      </c>
      <c r="EL565">
        <v>3.5190774000000001E-2</v>
      </c>
      <c r="EM565">
        <v>2.4119489000000001E-2</v>
      </c>
      <c r="EN565">
        <v>9.9532470000000001E-3</v>
      </c>
      <c r="EO565">
        <v>0</v>
      </c>
      <c r="EP565">
        <v>0</v>
      </c>
      <c r="EQ565">
        <v>0</v>
      </c>
      <c r="ER565">
        <v>0</v>
      </c>
      <c r="ES565">
        <v>0</v>
      </c>
      <c r="ET565">
        <v>0</v>
      </c>
      <c r="EU565">
        <v>0</v>
      </c>
      <c r="EV565">
        <v>0</v>
      </c>
      <c r="EW565">
        <v>20.641229070000001</v>
      </c>
      <c r="EX565">
        <v>1.5382722E-2</v>
      </c>
      <c r="EY565">
        <v>1.0869772E-2</v>
      </c>
      <c r="EZ565">
        <v>4.657713E-3</v>
      </c>
      <c r="FA565">
        <v>0</v>
      </c>
      <c r="FB565">
        <v>0</v>
      </c>
      <c r="FC565">
        <v>0</v>
      </c>
      <c r="FD565">
        <v>0</v>
      </c>
      <c r="FE565">
        <v>0</v>
      </c>
      <c r="FF565">
        <v>0</v>
      </c>
      <c r="FG565">
        <v>0</v>
      </c>
      <c r="FH565">
        <v>0.634127</v>
      </c>
      <c r="FI565" t="s">
        <v>113</v>
      </c>
      <c r="FJ565" t="s">
        <v>113</v>
      </c>
      <c r="FK565" s="9">
        <v>1518.4581370000001</v>
      </c>
      <c r="FL565" t="s">
        <v>113</v>
      </c>
      <c r="FM565" t="s">
        <v>113</v>
      </c>
    </row>
    <row r="566" spans="116:169">
      <c r="DL566">
        <v>0</v>
      </c>
      <c r="DM566">
        <v>0.61392999999999998</v>
      </c>
      <c r="DN566">
        <v>3.2599999999999999E-3</v>
      </c>
      <c r="DO566">
        <v>3.0699999999999998E-3</v>
      </c>
      <c r="DP566">
        <v>2.5799999999999998E-3</v>
      </c>
      <c r="DQ566">
        <v>6.0000000000000002E-5</v>
      </c>
      <c r="DR566">
        <v>6.9999999999999994E-5</v>
      </c>
      <c r="DS566">
        <v>2.8600000000000001E-3</v>
      </c>
      <c r="DT566">
        <v>8.3099999999999997E-3</v>
      </c>
      <c r="DU566">
        <v>2.1900000000000001E-3</v>
      </c>
      <c r="DV566">
        <v>8.5680000000000006E-2</v>
      </c>
      <c r="DW566">
        <v>0.27800999999999998</v>
      </c>
      <c r="DX566">
        <v>0</v>
      </c>
      <c r="DY566">
        <v>1418.93092</v>
      </c>
      <c r="DZ566">
        <v>7.8017799999999999</v>
      </c>
      <c r="EA566">
        <v>7.5473999999999997</v>
      </c>
      <c r="EB566">
        <v>6.5131100000000002</v>
      </c>
      <c r="EC566">
        <v>0.13816999999999999</v>
      </c>
      <c r="ED566">
        <v>0.16022</v>
      </c>
      <c r="EE566">
        <v>7.42197</v>
      </c>
      <c r="EF566">
        <v>19.873449999999998</v>
      </c>
      <c r="EG566">
        <v>7.5270400000000004</v>
      </c>
      <c r="EH566">
        <v>299.75313999999997</v>
      </c>
      <c r="EI566">
        <v>954.73967000000005</v>
      </c>
      <c r="EJ566">
        <v>0</v>
      </c>
      <c r="EK566">
        <v>50.001930080000001</v>
      </c>
      <c r="EL566">
        <v>3.6389706000000001E-2</v>
      </c>
      <c r="EM566">
        <v>2.2309314E-2</v>
      </c>
      <c r="EN566">
        <v>1.0477169E-2</v>
      </c>
      <c r="EO566">
        <v>0</v>
      </c>
      <c r="EP566">
        <v>0</v>
      </c>
      <c r="EQ566">
        <v>0</v>
      </c>
      <c r="ER566">
        <v>0</v>
      </c>
      <c r="ES566">
        <v>0</v>
      </c>
      <c r="ET566">
        <v>0</v>
      </c>
      <c r="EU566">
        <v>0</v>
      </c>
      <c r="EV566">
        <v>0</v>
      </c>
      <c r="EW566">
        <v>19.616206420000001</v>
      </c>
      <c r="EX566">
        <v>1.5200823E-2</v>
      </c>
      <c r="EY566">
        <v>9.6333570000000004E-3</v>
      </c>
      <c r="EZ566">
        <v>4.7006419999999997E-3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0</v>
      </c>
      <c r="FH566">
        <v>0.62289700000000003</v>
      </c>
      <c r="FI566" t="s">
        <v>113</v>
      </c>
      <c r="FJ566" t="s">
        <v>113</v>
      </c>
      <c r="FK566" s="9">
        <v>1440.931388</v>
      </c>
      <c r="FL566" t="s">
        <v>113</v>
      </c>
      <c r="FM566" t="s">
        <v>113</v>
      </c>
    </row>
    <row r="567" spans="116:169">
      <c r="DL567">
        <v>0</v>
      </c>
      <c r="DM567">
        <v>0.60292000000000001</v>
      </c>
      <c r="DN567">
        <v>3.29E-3</v>
      </c>
      <c r="DO567">
        <v>3.0799999999999998E-3</v>
      </c>
      <c r="DP567">
        <v>2.7000000000000001E-3</v>
      </c>
      <c r="DQ567">
        <v>5.0000000000000002E-5</v>
      </c>
      <c r="DR567">
        <v>6.0000000000000002E-5</v>
      </c>
      <c r="DS567">
        <v>2.6199999999999999E-3</v>
      </c>
      <c r="DT567">
        <v>8.1600000000000006E-3</v>
      </c>
      <c r="DU567">
        <v>2.2499999999999998E-3</v>
      </c>
      <c r="DV567">
        <v>8.8539999999999994E-2</v>
      </c>
      <c r="DW567">
        <v>0.28631000000000001</v>
      </c>
      <c r="DX567">
        <v>0</v>
      </c>
      <c r="DY567">
        <v>1343.8125399999999</v>
      </c>
      <c r="DZ567">
        <v>7.6118899999999998</v>
      </c>
      <c r="EA567">
        <v>7.3269299999999999</v>
      </c>
      <c r="EB567">
        <v>6.6189999999999998</v>
      </c>
      <c r="EC567">
        <v>0.13259000000000001</v>
      </c>
      <c r="ED567">
        <v>0.15168999999999999</v>
      </c>
      <c r="EE567">
        <v>6.5766999999999998</v>
      </c>
      <c r="EF567">
        <v>18.867429999999999</v>
      </c>
      <c r="EG567">
        <v>7.6872600000000002</v>
      </c>
      <c r="EH567">
        <v>307.17511999999999</v>
      </c>
      <c r="EI567">
        <v>974.61311000000001</v>
      </c>
      <c r="EJ567">
        <v>0</v>
      </c>
      <c r="EK567">
        <v>49.762524079999999</v>
      </c>
      <c r="EL567">
        <v>3.7156981999999998E-2</v>
      </c>
      <c r="EM567">
        <v>2.3347580999999999E-2</v>
      </c>
      <c r="EN567">
        <v>9.5956400000000008E-3</v>
      </c>
      <c r="EO567">
        <v>0</v>
      </c>
      <c r="EP567">
        <v>0</v>
      </c>
      <c r="EQ567">
        <v>0</v>
      </c>
      <c r="ER567">
        <v>0</v>
      </c>
      <c r="ES567">
        <v>0</v>
      </c>
      <c r="ET567">
        <v>0</v>
      </c>
      <c r="EU567">
        <v>0</v>
      </c>
      <c r="EV567">
        <v>0</v>
      </c>
      <c r="EW567">
        <v>18.611276870000001</v>
      </c>
      <c r="EX567">
        <v>1.4825738E-2</v>
      </c>
      <c r="EY567">
        <v>9.6370669999999992E-3</v>
      </c>
      <c r="EZ567">
        <v>4.1223470000000002E-3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0.61205500000000002</v>
      </c>
      <c r="FI567" t="s">
        <v>113</v>
      </c>
      <c r="FJ567" t="s">
        <v>113</v>
      </c>
      <c r="FK567" s="9">
        <v>1365.502939</v>
      </c>
      <c r="FL567" t="s">
        <v>113</v>
      </c>
      <c r="FM567" t="s">
        <v>113</v>
      </c>
    </row>
    <row r="568" spans="116:169">
      <c r="DL568">
        <v>0</v>
      </c>
      <c r="DM568">
        <v>0.59214999999999995</v>
      </c>
      <c r="DN568">
        <v>3.2200000000000002E-3</v>
      </c>
      <c r="DO568">
        <v>3.0999999999999999E-3</v>
      </c>
      <c r="DP568">
        <v>2.7100000000000002E-3</v>
      </c>
      <c r="DQ568">
        <v>6.0000000000000002E-5</v>
      </c>
      <c r="DR568">
        <v>6.0000000000000002E-5</v>
      </c>
      <c r="DS568">
        <v>2.7299999999999998E-3</v>
      </c>
      <c r="DT568">
        <v>8.0300000000000007E-3</v>
      </c>
      <c r="DU568">
        <v>2.32E-3</v>
      </c>
      <c r="DV568">
        <v>9.1160000000000005E-2</v>
      </c>
      <c r="DW568">
        <v>0.29447000000000001</v>
      </c>
      <c r="DX568">
        <v>0</v>
      </c>
      <c r="DY568">
        <v>1270.3583599999999</v>
      </c>
      <c r="DZ568">
        <v>7.1777899999999999</v>
      </c>
      <c r="EA568">
        <v>7.1151600000000004</v>
      </c>
      <c r="EB568">
        <v>6.43466</v>
      </c>
      <c r="EC568">
        <v>0.12964999999999999</v>
      </c>
      <c r="ED568">
        <v>0.14516999999999999</v>
      </c>
      <c r="EE568">
        <v>6.6471400000000003</v>
      </c>
      <c r="EF568">
        <v>17.895869999999999</v>
      </c>
      <c r="EG568">
        <v>7.8389600000000002</v>
      </c>
      <c r="EH568">
        <v>313.75182000000001</v>
      </c>
      <c r="EI568">
        <v>993.48054000000002</v>
      </c>
      <c r="EJ568">
        <v>0</v>
      </c>
      <c r="EK568">
        <v>49.52702567</v>
      </c>
      <c r="EL568">
        <v>3.8028077E-2</v>
      </c>
      <c r="EM568">
        <v>2.3893753E-2</v>
      </c>
      <c r="EN568">
        <v>1.0196323E-2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0</v>
      </c>
      <c r="EU568">
        <v>0</v>
      </c>
      <c r="EV568">
        <v>0</v>
      </c>
      <c r="EW568">
        <v>17.628427339999998</v>
      </c>
      <c r="EX568">
        <v>1.4473659E-2</v>
      </c>
      <c r="EY568">
        <v>9.4196560000000002E-3</v>
      </c>
      <c r="EZ568">
        <v>4.1887239999999996E-3</v>
      </c>
      <c r="FA568">
        <v>0</v>
      </c>
      <c r="FB568">
        <v>0</v>
      </c>
      <c r="FC568">
        <v>0</v>
      </c>
      <c r="FD568">
        <v>0</v>
      </c>
      <c r="FE568">
        <v>0</v>
      </c>
      <c r="FF568">
        <v>0</v>
      </c>
      <c r="FG568">
        <v>0</v>
      </c>
      <c r="FH568">
        <v>0.60123499999999996</v>
      </c>
      <c r="FI568" t="s">
        <v>113</v>
      </c>
      <c r="FJ568" t="s">
        <v>113</v>
      </c>
      <c r="FK568" s="9">
        <v>1291.215614</v>
      </c>
      <c r="FL568" t="s">
        <v>113</v>
      </c>
      <c r="FM568" t="s">
        <v>113</v>
      </c>
    </row>
    <row r="569" spans="116:169">
      <c r="DL569">
        <v>0</v>
      </c>
      <c r="DM569">
        <v>0.58121</v>
      </c>
      <c r="DN569">
        <v>3.5100000000000001E-3</v>
      </c>
      <c r="DO569">
        <v>3.0400000000000002E-3</v>
      </c>
      <c r="DP569">
        <v>2.7200000000000002E-3</v>
      </c>
      <c r="DQ569">
        <v>5.0000000000000002E-5</v>
      </c>
      <c r="DR569">
        <v>6.0000000000000002E-5</v>
      </c>
      <c r="DS569">
        <v>2.7499999999999998E-3</v>
      </c>
      <c r="DT569">
        <v>7.8700000000000003E-3</v>
      </c>
      <c r="DU569">
        <v>2.3800000000000002E-3</v>
      </c>
      <c r="DV569">
        <v>9.3880000000000005E-2</v>
      </c>
      <c r="DW569">
        <v>0.30249999999999999</v>
      </c>
      <c r="DX569">
        <v>0</v>
      </c>
      <c r="DY569">
        <v>1197.7391700000001</v>
      </c>
      <c r="DZ569">
        <v>7.5360699999999996</v>
      </c>
      <c r="EA569">
        <v>6.7273699999999996</v>
      </c>
      <c r="EB569">
        <v>6.2377200000000004</v>
      </c>
      <c r="EC569">
        <v>0.1241</v>
      </c>
      <c r="ED569">
        <v>0.13769999999999999</v>
      </c>
      <c r="EE569">
        <v>6.4852600000000002</v>
      </c>
      <c r="EF569">
        <v>16.893519999999999</v>
      </c>
      <c r="EG569">
        <v>7.9841300000000004</v>
      </c>
      <c r="EH569">
        <v>320.39895999999999</v>
      </c>
      <c r="EI569">
        <v>1011.37641</v>
      </c>
      <c r="EJ569">
        <v>0</v>
      </c>
      <c r="EK569">
        <v>49.261797119999997</v>
      </c>
      <c r="EL569">
        <v>3.8169702999999999E-2</v>
      </c>
      <c r="EM569">
        <v>2.4345483000000001E-2</v>
      </c>
      <c r="EN569">
        <v>1.0383758E-2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16.655718440000001</v>
      </c>
      <c r="EX569">
        <v>1.3838902E-2</v>
      </c>
      <c r="EY569">
        <v>9.1514470000000001E-3</v>
      </c>
      <c r="EZ569">
        <v>4.0730860000000001E-3</v>
      </c>
      <c r="FA569">
        <v>0</v>
      </c>
      <c r="FB569">
        <v>0</v>
      </c>
      <c r="FC569">
        <v>0</v>
      </c>
      <c r="FD569">
        <v>0</v>
      </c>
      <c r="FE569">
        <v>0</v>
      </c>
      <c r="FF569">
        <v>0</v>
      </c>
      <c r="FG569">
        <v>0</v>
      </c>
      <c r="FH569">
        <v>0.59054600000000002</v>
      </c>
      <c r="FI569" t="s">
        <v>113</v>
      </c>
      <c r="FJ569" t="s">
        <v>113</v>
      </c>
      <c r="FK569" s="9">
        <v>1218.364431</v>
      </c>
      <c r="FL569" t="s">
        <v>113</v>
      </c>
      <c r="FM569" t="s">
        <v>113</v>
      </c>
    </row>
    <row r="570" spans="116:169">
      <c r="DL570">
        <v>0</v>
      </c>
      <c r="DM570">
        <v>0.57033</v>
      </c>
      <c r="DN570">
        <v>3.6800000000000001E-3</v>
      </c>
      <c r="DO570">
        <v>3.2299999999999998E-3</v>
      </c>
      <c r="DP570">
        <v>2.6800000000000001E-3</v>
      </c>
      <c r="DQ570">
        <v>6.0000000000000002E-5</v>
      </c>
      <c r="DR570">
        <v>6.0000000000000002E-5</v>
      </c>
      <c r="DS570">
        <v>2.7699999999999999E-3</v>
      </c>
      <c r="DT570">
        <v>7.7299999999999999E-3</v>
      </c>
      <c r="DU570">
        <v>2.4399999999999999E-3</v>
      </c>
      <c r="DV570">
        <v>9.6640000000000004E-2</v>
      </c>
      <c r="DW570">
        <v>0.31036999999999998</v>
      </c>
      <c r="DX570">
        <v>0</v>
      </c>
      <c r="DY570">
        <v>1126.4265700000001</v>
      </c>
      <c r="DZ570">
        <v>7.5822399999999996</v>
      </c>
      <c r="EA570">
        <v>6.89534</v>
      </c>
      <c r="EB570">
        <v>5.9230099999999997</v>
      </c>
      <c r="EC570">
        <v>0.12230000000000001</v>
      </c>
      <c r="ED570">
        <v>0.13145000000000001</v>
      </c>
      <c r="EE570">
        <v>6.2921399999999998</v>
      </c>
      <c r="EF570">
        <v>15.92719</v>
      </c>
      <c r="EG570">
        <v>8.1218299999999992</v>
      </c>
      <c r="EH570">
        <v>326.88423</v>
      </c>
      <c r="EI570">
        <v>1028.2699299999999</v>
      </c>
      <c r="EJ570">
        <v>0</v>
      </c>
      <c r="EK570">
        <v>48.988929370000001</v>
      </c>
      <c r="EL570">
        <v>4.0402959000000002E-2</v>
      </c>
      <c r="EM570">
        <v>2.4291716000000001E-2</v>
      </c>
      <c r="EN570">
        <v>1.0561490999999999E-2</v>
      </c>
      <c r="EO570">
        <v>0</v>
      </c>
      <c r="EP570">
        <v>0</v>
      </c>
      <c r="EQ570">
        <v>0</v>
      </c>
      <c r="ER570">
        <v>0</v>
      </c>
      <c r="ES570">
        <v>0</v>
      </c>
      <c r="ET570">
        <v>0</v>
      </c>
      <c r="EU570">
        <v>0</v>
      </c>
      <c r="EV570">
        <v>0</v>
      </c>
      <c r="EW570">
        <v>15.701560260000001</v>
      </c>
      <c r="EX570">
        <v>1.3910988000000001E-2</v>
      </c>
      <c r="EY570">
        <v>8.6924789999999995E-3</v>
      </c>
      <c r="EZ570">
        <v>3.9494450000000002E-3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0</v>
      </c>
      <c r="FH570">
        <v>0.57998899999999998</v>
      </c>
      <c r="FI570" t="s">
        <v>113</v>
      </c>
      <c r="FJ570" t="s">
        <v>113</v>
      </c>
      <c r="FK570" s="9">
        <v>1146.949458</v>
      </c>
      <c r="FL570" t="s">
        <v>113</v>
      </c>
      <c r="FM570" t="s">
        <v>113</v>
      </c>
    </row>
    <row r="571" spans="116:169">
      <c r="DL571">
        <v>0</v>
      </c>
      <c r="DM571">
        <v>0.56028999999999995</v>
      </c>
      <c r="DN571">
        <v>3.0799999999999998E-3</v>
      </c>
      <c r="DO571">
        <v>3.3600000000000001E-3</v>
      </c>
      <c r="DP571">
        <v>2.8400000000000001E-3</v>
      </c>
      <c r="DQ571">
        <v>6.0000000000000002E-5</v>
      </c>
      <c r="DR571">
        <v>6.0000000000000002E-5</v>
      </c>
      <c r="DS571">
        <v>2.7100000000000002E-3</v>
      </c>
      <c r="DT571">
        <v>7.5799999999999999E-3</v>
      </c>
      <c r="DU571">
        <v>2.5100000000000001E-3</v>
      </c>
      <c r="DV571">
        <v>9.9400000000000002E-2</v>
      </c>
      <c r="DW571">
        <v>0.31809999999999999</v>
      </c>
      <c r="DX571">
        <v>0</v>
      </c>
      <c r="DY571">
        <v>1057.9244100000001</v>
      </c>
      <c r="DZ571">
        <v>6.0856899999999996</v>
      </c>
      <c r="EA571">
        <v>6.8825399999999997</v>
      </c>
      <c r="EB571">
        <v>6.0304599999999997</v>
      </c>
      <c r="EC571">
        <v>0.12085</v>
      </c>
      <c r="ED571">
        <v>0.12520999999999999</v>
      </c>
      <c r="EE571">
        <v>5.9472500000000004</v>
      </c>
      <c r="EF571">
        <v>14.979430000000001</v>
      </c>
      <c r="EG571">
        <v>8.2532800000000002</v>
      </c>
      <c r="EH571">
        <v>333.17637000000002</v>
      </c>
      <c r="EI571">
        <v>1044.19712</v>
      </c>
      <c r="EJ571">
        <v>0</v>
      </c>
      <c r="EK571">
        <v>48.774482159999998</v>
      </c>
      <c r="EL571">
        <v>4.2728255999999999E-2</v>
      </c>
      <c r="EM571">
        <v>2.5865599E-2</v>
      </c>
      <c r="EN571">
        <v>1.0544008000000001E-2</v>
      </c>
      <c r="EO571">
        <v>0</v>
      </c>
      <c r="EP571">
        <v>0</v>
      </c>
      <c r="EQ571">
        <v>0</v>
      </c>
      <c r="ER571">
        <v>0</v>
      </c>
      <c r="ES571">
        <v>0</v>
      </c>
      <c r="ET571">
        <v>0</v>
      </c>
      <c r="EU571">
        <v>0</v>
      </c>
      <c r="EV571">
        <v>0</v>
      </c>
      <c r="EW571">
        <v>14.786044410000001</v>
      </c>
      <c r="EX571">
        <v>1.3952218000000001E-2</v>
      </c>
      <c r="EY571">
        <v>8.791208E-3</v>
      </c>
      <c r="EZ571">
        <v>3.7524070000000001E-3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0</v>
      </c>
      <c r="FH571">
        <v>0.56963200000000003</v>
      </c>
      <c r="FI571" t="s">
        <v>113</v>
      </c>
      <c r="FJ571" t="s">
        <v>113</v>
      </c>
      <c r="FK571" s="9">
        <v>1077.0439490000001</v>
      </c>
      <c r="FL571" t="s">
        <v>113</v>
      </c>
      <c r="FM571" t="s">
        <v>113</v>
      </c>
    </row>
    <row r="572" spans="116:169">
      <c r="DL572">
        <v>0</v>
      </c>
      <c r="DM572">
        <v>0.54981000000000002</v>
      </c>
      <c r="DN572">
        <v>3.5200000000000001E-3</v>
      </c>
      <c r="DO572">
        <v>2.9399999999999999E-3</v>
      </c>
      <c r="DP572">
        <v>2.9299999999999999E-3</v>
      </c>
      <c r="DQ572">
        <v>6.0000000000000002E-5</v>
      </c>
      <c r="DR572">
        <v>6.0000000000000002E-5</v>
      </c>
      <c r="DS572">
        <v>2.8800000000000002E-3</v>
      </c>
      <c r="DT572">
        <v>7.4400000000000004E-3</v>
      </c>
      <c r="DU572">
        <v>2.5699999999999998E-3</v>
      </c>
      <c r="DV572">
        <v>0.10212</v>
      </c>
      <c r="DW572">
        <v>0.32568000000000003</v>
      </c>
      <c r="DX572">
        <v>0</v>
      </c>
      <c r="DY572">
        <v>989.74455</v>
      </c>
      <c r="DZ572">
        <v>6.6503399999999999</v>
      </c>
      <c r="EA572">
        <v>5.75352</v>
      </c>
      <c r="EB572">
        <v>5.9757600000000002</v>
      </c>
      <c r="EC572">
        <v>0.11138000000000001</v>
      </c>
      <c r="ED572">
        <v>0.11717</v>
      </c>
      <c r="EE572">
        <v>6.0688399999999998</v>
      </c>
      <c r="EF572">
        <v>14.047470000000001</v>
      </c>
      <c r="EG572">
        <v>8.3784899999999993</v>
      </c>
      <c r="EH572">
        <v>339.12362000000002</v>
      </c>
      <c r="EI572">
        <v>1059.1765499999999</v>
      </c>
      <c r="EJ572">
        <v>0</v>
      </c>
      <c r="EK572">
        <v>48.496356570000003</v>
      </c>
      <c r="EL572">
        <v>3.9974720999999998E-2</v>
      </c>
      <c r="EM572">
        <v>2.7299028999999999E-2</v>
      </c>
      <c r="EN572">
        <v>1.1300058E-2</v>
      </c>
      <c r="EO572">
        <v>0</v>
      </c>
      <c r="EP572">
        <v>0</v>
      </c>
      <c r="EQ572">
        <v>0</v>
      </c>
      <c r="ER572">
        <v>0</v>
      </c>
      <c r="ES572">
        <v>0</v>
      </c>
      <c r="ET572">
        <v>0</v>
      </c>
      <c r="EU572">
        <v>0</v>
      </c>
      <c r="EV572">
        <v>0</v>
      </c>
      <c r="EW572">
        <v>13.87067575</v>
      </c>
      <c r="EX572">
        <v>1.2385871E-2</v>
      </c>
      <c r="EY572">
        <v>8.7977850000000007E-3</v>
      </c>
      <c r="EZ572">
        <v>3.819996E-3</v>
      </c>
      <c r="FA572">
        <v>0</v>
      </c>
      <c r="FB572">
        <v>0</v>
      </c>
      <c r="FC572">
        <v>0</v>
      </c>
      <c r="FD572">
        <v>0</v>
      </c>
      <c r="FE572">
        <v>0</v>
      </c>
      <c r="FF572">
        <v>0</v>
      </c>
      <c r="FG572">
        <v>0</v>
      </c>
      <c r="FH572">
        <v>0.55925599999999998</v>
      </c>
      <c r="FI572" t="s">
        <v>113</v>
      </c>
      <c r="FJ572" t="s">
        <v>113</v>
      </c>
      <c r="FK572" s="9">
        <v>1008.235542</v>
      </c>
      <c r="FL572" t="s">
        <v>113</v>
      </c>
      <c r="FM572" t="s">
        <v>113</v>
      </c>
    </row>
    <row r="573" spans="116:169">
      <c r="DL573">
        <v>0</v>
      </c>
      <c r="DM573">
        <v>0.54051000000000005</v>
      </c>
      <c r="DN573">
        <v>2.5899999999999999E-3</v>
      </c>
      <c r="DO573">
        <v>3.2100000000000002E-3</v>
      </c>
      <c r="DP573">
        <v>2.6099999999999999E-3</v>
      </c>
      <c r="DQ573">
        <v>6.0000000000000002E-5</v>
      </c>
      <c r="DR573">
        <v>6.0000000000000002E-5</v>
      </c>
      <c r="DS573">
        <v>2.8999999999999998E-3</v>
      </c>
      <c r="DT573">
        <v>7.3200000000000001E-3</v>
      </c>
      <c r="DU573">
        <v>2.63E-3</v>
      </c>
      <c r="DV573">
        <v>0.10499</v>
      </c>
      <c r="DW573">
        <v>0.33312000000000003</v>
      </c>
      <c r="DX573">
        <v>0</v>
      </c>
      <c r="DY573">
        <v>924.78542000000004</v>
      </c>
      <c r="DZ573">
        <v>4.6528200000000002</v>
      </c>
      <c r="EA573">
        <v>6.0203800000000003</v>
      </c>
      <c r="EB573">
        <v>5.0933700000000002</v>
      </c>
      <c r="EC573">
        <v>0.10798000000000001</v>
      </c>
      <c r="ED573">
        <v>0.11142000000000001</v>
      </c>
      <c r="EE573">
        <v>5.8918299999999997</v>
      </c>
      <c r="EF573">
        <v>13.17989</v>
      </c>
      <c r="EG573">
        <v>8.4956600000000009</v>
      </c>
      <c r="EH573">
        <v>345.19245999999998</v>
      </c>
      <c r="EI573">
        <v>1073.2240200000001</v>
      </c>
      <c r="EJ573">
        <v>0</v>
      </c>
      <c r="EK573">
        <v>48.313657399999997</v>
      </c>
      <c r="EL573">
        <v>4.2080507000000003E-2</v>
      </c>
      <c r="EM573">
        <v>2.4887758999999999E-2</v>
      </c>
      <c r="EN573">
        <v>1.1810841000000001E-2</v>
      </c>
      <c r="EO573">
        <v>0</v>
      </c>
      <c r="EP573">
        <v>0</v>
      </c>
      <c r="EQ573">
        <v>0</v>
      </c>
      <c r="ER573">
        <v>0</v>
      </c>
      <c r="ES573">
        <v>0</v>
      </c>
      <c r="ET573">
        <v>0</v>
      </c>
      <c r="EU573">
        <v>0</v>
      </c>
      <c r="EV573">
        <v>0</v>
      </c>
      <c r="EW573">
        <v>13.00140517</v>
      </c>
      <c r="EX573">
        <v>1.2288696E-2</v>
      </c>
      <c r="EY573">
        <v>7.5935129999999997E-3</v>
      </c>
      <c r="EZ573">
        <v>3.7848539999999998E-3</v>
      </c>
      <c r="FA573">
        <v>0</v>
      </c>
      <c r="FB573">
        <v>0</v>
      </c>
      <c r="FC573">
        <v>0</v>
      </c>
      <c r="FD573">
        <v>0</v>
      </c>
      <c r="FE573">
        <v>0</v>
      </c>
      <c r="FF573">
        <v>0</v>
      </c>
      <c r="FG573">
        <v>0</v>
      </c>
      <c r="FH573">
        <v>0.54897200000000002</v>
      </c>
      <c r="FI573" t="s">
        <v>113</v>
      </c>
      <c r="FJ573" t="s">
        <v>113</v>
      </c>
      <c r="FK573">
        <v>940.65997200000004</v>
      </c>
      <c r="FL573" t="s">
        <v>113</v>
      </c>
      <c r="FM573" t="s">
        <v>113</v>
      </c>
    </row>
    <row r="574" spans="116:169">
      <c r="DL574">
        <v>0</v>
      </c>
      <c r="DM574">
        <v>0.53112000000000004</v>
      </c>
      <c r="DN574">
        <v>2.5899999999999999E-3</v>
      </c>
      <c r="DO574">
        <v>2.5500000000000002E-3</v>
      </c>
      <c r="DP574">
        <v>2.7799999999999999E-3</v>
      </c>
      <c r="DQ574">
        <v>5.0000000000000002E-5</v>
      </c>
      <c r="DR574">
        <v>6.0000000000000002E-5</v>
      </c>
      <c r="DS574">
        <v>2.6199999999999999E-3</v>
      </c>
      <c r="DT574">
        <v>7.1900000000000002E-3</v>
      </c>
      <c r="DU574">
        <v>2.6900000000000001E-3</v>
      </c>
      <c r="DV574">
        <v>0.1079</v>
      </c>
      <c r="DW574">
        <v>0.34044000000000002</v>
      </c>
      <c r="DX574">
        <v>0</v>
      </c>
      <c r="DY574">
        <v>860.72436000000005</v>
      </c>
      <c r="DZ574">
        <v>4.4250499999999997</v>
      </c>
      <c r="EA574">
        <v>4.54833</v>
      </c>
      <c r="EB574">
        <v>5.2006800000000002</v>
      </c>
      <c r="EC574">
        <v>9.2759999999999995E-2</v>
      </c>
      <c r="ED574">
        <v>0.10105</v>
      </c>
      <c r="EE574">
        <v>5.0835499999999998</v>
      </c>
      <c r="EF574">
        <v>12.31218</v>
      </c>
      <c r="EG574">
        <v>8.6070700000000002</v>
      </c>
      <c r="EH574">
        <v>351.08429000000001</v>
      </c>
      <c r="EI574">
        <v>1086.40391</v>
      </c>
      <c r="EJ574">
        <v>0</v>
      </c>
      <c r="EK574">
        <v>48.098069209999998</v>
      </c>
      <c r="EL574">
        <v>3.6638206999999999E-2</v>
      </c>
      <c r="EM574">
        <v>2.6642308E-2</v>
      </c>
      <c r="EN574">
        <v>1.0663478000000001E-2</v>
      </c>
      <c r="EO574">
        <v>0</v>
      </c>
      <c r="EP574">
        <v>0</v>
      </c>
      <c r="EQ574">
        <v>0</v>
      </c>
      <c r="ER574">
        <v>0</v>
      </c>
      <c r="ES574">
        <v>0</v>
      </c>
      <c r="ET574">
        <v>0</v>
      </c>
      <c r="EU574">
        <v>0</v>
      </c>
      <c r="EV574">
        <v>0</v>
      </c>
      <c r="EW574">
        <v>12.140578720000001</v>
      </c>
      <c r="EX574">
        <v>1.0114527E-2</v>
      </c>
      <c r="EY574">
        <v>7.6648929999999999E-3</v>
      </c>
      <c r="EZ574">
        <v>3.2320169999999998E-3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0</v>
      </c>
      <c r="FH574">
        <v>0.53909799999999997</v>
      </c>
      <c r="FI574" t="s">
        <v>113</v>
      </c>
      <c r="FJ574" t="s">
        <v>113</v>
      </c>
      <c r="FK574">
        <v>874.991175</v>
      </c>
      <c r="FL574" t="s">
        <v>113</v>
      </c>
      <c r="FM574" t="s">
        <v>113</v>
      </c>
    </row>
    <row r="575" spans="116:169">
      <c r="DL575">
        <v>0</v>
      </c>
      <c r="DM575">
        <v>0.52159</v>
      </c>
      <c r="DN575">
        <v>2.7899999999999999E-3</v>
      </c>
      <c r="DO575">
        <v>2.49E-3</v>
      </c>
      <c r="DP575">
        <v>2.2699999999999999E-3</v>
      </c>
      <c r="DQ575">
        <v>5.0000000000000002E-5</v>
      </c>
      <c r="DR575">
        <v>6.0000000000000002E-5</v>
      </c>
      <c r="DS575">
        <v>2.7699999999999999E-3</v>
      </c>
      <c r="DT575">
        <v>7.0800000000000004E-3</v>
      </c>
      <c r="DU575">
        <v>2.7499999999999998E-3</v>
      </c>
      <c r="DV575">
        <v>0.11051999999999999</v>
      </c>
      <c r="DW575">
        <v>0.34762999999999999</v>
      </c>
      <c r="DX575">
        <v>0</v>
      </c>
      <c r="DY575">
        <v>797.50220999999999</v>
      </c>
      <c r="DZ575">
        <v>4.5183400000000002</v>
      </c>
      <c r="EA575">
        <v>4.2244099999999998</v>
      </c>
      <c r="EB575">
        <v>4.0368300000000001</v>
      </c>
      <c r="EC575">
        <v>8.3849999999999994E-2</v>
      </c>
      <c r="ED575">
        <v>9.4149999999999998E-2</v>
      </c>
      <c r="EE575">
        <v>5.1298199999999996</v>
      </c>
      <c r="EF575">
        <v>11.475949999999999</v>
      </c>
      <c r="EG575">
        <v>8.7081300000000006</v>
      </c>
      <c r="EH575">
        <v>356.16784000000001</v>
      </c>
      <c r="EI575">
        <v>1098.7160899999999</v>
      </c>
      <c r="EJ575">
        <v>0</v>
      </c>
      <c r="EK575">
        <v>47.856753329999997</v>
      </c>
      <c r="EL575">
        <v>3.4717776999999998E-2</v>
      </c>
      <c r="EM575">
        <v>2.2604683E-2</v>
      </c>
      <c r="EN575">
        <v>1.1533287999999999E-2</v>
      </c>
      <c r="EO575">
        <v>0</v>
      </c>
      <c r="EP575">
        <v>0</v>
      </c>
      <c r="EQ575">
        <v>0</v>
      </c>
      <c r="ER575">
        <v>0</v>
      </c>
      <c r="ES575">
        <v>0</v>
      </c>
      <c r="ET575">
        <v>0</v>
      </c>
      <c r="EU575">
        <v>0</v>
      </c>
      <c r="EV575">
        <v>0</v>
      </c>
      <c r="EW575">
        <v>11.29132048</v>
      </c>
      <c r="EX575">
        <v>8.9934490000000006E-3</v>
      </c>
      <c r="EY575">
        <v>6.1289710000000004E-3</v>
      </c>
      <c r="EZ575">
        <v>3.2980219999999998E-3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0.529196</v>
      </c>
      <c r="FI575" t="s">
        <v>113</v>
      </c>
      <c r="FJ575" t="s">
        <v>113</v>
      </c>
      <c r="FK575">
        <v>810.36564099999998</v>
      </c>
      <c r="FL575" t="s">
        <v>113</v>
      </c>
      <c r="FM575" t="s">
        <v>113</v>
      </c>
    </row>
    <row r="576" spans="116:169">
      <c r="DL576">
        <v>0</v>
      </c>
      <c r="DM576">
        <v>0.51266</v>
      </c>
      <c r="DN576">
        <v>2.3800000000000002E-3</v>
      </c>
      <c r="DO576">
        <v>2.6199999999999999E-3</v>
      </c>
      <c r="DP576">
        <v>2.2100000000000002E-3</v>
      </c>
      <c r="DQ576">
        <v>5.0000000000000002E-5</v>
      </c>
      <c r="DR576">
        <v>6.0000000000000002E-5</v>
      </c>
      <c r="DS576">
        <v>2.2799999999999999E-3</v>
      </c>
      <c r="DT576">
        <v>6.94E-3</v>
      </c>
      <c r="DU576">
        <v>2.8E-3</v>
      </c>
      <c r="DV576">
        <v>0.11329</v>
      </c>
      <c r="DW576">
        <v>0.35471000000000003</v>
      </c>
      <c r="DX576">
        <v>0</v>
      </c>
      <c r="DY576">
        <v>736.27277000000004</v>
      </c>
      <c r="DZ576">
        <v>3.6327799999999999</v>
      </c>
      <c r="EA576">
        <v>4.2078499999999996</v>
      </c>
      <c r="EB576">
        <v>3.7235100000000001</v>
      </c>
      <c r="EC576">
        <v>7.6840000000000006E-2</v>
      </c>
      <c r="ED576">
        <v>8.6319999999999994E-2</v>
      </c>
      <c r="EE576">
        <v>4.0138299999999996</v>
      </c>
      <c r="EF576">
        <v>10.61957</v>
      </c>
      <c r="EG576">
        <v>8.8022799999999997</v>
      </c>
      <c r="EH576">
        <v>361.29766000000001</v>
      </c>
      <c r="EI576">
        <v>1110.1920299999999</v>
      </c>
      <c r="EJ576">
        <v>0</v>
      </c>
      <c r="EK576">
        <v>47.665446260000003</v>
      </c>
      <c r="EL576">
        <v>3.5499357000000002E-2</v>
      </c>
      <c r="EM576">
        <v>2.1689552000000001E-2</v>
      </c>
      <c r="EN576">
        <v>9.5446379999999994E-3</v>
      </c>
      <c r="EO576">
        <v>0</v>
      </c>
      <c r="EP576">
        <v>0</v>
      </c>
      <c r="EQ576">
        <v>0</v>
      </c>
      <c r="ER576">
        <v>0</v>
      </c>
      <c r="ES576">
        <v>0</v>
      </c>
      <c r="ET576">
        <v>0</v>
      </c>
      <c r="EU576">
        <v>0</v>
      </c>
      <c r="EV576">
        <v>0</v>
      </c>
      <c r="EW576">
        <v>10.47148198</v>
      </c>
      <c r="EX576">
        <v>8.5876340000000002E-3</v>
      </c>
      <c r="EY576">
        <v>5.5137169999999996E-3</v>
      </c>
      <c r="EZ576">
        <v>2.5679539999999999E-3</v>
      </c>
      <c r="FA576">
        <v>0</v>
      </c>
      <c r="FB576">
        <v>0</v>
      </c>
      <c r="FC576">
        <v>0</v>
      </c>
      <c r="FD576">
        <v>0</v>
      </c>
      <c r="FE576">
        <v>0</v>
      </c>
      <c r="FF576">
        <v>0</v>
      </c>
      <c r="FG576">
        <v>0</v>
      </c>
      <c r="FH576">
        <v>0.51991900000000002</v>
      </c>
      <c r="FI576" t="s">
        <v>113</v>
      </c>
      <c r="FJ576" t="s">
        <v>113</v>
      </c>
      <c r="FK576">
        <v>747.91374399999995</v>
      </c>
      <c r="FL576" t="s">
        <v>113</v>
      </c>
      <c r="FM576" t="s">
        <v>113</v>
      </c>
    </row>
    <row r="577" spans="116:169">
      <c r="DL577">
        <v>0</v>
      </c>
      <c r="DM577">
        <v>0.50353000000000003</v>
      </c>
      <c r="DN577">
        <v>2.6199999999999999E-3</v>
      </c>
      <c r="DO577">
        <v>2.33E-3</v>
      </c>
      <c r="DP577">
        <v>2.3E-3</v>
      </c>
      <c r="DQ577">
        <v>4.0000000000000003E-5</v>
      </c>
      <c r="DR577">
        <v>5.0000000000000002E-5</v>
      </c>
      <c r="DS577">
        <v>2.2300000000000002E-3</v>
      </c>
      <c r="DT577">
        <v>6.8100000000000001E-3</v>
      </c>
      <c r="DU577">
        <v>2.8600000000000001E-3</v>
      </c>
      <c r="DV577">
        <v>0.11557000000000001</v>
      </c>
      <c r="DW577">
        <v>0.36165999999999998</v>
      </c>
      <c r="DX577">
        <v>0</v>
      </c>
      <c r="DY577">
        <v>675.80128999999999</v>
      </c>
      <c r="DZ577">
        <v>3.7583500000000001</v>
      </c>
      <c r="EA577">
        <v>3.51925</v>
      </c>
      <c r="EB577">
        <v>3.6638899999999999</v>
      </c>
      <c r="EC577">
        <v>6.9239999999999996E-2</v>
      </c>
      <c r="ED577">
        <v>7.9049999999999995E-2</v>
      </c>
      <c r="EE577">
        <v>3.7313100000000001</v>
      </c>
      <c r="EF577">
        <v>9.7894100000000002</v>
      </c>
      <c r="EG577">
        <v>8.8886000000000003</v>
      </c>
      <c r="EH577">
        <v>365.31148999999999</v>
      </c>
      <c r="EI577">
        <v>1120.8116</v>
      </c>
      <c r="EJ577">
        <v>0</v>
      </c>
      <c r="EK577">
        <v>47.436562629999997</v>
      </c>
      <c r="EL577">
        <v>3.3227838000000003E-2</v>
      </c>
      <c r="EM577">
        <v>2.2774106999999998E-2</v>
      </c>
      <c r="EN577">
        <v>9.3980560000000001E-3</v>
      </c>
      <c r="EO577">
        <v>0</v>
      </c>
      <c r="EP577">
        <v>0</v>
      </c>
      <c r="EQ577">
        <v>0</v>
      </c>
      <c r="ER577">
        <v>0</v>
      </c>
      <c r="ES577">
        <v>0</v>
      </c>
      <c r="ET577">
        <v>0</v>
      </c>
      <c r="EU577">
        <v>0</v>
      </c>
      <c r="EV577">
        <v>0</v>
      </c>
      <c r="EW577">
        <v>9.6603404729999998</v>
      </c>
      <c r="EX577">
        <v>7.5112360000000001E-3</v>
      </c>
      <c r="EY577">
        <v>5.411211E-3</v>
      </c>
      <c r="EZ577">
        <v>2.3716850000000001E-3</v>
      </c>
      <c r="FA577">
        <v>0</v>
      </c>
      <c r="FB577">
        <v>0</v>
      </c>
      <c r="FC577">
        <v>0</v>
      </c>
      <c r="FD577">
        <v>0</v>
      </c>
      <c r="FE577">
        <v>0</v>
      </c>
      <c r="FF577">
        <v>0</v>
      </c>
      <c r="FG577">
        <v>0</v>
      </c>
      <c r="FH577">
        <v>0.51081600000000005</v>
      </c>
      <c r="FI577" t="s">
        <v>113</v>
      </c>
      <c r="FJ577" t="s">
        <v>113</v>
      </c>
      <c r="FK577">
        <v>686.81201999999996</v>
      </c>
      <c r="FL577" t="s">
        <v>113</v>
      </c>
      <c r="FM577" t="s">
        <v>113</v>
      </c>
    </row>
    <row r="578" spans="116:169">
      <c r="DL578">
        <v>0</v>
      </c>
      <c r="DM578">
        <v>0.49454999999999999</v>
      </c>
      <c r="DN578">
        <v>2.63E-3</v>
      </c>
      <c r="DO578">
        <v>2.47E-3</v>
      </c>
      <c r="DP578">
        <v>2.0699999999999998E-3</v>
      </c>
      <c r="DQ578">
        <v>4.0000000000000003E-5</v>
      </c>
      <c r="DR578">
        <v>5.0000000000000002E-5</v>
      </c>
      <c r="DS578">
        <v>2.3E-3</v>
      </c>
      <c r="DT578">
        <v>6.6899999999999998E-3</v>
      </c>
      <c r="DU578">
        <v>2.9099999999999998E-3</v>
      </c>
      <c r="DV578">
        <v>0.1178</v>
      </c>
      <c r="DW578">
        <v>0.36847000000000002</v>
      </c>
      <c r="DX578">
        <v>0</v>
      </c>
      <c r="DY578">
        <v>616.62292000000002</v>
      </c>
      <c r="DZ578">
        <v>3.5241199999999999</v>
      </c>
      <c r="EA578">
        <v>3.5094099999999999</v>
      </c>
      <c r="EB578">
        <v>3.1156700000000002</v>
      </c>
      <c r="EC578">
        <v>6.5449999999999994E-2</v>
      </c>
      <c r="ED578">
        <v>7.3459999999999998E-2</v>
      </c>
      <c r="EE578">
        <v>3.64072</v>
      </c>
      <c r="EF578">
        <v>8.9821299999999997</v>
      </c>
      <c r="EG578">
        <v>8.9676500000000008</v>
      </c>
      <c r="EH578">
        <v>369.0428</v>
      </c>
      <c r="EI578">
        <v>1130.6010100000001</v>
      </c>
      <c r="EJ578">
        <v>0</v>
      </c>
      <c r="EK578">
        <v>47.212830429999997</v>
      </c>
      <c r="EL578">
        <v>3.4359894000000002E-2</v>
      </c>
      <c r="EM578">
        <v>2.1064903999999999E-2</v>
      </c>
      <c r="EN578">
        <v>9.8927540000000001E-3</v>
      </c>
      <c r="EO578">
        <v>0</v>
      </c>
      <c r="EP578">
        <v>0</v>
      </c>
      <c r="EQ578">
        <v>0</v>
      </c>
      <c r="ER578">
        <v>0</v>
      </c>
      <c r="ES578">
        <v>0</v>
      </c>
      <c r="ET578">
        <v>0</v>
      </c>
      <c r="EU578">
        <v>0</v>
      </c>
      <c r="EV578">
        <v>0</v>
      </c>
      <c r="EW578">
        <v>8.867501377</v>
      </c>
      <c r="EX578">
        <v>7.1984429999999997E-3</v>
      </c>
      <c r="EY578">
        <v>4.6662580000000004E-3</v>
      </c>
      <c r="EZ578">
        <v>2.3336099999999999E-3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0</v>
      </c>
      <c r="FH578">
        <v>0.50177000000000005</v>
      </c>
      <c r="FI578" t="s">
        <v>113</v>
      </c>
      <c r="FJ578" t="s">
        <v>113</v>
      </c>
      <c r="FK578">
        <v>626.83756300000005</v>
      </c>
      <c r="FL578" t="s">
        <v>113</v>
      </c>
      <c r="FM578" t="s">
        <v>113</v>
      </c>
    </row>
    <row r="579" spans="116:169">
      <c r="DL579">
        <v>0</v>
      </c>
      <c r="DM579">
        <v>0.48568</v>
      </c>
      <c r="DN579">
        <v>2.65E-3</v>
      </c>
      <c r="DO579">
        <v>2.48E-3</v>
      </c>
      <c r="DP579">
        <v>2.1800000000000001E-3</v>
      </c>
      <c r="DQ579">
        <v>4.0000000000000003E-5</v>
      </c>
      <c r="DR579">
        <v>5.0000000000000002E-5</v>
      </c>
      <c r="DS579">
        <v>2.1099999999999999E-3</v>
      </c>
      <c r="DT579">
        <v>6.5700000000000003E-3</v>
      </c>
      <c r="DU579">
        <v>2.97E-3</v>
      </c>
      <c r="DV579">
        <v>0.1201</v>
      </c>
      <c r="DW579">
        <v>0.37515999999999999</v>
      </c>
      <c r="DX579">
        <v>0</v>
      </c>
      <c r="DY579">
        <v>558.66399999999999</v>
      </c>
      <c r="DZ579">
        <v>3.3064200000000001</v>
      </c>
      <c r="EA579">
        <v>3.2886099999999998</v>
      </c>
      <c r="EB579">
        <v>3.0681099999999999</v>
      </c>
      <c r="EC579">
        <v>6.071E-2</v>
      </c>
      <c r="ED579">
        <v>6.6970000000000002E-2</v>
      </c>
      <c r="EE579">
        <v>3.12887</v>
      </c>
      <c r="EF579">
        <v>8.2009000000000007</v>
      </c>
      <c r="EG579">
        <v>9.0411099999999998</v>
      </c>
      <c r="EH579">
        <v>372.68351999999999</v>
      </c>
      <c r="EI579">
        <v>1139.58313</v>
      </c>
      <c r="EJ579">
        <v>0</v>
      </c>
      <c r="EK579">
        <v>46.986778450000003</v>
      </c>
      <c r="EL579">
        <v>3.5084372000000003E-2</v>
      </c>
      <c r="EM579">
        <v>2.2045256999999999E-2</v>
      </c>
      <c r="EN579">
        <v>9.0603969999999995E-3</v>
      </c>
      <c r="EO579">
        <v>0</v>
      </c>
      <c r="EP579">
        <v>0</v>
      </c>
      <c r="EQ579">
        <v>0</v>
      </c>
      <c r="ER579">
        <v>0</v>
      </c>
      <c r="ES579">
        <v>0</v>
      </c>
      <c r="ET579">
        <v>0</v>
      </c>
      <c r="EU579">
        <v>0</v>
      </c>
      <c r="EV579">
        <v>0</v>
      </c>
      <c r="EW579">
        <v>8.0911888249999997</v>
      </c>
      <c r="EX579">
        <v>6.7898919999999996E-3</v>
      </c>
      <c r="EY579">
        <v>4.5252620000000004E-3</v>
      </c>
      <c r="EZ579">
        <v>1.9900180000000001E-3</v>
      </c>
      <c r="FA579">
        <v>0</v>
      </c>
      <c r="FB579">
        <v>0</v>
      </c>
      <c r="FC579">
        <v>0</v>
      </c>
      <c r="FD579">
        <v>0</v>
      </c>
      <c r="FE579">
        <v>0</v>
      </c>
      <c r="FF579">
        <v>0</v>
      </c>
      <c r="FG579">
        <v>0</v>
      </c>
      <c r="FH579">
        <v>0.49303599999999997</v>
      </c>
      <c r="FI579" t="s">
        <v>113</v>
      </c>
      <c r="FJ579" t="s">
        <v>113</v>
      </c>
      <c r="FK579">
        <v>568.38784799999996</v>
      </c>
      <c r="FL579" t="s">
        <v>113</v>
      </c>
      <c r="FM579" t="s">
        <v>113</v>
      </c>
    </row>
    <row r="580" spans="116:169">
      <c r="DL580">
        <v>0</v>
      </c>
      <c r="DM580">
        <v>0.47699999999999998</v>
      </c>
      <c r="DN580">
        <v>2.5999999999999999E-3</v>
      </c>
      <c r="DO580">
        <v>2.5000000000000001E-3</v>
      </c>
      <c r="DP580">
        <v>2.1900000000000001E-3</v>
      </c>
      <c r="DQ580">
        <v>4.0000000000000003E-5</v>
      </c>
      <c r="DR580">
        <v>5.0000000000000002E-5</v>
      </c>
      <c r="DS580">
        <v>2.2000000000000001E-3</v>
      </c>
      <c r="DT580">
        <v>6.4700000000000001E-3</v>
      </c>
      <c r="DU580">
        <v>3.0200000000000001E-3</v>
      </c>
      <c r="DV580">
        <v>0.12221</v>
      </c>
      <c r="DW580">
        <v>0.38174000000000002</v>
      </c>
      <c r="DX580">
        <v>0</v>
      </c>
      <c r="DY580">
        <v>502.00196999999997</v>
      </c>
      <c r="DZ580">
        <v>2.9824899999999999</v>
      </c>
      <c r="EA580">
        <v>3.069</v>
      </c>
      <c r="EB580">
        <v>2.8781699999999999</v>
      </c>
      <c r="EC580">
        <v>5.7230000000000003E-2</v>
      </c>
      <c r="ED580">
        <v>6.1490000000000003E-2</v>
      </c>
      <c r="EE580">
        <v>3.06332</v>
      </c>
      <c r="EF580">
        <v>7.4416599999999997</v>
      </c>
      <c r="EG580">
        <v>9.1080799999999993</v>
      </c>
      <c r="EH580">
        <v>375.81238999999999</v>
      </c>
      <c r="EI580">
        <v>1147.78404</v>
      </c>
      <c r="EJ580">
        <v>0</v>
      </c>
      <c r="EK580">
        <v>46.764416109999999</v>
      </c>
      <c r="EL580">
        <v>3.5906876999999997E-2</v>
      </c>
      <c r="EM580">
        <v>2.2560963E-2</v>
      </c>
      <c r="EN580">
        <v>9.6275739999999999E-3</v>
      </c>
      <c r="EO580">
        <v>0</v>
      </c>
      <c r="EP580">
        <v>0</v>
      </c>
      <c r="EQ580">
        <v>0</v>
      </c>
      <c r="ER580">
        <v>0</v>
      </c>
      <c r="ES580">
        <v>0</v>
      </c>
      <c r="ET580">
        <v>0</v>
      </c>
      <c r="EU580">
        <v>0</v>
      </c>
      <c r="EV580">
        <v>0</v>
      </c>
      <c r="EW580">
        <v>7.3321207490000004</v>
      </c>
      <c r="EX580">
        <v>6.3854749999999998E-3</v>
      </c>
      <c r="EY580">
        <v>4.2743859999999998E-3</v>
      </c>
      <c r="EZ580">
        <v>1.9601850000000001E-3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0</v>
      </c>
      <c r="FG580">
        <v>0</v>
      </c>
      <c r="FH580">
        <v>0.48431999999999997</v>
      </c>
      <c r="FI580" t="s">
        <v>113</v>
      </c>
      <c r="FJ580" t="s">
        <v>113</v>
      </c>
      <c r="FK580">
        <v>510.98886099999999</v>
      </c>
      <c r="FL580" t="s">
        <v>113</v>
      </c>
      <c r="FM580" t="s">
        <v>113</v>
      </c>
    </row>
    <row r="581" spans="116:169">
      <c r="DL581">
        <v>0</v>
      </c>
      <c r="DM581">
        <v>0.46819</v>
      </c>
      <c r="DN581">
        <v>2.8300000000000001E-3</v>
      </c>
      <c r="DO581">
        <v>2.4499999999999999E-3</v>
      </c>
      <c r="DP581">
        <v>2.1900000000000001E-3</v>
      </c>
      <c r="DQ581">
        <v>4.0000000000000003E-5</v>
      </c>
      <c r="DR581">
        <v>5.0000000000000002E-5</v>
      </c>
      <c r="DS581">
        <v>2.2200000000000002E-3</v>
      </c>
      <c r="DT581">
        <v>6.3400000000000001E-3</v>
      </c>
      <c r="DU581">
        <v>3.0699999999999998E-3</v>
      </c>
      <c r="DV581">
        <v>0.12441000000000001</v>
      </c>
      <c r="DW581">
        <v>0.38819999999999999</v>
      </c>
      <c r="DX581">
        <v>0</v>
      </c>
      <c r="DY581">
        <v>446.30991</v>
      </c>
      <c r="DZ581">
        <v>2.9763999999999999</v>
      </c>
      <c r="EA581">
        <v>2.7730000000000001</v>
      </c>
      <c r="EB581">
        <v>2.6802600000000001</v>
      </c>
      <c r="EC581">
        <v>5.2549999999999999E-2</v>
      </c>
      <c r="ED581">
        <v>5.5620000000000003E-2</v>
      </c>
      <c r="EE581">
        <v>2.8806699999999998</v>
      </c>
      <c r="EF581">
        <v>6.6776400000000002</v>
      </c>
      <c r="EG581">
        <v>9.1695799999999998</v>
      </c>
      <c r="EH581">
        <v>378.87571000000003</v>
      </c>
      <c r="EI581">
        <v>1155.2257</v>
      </c>
      <c r="EJ581">
        <v>0</v>
      </c>
      <c r="EK581">
        <v>46.513981960000002</v>
      </c>
      <c r="EL581">
        <v>3.6040602999999997E-2</v>
      </c>
      <c r="EM581">
        <v>2.2987496E-2</v>
      </c>
      <c r="EN581">
        <v>9.804554E-3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6.5853443020000002</v>
      </c>
      <c r="EX581">
        <v>5.8545109999999997E-3</v>
      </c>
      <c r="EY581">
        <v>3.9956879999999998E-3</v>
      </c>
      <c r="EZ581">
        <v>1.8410410000000001E-3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0</v>
      </c>
      <c r="FH581">
        <v>0.47571000000000002</v>
      </c>
      <c r="FI581" t="s">
        <v>113</v>
      </c>
      <c r="FJ581" t="s">
        <v>113</v>
      </c>
      <c r="FK581">
        <v>454.79211400000003</v>
      </c>
      <c r="FL581" t="s">
        <v>113</v>
      </c>
      <c r="FM581" t="s">
        <v>113</v>
      </c>
    </row>
    <row r="582" spans="116:169">
      <c r="DL582">
        <v>0</v>
      </c>
      <c r="DM582">
        <v>0.45943000000000001</v>
      </c>
      <c r="DN582">
        <v>2.97E-3</v>
      </c>
      <c r="DO582">
        <v>2.6099999999999999E-3</v>
      </c>
      <c r="DP582">
        <v>2.16E-3</v>
      </c>
      <c r="DQ582">
        <v>5.0000000000000002E-5</v>
      </c>
      <c r="DR582">
        <v>5.0000000000000002E-5</v>
      </c>
      <c r="DS582">
        <v>2.2300000000000002E-3</v>
      </c>
      <c r="DT582">
        <v>6.2199999999999998E-3</v>
      </c>
      <c r="DU582">
        <v>3.1199999999999999E-3</v>
      </c>
      <c r="DV582">
        <v>0.12662000000000001</v>
      </c>
      <c r="DW582">
        <v>0.39454</v>
      </c>
      <c r="DX582">
        <v>0</v>
      </c>
      <c r="DY582">
        <v>391.79194999999999</v>
      </c>
      <c r="DZ582">
        <v>2.82369</v>
      </c>
      <c r="EA582">
        <v>2.7002299999999999</v>
      </c>
      <c r="EB582">
        <v>2.4305400000000001</v>
      </c>
      <c r="EC582">
        <v>4.9329999999999999E-2</v>
      </c>
      <c r="ED582">
        <v>5.0279999999999998E-2</v>
      </c>
      <c r="EE582">
        <v>2.6817500000000001</v>
      </c>
      <c r="EF582">
        <v>5.9369399999999999</v>
      </c>
      <c r="EG582">
        <v>9.2251999999999992</v>
      </c>
      <c r="EH582">
        <v>381.75637999999998</v>
      </c>
      <c r="EI582">
        <v>1161.9033400000001</v>
      </c>
      <c r="EJ582">
        <v>0</v>
      </c>
      <c r="EK582">
        <v>46.256334729999999</v>
      </c>
      <c r="EL582">
        <v>3.8149289000000003E-2</v>
      </c>
      <c r="EM582">
        <v>2.2936728E-2</v>
      </c>
      <c r="EN582">
        <v>9.9723729999999997E-3</v>
      </c>
      <c r="EO582">
        <v>0</v>
      </c>
      <c r="EP582">
        <v>0</v>
      </c>
      <c r="EQ582">
        <v>0</v>
      </c>
      <c r="ER582">
        <v>0</v>
      </c>
      <c r="ES582">
        <v>0</v>
      </c>
      <c r="ET582">
        <v>0</v>
      </c>
      <c r="EU582">
        <v>0</v>
      </c>
      <c r="EV582">
        <v>0</v>
      </c>
      <c r="EW582">
        <v>5.8545706360000001</v>
      </c>
      <c r="EX582">
        <v>5.6028759999999997E-3</v>
      </c>
      <c r="EY582">
        <v>3.6334259999999999E-3</v>
      </c>
      <c r="EZ582">
        <v>1.7167949999999999E-3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0</v>
      </c>
      <c r="FH582">
        <v>0.46720600000000001</v>
      </c>
      <c r="FI582" t="s">
        <v>113</v>
      </c>
      <c r="FJ582" t="s">
        <v>113</v>
      </c>
      <c r="FK582">
        <v>399.795751</v>
      </c>
      <c r="FL582" t="s">
        <v>113</v>
      </c>
      <c r="FM582" t="s">
        <v>113</v>
      </c>
    </row>
    <row r="583" spans="116:169">
      <c r="DL583">
        <v>0</v>
      </c>
      <c r="DM583">
        <v>0.45134000000000002</v>
      </c>
      <c r="DN583">
        <v>2.48E-3</v>
      </c>
      <c r="DO583">
        <v>2.7100000000000002E-3</v>
      </c>
      <c r="DP583">
        <v>2.2899999999999999E-3</v>
      </c>
      <c r="DQ583">
        <v>5.0000000000000002E-5</v>
      </c>
      <c r="DR583">
        <v>5.0000000000000002E-5</v>
      </c>
      <c r="DS583">
        <v>2.1900000000000001E-3</v>
      </c>
      <c r="DT583">
        <v>6.11E-3</v>
      </c>
      <c r="DU583">
        <v>3.1700000000000001E-3</v>
      </c>
      <c r="DV583">
        <v>0.12884999999999999</v>
      </c>
      <c r="DW583">
        <v>0.40077000000000002</v>
      </c>
      <c r="DX583">
        <v>0</v>
      </c>
      <c r="DY583">
        <v>338.93934999999999</v>
      </c>
      <c r="DZ583">
        <v>2.1149499999999999</v>
      </c>
      <c r="EA583">
        <v>2.5391499999999998</v>
      </c>
      <c r="EB583">
        <v>2.3498299999999999</v>
      </c>
      <c r="EC583">
        <v>4.614E-2</v>
      </c>
      <c r="ED583">
        <v>4.4940000000000001E-2</v>
      </c>
      <c r="EE583">
        <v>2.4204300000000001</v>
      </c>
      <c r="EF583">
        <v>5.2123999999999997</v>
      </c>
      <c r="EG583">
        <v>9.2754700000000003</v>
      </c>
      <c r="EH583">
        <v>384.43813999999998</v>
      </c>
      <c r="EI583">
        <v>1167.8402799999999</v>
      </c>
      <c r="EJ583">
        <v>0</v>
      </c>
      <c r="EK583">
        <v>46.05384935</v>
      </c>
      <c r="EL583">
        <v>4.0344880999999999E-2</v>
      </c>
      <c r="EM583">
        <v>2.4422820000000001E-2</v>
      </c>
      <c r="EN583">
        <v>9.9558649999999995E-3</v>
      </c>
      <c r="EO583">
        <v>0</v>
      </c>
      <c r="EP583">
        <v>0</v>
      </c>
      <c r="EQ583">
        <v>0</v>
      </c>
      <c r="ER583">
        <v>0</v>
      </c>
      <c r="ES583">
        <v>0</v>
      </c>
      <c r="ET583">
        <v>0</v>
      </c>
      <c r="EU583">
        <v>0</v>
      </c>
      <c r="EV583">
        <v>0</v>
      </c>
      <c r="EW583">
        <v>5.1468233269999999</v>
      </c>
      <c r="EX583">
        <v>5.3136199999999998E-3</v>
      </c>
      <c r="EY583">
        <v>3.4946930000000001E-3</v>
      </c>
      <c r="EZ583">
        <v>1.560498E-3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0</v>
      </c>
      <c r="FG583">
        <v>0</v>
      </c>
      <c r="FH583">
        <v>0.45886199999999999</v>
      </c>
      <c r="FI583" t="s">
        <v>113</v>
      </c>
      <c r="FJ583" t="s">
        <v>113</v>
      </c>
      <c r="FK583">
        <v>345.98940900000002</v>
      </c>
      <c r="FL583" t="s">
        <v>113</v>
      </c>
      <c r="FM583" t="s">
        <v>113</v>
      </c>
    </row>
    <row r="584" spans="116:169">
      <c r="DL584">
        <v>0</v>
      </c>
      <c r="DM584">
        <v>0.44248999999999999</v>
      </c>
      <c r="DN584">
        <v>2.8800000000000002E-3</v>
      </c>
      <c r="DO584">
        <v>2.7100000000000002E-3</v>
      </c>
      <c r="DP584">
        <v>2.3700000000000001E-3</v>
      </c>
      <c r="DQ584">
        <v>5.0000000000000002E-5</v>
      </c>
      <c r="DR584">
        <v>5.0000000000000002E-5</v>
      </c>
      <c r="DS584">
        <v>2.32E-3</v>
      </c>
      <c r="DT584">
        <v>5.9899999999999997E-3</v>
      </c>
      <c r="DU584">
        <v>3.2200000000000002E-3</v>
      </c>
      <c r="DV584">
        <v>0.13103999999999999</v>
      </c>
      <c r="DW584">
        <v>0.40688000000000002</v>
      </c>
      <c r="DX584">
        <v>0</v>
      </c>
      <c r="DY584">
        <v>286.64159000000001</v>
      </c>
      <c r="DZ584">
        <v>2.1573000000000002</v>
      </c>
      <c r="EA584">
        <v>2.2719999999999998</v>
      </c>
      <c r="EB584">
        <v>2.2036699999999998</v>
      </c>
      <c r="EC584">
        <v>4.2430000000000002E-2</v>
      </c>
      <c r="ED584">
        <v>3.9710000000000002E-2</v>
      </c>
      <c r="EE584">
        <v>2.34219</v>
      </c>
      <c r="EF584">
        <v>4.5046200000000001</v>
      </c>
      <c r="EG584">
        <v>9.3204100000000007</v>
      </c>
      <c r="EH584">
        <v>386.85856999999999</v>
      </c>
      <c r="EI584">
        <v>1173.05268</v>
      </c>
      <c r="EJ584">
        <v>0</v>
      </c>
      <c r="EK584">
        <v>45.707821930000001</v>
      </c>
      <c r="EL584">
        <v>4.1620149000000002E-2</v>
      </c>
      <c r="EM584">
        <v>2.5776292999999999E-2</v>
      </c>
      <c r="EN584">
        <v>1.0669741999999999E-2</v>
      </c>
      <c r="EO584">
        <v>0</v>
      </c>
      <c r="EP584">
        <v>0</v>
      </c>
      <c r="EQ584">
        <v>0</v>
      </c>
      <c r="ER584">
        <v>0</v>
      </c>
      <c r="ES584">
        <v>0</v>
      </c>
      <c r="ET584">
        <v>0</v>
      </c>
      <c r="EU584">
        <v>0</v>
      </c>
      <c r="EV584">
        <v>0</v>
      </c>
      <c r="EW584">
        <v>4.4393210920000001</v>
      </c>
      <c r="EX584">
        <v>4.8666029999999997E-3</v>
      </c>
      <c r="EY584">
        <v>3.3012060000000001E-3</v>
      </c>
      <c r="EZ584">
        <v>1.5100949999999999E-3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0</v>
      </c>
      <c r="FG584">
        <v>0</v>
      </c>
      <c r="FH584">
        <v>0.45050000000000001</v>
      </c>
      <c r="FI584" t="s">
        <v>113</v>
      </c>
      <c r="FJ584" t="s">
        <v>113</v>
      </c>
      <c r="FK584">
        <v>293.317002</v>
      </c>
      <c r="FL584" t="s">
        <v>113</v>
      </c>
      <c r="FM584" t="s">
        <v>113</v>
      </c>
    </row>
    <row r="585" spans="116:169">
      <c r="DL585">
        <v>0</v>
      </c>
      <c r="DM585">
        <v>0.40200000000000002</v>
      </c>
      <c r="DN585">
        <v>5.6999999999999998E-4</v>
      </c>
      <c r="DO585">
        <v>3.0200000000000001E-3</v>
      </c>
      <c r="DP585">
        <v>2.3900000000000002E-3</v>
      </c>
      <c r="DQ585">
        <v>5.0000000000000002E-5</v>
      </c>
      <c r="DR585">
        <v>5.0000000000000002E-5</v>
      </c>
      <c r="DS585">
        <v>2.3E-3</v>
      </c>
      <c r="DT585">
        <v>4.0129999999999999E-2</v>
      </c>
      <c r="DU585">
        <v>3.2699999999999999E-3</v>
      </c>
      <c r="DV585">
        <v>0.13336000000000001</v>
      </c>
      <c r="DW585">
        <v>0.41287000000000001</v>
      </c>
      <c r="DX585">
        <v>0</v>
      </c>
      <c r="DY585">
        <v>218.38076000000001</v>
      </c>
      <c r="DZ585">
        <v>0.36475999999999997</v>
      </c>
      <c r="EA585">
        <v>2.2284700000000002</v>
      </c>
      <c r="EB585">
        <v>1.9774700000000001</v>
      </c>
      <c r="EC585">
        <v>3.9620000000000002E-2</v>
      </c>
      <c r="ED585">
        <v>3.3160000000000002E-2</v>
      </c>
      <c r="EE585">
        <v>2.1228400000000001</v>
      </c>
      <c r="EF585">
        <v>26.001329999999999</v>
      </c>
      <c r="EG585">
        <v>9.3601200000000002</v>
      </c>
      <c r="EH585">
        <v>389.20076</v>
      </c>
      <c r="EI585">
        <v>1177.5572999999999</v>
      </c>
      <c r="EJ585">
        <v>0</v>
      </c>
      <c r="EK585">
        <v>42.084845809999997</v>
      </c>
      <c r="EL585">
        <v>4.6207287E-2</v>
      </c>
      <c r="EM585">
        <v>2.6328298E-2</v>
      </c>
      <c r="EN585">
        <v>1.1211385000000001E-2</v>
      </c>
      <c r="EO585">
        <v>0</v>
      </c>
      <c r="EP585">
        <v>0</v>
      </c>
      <c r="EQ585">
        <v>0</v>
      </c>
      <c r="ER585">
        <v>0</v>
      </c>
      <c r="ES585">
        <v>0</v>
      </c>
      <c r="ET585">
        <v>0</v>
      </c>
      <c r="EU585">
        <v>0</v>
      </c>
      <c r="EV585">
        <v>0</v>
      </c>
      <c r="EW585">
        <v>3.4804627780000001</v>
      </c>
      <c r="EX585">
        <v>4.7073890000000002E-3</v>
      </c>
      <c r="EY585">
        <v>2.9823190000000002E-3</v>
      </c>
      <c r="EZ585">
        <v>1.4184620000000001E-3</v>
      </c>
      <c r="FA585">
        <v>0</v>
      </c>
      <c r="FB585">
        <v>0</v>
      </c>
      <c r="FC585">
        <v>0</v>
      </c>
      <c r="FD585">
        <v>0</v>
      </c>
      <c r="FE585">
        <v>0</v>
      </c>
      <c r="FF585">
        <v>0</v>
      </c>
      <c r="FG585">
        <v>0</v>
      </c>
      <c r="FH585">
        <v>0.40801999999999999</v>
      </c>
      <c r="FI585" t="s">
        <v>113</v>
      </c>
      <c r="FJ585" t="s">
        <v>113</v>
      </c>
      <c r="FK585">
        <v>222.991074</v>
      </c>
      <c r="FL585" t="s">
        <v>113</v>
      </c>
      <c r="FM585" t="s">
        <v>113</v>
      </c>
    </row>
    <row r="586" spans="116:169">
      <c r="DL586">
        <v>0</v>
      </c>
      <c r="DM586">
        <v>0.23144999999999999</v>
      </c>
      <c r="DN586">
        <v>1.4999999999999999E-4</v>
      </c>
      <c r="DO586">
        <v>9.3000000000000005E-4</v>
      </c>
      <c r="DP586">
        <v>2.5300000000000001E-3</v>
      </c>
      <c r="DQ586">
        <v>3.0000000000000001E-5</v>
      </c>
      <c r="DR586">
        <v>3.0000000000000001E-5</v>
      </c>
      <c r="DS586">
        <v>2.31E-3</v>
      </c>
      <c r="DT586">
        <v>0.17058999999999999</v>
      </c>
      <c r="DU586">
        <v>3.32E-3</v>
      </c>
      <c r="DV586">
        <v>0.13566</v>
      </c>
      <c r="DW586">
        <v>0.45300000000000001</v>
      </c>
      <c r="DX586">
        <v>0</v>
      </c>
      <c r="DY586">
        <v>101.20975</v>
      </c>
      <c r="DZ586">
        <v>7.9560000000000006E-2</v>
      </c>
      <c r="EA586">
        <v>0.57565</v>
      </c>
      <c r="EB586">
        <v>1.8567400000000001</v>
      </c>
      <c r="EC586">
        <v>2.368E-2</v>
      </c>
      <c r="ED586">
        <v>1.7680000000000001E-2</v>
      </c>
      <c r="EE586">
        <v>1.9009799999999999</v>
      </c>
      <c r="EF586">
        <v>92.673900000000003</v>
      </c>
      <c r="EG586">
        <v>9.3932800000000007</v>
      </c>
      <c r="EH586">
        <v>391.3236</v>
      </c>
      <c r="EI586">
        <v>1203.55863</v>
      </c>
      <c r="EJ586">
        <v>0</v>
      </c>
      <c r="EK586">
        <v>24.586807069999999</v>
      </c>
      <c r="EL586">
        <v>2.5690211000000001E-2</v>
      </c>
      <c r="EM586">
        <v>2.9200334000000001E-2</v>
      </c>
      <c r="EN586">
        <v>1.1431151000000001E-2</v>
      </c>
      <c r="EO586">
        <v>0</v>
      </c>
      <c r="EP586">
        <v>0</v>
      </c>
      <c r="EQ586">
        <v>0</v>
      </c>
      <c r="ER586">
        <v>0</v>
      </c>
      <c r="ES586">
        <v>0</v>
      </c>
      <c r="ET586">
        <v>0</v>
      </c>
      <c r="EU586">
        <v>0</v>
      </c>
      <c r="EV586">
        <v>0</v>
      </c>
      <c r="EW586">
        <v>1.684143551</v>
      </c>
      <c r="EX586">
        <v>2.358363E-3</v>
      </c>
      <c r="EY586">
        <v>2.8770319999999999E-3</v>
      </c>
      <c r="EZ586">
        <v>1.276931E-3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0</v>
      </c>
      <c r="FH586">
        <v>0.235095</v>
      </c>
      <c r="FI586" t="s">
        <v>113</v>
      </c>
      <c r="FJ586" t="s">
        <v>113</v>
      </c>
      <c r="FK586">
        <v>103.74538200000001</v>
      </c>
      <c r="FL586" t="s">
        <v>113</v>
      </c>
      <c r="FM586" t="s">
        <v>113</v>
      </c>
    </row>
    <row r="587" spans="116:169">
      <c r="DL587">
        <v>0</v>
      </c>
      <c r="DM587">
        <v>3.5920000000000001E-2</v>
      </c>
      <c r="DN587">
        <v>5.0000000000000002E-5</v>
      </c>
      <c r="DO587">
        <v>2.5000000000000001E-4</v>
      </c>
      <c r="DP587">
        <v>8.5999999999999998E-4</v>
      </c>
      <c r="DQ587">
        <v>2.0000000000000002E-5</v>
      </c>
      <c r="DR587">
        <v>1.0000000000000001E-5</v>
      </c>
      <c r="DS587">
        <v>2.3600000000000001E-3</v>
      </c>
      <c r="DT587">
        <v>0.19563</v>
      </c>
      <c r="DU587">
        <v>3.3500000000000001E-3</v>
      </c>
      <c r="DV587">
        <v>0.13797000000000001</v>
      </c>
      <c r="DW587">
        <v>0.62358999999999998</v>
      </c>
      <c r="DX587">
        <v>0</v>
      </c>
      <c r="DY587">
        <v>11.84793</v>
      </c>
      <c r="DZ587">
        <v>2.1170000000000001E-2</v>
      </c>
      <c r="EA587">
        <v>0.12998999999999999</v>
      </c>
      <c r="EB587">
        <v>0.53063000000000005</v>
      </c>
      <c r="EC587">
        <v>1.149E-2</v>
      </c>
      <c r="ED587">
        <v>6.0000000000000001E-3</v>
      </c>
      <c r="EE587">
        <v>1.72454</v>
      </c>
      <c r="EF587">
        <v>85.544640000000001</v>
      </c>
      <c r="EG587">
        <v>9.4109700000000007</v>
      </c>
      <c r="EH587">
        <v>393.22458</v>
      </c>
      <c r="EI587">
        <v>1296.23253</v>
      </c>
      <c r="EJ587">
        <v>0</v>
      </c>
      <c r="EK587">
        <v>3.8918637469999999</v>
      </c>
      <c r="EL587">
        <v>1.2283146E-2</v>
      </c>
      <c r="EM587">
        <v>1.2564469E-2</v>
      </c>
      <c r="EN587">
        <v>1.2279412E-2</v>
      </c>
      <c r="EO587">
        <v>0</v>
      </c>
      <c r="EP587">
        <v>0</v>
      </c>
      <c r="EQ587">
        <v>0</v>
      </c>
      <c r="ER587">
        <v>0</v>
      </c>
      <c r="ES587">
        <v>0</v>
      </c>
      <c r="ET587">
        <v>0</v>
      </c>
      <c r="EU587">
        <v>0</v>
      </c>
      <c r="EV587">
        <v>0</v>
      </c>
      <c r="EW587">
        <v>0.21260127600000001</v>
      </c>
      <c r="EX587">
        <v>9.8712400000000003E-4</v>
      </c>
      <c r="EY587">
        <v>1.0783780000000001E-3</v>
      </c>
      <c r="EZ587">
        <v>1.1921779999999999E-3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0</v>
      </c>
      <c r="FH587">
        <v>3.7103999999999998E-2</v>
      </c>
      <c r="FI587" t="s">
        <v>113</v>
      </c>
      <c r="FJ587" t="s">
        <v>113</v>
      </c>
      <c r="FK587">
        <v>12.541209</v>
      </c>
      <c r="FL587" t="s">
        <v>113</v>
      </c>
      <c r="FM587" t="s">
        <v>113</v>
      </c>
    </row>
    <row r="588" spans="116:169">
      <c r="DL588">
        <v>0</v>
      </c>
      <c r="DM588">
        <v>9.1E-4</v>
      </c>
      <c r="DN588">
        <v>2.0000000000000002E-5</v>
      </c>
      <c r="DO588">
        <v>6.9999999999999994E-5</v>
      </c>
      <c r="DP588">
        <v>2.4000000000000001E-4</v>
      </c>
      <c r="DQ588">
        <v>1.0000000000000001E-5</v>
      </c>
      <c r="DR588">
        <v>0</v>
      </c>
      <c r="DS588">
        <v>7.9000000000000001E-4</v>
      </c>
      <c r="DT588">
        <v>3.5060000000000001E-2</v>
      </c>
      <c r="DU588">
        <v>3.3600000000000001E-3</v>
      </c>
      <c r="DV588">
        <v>0.14032</v>
      </c>
      <c r="DW588">
        <v>0.81921999999999995</v>
      </c>
      <c r="DX588">
        <v>0</v>
      </c>
      <c r="DY588">
        <v>0.20016</v>
      </c>
      <c r="DZ588">
        <v>5.1900000000000002E-3</v>
      </c>
      <c r="EA588">
        <v>2.972E-2</v>
      </c>
      <c r="EB588">
        <v>0.12323000000000001</v>
      </c>
      <c r="EC588">
        <v>3.0400000000000002E-3</v>
      </c>
      <c r="ED588">
        <v>1.32E-3</v>
      </c>
      <c r="EE588">
        <v>0.49149999999999999</v>
      </c>
      <c r="EF588">
        <v>11.561909999999999</v>
      </c>
      <c r="EG588">
        <v>9.4169599999999996</v>
      </c>
      <c r="EH588">
        <v>394.94911999999999</v>
      </c>
      <c r="EI588">
        <v>1381.77718</v>
      </c>
      <c r="EJ588">
        <v>0</v>
      </c>
      <c r="EK588">
        <v>0.112497183</v>
      </c>
      <c r="EL588">
        <v>4.5067680000000004E-3</v>
      </c>
      <c r="EM588">
        <v>3.9133509999999998E-3</v>
      </c>
      <c r="EN588">
        <v>4.2105459999999999E-3</v>
      </c>
      <c r="EO588">
        <v>0</v>
      </c>
      <c r="EP588">
        <v>0</v>
      </c>
      <c r="EQ588">
        <v>0</v>
      </c>
      <c r="ER588">
        <v>0</v>
      </c>
      <c r="ES588">
        <v>0</v>
      </c>
      <c r="ET588">
        <v>0</v>
      </c>
      <c r="EU588">
        <v>0</v>
      </c>
      <c r="EV588">
        <v>0</v>
      </c>
      <c r="EW588">
        <v>4.9299010000000004E-3</v>
      </c>
      <c r="EX588">
        <v>3.0403599999999999E-4</v>
      </c>
      <c r="EY588">
        <v>2.82618E-4</v>
      </c>
      <c r="EZ588">
        <v>3.48048E-4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0</v>
      </c>
      <c r="FG588">
        <v>0</v>
      </c>
      <c r="FH588">
        <v>1.2520000000000001E-3</v>
      </c>
      <c r="FI588" t="s">
        <v>113</v>
      </c>
      <c r="FJ588" t="s">
        <v>113</v>
      </c>
      <c r="FK588">
        <v>0.361348</v>
      </c>
      <c r="FL588" t="s">
        <v>113</v>
      </c>
      <c r="FM588" t="s">
        <v>113</v>
      </c>
    </row>
    <row r="589" spans="116:169">
      <c r="DL589">
        <v>0</v>
      </c>
      <c r="DM589">
        <v>2.0000000000000002E-5</v>
      </c>
      <c r="DN589">
        <v>1.0000000000000001E-5</v>
      </c>
      <c r="DO589">
        <v>2.0000000000000002E-5</v>
      </c>
      <c r="DP589">
        <v>6.9999999999999994E-5</v>
      </c>
      <c r="DQ589">
        <v>0</v>
      </c>
      <c r="DR589">
        <v>0</v>
      </c>
      <c r="DS589">
        <v>2.2000000000000001E-4</v>
      </c>
      <c r="DT589">
        <v>9.1E-4</v>
      </c>
      <c r="DU589">
        <v>3.3600000000000001E-3</v>
      </c>
      <c r="DV589">
        <v>0.14112</v>
      </c>
      <c r="DW589">
        <v>0.85426999999999997</v>
      </c>
      <c r="DX589">
        <v>0</v>
      </c>
      <c r="DY589">
        <v>0</v>
      </c>
      <c r="DZ589">
        <v>9.7999999999999997E-4</v>
      </c>
      <c r="EA589">
        <v>6.8399999999999997E-3</v>
      </c>
      <c r="EB589">
        <v>2.8029999999999999E-2</v>
      </c>
      <c r="EC589">
        <v>6.9999999999999999E-4</v>
      </c>
      <c r="ED589">
        <v>2.9999999999999997E-4</v>
      </c>
      <c r="EE589">
        <v>0.11412</v>
      </c>
      <c r="EF589">
        <v>0.19979</v>
      </c>
      <c r="EG589">
        <v>9.4182900000000007</v>
      </c>
      <c r="EH589">
        <v>395.44062000000002</v>
      </c>
      <c r="EI589">
        <v>1393.33908</v>
      </c>
      <c r="EJ589">
        <v>0</v>
      </c>
      <c r="EK589">
        <v>6.8676659999999997E-3</v>
      </c>
      <c r="EL589">
        <v>1.370474E-3</v>
      </c>
      <c r="EM589">
        <v>1.1431290000000001E-3</v>
      </c>
      <c r="EN589">
        <v>1.2018420000000001E-3</v>
      </c>
      <c r="EO589">
        <v>0</v>
      </c>
      <c r="EP589">
        <v>0</v>
      </c>
      <c r="EQ589">
        <v>0</v>
      </c>
      <c r="ER589">
        <v>0</v>
      </c>
      <c r="ES589">
        <v>0</v>
      </c>
      <c r="ET589">
        <v>0</v>
      </c>
      <c r="EU589">
        <v>0</v>
      </c>
      <c r="EV589">
        <v>0</v>
      </c>
      <c r="EW589">
        <v>2.6272399999999999E-4</v>
      </c>
      <c r="EX589" s="10">
        <v>7.3108900000000001E-5</v>
      </c>
      <c r="EY589" s="10">
        <v>6.64552E-5</v>
      </c>
      <c r="EZ589" s="10">
        <v>8.2235299999999995E-5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0</v>
      </c>
      <c r="FH589">
        <v>1.16E-4</v>
      </c>
      <c r="FI589" t="s">
        <v>113</v>
      </c>
      <c r="FJ589" t="s">
        <v>113</v>
      </c>
      <c r="FK589">
        <v>3.6547999999999997E-2</v>
      </c>
      <c r="FL589" t="s">
        <v>113</v>
      </c>
      <c r="FM589" t="s">
        <v>113</v>
      </c>
    </row>
    <row r="590" spans="116:169">
      <c r="DL590">
        <v>0</v>
      </c>
      <c r="DM590">
        <v>0</v>
      </c>
      <c r="DN590">
        <v>0</v>
      </c>
      <c r="DO590">
        <v>1.0000000000000001E-5</v>
      </c>
      <c r="DP590">
        <v>2.0000000000000002E-5</v>
      </c>
      <c r="DQ590">
        <v>0</v>
      </c>
      <c r="DR590">
        <v>0</v>
      </c>
      <c r="DS590">
        <v>6.0000000000000002E-5</v>
      </c>
      <c r="DT590">
        <v>2.0000000000000002E-5</v>
      </c>
      <c r="DU590">
        <v>3.3600000000000001E-3</v>
      </c>
      <c r="DV590">
        <v>0.14133999999999999</v>
      </c>
      <c r="DW590">
        <v>0.85518000000000005</v>
      </c>
      <c r="DX590">
        <v>0</v>
      </c>
      <c r="DY590">
        <v>0</v>
      </c>
      <c r="DZ590">
        <v>1.1E-4</v>
      </c>
      <c r="EA590">
        <v>1.2899999999999999E-3</v>
      </c>
      <c r="EB590">
        <v>6.3499999999999997E-3</v>
      </c>
      <c r="EC590">
        <v>1.6000000000000001E-4</v>
      </c>
      <c r="ED590">
        <v>6.9999999999999994E-5</v>
      </c>
      <c r="EE590">
        <v>2.596E-2</v>
      </c>
      <c r="EF590">
        <v>6.9999999999999994E-5</v>
      </c>
      <c r="EG590">
        <v>9.41859</v>
      </c>
      <c r="EH590">
        <v>395.55473999999998</v>
      </c>
      <c r="EI590">
        <v>1393.5388800000001</v>
      </c>
      <c r="EJ590">
        <v>0</v>
      </c>
      <c r="EK590">
        <v>1.4240800000000001E-3</v>
      </c>
      <c r="EL590">
        <v>4.1203499999999999E-4</v>
      </c>
      <c r="EM590">
        <v>3.5215600000000001E-4</v>
      </c>
      <c r="EN590">
        <v>3.5182099999999999E-4</v>
      </c>
      <c r="EO590">
        <v>0</v>
      </c>
      <c r="EP590">
        <v>0</v>
      </c>
      <c r="EQ590">
        <v>0</v>
      </c>
      <c r="ER590">
        <v>0</v>
      </c>
      <c r="ES590">
        <v>0</v>
      </c>
      <c r="ET590">
        <v>0</v>
      </c>
      <c r="EU590">
        <v>0</v>
      </c>
      <c r="EV590">
        <v>0</v>
      </c>
      <c r="EW590" s="10">
        <v>4.7679400000000003E-5</v>
      </c>
      <c r="EX590" s="10">
        <v>1.6175300000000001E-5</v>
      </c>
      <c r="EY590" s="10">
        <v>1.5505000000000001E-5</v>
      </c>
      <c r="EZ590" s="10">
        <v>1.9130199999999999E-5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0</v>
      </c>
      <c r="FH590">
        <v>3.4999999999999997E-5</v>
      </c>
      <c r="FI590" t="s">
        <v>113</v>
      </c>
      <c r="FJ590" t="s">
        <v>113</v>
      </c>
      <c r="FK590">
        <v>7.9120000000000006E-3</v>
      </c>
      <c r="FL590" t="s">
        <v>113</v>
      </c>
      <c r="FM590" t="s">
        <v>113</v>
      </c>
    </row>
    <row r="591" spans="116:169">
      <c r="DL591">
        <v>0</v>
      </c>
      <c r="DM591">
        <v>0</v>
      </c>
      <c r="DN591">
        <v>0</v>
      </c>
      <c r="DO591">
        <v>0</v>
      </c>
      <c r="DP591">
        <v>1.0000000000000001E-5</v>
      </c>
      <c r="DQ591">
        <v>0</v>
      </c>
      <c r="DR591">
        <v>0</v>
      </c>
      <c r="DS591">
        <v>2.0000000000000002E-5</v>
      </c>
      <c r="DT591">
        <v>0</v>
      </c>
      <c r="DU591">
        <v>3.3600000000000001E-3</v>
      </c>
      <c r="DV591">
        <v>0.1414</v>
      </c>
      <c r="DW591">
        <v>0.85519999999999996</v>
      </c>
      <c r="DX591">
        <v>0</v>
      </c>
      <c r="DY591">
        <v>0</v>
      </c>
      <c r="DZ591">
        <v>0</v>
      </c>
      <c r="EA591">
        <v>1.4999999999999999E-4</v>
      </c>
      <c r="EB591">
        <v>1.1999999999999999E-3</v>
      </c>
      <c r="EC591">
        <v>3.0000000000000001E-5</v>
      </c>
      <c r="ED591">
        <v>2.0000000000000002E-5</v>
      </c>
      <c r="EE591">
        <v>5.8700000000000002E-3</v>
      </c>
      <c r="EF591">
        <v>1.0000000000000001E-5</v>
      </c>
      <c r="EG591">
        <v>9.4186599999999991</v>
      </c>
      <c r="EH591">
        <v>395.58069999999998</v>
      </c>
      <c r="EI591">
        <v>1393.5389399999999</v>
      </c>
      <c r="EJ591">
        <v>0</v>
      </c>
      <c r="EK591">
        <v>3.0402100000000002E-4</v>
      </c>
      <c r="EL591">
        <v>1.0202800000000001E-4</v>
      </c>
      <c r="EM591">
        <v>1.0998E-4</v>
      </c>
      <c r="EN591">
        <v>1.11427E-4</v>
      </c>
      <c r="EO591">
        <v>0</v>
      </c>
      <c r="EP591">
        <v>0</v>
      </c>
      <c r="EQ591">
        <v>0</v>
      </c>
      <c r="ER591">
        <v>0</v>
      </c>
      <c r="ES591">
        <v>0</v>
      </c>
      <c r="ET591">
        <v>0</v>
      </c>
      <c r="EU591">
        <v>0</v>
      </c>
      <c r="EV591">
        <v>0</v>
      </c>
      <c r="EW591" s="10">
        <v>8.2488999999999999E-6</v>
      </c>
      <c r="EX591" s="10">
        <v>2.60615E-6</v>
      </c>
      <c r="EY591" s="10">
        <v>3.3322699999999999E-6</v>
      </c>
      <c r="EZ591" s="10">
        <v>4.51391E-6</v>
      </c>
      <c r="FA591">
        <v>0</v>
      </c>
      <c r="FB591">
        <v>0</v>
      </c>
      <c r="FC591">
        <v>0</v>
      </c>
      <c r="FD591">
        <v>0</v>
      </c>
      <c r="FE591">
        <v>0</v>
      </c>
      <c r="FF591">
        <v>0</v>
      </c>
      <c r="FG591">
        <v>0</v>
      </c>
      <c r="FH591">
        <v>1.1E-5</v>
      </c>
      <c r="FI591" t="s">
        <v>113</v>
      </c>
      <c r="FJ591" t="s">
        <v>113</v>
      </c>
      <c r="FK591">
        <v>1.384E-3</v>
      </c>
      <c r="FL591" t="s">
        <v>113</v>
      </c>
      <c r="FM591" t="s">
        <v>113</v>
      </c>
    </row>
    <row r="592" spans="116:169">
      <c r="DL592">
        <v>0</v>
      </c>
      <c r="DM592">
        <v>0</v>
      </c>
      <c r="DN592">
        <v>0</v>
      </c>
      <c r="DO592">
        <v>0</v>
      </c>
      <c r="DP592">
        <v>0</v>
      </c>
      <c r="DQ592">
        <v>0</v>
      </c>
      <c r="DR592">
        <v>0</v>
      </c>
      <c r="DS592">
        <v>0</v>
      </c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0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0</v>
      </c>
      <c r="ET592">
        <v>0</v>
      </c>
      <c r="EU592">
        <v>0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0</v>
      </c>
      <c r="FH592" t="s">
        <v>113</v>
      </c>
      <c r="FI592">
        <v>1.1E-5</v>
      </c>
      <c r="FJ592" t="s">
        <v>113</v>
      </c>
      <c r="FK592" t="s">
        <v>113</v>
      </c>
      <c r="FL592">
        <v>1.384E-3</v>
      </c>
      <c r="FM592" t="s">
        <v>113</v>
      </c>
    </row>
    <row r="593" spans="116:169"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0</v>
      </c>
      <c r="FH593" t="s">
        <v>113</v>
      </c>
      <c r="FI593" t="s">
        <v>113</v>
      </c>
      <c r="FJ593">
        <v>1.1E-5</v>
      </c>
      <c r="FK593" t="s">
        <v>113</v>
      </c>
      <c r="FL593" t="s">
        <v>113</v>
      </c>
      <c r="FM593">
        <v>1.384E-3</v>
      </c>
    </row>
    <row r="594" spans="116:169">
      <c r="DL594">
        <v>0</v>
      </c>
      <c r="DM594">
        <v>0</v>
      </c>
      <c r="DN594">
        <v>0</v>
      </c>
      <c r="DO594">
        <v>0</v>
      </c>
      <c r="DP594">
        <v>0</v>
      </c>
      <c r="DQ594">
        <v>0</v>
      </c>
      <c r="DR594">
        <v>0</v>
      </c>
      <c r="DS594">
        <v>0</v>
      </c>
      <c r="DT594">
        <v>0</v>
      </c>
      <c r="DU594">
        <v>0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0</v>
      </c>
      <c r="EF594">
        <v>0</v>
      </c>
      <c r="EG594">
        <v>0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 t="s">
        <v>113</v>
      </c>
      <c r="FI594" t="s">
        <v>113</v>
      </c>
      <c r="FJ594">
        <v>1.1E-5</v>
      </c>
      <c r="FK594" t="s">
        <v>113</v>
      </c>
      <c r="FL594" t="s">
        <v>113</v>
      </c>
      <c r="FM594">
        <v>1.384E-3</v>
      </c>
    </row>
    <row r="595" spans="116:169">
      <c r="DL595">
        <v>0</v>
      </c>
      <c r="DM595">
        <v>0</v>
      </c>
      <c r="DN595">
        <v>0</v>
      </c>
      <c r="DO595">
        <v>0</v>
      </c>
      <c r="DP595">
        <v>0</v>
      </c>
      <c r="DQ595">
        <v>0</v>
      </c>
      <c r="DR595">
        <v>0</v>
      </c>
      <c r="DS595">
        <v>0</v>
      </c>
      <c r="DT595">
        <v>0</v>
      </c>
      <c r="DU595">
        <v>0</v>
      </c>
      <c r="DV595">
        <v>0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0</v>
      </c>
      <c r="EC595">
        <v>0</v>
      </c>
      <c r="ED595">
        <v>0</v>
      </c>
      <c r="EE595">
        <v>0</v>
      </c>
      <c r="EF595">
        <v>0</v>
      </c>
      <c r="EG595">
        <v>0</v>
      </c>
      <c r="EH595">
        <v>0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0</v>
      </c>
      <c r="EQ595">
        <v>0</v>
      </c>
      <c r="ER595">
        <v>0</v>
      </c>
      <c r="ES595">
        <v>0</v>
      </c>
      <c r="ET595">
        <v>0</v>
      </c>
      <c r="EU595">
        <v>0</v>
      </c>
      <c r="EV595">
        <v>0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0</v>
      </c>
      <c r="FH595" t="s">
        <v>113</v>
      </c>
      <c r="FI595" t="s">
        <v>113</v>
      </c>
      <c r="FJ595">
        <v>1.1E-5</v>
      </c>
      <c r="FK595" t="s">
        <v>113</v>
      </c>
      <c r="FL595" t="s">
        <v>113</v>
      </c>
      <c r="FM595">
        <v>1.384E-3</v>
      </c>
    </row>
    <row r="596" spans="116:169">
      <c r="DL596">
        <v>0</v>
      </c>
      <c r="DM596">
        <v>1</v>
      </c>
      <c r="DN596">
        <v>0</v>
      </c>
      <c r="DO596">
        <v>0</v>
      </c>
      <c r="DP596">
        <v>0</v>
      </c>
      <c r="DQ596">
        <v>0</v>
      </c>
      <c r="DR596">
        <v>0</v>
      </c>
      <c r="DS596">
        <v>0</v>
      </c>
      <c r="DT596">
        <v>0</v>
      </c>
      <c r="DU596">
        <v>0</v>
      </c>
      <c r="DV596">
        <v>0</v>
      </c>
      <c r="DW596">
        <v>0</v>
      </c>
      <c r="DX596">
        <v>0</v>
      </c>
      <c r="DY596">
        <v>7547.12</v>
      </c>
      <c r="DZ596">
        <v>0</v>
      </c>
      <c r="EA596">
        <v>0</v>
      </c>
      <c r="EB596">
        <v>0</v>
      </c>
      <c r="EC596">
        <v>0</v>
      </c>
      <c r="ED596">
        <v>0</v>
      </c>
      <c r="EE596">
        <v>0</v>
      </c>
      <c r="EF596">
        <v>0</v>
      </c>
      <c r="EG596">
        <v>0</v>
      </c>
      <c r="EH596">
        <v>0</v>
      </c>
      <c r="EI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0</v>
      </c>
      <c r="ER596">
        <v>0</v>
      </c>
      <c r="ES596">
        <v>0</v>
      </c>
      <c r="ET596">
        <v>0</v>
      </c>
      <c r="EU596">
        <v>0</v>
      </c>
      <c r="EV596">
        <v>0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0</v>
      </c>
      <c r="FH596" t="s">
        <v>113</v>
      </c>
      <c r="FI596" t="s">
        <v>113</v>
      </c>
      <c r="FJ596" t="s">
        <v>113</v>
      </c>
      <c r="FK596" t="s">
        <v>113</v>
      </c>
      <c r="FL596" t="s">
        <v>113</v>
      </c>
      <c r="FM596" t="s">
        <v>113</v>
      </c>
    </row>
    <row r="597" spans="116:169">
      <c r="DL597">
        <v>0</v>
      </c>
      <c r="DM597">
        <v>0.97992999999999997</v>
      </c>
      <c r="DN597">
        <v>5.0000000000000001E-3</v>
      </c>
      <c r="DO597">
        <v>7.7999999999999999E-4</v>
      </c>
      <c r="DP597">
        <v>1.4999999999999999E-4</v>
      </c>
      <c r="DQ597">
        <v>2.0000000000000002E-5</v>
      </c>
      <c r="DR597">
        <v>8.0000000000000007E-5</v>
      </c>
      <c r="DS597">
        <v>2.1000000000000001E-4</v>
      </c>
      <c r="DT597">
        <v>1.383E-2</v>
      </c>
      <c r="DU597">
        <v>0</v>
      </c>
      <c r="DV597">
        <v>0</v>
      </c>
      <c r="DW597">
        <v>0</v>
      </c>
      <c r="DX597">
        <v>0</v>
      </c>
      <c r="DY597">
        <v>7328.7643500000004</v>
      </c>
      <c r="DZ597">
        <v>37.739570000000001</v>
      </c>
      <c r="EA597">
        <v>5.87643</v>
      </c>
      <c r="EB597">
        <v>1.12527</v>
      </c>
      <c r="EC597">
        <v>0.12503</v>
      </c>
      <c r="ED597">
        <v>0.62514999999999998</v>
      </c>
      <c r="EE597">
        <v>1.5890299999999999</v>
      </c>
      <c r="EF597">
        <v>104.36725</v>
      </c>
      <c r="EG597">
        <v>0</v>
      </c>
      <c r="EH597">
        <v>0</v>
      </c>
      <c r="EI597">
        <v>0</v>
      </c>
      <c r="EJ597">
        <v>0</v>
      </c>
      <c r="EK597">
        <v>66.907904430000002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0</v>
      </c>
      <c r="ER597">
        <v>0</v>
      </c>
      <c r="ES597">
        <v>0</v>
      </c>
      <c r="ET597">
        <v>0</v>
      </c>
      <c r="EU597">
        <v>0</v>
      </c>
      <c r="EV597">
        <v>0</v>
      </c>
      <c r="EW597">
        <v>104.710393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0</v>
      </c>
      <c r="FH597">
        <v>0.98587800000000003</v>
      </c>
      <c r="FI597" t="s">
        <v>113</v>
      </c>
      <c r="FJ597" t="s">
        <v>113</v>
      </c>
      <c r="FK597" s="9">
        <v>7373.6306569999997</v>
      </c>
      <c r="FL597" t="s">
        <v>113</v>
      </c>
      <c r="FM597" t="s">
        <v>113</v>
      </c>
    </row>
    <row r="598" spans="116:169">
      <c r="DL598">
        <v>0</v>
      </c>
      <c r="DM598">
        <v>0.96042000000000005</v>
      </c>
      <c r="DN598">
        <v>6.0400000000000002E-3</v>
      </c>
      <c r="DO598">
        <v>4.4099999999999999E-3</v>
      </c>
      <c r="DP598">
        <v>8.8999999999999995E-4</v>
      </c>
      <c r="DQ598">
        <v>5.0000000000000002E-5</v>
      </c>
      <c r="DR598">
        <v>9.0000000000000006E-5</v>
      </c>
      <c r="DS598">
        <v>4.2000000000000002E-4</v>
      </c>
      <c r="DT598">
        <v>1.355E-2</v>
      </c>
      <c r="DU598">
        <v>8.0000000000000007E-5</v>
      </c>
      <c r="DV598">
        <v>2.1000000000000001E-4</v>
      </c>
      <c r="DW598">
        <v>1.383E-2</v>
      </c>
      <c r="DX598">
        <v>0</v>
      </c>
      <c r="DY598">
        <v>7116.3051500000001</v>
      </c>
      <c r="DZ598">
        <v>45.191090000000003</v>
      </c>
      <c r="EA598">
        <v>33.239449999999998</v>
      </c>
      <c r="EB598">
        <v>6.7190300000000001</v>
      </c>
      <c r="EC598">
        <v>0.37375999999999998</v>
      </c>
      <c r="ED598">
        <v>0.67737000000000003</v>
      </c>
      <c r="EE598">
        <v>3.1589900000000002</v>
      </c>
      <c r="EF598">
        <v>101.37545</v>
      </c>
      <c r="EG598">
        <v>0.62514999999999998</v>
      </c>
      <c r="EH598">
        <v>1.5890299999999999</v>
      </c>
      <c r="EI598">
        <v>104.36725</v>
      </c>
      <c r="EJ598">
        <v>0</v>
      </c>
      <c r="EK598">
        <v>66.562663549999996</v>
      </c>
      <c r="EL598">
        <v>2.7708383999999999E-2</v>
      </c>
      <c r="EM598">
        <v>0</v>
      </c>
      <c r="EN598">
        <v>0</v>
      </c>
      <c r="EO598">
        <v>0</v>
      </c>
      <c r="EP598">
        <v>0</v>
      </c>
      <c r="EQ598">
        <v>0</v>
      </c>
      <c r="ER598">
        <v>0</v>
      </c>
      <c r="ES598">
        <v>0</v>
      </c>
      <c r="ET598">
        <v>0</v>
      </c>
      <c r="EU598">
        <v>0</v>
      </c>
      <c r="EV598">
        <v>0</v>
      </c>
      <c r="EW598">
        <v>101.7886902</v>
      </c>
      <c r="EX598">
        <v>4.3363422999999998E-2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0</v>
      </c>
      <c r="FF598">
        <v>0</v>
      </c>
      <c r="FG598">
        <v>0</v>
      </c>
      <c r="FH598">
        <v>0.97181200000000001</v>
      </c>
      <c r="FI598" t="s">
        <v>113</v>
      </c>
      <c r="FJ598" t="s">
        <v>113</v>
      </c>
      <c r="FK598" s="9">
        <v>7201.8284759999997</v>
      </c>
      <c r="FL598" t="s">
        <v>113</v>
      </c>
      <c r="FM598" t="s">
        <v>113</v>
      </c>
    </row>
    <row r="599" spans="116:169">
      <c r="DL599">
        <v>0</v>
      </c>
      <c r="DM599">
        <v>0.94169000000000003</v>
      </c>
      <c r="DN599">
        <v>6.1799999999999997E-3</v>
      </c>
      <c r="DO599">
        <v>5.4299999999999999E-3</v>
      </c>
      <c r="DP599">
        <v>3.79E-3</v>
      </c>
      <c r="DQ599">
        <v>8.0000000000000007E-5</v>
      </c>
      <c r="DR599">
        <v>1E-4</v>
      </c>
      <c r="DS599">
        <v>1.24E-3</v>
      </c>
      <c r="DT599">
        <v>1.3299999999999999E-2</v>
      </c>
      <c r="DU599">
        <v>1.7000000000000001E-4</v>
      </c>
      <c r="DV599">
        <v>6.3000000000000003E-4</v>
      </c>
      <c r="DW599">
        <v>2.7380000000000002E-2</v>
      </c>
      <c r="DX599">
        <v>0</v>
      </c>
      <c r="DY599">
        <v>6911.3934799999997</v>
      </c>
      <c r="DZ599">
        <v>45.800820000000002</v>
      </c>
      <c r="EA599">
        <v>40.581209999999999</v>
      </c>
      <c r="EB599">
        <v>28.566240000000001</v>
      </c>
      <c r="EC599">
        <v>0.56723999999999997</v>
      </c>
      <c r="ED599">
        <v>0.71003000000000005</v>
      </c>
      <c r="EE599">
        <v>9.3508499999999994</v>
      </c>
      <c r="EF599">
        <v>98.54786</v>
      </c>
      <c r="EG599">
        <v>1.3025199999999999</v>
      </c>
      <c r="EH599">
        <v>4.74803</v>
      </c>
      <c r="EI599">
        <v>205.74270000000001</v>
      </c>
      <c r="EJ599">
        <v>0</v>
      </c>
      <c r="EK599">
        <v>66.241928040000005</v>
      </c>
      <c r="EL599">
        <v>4.4876813000000002E-2</v>
      </c>
      <c r="EM599">
        <v>2.3930499000000001E-2</v>
      </c>
      <c r="EN599">
        <v>0</v>
      </c>
      <c r="EO599">
        <v>0</v>
      </c>
      <c r="EP599">
        <v>0</v>
      </c>
      <c r="EQ599">
        <v>0</v>
      </c>
      <c r="ER599">
        <v>0</v>
      </c>
      <c r="ES599">
        <v>0</v>
      </c>
      <c r="ET599">
        <v>0</v>
      </c>
      <c r="EU599">
        <v>0</v>
      </c>
      <c r="EV599">
        <v>0</v>
      </c>
      <c r="EW599">
        <v>98.961987890000003</v>
      </c>
      <c r="EX599">
        <v>6.8841011999999993E-2</v>
      </c>
      <c r="EY599">
        <v>3.7451060000000001E-2</v>
      </c>
      <c r="EZ599">
        <v>0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0</v>
      </c>
      <c r="FH599">
        <v>0.95717200000000002</v>
      </c>
      <c r="FI599" t="s">
        <v>113</v>
      </c>
      <c r="FJ599" t="s">
        <v>113</v>
      </c>
      <c r="FK599" s="9">
        <v>7026.9090029999998</v>
      </c>
      <c r="FL599" t="s">
        <v>113</v>
      </c>
      <c r="FM599" t="s">
        <v>113</v>
      </c>
    </row>
    <row r="600" spans="116:169">
      <c r="DL600">
        <v>0</v>
      </c>
      <c r="DM600">
        <v>0.92334000000000005</v>
      </c>
      <c r="DN600">
        <v>6.28E-3</v>
      </c>
      <c r="DO600">
        <v>5.62E-3</v>
      </c>
      <c r="DP600">
        <v>4.7299999999999998E-3</v>
      </c>
      <c r="DQ600">
        <v>9.0000000000000006E-5</v>
      </c>
      <c r="DR600">
        <v>1E-4</v>
      </c>
      <c r="DS600">
        <v>3.9500000000000004E-3</v>
      </c>
      <c r="DT600">
        <v>1.3050000000000001E-2</v>
      </c>
      <c r="DU600">
        <v>2.7E-4</v>
      </c>
      <c r="DV600">
        <v>1.8799999999999999E-3</v>
      </c>
      <c r="DW600">
        <v>4.0680000000000001E-2</v>
      </c>
      <c r="DX600">
        <v>0</v>
      </c>
      <c r="DY600">
        <v>6710.9760200000001</v>
      </c>
      <c r="DZ600">
        <v>46.086820000000003</v>
      </c>
      <c r="EA600">
        <v>41.615499999999997</v>
      </c>
      <c r="EB600">
        <v>35.31532</v>
      </c>
      <c r="EC600">
        <v>0.69564000000000004</v>
      </c>
      <c r="ED600">
        <v>0.74766999999999995</v>
      </c>
      <c r="EE600">
        <v>29.660869999999999</v>
      </c>
      <c r="EF600">
        <v>95.799949999999995</v>
      </c>
      <c r="EG600">
        <v>2.0125500000000001</v>
      </c>
      <c r="EH600">
        <v>14.098879999999999</v>
      </c>
      <c r="EI600">
        <v>304.29056000000003</v>
      </c>
      <c r="EJ600">
        <v>0</v>
      </c>
      <c r="EK600">
        <v>65.908919089999998</v>
      </c>
      <c r="EL600">
        <v>5.5843589999999999E-2</v>
      </c>
      <c r="EM600">
        <v>3.4257317000000002E-2</v>
      </c>
      <c r="EN600">
        <v>1.2192145999999999E-2</v>
      </c>
      <c r="EO600">
        <v>0</v>
      </c>
      <c r="EP600">
        <v>0</v>
      </c>
      <c r="EQ600">
        <v>0</v>
      </c>
      <c r="ER600">
        <v>0</v>
      </c>
      <c r="ES600">
        <v>0</v>
      </c>
      <c r="ET600">
        <v>0</v>
      </c>
      <c r="EU600">
        <v>0</v>
      </c>
      <c r="EV600">
        <v>0</v>
      </c>
      <c r="EW600">
        <v>96.171945519999994</v>
      </c>
      <c r="EX600">
        <v>8.3939833000000005E-2</v>
      </c>
      <c r="EY600">
        <v>5.2474870999999999E-2</v>
      </c>
      <c r="EZ600">
        <v>1.9080620999999999E-2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0</v>
      </c>
      <c r="FH600">
        <v>0.94006999999999996</v>
      </c>
      <c r="FI600" t="s">
        <v>113</v>
      </c>
      <c r="FJ600" t="s">
        <v>113</v>
      </c>
      <c r="FK600" s="9">
        <v>6834.6892989999997</v>
      </c>
      <c r="FL600" t="s">
        <v>113</v>
      </c>
      <c r="FM600" t="s">
        <v>113</v>
      </c>
    </row>
    <row r="601" spans="116:169">
      <c r="DL601">
        <v>0</v>
      </c>
      <c r="DM601">
        <v>0.90547</v>
      </c>
      <c r="DN601">
        <v>6.1500000000000001E-3</v>
      </c>
      <c r="DO601">
        <v>5.7000000000000002E-3</v>
      </c>
      <c r="DP601">
        <v>4.9300000000000004E-3</v>
      </c>
      <c r="DQ601">
        <v>1E-4</v>
      </c>
      <c r="DR601">
        <v>1E-4</v>
      </c>
      <c r="DS601">
        <v>4.81E-3</v>
      </c>
      <c r="DT601">
        <v>1.282E-2</v>
      </c>
      <c r="DU601">
        <v>3.6999999999999999E-4</v>
      </c>
      <c r="DV601">
        <v>5.8199999999999997E-3</v>
      </c>
      <c r="DW601">
        <v>5.3740000000000003E-2</v>
      </c>
      <c r="DX601">
        <v>0</v>
      </c>
      <c r="DY601">
        <v>6515.6506399999998</v>
      </c>
      <c r="DZ601">
        <v>44.659829999999999</v>
      </c>
      <c r="EA601">
        <v>41.806660000000001</v>
      </c>
      <c r="EB601">
        <v>36.417029999999997</v>
      </c>
      <c r="EC601">
        <v>0.72777000000000003</v>
      </c>
      <c r="ED601">
        <v>0.747</v>
      </c>
      <c r="EE601">
        <v>35.823770000000003</v>
      </c>
      <c r="EF601">
        <v>93.17868</v>
      </c>
      <c r="EG601">
        <v>2.7602199999999999</v>
      </c>
      <c r="EH601">
        <v>43.759740000000001</v>
      </c>
      <c r="EI601">
        <v>400.09050999999999</v>
      </c>
      <c r="EJ601">
        <v>0</v>
      </c>
      <c r="EK601">
        <v>65.564254349999999</v>
      </c>
      <c r="EL601">
        <v>6.0882817999999998E-2</v>
      </c>
      <c r="EM601">
        <v>3.7367872000000003E-2</v>
      </c>
      <c r="EN601">
        <v>1.5420837E-2</v>
      </c>
      <c r="EO601">
        <v>0</v>
      </c>
      <c r="EP601">
        <v>0</v>
      </c>
      <c r="EQ601">
        <v>0</v>
      </c>
      <c r="ER601">
        <v>0</v>
      </c>
      <c r="ES601">
        <v>0</v>
      </c>
      <c r="ET601">
        <v>0</v>
      </c>
      <c r="EU601">
        <v>0</v>
      </c>
      <c r="EV601">
        <v>0</v>
      </c>
      <c r="EW601">
        <v>93.419379210000002</v>
      </c>
      <c r="EX601">
        <v>8.9563321000000001E-2</v>
      </c>
      <c r="EY601">
        <v>5.5957871999999999E-2</v>
      </c>
      <c r="EZ601">
        <v>2.3581294999999999E-2</v>
      </c>
      <c r="FA601">
        <v>0</v>
      </c>
      <c r="FB601">
        <v>0</v>
      </c>
      <c r="FC601">
        <v>0</v>
      </c>
      <c r="FD601">
        <v>0</v>
      </c>
      <c r="FE601">
        <v>0</v>
      </c>
      <c r="FF601">
        <v>0</v>
      </c>
      <c r="FG601">
        <v>0</v>
      </c>
      <c r="FH601">
        <v>0.92234000000000005</v>
      </c>
      <c r="FI601" t="s">
        <v>113</v>
      </c>
      <c r="FJ601" t="s">
        <v>113</v>
      </c>
      <c r="FK601" s="9">
        <v>6639.2619320000003</v>
      </c>
      <c r="FL601" t="s">
        <v>113</v>
      </c>
      <c r="FM601" t="s">
        <v>113</v>
      </c>
    </row>
    <row r="602" spans="116:169">
      <c r="DL602">
        <v>0</v>
      </c>
      <c r="DM602">
        <v>0.88729000000000002</v>
      </c>
      <c r="DN602">
        <v>6.7000000000000002E-3</v>
      </c>
      <c r="DO602">
        <v>5.5999999999999999E-3</v>
      </c>
      <c r="DP602">
        <v>4.9899999999999996E-3</v>
      </c>
      <c r="DQ602">
        <v>1E-4</v>
      </c>
      <c r="DR602">
        <v>1E-4</v>
      </c>
      <c r="DS602">
        <v>5.0099999999999997E-3</v>
      </c>
      <c r="DT602">
        <v>1.255E-2</v>
      </c>
      <c r="DU602">
        <v>4.6999999999999999E-4</v>
      </c>
      <c r="DV602">
        <v>1.0630000000000001E-2</v>
      </c>
      <c r="DW602">
        <v>6.6549999999999998E-2</v>
      </c>
      <c r="DX602">
        <v>0</v>
      </c>
      <c r="DY602">
        <v>6319.8270499999999</v>
      </c>
      <c r="DZ602">
        <v>48.185020000000002</v>
      </c>
      <c r="EA602">
        <v>40.652250000000002</v>
      </c>
      <c r="EB602">
        <v>36.551049999999996</v>
      </c>
      <c r="EC602">
        <v>0.72175999999999996</v>
      </c>
      <c r="ED602">
        <v>0.73058999999999996</v>
      </c>
      <c r="EE602">
        <v>36.98874</v>
      </c>
      <c r="EF602">
        <v>90.327029999999993</v>
      </c>
      <c r="EG602">
        <v>3.5072199999999998</v>
      </c>
      <c r="EH602">
        <v>79.583510000000004</v>
      </c>
      <c r="EI602">
        <v>493.26918999999998</v>
      </c>
      <c r="EJ602">
        <v>0</v>
      </c>
      <c r="EK602">
        <v>65.161800189999994</v>
      </c>
      <c r="EL602">
        <v>6.1731958000000003E-2</v>
      </c>
      <c r="EM602">
        <v>3.8631697E-2</v>
      </c>
      <c r="EN602">
        <v>1.6277276E-2</v>
      </c>
      <c r="EO602">
        <v>0</v>
      </c>
      <c r="EP602">
        <v>0</v>
      </c>
      <c r="EQ602">
        <v>0</v>
      </c>
      <c r="ER602">
        <v>0</v>
      </c>
      <c r="ES602">
        <v>0</v>
      </c>
      <c r="ET602">
        <v>0</v>
      </c>
      <c r="EU602">
        <v>0</v>
      </c>
      <c r="EV602">
        <v>0</v>
      </c>
      <c r="EW602">
        <v>90.640328299999993</v>
      </c>
      <c r="EX602">
        <v>8.8710119000000004E-2</v>
      </c>
      <c r="EY602">
        <v>5.6506890999999997E-2</v>
      </c>
      <c r="EZ602">
        <v>2.4316212E-2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0</v>
      </c>
      <c r="FH602">
        <v>0.90467500000000001</v>
      </c>
      <c r="FI602" t="s">
        <v>113</v>
      </c>
      <c r="FJ602" t="s">
        <v>113</v>
      </c>
      <c r="FK602" s="9">
        <v>6445.93714</v>
      </c>
      <c r="FL602" t="s">
        <v>113</v>
      </c>
      <c r="FM602" t="s">
        <v>113</v>
      </c>
    </row>
    <row r="603" spans="116:169">
      <c r="DL603">
        <v>0</v>
      </c>
      <c r="DM603">
        <v>0.86919000000000002</v>
      </c>
      <c r="DN603">
        <v>7.0000000000000001E-3</v>
      </c>
      <c r="DO603">
        <v>5.9800000000000001E-3</v>
      </c>
      <c r="DP603">
        <v>4.9300000000000004E-3</v>
      </c>
      <c r="DQ603">
        <v>1E-4</v>
      </c>
      <c r="DR603">
        <v>1E-4</v>
      </c>
      <c r="DS603">
        <v>5.0800000000000003E-3</v>
      </c>
      <c r="DT603">
        <v>1.23E-2</v>
      </c>
      <c r="DU603">
        <v>5.6999999999999998E-4</v>
      </c>
      <c r="DV603">
        <v>1.5640000000000001E-2</v>
      </c>
      <c r="DW603">
        <v>7.911E-2</v>
      </c>
      <c r="DX603">
        <v>0</v>
      </c>
      <c r="DY603">
        <v>6126.3408799999997</v>
      </c>
      <c r="DZ603">
        <v>49.881639999999997</v>
      </c>
      <c r="EA603">
        <v>42.936889999999998</v>
      </c>
      <c r="EB603">
        <v>35.714419999999997</v>
      </c>
      <c r="EC603">
        <v>0.73411000000000004</v>
      </c>
      <c r="ED603">
        <v>0.71921000000000002</v>
      </c>
      <c r="EE603">
        <v>37.139380000000003</v>
      </c>
      <c r="EF603">
        <v>87.603890000000007</v>
      </c>
      <c r="EG603">
        <v>4.2378</v>
      </c>
      <c r="EH603">
        <v>116.57225</v>
      </c>
      <c r="EI603">
        <v>583.59622000000002</v>
      </c>
      <c r="EJ603">
        <v>0</v>
      </c>
      <c r="EK603">
        <v>64.745753120000003</v>
      </c>
      <c r="EL603">
        <v>6.5565231000000002E-2</v>
      </c>
      <c r="EM603">
        <v>3.8683303000000002E-2</v>
      </c>
      <c r="EN603">
        <v>1.6727559999999999E-2</v>
      </c>
      <c r="EO603">
        <v>0</v>
      </c>
      <c r="EP603">
        <v>0</v>
      </c>
      <c r="EQ603">
        <v>0</v>
      </c>
      <c r="ER603">
        <v>0</v>
      </c>
      <c r="ES603">
        <v>0</v>
      </c>
      <c r="ET603">
        <v>0</v>
      </c>
      <c r="EU603">
        <v>0</v>
      </c>
      <c r="EV603">
        <v>0</v>
      </c>
      <c r="EW603">
        <v>87.900741229999994</v>
      </c>
      <c r="EX603">
        <v>9.1950199999999996E-2</v>
      </c>
      <c r="EY603">
        <v>5.5255603E-2</v>
      </c>
      <c r="EZ603">
        <v>2.4406489E-2</v>
      </c>
      <c r="FA603">
        <v>0</v>
      </c>
      <c r="FB603">
        <v>0</v>
      </c>
      <c r="FC603">
        <v>0</v>
      </c>
      <c r="FD603">
        <v>0</v>
      </c>
      <c r="FE603">
        <v>0</v>
      </c>
      <c r="FF603">
        <v>0</v>
      </c>
      <c r="FG603">
        <v>0</v>
      </c>
      <c r="FH603">
        <v>0.88719499999999996</v>
      </c>
      <c r="FI603" t="s">
        <v>113</v>
      </c>
      <c r="FJ603" t="s">
        <v>113</v>
      </c>
      <c r="FK603" s="9">
        <v>6255.6079339999997</v>
      </c>
      <c r="FL603" t="s">
        <v>113</v>
      </c>
      <c r="FM603" t="s">
        <v>113</v>
      </c>
    </row>
    <row r="604" spans="116:169">
      <c r="DL604">
        <v>0</v>
      </c>
      <c r="DM604">
        <v>0.85267000000000004</v>
      </c>
      <c r="DN604">
        <v>5.8599999999999998E-3</v>
      </c>
      <c r="DO604">
        <v>6.2100000000000002E-3</v>
      </c>
      <c r="DP604">
        <v>5.2199999999999998E-3</v>
      </c>
      <c r="DQ604">
        <v>1E-4</v>
      </c>
      <c r="DR604">
        <v>1E-4</v>
      </c>
      <c r="DS604">
        <v>4.9899999999999996E-3</v>
      </c>
      <c r="DT604">
        <v>1.205E-2</v>
      </c>
      <c r="DU604">
        <v>6.7000000000000002E-4</v>
      </c>
      <c r="DV604">
        <v>2.0729999999999998E-2</v>
      </c>
      <c r="DW604">
        <v>9.1399999999999995E-2</v>
      </c>
      <c r="DX604">
        <v>0</v>
      </c>
      <c r="DY604">
        <v>5945.6178200000004</v>
      </c>
      <c r="DZ604">
        <v>41.277589999999996</v>
      </c>
      <c r="EA604">
        <v>44.177840000000003</v>
      </c>
      <c r="EB604">
        <v>37.479909999999997</v>
      </c>
      <c r="EC604">
        <v>0.74817</v>
      </c>
      <c r="ED604">
        <v>0.70706999999999998</v>
      </c>
      <c r="EE604">
        <v>36.097520000000003</v>
      </c>
      <c r="EF604">
        <v>84.949029999999993</v>
      </c>
      <c r="EG604">
        <v>4.95702</v>
      </c>
      <c r="EH604">
        <v>153.71163000000001</v>
      </c>
      <c r="EI604">
        <v>671.20010000000002</v>
      </c>
      <c r="EJ604">
        <v>0</v>
      </c>
      <c r="EK604">
        <v>64.425520379999995</v>
      </c>
      <c r="EL604">
        <v>6.9410616999999994E-2</v>
      </c>
      <c r="EM604">
        <v>4.1307363E-2</v>
      </c>
      <c r="EN604">
        <v>1.6740251000000001E-2</v>
      </c>
      <c r="EO604">
        <v>0</v>
      </c>
      <c r="EP604">
        <v>0</v>
      </c>
      <c r="EQ604">
        <v>0</v>
      </c>
      <c r="ER604">
        <v>0</v>
      </c>
      <c r="ES604">
        <v>0</v>
      </c>
      <c r="ET604">
        <v>0</v>
      </c>
      <c r="EU604">
        <v>0</v>
      </c>
      <c r="EV604">
        <v>0</v>
      </c>
      <c r="EW604">
        <v>85.345983570000001</v>
      </c>
      <c r="EX604">
        <v>9.5004859999999997E-2</v>
      </c>
      <c r="EY604">
        <v>5.7595542999999999E-2</v>
      </c>
      <c r="EZ604">
        <v>2.3850310999999999E-2</v>
      </c>
      <c r="FA604">
        <v>0</v>
      </c>
      <c r="FB604">
        <v>0</v>
      </c>
      <c r="FC604">
        <v>0</v>
      </c>
      <c r="FD604">
        <v>0</v>
      </c>
      <c r="FE604">
        <v>0</v>
      </c>
      <c r="FF604">
        <v>0</v>
      </c>
      <c r="FG604">
        <v>0</v>
      </c>
      <c r="FH604">
        <v>0.87005699999999997</v>
      </c>
      <c r="FI604" t="s">
        <v>113</v>
      </c>
      <c r="FJ604" t="s">
        <v>113</v>
      </c>
      <c r="FK604" s="9">
        <v>6069.3013259999998</v>
      </c>
      <c r="FL604" t="s">
        <v>113</v>
      </c>
      <c r="FM604" t="s">
        <v>113</v>
      </c>
    </row>
    <row r="605" spans="116:169">
      <c r="DL605">
        <v>0</v>
      </c>
      <c r="DM605">
        <v>0.83528999999999998</v>
      </c>
      <c r="DN605">
        <v>6.6800000000000002E-3</v>
      </c>
      <c r="DO605">
        <v>5.4000000000000003E-3</v>
      </c>
      <c r="DP605">
        <v>5.3899999999999998E-3</v>
      </c>
      <c r="DQ605">
        <v>1E-4</v>
      </c>
      <c r="DR605">
        <v>1E-4</v>
      </c>
      <c r="DS605">
        <v>5.3E-3</v>
      </c>
      <c r="DT605">
        <v>1.18E-2</v>
      </c>
      <c r="DU605">
        <v>7.6999999999999996E-4</v>
      </c>
      <c r="DV605">
        <v>2.571E-2</v>
      </c>
      <c r="DW605">
        <v>0.10346</v>
      </c>
      <c r="DX605">
        <v>0</v>
      </c>
      <c r="DY605">
        <v>5760.6418800000001</v>
      </c>
      <c r="DZ605">
        <v>46.60528</v>
      </c>
      <c r="EA605">
        <v>37.971200000000003</v>
      </c>
      <c r="EB605">
        <v>38.283410000000003</v>
      </c>
      <c r="EC605">
        <v>0.70838000000000001</v>
      </c>
      <c r="ED605">
        <v>0.68215000000000003</v>
      </c>
      <c r="EE605">
        <v>37.986269999999998</v>
      </c>
      <c r="EF605">
        <v>82.295929999999998</v>
      </c>
      <c r="EG605">
        <v>5.6640899999999998</v>
      </c>
      <c r="EH605">
        <v>189.80914999999999</v>
      </c>
      <c r="EI605">
        <v>756.14913000000001</v>
      </c>
      <c r="EJ605">
        <v>0</v>
      </c>
      <c r="EK605">
        <v>64.000330469999994</v>
      </c>
      <c r="EL605">
        <v>6.4842369999999996E-2</v>
      </c>
      <c r="EM605">
        <v>4.3659814999999998E-2</v>
      </c>
      <c r="EN605">
        <v>1.7993746000000001E-2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82.705575089999996</v>
      </c>
      <c r="EX605">
        <v>8.6700962000000006E-2</v>
      </c>
      <c r="EY605">
        <v>5.9417548000000001E-2</v>
      </c>
      <c r="EZ605">
        <v>2.5027099000000001E-2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0</v>
      </c>
      <c r="FH605">
        <v>0.852858</v>
      </c>
      <c r="FI605" t="s">
        <v>113</v>
      </c>
      <c r="FJ605" t="s">
        <v>113</v>
      </c>
      <c r="FK605" s="9">
        <v>5884.2101499999999</v>
      </c>
      <c r="FL605" t="s">
        <v>113</v>
      </c>
      <c r="FM605" t="s">
        <v>113</v>
      </c>
    </row>
    <row r="606" spans="116:169">
      <c r="DL606">
        <v>0</v>
      </c>
      <c r="DM606">
        <v>0.82013000000000003</v>
      </c>
      <c r="DN606">
        <v>4.8999999999999998E-3</v>
      </c>
      <c r="DO606">
        <v>5.9100000000000003E-3</v>
      </c>
      <c r="DP606">
        <v>4.7699999999999999E-3</v>
      </c>
      <c r="DQ606">
        <v>1E-4</v>
      </c>
      <c r="DR606">
        <v>1E-4</v>
      </c>
      <c r="DS606">
        <v>5.3499999999999997E-3</v>
      </c>
      <c r="DT606">
        <v>1.1599999999999999E-2</v>
      </c>
      <c r="DU606">
        <v>8.7000000000000001E-4</v>
      </c>
      <c r="DV606">
        <v>3.1009999999999999E-2</v>
      </c>
      <c r="DW606">
        <v>0.11526</v>
      </c>
      <c r="DX606">
        <v>0</v>
      </c>
      <c r="DY606">
        <v>5592.48657</v>
      </c>
      <c r="DZ606">
        <v>33.77872</v>
      </c>
      <c r="EA606">
        <v>41.184100000000001</v>
      </c>
      <c r="EB606">
        <v>33.572679999999998</v>
      </c>
      <c r="EC606">
        <v>0.71057999999999999</v>
      </c>
      <c r="ED606">
        <v>0.67257</v>
      </c>
      <c r="EE606">
        <v>37.946930000000002</v>
      </c>
      <c r="EF606">
        <v>79.998819999999995</v>
      </c>
      <c r="EG606">
        <v>6.3462399999999999</v>
      </c>
      <c r="EH606">
        <v>227.79543000000001</v>
      </c>
      <c r="EI606">
        <v>838.44506000000001</v>
      </c>
      <c r="EJ606">
        <v>0</v>
      </c>
      <c r="EK606">
        <v>63.732417239999997</v>
      </c>
      <c r="EL606">
        <v>6.8270715999999995E-2</v>
      </c>
      <c r="EM606">
        <v>3.9663603999999998E-2</v>
      </c>
      <c r="EN606">
        <v>1.8829479999999999E-2</v>
      </c>
      <c r="EO606">
        <v>0</v>
      </c>
      <c r="EP606">
        <v>0</v>
      </c>
      <c r="EQ606">
        <v>0</v>
      </c>
      <c r="ER606">
        <v>0</v>
      </c>
      <c r="ES606">
        <v>0</v>
      </c>
      <c r="ET606">
        <v>0</v>
      </c>
      <c r="EU606">
        <v>0</v>
      </c>
      <c r="EV606">
        <v>0</v>
      </c>
      <c r="EW606">
        <v>80.319840409999998</v>
      </c>
      <c r="EX606">
        <v>8.8981186000000004E-2</v>
      </c>
      <c r="EY606">
        <v>5.2688987E-2</v>
      </c>
      <c r="EZ606">
        <v>2.5561006000000001E-2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0</v>
      </c>
      <c r="FH606">
        <v>0.835816</v>
      </c>
      <c r="FI606" t="s">
        <v>113</v>
      </c>
      <c r="FJ606" t="s">
        <v>113</v>
      </c>
      <c r="FK606" s="9">
        <v>5701.732645</v>
      </c>
      <c r="FL606" t="s">
        <v>113</v>
      </c>
      <c r="FM606" t="s">
        <v>113</v>
      </c>
    </row>
    <row r="607" spans="116:169">
      <c r="DL607">
        <v>0</v>
      </c>
      <c r="DM607">
        <v>0.80479000000000001</v>
      </c>
      <c r="DN607">
        <v>4.8999999999999998E-3</v>
      </c>
      <c r="DO607">
        <v>4.6600000000000001E-3</v>
      </c>
      <c r="DP607">
        <v>5.1000000000000004E-3</v>
      </c>
      <c r="DQ607">
        <v>9.0000000000000006E-5</v>
      </c>
      <c r="DR607">
        <v>9.0000000000000006E-5</v>
      </c>
      <c r="DS607">
        <v>4.81E-3</v>
      </c>
      <c r="DT607">
        <v>1.1379999999999999E-2</v>
      </c>
      <c r="DU607">
        <v>9.7000000000000005E-4</v>
      </c>
      <c r="DV607">
        <v>3.6360000000000003E-2</v>
      </c>
      <c r="DW607">
        <v>0.12686</v>
      </c>
      <c r="DX607">
        <v>0</v>
      </c>
      <c r="DY607">
        <v>5424.6241</v>
      </c>
      <c r="DZ607">
        <v>33.376989999999999</v>
      </c>
      <c r="EA607">
        <v>32.06026</v>
      </c>
      <c r="EB607">
        <v>35.512309999999999</v>
      </c>
      <c r="EC607">
        <v>0.62814999999999999</v>
      </c>
      <c r="ED607">
        <v>0.63014999999999999</v>
      </c>
      <c r="EE607">
        <v>33.734780000000001</v>
      </c>
      <c r="EF607">
        <v>77.636799999999994</v>
      </c>
      <c r="EG607">
        <v>7.0188100000000002</v>
      </c>
      <c r="EH607">
        <v>265.74236000000002</v>
      </c>
      <c r="EI607">
        <v>918.44388000000004</v>
      </c>
      <c r="EJ607">
        <v>0</v>
      </c>
      <c r="EK607">
        <v>63.410388529999999</v>
      </c>
      <c r="EL607">
        <v>5.9270560999999999E-2</v>
      </c>
      <c r="EM607">
        <v>4.2530575000000001E-2</v>
      </c>
      <c r="EN607">
        <v>1.6928552999999999E-2</v>
      </c>
      <c r="EO607">
        <v>0</v>
      </c>
      <c r="EP607">
        <v>0</v>
      </c>
      <c r="EQ607">
        <v>0</v>
      </c>
      <c r="ER607">
        <v>0</v>
      </c>
      <c r="ES607">
        <v>0</v>
      </c>
      <c r="ET607">
        <v>0</v>
      </c>
      <c r="EU607">
        <v>0</v>
      </c>
      <c r="EV607">
        <v>0</v>
      </c>
      <c r="EW607">
        <v>77.912690999999995</v>
      </c>
      <c r="EX607">
        <v>7.5459632999999998E-2</v>
      </c>
      <c r="EY607">
        <v>5.5094055000000003E-2</v>
      </c>
      <c r="EZ607">
        <v>2.2423342999999998E-2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0</v>
      </c>
      <c r="FH607">
        <v>0.81953399999999998</v>
      </c>
      <c r="FI607" t="s">
        <v>113</v>
      </c>
      <c r="FJ607" t="s">
        <v>113</v>
      </c>
      <c r="FK607" s="9">
        <v>5526.2017999999998</v>
      </c>
      <c r="FL607" t="s">
        <v>113</v>
      </c>
      <c r="FM607" t="s">
        <v>113</v>
      </c>
    </row>
    <row r="608" spans="116:169">
      <c r="DL608">
        <v>0</v>
      </c>
      <c r="DM608">
        <v>0.78915000000000002</v>
      </c>
      <c r="DN608">
        <v>5.2700000000000004E-3</v>
      </c>
      <c r="DO608">
        <v>4.5500000000000002E-3</v>
      </c>
      <c r="DP608">
        <v>4.13E-3</v>
      </c>
      <c r="DQ608">
        <v>9.0000000000000006E-5</v>
      </c>
      <c r="DR608">
        <v>9.0000000000000006E-5</v>
      </c>
      <c r="DS608">
        <v>5.0800000000000003E-3</v>
      </c>
      <c r="DT608">
        <v>1.119E-2</v>
      </c>
      <c r="DU608">
        <v>1.06E-3</v>
      </c>
      <c r="DV608">
        <v>4.1169999999999998E-2</v>
      </c>
      <c r="DW608">
        <v>0.13824</v>
      </c>
      <c r="DX608">
        <v>0</v>
      </c>
      <c r="DY608">
        <v>5256.3014999999996</v>
      </c>
      <c r="DZ608">
        <v>35.51567</v>
      </c>
      <c r="EA608">
        <v>30.948499999999999</v>
      </c>
      <c r="EB608">
        <v>28.422840000000001</v>
      </c>
      <c r="EC608">
        <v>0.58801999999999999</v>
      </c>
      <c r="ED608">
        <v>0.61079000000000006</v>
      </c>
      <c r="EE608">
        <v>35.255499999999998</v>
      </c>
      <c r="EF608">
        <v>75.402159999999995</v>
      </c>
      <c r="EG608">
        <v>7.6489599999999998</v>
      </c>
      <c r="EH608">
        <v>299.47714000000002</v>
      </c>
      <c r="EI608">
        <v>996.08068000000003</v>
      </c>
      <c r="EJ608">
        <v>0</v>
      </c>
      <c r="EK608">
        <v>63.046527320000003</v>
      </c>
      <c r="EL608">
        <v>5.6078244999999999E-2</v>
      </c>
      <c r="EM608">
        <v>3.5862492000000003E-2</v>
      </c>
      <c r="EN608">
        <v>1.8352103000000002E-2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75.503358629999994</v>
      </c>
      <c r="EX608">
        <v>6.9588944E-2</v>
      </c>
      <c r="EY608">
        <v>4.5333141E-2</v>
      </c>
      <c r="EZ608">
        <v>2.3713380999999999E-2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0.80318199999999995</v>
      </c>
      <c r="FI608" t="s">
        <v>113</v>
      </c>
      <c r="FJ608" t="s">
        <v>113</v>
      </c>
      <c r="FK608" s="9">
        <v>5351.7765360000003</v>
      </c>
      <c r="FL608" t="s">
        <v>113</v>
      </c>
      <c r="FM608" t="s">
        <v>113</v>
      </c>
    </row>
    <row r="609" spans="116:169">
      <c r="DL609">
        <v>0</v>
      </c>
      <c r="DM609">
        <v>0.77463000000000004</v>
      </c>
      <c r="DN609">
        <v>4.4799999999999996E-3</v>
      </c>
      <c r="DO609">
        <v>4.79E-3</v>
      </c>
      <c r="DP609">
        <v>4.0099999999999997E-3</v>
      </c>
      <c r="DQ609">
        <v>8.0000000000000007E-5</v>
      </c>
      <c r="DR609">
        <v>9.0000000000000006E-5</v>
      </c>
      <c r="DS609">
        <v>4.15E-3</v>
      </c>
      <c r="DT609">
        <v>1.0959999999999999E-2</v>
      </c>
      <c r="DU609">
        <v>1.15E-3</v>
      </c>
      <c r="DV609">
        <v>4.6240000000000003E-2</v>
      </c>
      <c r="DW609">
        <v>0.14943000000000001</v>
      </c>
      <c r="DX609">
        <v>0</v>
      </c>
      <c r="DY609">
        <v>5096.9675500000003</v>
      </c>
      <c r="DZ609">
        <v>29.866859999999999</v>
      </c>
      <c r="EA609">
        <v>32.207630000000002</v>
      </c>
      <c r="EB609">
        <v>27.25292</v>
      </c>
      <c r="EC609">
        <v>0.56218000000000001</v>
      </c>
      <c r="ED609">
        <v>0.58462000000000003</v>
      </c>
      <c r="EE609">
        <v>28.479369999999999</v>
      </c>
      <c r="EF609">
        <v>72.984120000000004</v>
      </c>
      <c r="EG609">
        <v>8.2597500000000004</v>
      </c>
      <c r="EH609">
        <v>334.73264</v>
      </c>
      <c r="EI609">
        <v>1071.4828299999999</v>
      </c>
      <c r="EJ609">
        <v>0</v>
      </c>
      <c r="EK609">
        <v>62.764528800000001</v>
      </c>
      <c r="EL609">
        <v>5.7332322999999998E-2</v>
      </c>
      <c r="EM609">
        <v>3.4341033E-2</v>
      </c>
      <c r="EN609">
        <v>1.5069496E-2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73.239960499999995</v>
      </c>
      <c r="EX609">
        <v>6.9288109000000001E-2</v>
      </c>
      <c r="EY609">
        <v>4.2310155000000002E-2</v>
      </c>
      <c r="EZ609">
        <v>1.8989592E-2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0.78798999999999997</v>
      </c>
      <c r="FI609" t="s">
        <v>113</v>
      </c>
      <c r="FJ609" t="s">
        <v>113</v>
      </c>
      <c r="FK609" s="9">
        <v>5186.8571519999996</v>
      </c>
      <c r="FL609" t="s">
        <v>113</v>
      </c>
      <c r="FM609" t="s">
        <v>113</v>
      </c>
    </row>
    <row r="610" spans="116:169">
      <c r="DL610">
        <v>0</v>
      </c>
      <c r="DM610">
        <v>0.75970000000000004</v>
      </c>
      <c r="DN610">
        <v>4.9300000000000004E-3</v>
      </c>
      <c r="DO610">
        <v>4.2300000000000003E-3</v>
      </c>
      <c r="DP610">
        <v>4.1700000000000001E-3</v>
      </c>
      <c r="DQ610">
        <v>8.0000000000000007E-5</v>
      </c>
      <c r="DR610">
        <v>8.0000000000000007E-5</v>
      </c>
      <c r="DS610">
        <v>4.0600000000000002E-3</v>
      </c>
      <c r="DT610">
        <v>1.074E-2</v>
      </c>
      <c r="DU610">
        <v>1.24E-3</v>
      </c>
      <c r="DV610">
        <v>5.0389999999999997E-2</v>
      </c>
      <c r="DW610">
        <v>0.16037999999999999</v>
      </c>
      <c r="DX610">
        <v>0</v>
      </c>
      <c r="DY610">
        <v>4936.4484000000002</v>
      </c>
      <c r="DZ610">
        <v>32.452730000000003</v>
      </c>
      <c r="EA610">
        <v>28.114270000000001</v>
      </c>
      <c r="EB610">
        <v>28.013909999999999</v>
      </c>
      <c r="EC610">
        <v>0.52754000000000001</v>
      </c>
      <c r="ED610">
        <v>0.56039000000000005</v>
      </c>
      <c r="EE610">
        <v>27.56399</v>
      </c>
      <c r="EF610">
        <v>70.650710000000004</v>
      </c>
      <c r="EG610">
        <v>8.8443699999999996</v>
      </c>
      <c r="EH610">
        <v>363.21201000000002</v>
      </c>
      <c r="EI610">
        <v>1144.46695</v>
      </c>
      <c r="EJ610">
        <v>0</v>
      </c>
      <c r="EK610">
        <v>62.420709270000003</v>
      </c>
      <c r="EL610">
        <v>5.3569524E-2</v>
      </c>
      <c r="EM610">
        <v>3.6109723000000003E-2</v>
      </c>
      <c r="EN610">
        <v>1.4822375E-2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70.950314520000006</v>
      </c>
      <c r="EX610">
        <v>6.3136714999999996E-2</v>
      </c>
      <c r="EY610">
        <v>4.3356011999999999E-2</v>
      </c>
      <c r="EZ610">
        <v>1.8210496E-2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0.77310599999999996</v>
      </c>
      <c r="FI610" t="s">
        <v>113</v>
      </c>
      <c r="FJ610" t="s">
        <v>113</v>
      </c>
      <c r="FK610" s="9">
        <v>5025.5568480000002</v>
      </c>
      <c r="FL610" t="s">
        <v>113</v>
      </c>
      <c r="FM610" t="s">
        <v>113</v>
      </c>
    </row>
    <row r="611" spans="116:169">
      <c r="DL611">
        <v>0</v>
      </c>
      <c r="DM611">
        <v>0.74504000000000004</v>
      </c>
      <c r="DN611">
        <v>4.9399999999999999E-3</v>
      </c>
      <c r="DO611">
        <v>4.4999999999999997E-3</v>
      </c>
      <c r="DP611">
        <v>3.7499999999999999E-3</v>
      </c>
      <c r="DQ611">
        <v>8.0000000000000007E-5</v>
      </c>
      <c r="DR611">
        <v>8.0000000000000007E-5</v>
      </c>
      <c r="DS611">
        <v>4.1900000000000001E-3</v>
      </c>
      <c r="DT611">
        <v>1.0529999999999999E-2</v>
      </c>
      <c r="DU611">
        <v>1.32E-3</v>
      </c>
      <c r="DV611">
        <v>5.4449999999999998E-2</v>
      </c>
      <c r="DW611">
        <v>0.17111999999999999</v>
      </c>
      <c r="DX611">
        <v>0</v>
      </c>
      <c r="DY611">
        <v>4779.2738900000004</v>
      </c>
      <c r="DZ611">
        <v>32.110500000000002</v>
      </c>
      <c r="EA611">
        <v>29.532800000000002</v>
      </c>
      <c r="EB611">
        <v>24.886759999999999</v>
      </c>
      <c r="EC611">
        <v>0.52378999999999998</v>
      </c>
      <c r="ED611">
        <v>0.54912000000000005</v>
      </c>
      <c r="EE611">
        <v>28.09158</v>
      </c>
      <c r="EF611">
        <v>68.398700000000005</v>
      </c>
      <c r="EG611">
        <v>9.4047599999999996</v>
      </c>
      <c r="EH611">
        <v>390.77600000000001</v>
      </c>
      <c r="EI611">
        <v>1215.1176599999999</v>
      </c>
      <c r="EJ611">
        <v>0</v>
      </c>
      <c r="EK611">
        <v>62.085389759999998</v>
      </c>
      <c r="EL611">
        <v>5.5401971000000001E-2</v>
      </c>
      <c r="EM611">
        <v>3.3285572999999999E-2</v>
      </c>
      <c r="EN611">
        <v>1.5629886999999999E-2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68.717208999999997</v>
      </c>
      <c r="EX611">
        <v>6.3566376999999993E-2</v>
      </c>
      <c r="EY611">
        <v>3.8954752000000002E-2</v>
      </c>
      <c r="EZ611">
        <v>1.8716304999999999E-2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0.75831000000000004</v>
      </c>
      <c r="FI611" t="s">
        <v>113</v>
      </c>
      <c r="FJ611" t="s">
        <v>113</v>
      </c>
      <c r="FK611" s="9">
        <v>4866.3277440000002</v>
      </c>
      <c r="FL611" t="s">
        <v>113</v>
      </c>
      <c r="FM611" t="s">
        <v>113</v>
      </c>
    </row>
    <row r="612" spans="116:169">
      <c r="DL612">
        <v>0</v>
      </c>
      <c r="DM612">
        <v>0.73058000000000001</v>
      </c>
      <c r="DN612">
        <v>4.9800000000000001E-3</v>
      </c>
      <c r="DO612">
        <v>4.5100000000000001E-3</v>
      </c>
      <c r="DP612">
        <v>3.9399999999999999E-3</v>
      </c>
      <c r="DQ612">
        <v>8.0000000000000007E-5</v>
      </c>
      <c r="DR612">
        <v>8.0000000000000007E-5</v>
      </c>
      <c r="DS612">
        <v>3.81E-3</v>
      </c>
      <c r="DT612">
        <v>1.0330000000000001E-2</v>
      </c>
      <c r="DU612">
        <v>1.41E-3</v>
      </c>
      <c r="DV612">
        <v>5.8639999999999998E-2</v>
      </c>
      <c r="DW612">
        <v>0.18165000000000001</v>
      </c>
      <c r="DX612">
        <v>0</v>
      </c>
      <c r="DY612">
        <v>4624.8641100000004</v>
      </c>
      <c r="DZ612">
        <v>31.96874</v>
      </c>
      <c r="EA612">
        <v>29.246120000000001</v>
      </c>
      <c r="EB612">
        <v>25.819230000000001</v>
      </c>
      <c r="EC612">
        <v>0.51253000000000004</v>
      </c>
      <c r="ED612">
        <v>0.53012000000000004</v>
      </c>
      <c r="EE612">
        <v>25.27411</v>
      </c>
      <c r="EF612">
        <v>66.260620000000003</v>
      </c>
      <c r="EG612">
        <v>9.9538799999999998</v>
      </c>
      <c r="EH612">
        <v>418.86757999999998</v>
      </c>
      <c r="EI612">
        <v>1283.5163600000001</v>
      </c>
      <c r="EJ612">
        <v>0</v>
      </c>
      <c r="EK612">
        <v>61.74646121</v>
      </c>
      <c r="EL612">
        <v>5.6561532999999997E-2</v>
      </c>
      <c r="EM612">
        <v>3.4881926000000001E-2</v>
      </c>
      <c r="EN612">
        <v>1.4255489E-2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66.526131800000002</v>
      </c>
      <c r="EX612">
        <v>6.3194423999999999E-2</v>
      </c>
      <c r="EY612">
        <v>3.9753566999999997E-2</v>
      </c>
      <c r="EZ612">
        <v>1.6633174000000001E-2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0.74408399999999997</v>
      </c>
      <c r="FI612" t="s">
        <v>113</v>
      </c>
      <c r="FJ612" t="s">
        <v>113</v>
      </c>
      <c r="FK612" s="9">
        <v>4712.410734</v>
      </c>
      <c r="FL612" t="s">
        <v>113</v>
      </c>
      <c r="FM612" t="s">
        <v>113</v>
      </c>
    </row>
    <row r="613" spans="116:169">
      <c r="DL613">
        <v>0</v>
      </c>
      <c r="DM613">
        <v>0.71645000000000003</v>
      </c>
      <c r="DN613">
        <v>4.8700000000000002E-3</v>
      </c>
      <c r="DO613">
        <v>4.5300000000000002E-3</v>
      </c>
      <c r="DP613">
        <v>3.9500000000000004E-3</v>
      </c>
      <c r="DQ613">
        <v>8.0000000000000007E-5</v>
      </c>
      <c r="DR613">
        <v>8.0000000000000007E-5</v>
      </c>
      <c r="DS613">
        <v>3.98E-3</v>
      </c>
      <c r="DT613">
        <v>1.014E-2</v>
      </c>
      <c r="DU613">
        <v>1.49E-3</v>
      </c>
      <c r="DV613">
        <v>6.2449999999999999E-2</v>
      </c>
      <c r="DW613">
        <v>0.19197</v>
      </c>
      <c r="DX613">
        <v>0</v>
      </c>
      <c r="DY613">
        <v>4474.1468000000004</v>
      </c>
      <c r="DZ613">
        <v>30.803280000000001</v>
      </c>
      <c r="EA613">
        <v>29.00874</v>
      </c>
      <c r="EB613">
        <v>25.6111</v>
      </c>
      <c r="EC613">
        <v>0.51178000000000001</v>
      </c>
      <c r="ED613">
        <v>0.51885000000000003</v>
      </c>
      <c r="EE613">
        <v>26.068739999999998</v>
      </c>
      <c r="EF613">
        <v>64.218770000000006</v>
      </c>
      <c r="EG613">
        <v>10.484</v>
      </c>
      <c r="EH613">
        <v>444.14168999999998</v>
      </c>
      <c r="EI613">
        <v>1349.7769800000001</v>
      </c>
      <c r="EJ613">
        <v>0</v>
      </c>
      <c r="EK613">
        <v>61.413897050000003</v>
      </c>
      <c r="EL613">
        <v>5.7879542999999999E-2</v>
      </c>
      <c r="EM613">
        <v>3.5712926999999998E-2</v>
      </c>
      <c r="EN613">
        <v>1.5181518999999999E-2</v>
      </c>
      <c r="EO613">
        <v>0</v>
      </c>
      <c r="EP613">
        <v>0</v>
      </c>
      <c r="EQ613">
        <v>0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64.386878890000006</v>
      </c>
      <c r="EX613">
        <v>6.2956500999999998E-2</v>
      </c>
      <c r="EY613">
        <v>3.9636457999999999E-2</v>
      </c>
      <c r="EZ613">
        <v>1.7254419E-2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0.72987599999999997</v>
      </c>
      <c r="FI613" t="s">
        <v>113</v>
      </c>
      <c r="FJ613" t="s">
        <v>113</v>
      </c>
      <c r="FK613" s="9">
        <v>4560.0817029999998</v>
      </c>
      <c r="FL613" t="s">
        <v>113</v>
      </c>
      <c r="FM613" t="s">
        <v>113</v>
      </c>
    </row>
    <row r="614" spans="116:169">
      <c r="DL614">
        <v>0</v>
      </c>
      <c r="DM614">
        <v>0.70206999999999997</v>
      </c>
      <c r="DN614">
        <v>5.3E-3</v>
      </c>
      <c r="DO614">
        <v>4.4400000000000004E-3</v>
      </c>
      <c r="DP614">
        <v>3.9699999999999996E-3</v>
      </c>
      <c r="DQ614">
        <v>8.0000000000000007E-5</v>
      </c>
      <c r="DR614">
        <v>8.0000000000000007E-5</v>
      </c>
      <c r="DS614">
        <v>4.0200000000000001E-3</v>
      </c>
      <c r="DT614">
        <v>9.9299999999999996E-3</v>
      </c>
      <c r="DU614">
        <v>1.57E-3</v>
      </c>
      <c r="DV614">
        <v>6.6439999999999999E-2</v>
      </c>
      <c r="DW614">
        <v>0.20211999999999999</v>
      </c>
      <c r="DX614">
        <v>0</v>
      </c>
      <c r="DY614">
        <v>4323.4510200000004</v>
      </c>
      <c r="DZ614">
        <v>33.094000000000001</v>
      </c>
      <c r="EA614">
        <v>28.032119999999999</v>
      </c>
      <c r="EB614">
        <v>25.362159999999999</v>
      </c>
      <c r="EC614">
        <v>0.50043000000000004</v>
      </c>
      <c r="ED614">
        <v>0.50348000000000004</v>
      </c>
      <c r="EE614">
        <v>25.965409999999999</v>
      </c>
      <c r="EF614">
        <v>62.027830000000002</v>
      </c>
      <c r="EG614">
        <v>11.00285</v>
      </c>
      <c r="EH614">
        <v>470.21042999999997</v>
      </c>
      <c r="EI614">
        <v>1413.99576</v>
      </c>
      <c r="EJ614">
        <v>0</v>
      </c>
      <c r="EK614">
        <v>61.035331130000003</v>
      </c>
      <c r="EL614">
        <v>5.8065916000000002E-2</v>
      </c>
      <c r="EM614">
        <v>3.6395453000000001E-2</v>
      </c>
      <c r="EN614">
        <v>1.5465332E-2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62.244663760000002</v>
      </c>
      <c r="EX614">
        <v>6.1477674000000003E-2</v>
      </c>
      <c r="EY614">
        <v>3.9322087999999998E-2</v>
      </c>
      <c r="EZ614">
        <v>1.7115690999999999E-2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0.71584700000000001</v>
      </c>
      <c r="FI614" t="s">
        <v>113</v>
      </c>
      <c r="FJ614" t="s">
        <v>113</v>
      </c>
      <c r="FK614" s="9">
        <v>4410.4397220000001</v>
      </c>
      <c r="FL614" t="s">
        <v>113</v>
      </c>
      <c r="FM614" t="s">
        <v>113</v>
      </c>
    </row>
    <row r="615" spans="116:169">
      <c r="DL615">
        <v>0</v>
      </c>
      <c r="DM615">
        <v>0.68774999999999997</v>
      </c>
      <c r="DN615">
        <v>5.5399999999999998E-3</v>
      </c>
      <c r="DO615">
        <v>4.7299999999999998E-3</v>
      </c>
      <c r="DP615">
        <v>3.8999999999999998E-3</v>
      </c>
      <c r="DQ615">
        <v>8.0000000000000007E-5</v>
      </c>
      <c r="DR615">
        <v>8.0000000000000007E-5</v>
      </c>
      <c r="DS615">
        <v>4.0400000000000002E-3</v>
      </c>
      <c r="DT615">
        <v>9.7300000000000008E-3</v>
      </c>
      <c r="DU615">
        <v>1.65E-3</v>
      </c>
      <c r="DV615">
        <v>7.0449999999999999E-2</v>
      </c>
      <c r="DW615">
        <v>0.21204999999999999</v>
      </c>
      <c r="DX615">
        <v>0</v>
      </c>
      <c r="DY615">
        <v>4174.7809299999999</v>
      </c>
      <c r="DZ615">
        <v>34.125549999999997</v>
      </c>
      <c r="EA615">
        <v>29.477679999999999</v>
      </c>
      <c r="EB615">
        <v>24.6219</v>
      </c>
      <c r="EC615">
        <v>0.50555000000000005</v>
      </c>
      <c r="ED615">
        <v>0.49320999999999998</v>
      </c>
      <c r="EE615">
        <v>25.743870000000001</v>
      </c>
      <c r="EF615">
        <v>59.932340000000003</v>
      </c>
      <c r="EG615">
        <v>11.50633</v>
      </c>
      <c r="EH615">
        <v>496.17583999999999</v>
      </c>
      <c r="EI615">
        <v>1476.02358</v>
      </c>
      <c r="EJ615">
        <v>0</v>
      </c>
      <c r="EK615">
        <v>60.64518133</v>
      </c>
      <c r="EL615">
        <v>6.1483847000000001E-2</v>
      </c>
      <c r="EM615">
        <v>3.6294267999999998E-2</v>
      </c>
      <c r="EN615">
        <v>1.5733363E-2</v>
      </c>
      <c r="EO615">
        <v>0</v>
      </c>
      <c r="EP615">
        <v>0</v>
      </c>
      <c r="EQ615">
        <v>0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60.136961100000001</v>
      </c>
      <c r="EX615">
        <v>6.3296353999999999E-2</v>
      </c>
      <c r="EY615">
        <v>3.8160498000000001E-2</v>
      </c>
      <c r="EZ615">
        <v>1.6949588000000002E-2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0.70199999999999996</v>
      </c>
      <c r="FI615" t="s">
        <v>113</v>
      </c>
      <c r="FJ615" t="s">
        <v>113</v>
      </c>
      <c r="FK615" s="9">
        <v>4263.511598</v>
      </c>
      <c r="FL615" t="s">
        <v>113</v>
      </c>
      <c r="FM615" t="s">
        <v>113</v>
      </c>
    </row>
    <row r="616" spans="116:169">
      <c r="DL616">
        <v>0</v>
      </c>
      <c r="DM616">
        <v>0.67466999999999999</v>
      </c>
      <c r="DN616">
        <v>4.6299999999999996E-3</v>
      </c>
      <c r="DO616">
        <v>4.9100000000000003E-3</v>
      </c>
      <c r="DP616">
        <v>4.13E-3</v>
      </c>
      <c r="DQ616">
        <v>8.0000000000000007E-5</v>
      </c>
      <c r="DR616">
        <v>8.0000000000000007E-5</v>
      </c>
      <c r="DS616">
        <v>3.9500000000000004E-3</v>
      </c>
      <c r="DT616">
        <v>9.5399999999999999E-3</v>
      </c>
      <c r="DU616">
        <v>1.73E-3</v>
      </c>
      <c r="DV616">
        <v>7.4490000000000001E-2</v>
      </c>
      <c r="DW616">
        <v>0.22178</v>
      </c>
      <c r="DX616">
        <v>0</v>
      </c>
      <c r="DY616">
        <v>4035.23099</v>
      </c>
      <c r="DZ616">
        <v>28.128019999999999</v>
      </c>
      <c r="EA616">
        <v>30.209980000000002</v>
      </c>
      <c r="EB616">
        <v>25.724160000000001</v>
      </c>
      <c r="EC616">
        <v>0.51287000000000005</v>
      </c>
      <c r="ED616">
        <v>0.48287000000000002</v>
      </c>
      <c r="EE616">
        <v>24.868169999999999</v>
      </c>
      <c r="EF616">
        <v>57.889989999999997</v>
      </c>
      <c r="EG616">
        <v>11.99954</v>
      </c>
      <c r="EH616">
        <v>521.91971999999998</v>
      </c>
      <c r="EI616">
        <v>1535.9559300000001</v>
      </c>
      <c r="EJ616">
        <v>0</v>
      </c>
      <c r="EK616">
        <v>60.345097279999997</v>
      </c>
      <c r="EL616">
        <v>6.5034993999999999E-2</v>
      </c>
      <c r="EM616">
        <v>3.8708581999999998E-2</v>
      </c>
      <c r="EN616">
        <v>1.5698630000000002E-2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58.161928170000003</v>
      </c>
      <c r="EX616">
        <v>6.5100546999999995E-2</v>
      </c>
      <c r="EY616">
        <v>3.9583917000000003E-2</v>
      </c>
      <c r="EZ616">
        <v>1.6456900999999999E-2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0.68843600000000005</v>
      </c>
      <c r="FI616" t="s">
        <v>113</v>
      </c>
      <c r="FJ616" t="s">
        <v>113</v>
      </c>
      <c r="FK616" s="9">
        <v>4119.8060299999997</v>
      </c>
      <c r="FL616" t="s">
        <v>113</v>
      </c>
      <c r="FM616" t="s">
        <v>113</v>
      </c>
    </row>
    <row r="617" spans="116:169">
      <c r="DL617">
        <v>0</v>
      </c>
      <c r="DM617">
        <v>0.66093000000000002</v>
      </c>
      <c r="DN617">
        <v>5.2900000000000004E-3</v>
      </c>
      <c r="DO617">
        <v>4.2700000000000004E-3</v>
      </c>
      <c r="DP617">
        <v>4.2599999999999999E-3</v>
      </c>
      <c r="DQ617">
        <v>8.0000000000000007E-5</v>
      </c>
      <c r="DR617">
        <v>8.0000000000000007E-5</v>
      </c>
      <c r="DS617">
        <v>4.1999999999999997E-3</v>
      </c>
      <c r="DT617">
        <v>9.3399999999999993E-3</v>
      </c>
      <c r="DU617">
        <v>1.81E-3</v>
      </c>
      <c r="DV617">
        <v>7.8439999999999996E-2</v>
      </c>
      <c r="DW617">
        <v>0.23132</v>
      </c>
      <c r="DX617">
        <v>0</v>
      </c>
      <c r="DY617">
        <v>3893.22228</v>
      </c>
      <c r="DZ617">
        <v>31.629570000000001</v>
      </c>
      <c r="EA617">
        <v>25.861039999999999</v>
      </c>
      <c r="EB617">
        <v>26.17201</v>
      </c>
      <c r="EC617">
        <v>0.48374</v>
      </c>
      <c r="ED617">
        <v>0.46398</v>
      </c>
      <c r="EE617">
        <v>26.053090000000001</v>
      </c>
      <c r="EF617">
        <v>55.855020000000003</v>
      </c>
      <c r="EG617">
        <v>12.48241</v>
      </c>
      <c r="EH617">
        <v>546.78788999999995</v>
      </c>
      <c r="EI617">
        <v>1593.84591</v>
      </c>
      <c r="EJ617">
        <v>0</v>
      </c>
      <c r="EK617">
        <v>59.946798579999999</v>
      </c>
      <c r="EL617">
        <v>6.0741398000000002E-2</v>
      </c>
      <c r="EM617">
        <v>4.0899578999999998E-2</v>
      </c>
      <c r="EN617">
        <v>1.6859419E-2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56.134488660000002</v>
      </c>
      <c r="EX617">
        <v>5.9179233999999997E-2</v>
      </c>
      <c r="EY617">
        <v>4.0670562E-2</v>
      </c>
      <c r="EZ617">
        <v>1.7191652000000002E-2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0</v>
      </c>
      <c r="FH617">
        <v>0.67482600000000004</v>
      </c>
      <c r="FI617" t="s">
        <v>113</v>
      </c>
      <c r="FJ617" t="s">
        <v>113</v>
      </c>
      <c r="FK617" s="9">
        <v>3977.368641</v>
      </c>
      <c r="FL617" t="s">
        <v>113</v>
      </c>
      <c r="FM617" t="s">
        <v>113</v>
      </c>
    </row>
    <row r="618" spans="116:169">
      <c r="DL618">
        <v>0</v>
      </c>
      <c r="DM618">
        <v>0.64893000000000001</v>
      </c>
      <c r="DN618">
        <v>3.8800000000000002E-3</v>
      </c>
      <c r="DO618">
        <v>4.6800000000000001E-3</v>
      </c>
      <c r="DP618">
        <v>3.7799999999999999E-3</v>
      </c>
      <c r="DQ618">
        <v>8.0000000000000007E-5</v>
      </c>
      <c r="DR618">
        <v>8.0000000000000007E-5</v>
      </c>
      <c r="DS618">
        <v>4.2300000000000003E-3</v>
      </c>
      <c r="DT618">
        <v>9.1800000000000007E-3</v>
      </c>
      <c r="DU618">
        <v>1.89E-3</v>
      </c>
      <c r="DV618">
        <v>8.2629999999999995E-2</v>
      </c>
      <c r="DW618">
        <v>0.24065</v>
      </c>
      <c r="DX618">
        <v>0</v>
      </c>
      <c r="DY618">
        <v>3762.9983900000002</v>
      </c>
      <c r="DZ618">
        <v>22.827670000000001</v>
      </c>
      <c r="EA618">
        <v>27.93629</v>
      </c>
      <c r="EB618">
        <v>22.857769999999999</v>
      </c>
      <c r="EC618">
        <v>0.48321999999999998</v>
      </c>
      <c r="ED618">
        <v>0.45558999999999999</v>
      </c>
      <c r="EE618">
        <v>25.927849999999999</v>
      </c>
      <c r="EF618">
        <v>54.067270000000001</v>
      </c>
      <c r="EG618">
        <v>12.946400000000001</v>
      </c>
      <c r="EH618">
        <v>572.84097999999994</v>
      </c>
      <c r="EI618">
        <v>1649.70093</v>
      </c>
      <c r="EJ618">
        <v>0</v>
      </c>
      <c r="EK618">
        <v>59.695842890000002</v>
      </c>
      <c r="EL618">
        <v>6.3948396000000005E-2</v>
      </c>
      <c r="EM618">
        <v>3.7152903000000001E-2</v>
      </c>
      <c r="EN618">
        <v>1.7638423E-2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54.285719319999998</v>
      </c>
      <c r="EX618">
        <v>6.0480726999999998E-2</v>
      </c>
      <c r="EY618">
        <v>3.5924068000000003E-2</v>
      </c>
      <c r="EZ618">
        <v>1.7488666999999999E-2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0.66134099999999996</v>
      </c>
      <c r="FI618" t="s">
        <v>113</v>
      </c>
      <c r="FJ618" t="s">
        <v>113</v>
      </c>
      <c r="FK618" s="9">
        <v>3837.103341</v>
      </c>
      <c r="FL618" t="s">
        <v>113</v>
      </c>
      <c r="FM618" t="s">
        <v>113</v>
      </c>
    </row>
    <row r="619" spans="116:169">
      <c r="DL619">
        <v>0</v>
      </c>
      <c r="DM619">
        <v>0.63678999999999997</v>
      </c>
      <c r="DN619">
        <v>3.8700000000000002E-3</v>
      </c>
      <c r="DO619">
        <v>3.6900000000000001E-3</v>
      </c>
      <c r="DP619">
        <v>4.0400000000000002E-3</v>
      </c>
      <c r="DQ619">
        <v>6.9999999999999994E-5</v>
      </c>
      <c r="DR619">
        <v>6.9999999999999994E-5</v>
      </c>
      <c r="DS619">
        <v>3.8E-3</v>
      </c>
      <c r="DT619">
        <v>9.0100000000000006E-3</v>
      </c>
      <c r="DU619">
        <v>1.9599999999999999E-3</v>
      </c>
      <c r="DV619">
        <v>8.6870000000000003E-2</v>
      </c>
      <c r="DW619">
        <v>0.24983</v>
      </c>
      <c r="DX619">
        <v>0</v>
      </c>
      <c r="DY619">
        <v>3633.3620700000001</v>
      </c>
      <c r="DZ619">
        <v>22.457149999999999</v>
      </c>
      <c r="EA619">
        <v>21.652159999999999</v>
      </c>
      <c r="EB619">
        <v>24.081810000000001</v>
      </c>
      <c r="EC619">
        <v>0.42544999999999999</v>
      </c>
      <c r="ED619">
        <v>0.42496</v>
      </c>
      <c r="EE619">
        <v>22.953569999999999</v>
      </c>
      <c r="EF619">
        <v>52.240749999999998</v>
      </c>
      <c r="EG619">
        <v>13.40199</v>
      </c>
      <c r="EH619">
        <v>598.76882000000001</v>
      </c>
      <c r="EI619">
        <v>1703.76821</v>
      </c>
      <c r="EJ619">
        <v>0</v>
      </c>
      <c r="EK619">
        <v>59.394207119999997</v>
      </c>
      <c r="EL619">
        <v>5.5517069000000002E-2</v>
      </c>
      <c r="EM619">
        <v>3.9837259999999999E-2</v>
      </c>
      <c r="EN619">
        <v>1.5856802999999999E-2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52.427882699999998</v>
      </c>
      <c r="EX619">
        <v>5.1089335E-2</v>
      </c>
      <c r="EY619">
        <v>3.7409176000000002E-2</v>
      </c>
      <c r="EZ619">
        <v>1.5281309999999999E-2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0.64845699999999995</v>
      </c>
      <c r="FI619" t="s">
        <v>113</v>
      </c>
      <c r="FJ619" t="s">
        <v>113</v>
      </c>
      <c r="FK619" s="9">
        <v>3701.9786410000002</v>
      </c>
      <c r="FL619" t="s">
        <v>113</v>
      </c>
      <c r="FM619" t="s">
        <v>113</v>
      </c>
    </row>
    <row r="620" spans="116:169">
      <c r="DL620">
        <v>0</v>
      </c>
      <c r="DM620">
        <v>0.62441000000000002</v>
      </c>
      <c r="DN620">
        <v>4.1700000000000001E-3</v>
      </c>
      <c r="DO620">
        <v>3.5999999999999999E-3</v>
      </c>
      <c r="DP620">
        <v>3.2699999999999999E-3</v>
      </c>
      <c r="DQ620">
        <v>6.9999999999999994E-5</v>
      </c>
      <c r="DR620">
        <v>6.9999999999999994E-5</v>
      </c>
      <c r="DS620">
        <v>4.0200000000000001E-3</v>
      </c>
      <c r="DT620">
        <v>8.8500000000000002E-3</v>
      </c>
      <c r="DU620">
        <v>2.0300000000000001E-3</v>
      </c>
      <c r="DV620">
        <v>9.0670000000000001E-2</v>
      </c>
      <c r="DW620">
        <v>0.25884000000000001</v>
      </c>
      <c r="DX620">
        <v>0</v>
      </c>
      <c r="DY620">
        <v>3503.8332399999999</v>
      </c>
      <c r="DZ620">
        <v>23.786989999999999</v>
      </c>
      <c r="EA620">
        <v>20.80893</v>
      </c>
      <c r="EB620">
        <v>19.188759999999998</v>
      </c>
      <c r="EC620">
        <v>0.39656000000000002</v>
      </c>
      <c r="ED620">
        <v>0.41006999999999999</v>
      </c>
      <c r="EE620">
        <v>23.892389999999999</v>
      </c>
      <c r="EF620">
        <v>50.505000000000003</v>
      </c>
      <c r="EG620">
        <v>13.82695</v>
      </c>
      <c r="EH620">
        <v>621.72239999999999</v>
      </c>
      <c r="EI620">
        <v>1756.0089599999999</v>
      </c>
      <c r="EJ620">
        <v>0</v>
      </c>
      <c r="EK620">
        <v>59.053390630000003</v>
      </c>
      <c r="EL620">
        <v>5.2526595000000002E-2</v>
      </c>
      <c r="EM620">
        <v>3.3591213000000002E-2</v>
      </c>
      <c r="EN620">
        <v>1.7189875E-2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50.574404029999997</v>
      </c>
      <c r="EX620">
        <v>4.6908015999999997E-2</v>
      </c>
      <c r="EY620">
        <v>3.0655176999999999E-2</v>
      </c>
      <c r="EZ620">
        <v>1.6094746E-2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0.63551899999999995</v>
      </c>
      <c r="FI620" t="s">
        <v>113</v>
      </c>
      <c r="FJ620" t="s">
        <v>113</v>
      </c>
      <c r="FK620" s="9">
        <v>3568.0144839999998</v>
      </c>
      <c r="FL620" t="s">
        <v>113</v>
      </c>
      <c r="FM620" t="s">
        <v>113</v>
      </c>
    </row>
    <row r="621" spans="116:169">
      <c r="DL621">
        <v>0</v>
      </c>
      <c r="DM621">
        <v>0.61292999999999997</v>
      </c>
      <c r="DN621">
        <v>3.5500000000000002E-3</v>
      </c>
      <c r="DO621">
        <v>3.79E-3</v>
      </c>
      <c r="DP621">
        <v>3.1700000000000001E-3</v>
      </c>
      <c r="DQ621">
        <v>6.9999999999999994E-5</v>
      </c>
      <c r="DR621">
        <v>6.9999999999999994E-5</v>
      </c>
      <c r="DS621">
        <v>3.2799999999999999E-3</v>
      </c>
      <c r="DT621">
        <v>8.6700000000000006E-3</v>
      </c>
      <c r="DU621">
        <v>2.1099999999999999E-3</v>
      </c>
      <c r="DV621">
        <v>9.468E-2</v>
      </c>
      <c r="DW621">
        <v>0.26768999999999998</v>
      </c>
      <c r="DX621">
        <v>0</v>
      </c>
      <c r="DY621">
        <v>3380.7094499999998</v>
      </c>
      <c r="DZ621">
        <v>19.908110000000001</v>
      </c>
      <c r="EA621">
        <v>21.557020000000001</v>
      </c>
      <c r="EB621">
        <v>18.316890000000001</v>
      </c>
      <c r="EC621">
        <v>0.37728</v>
      </c>
      <c r="ED621">
        <v>0.39057999999999998</v>
      </c>
      <c r="EE621">
        <v>19.213560000000001</v>
      </c>
      <c r="EF621">
        <v>48.652360000000002</v>
      </c>
      <c r="EG621">
        <v>14.237019999999999</v>
      </c>
      <c r="EH621">
        <v>645.61478</v>
      </c>
      <c r="EI621">
        <v>1806.51396</v>
      </c>
      <c r="EJ621">
        <v>0</v>
      </c>
      <c r="EK621">
        <v>58.789252599999998</v>
      </c>
      <c r="EL621">
        <v>5.3701143999999999E-2</v>
      </c>
      <c r="EM621">
        <v>3.2166031999999997E-2</v>
      </c>
      <c r="EN621">
        <v>1.4115086000000001E-2</v>
      </c>
      <c r="EO621">
        <v>0</v>
      </c>
      <c r="EP621">
        <v>0</v>
      </c>
      <c r="EQ621">
        <v>0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48.824492839999998</v>
      </c>
      <c r="EX621">
        <v>4.6487529999999999E-2</v>
      </c>
      <c r="EY621">
        <v>2.8484394999999999E-2</v>
      </c>
      <c r="EZ621">
        <v>1.2834286E-2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0</v>
      </c>
      <c r="FH621">
        <v>0.623498</v>
      </c>
      <c r="FI621" t="s">
        <v>113</v>
      </c>
      <c r="FJ621" t="s">
        <v>113</v>
      </c>
      <c r="FK621" s="9">
        <v>3440.8687479999999</v>
      </c>
      <c r="FL621" t="s">
        <v>113</v>
      </c>
      <c r="FM621" t="s">
        <v>113</v>
      </c>
    </row>
    <row r="622" spans="116:169">
      <c r="DL622">
        <v>0</v>
      </c>
      <c r="DM622">
        <v>0.60111000000000003</v>
      </c>
      <c r="DN622">
        <v>3.8999999999999998E-3</v>
      </c>
      <c r="DO622">
        <v>3.3500000000000001E-3</v>
      </c>
      <c r="DP622">
        <v>3.3E-3</v>
      </c>
      <c r="DQ622">
        <v>6.0000000000000002E-5</v>
      </c>
      <c r="DR622">
        <v>6.9999999999999994E-5</v>
      </c>
      <c r="DS622">
        <v>3.2100000000000002E-3</v>
      </c>
      <c r="DT622">
        <v>8.5000000000000006E-3</v>
      </c>
      <c r="DU622">
        <v>2.1800000000000001E-3</v>
      </c>
      <c r="DV622">
        <v>9.7970000000000002E-2</v>
      </c>
      <c r="DW622">
        <v>0.27635999999999999</v>
      </c>
      <c r="DX622">
        <v>0</v>
      </c>
      <c r="DY622">
        <v>3257.2125900000001</v>
      </c>
      <c r="DZ622">
        <v>21.52412</v>
      </c>
      <c r="EA622">
        <v>18.725439999999999</v>
      </c>
      <c r="EB622">
        <v>18.743020000000001</v>
      </c>
      <c r="EC622">
        <v>0.35243000000000002</v>
      </c>
      <c r="ED622">
        <v>0.37256</v>
      </c>
      <c r="EE622">
        <v>18.511019999999998</v>
      </c>
      <c r="EF622">
        <v>46.862479999999998</v>
      </c>
      <c r="EG622">
        <v>14.627599999999999</v>
      </c>
      <c r="EH622">
        <v>664.82834000000003</v>
      </c>
      <c r="EI622">
        <v>1855.16632</v>
      </c>
      <c r="EJ622">
        <v>0</v>
      </c>
      <c r="EK622">
        <v>58.467209269999998</v>
      </c>
      <c r="EL622">
        <v>5.0176637000000003E-2</v>
      </c>
      <c r="EM622">
        <v>3.3822675000000003E-2</v>
      </c>
      <c r="EN622">
        <v>1.3883589999999999E-2</v>
      </c>
      <c r="EO622">
        <v>0</v>
      </c>
      <c r="EP622">
        <v>0</v>
      </c>
      <c r="EQ622">
        <v>0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47.062802699999999</v>
      </c>
      <c r="EX622">
        <v>4.2167361E-2</v>
      </c>
      <c r="EY622">
        <v>2.9054719999999999E-2</v>
      </c>
      <c r="EZ622">
        <v>1.2253735E-2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0</v>
      </c>
      <c r="FH622">
        <v>0.61172199999999999</v>
      </c>
      <c r="FI622" t="s">
        <v>113</v>
      </c>
      <c r="FJ622" t="s">
        <v>113</v>
      </c>
      <c r="FK622" s="9">
        <v>3316.557593</v>
      </c>
      <c r="FL622" t="s">
        <v>113</v>
      </c>
      <c r="FM622" t="s">
        <v>113</v>
      </c>
    </row>
    <row r="623" spans="116:169">
      <c r="DL623">
        <v>0</v>
      </c>
      <c r="DM623">
        <v>0.58952000000000004</v>
      </c>
      <c r="DN623">
        <v>3.9100000000000003E-3</v>
      </c>
      <c r="DO623">
        <v>3.5599999999999998E-3</v>
      </c>
      <c r="DP623">
        <v>2.97E-3</v>
      </c>
      <c r="DQ623">
        <v>6.0000000000000002E-5</v>
      </c>
      <c r="DR623">
        <v>6.9999999999999994E-5</v>
      </c>
      <c r="DS623">
        <v>3.31E-3</v>
      </c>
      <c r="DT623">
        <v>8.3300000000000006E-3</v>
      </c>
      <c r="DU623">
        <v>2.2399999999999998E-3</v>
      </c>
      <c r="DV623">
        <v>0.10118000000000001</v>
      </c>
      <c r="DW623">
        <v>0.28486</v>
      </c>
      <c r="DX623">
        <v>0</v>
      </c>
      <c r="DY623">
        <v>3136.3547699999999</v>
      </c>
      <c r="DZ623">
        <v>21.186389999999999</v>
      </c>
      <c r="EA623">
        <v>19.57292</v>
      </c>
      <c r="EB623">
        <v>16.56859</v>
      </c>
      <c r="EC623">
        <v>0.34819</v>
      </c>
      <c r="ED623">
        <v>0.36323</v>
      </c>
      <c r="EE623">
        <v>18.77985</v>
      </c>
      <c r="EF623">
        <v>45.132809999999999</v>
      </c>
      <c r="EG623">
        <v>15.000159999999999</v>
      </c>
      <c r="EH623">
        <v>683.33937000000003</v>
      </c>
      <c r="EI623">
        <v>1902.0288</v>
      </c>
      <c r="EJ623">
        <v>0</v>
      </c>
      <c r="EK623">
        <v>58.153127650000002</v>
      </c>
      <c r="EL623">
        <v>5.1893015000000001E-2</v>
      </c>
      <c r="EM623">
        <v>3.1177389E-2</v>
      </c>
      <c r="EN623">
        <v>1.4639950000000001E-2</v>
      </c>
      <c r="EO623">
        <v>0</v>
      </c>
      <c r="EP623">
        <v>0</v>
      </c>
      <c r="EQ623">
        <v>0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45.344614319999998</v>
      </c>
      <c r="EX623">
        <v>4.2240865000000002E-2</v>
      </c>
      <c r="EY623">
        <v>2.5982875999999999E-2</v>
      </c>
      <c r="EZ623">
        <v>1.2536528999999999E-2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0.60001400000000005</v>
      </c>
      <c r="FI623" t="s">
        <v>113</v>
      </c>
      <c r="FJ623" t="s">
        <v>113</v>
      </c>
      <c r="FK623" s="9">
        <v>3194.030863</v>
      </c>
      <c r="FL623" t="s">
        <v>113</v>
      </c>
      <c r="FM623" t="s">
        <v>113</v>
      </c>
    </row>
    <row r="624" spans="116:169">
      <c r="DL624">
        <v>0</v>
      </c>
      <c r="DM624">
        <v>0.57806999999999997</v>
      </c>
      <c r="DN624">
        <v>3.9399999999999999E-3</v>
      </c>
      <c r="DO624">
        <v>3.5699999999999998E-3</v>
      </c>
      <c r="DP624">
        <v>3.1099999999999999E-3</v>
      </c>
      <c r="DQ624">
        <v>6.0000000000000002E-5</v>
      </c>
      <c r="DR624">
        <v>6.9999999999999994E-5</v>
      </c>
      <c r="DS624">
        <v>3.0200000000000001E-3</v>
      </c>
      <c r="DT624">
        <v>8.1700000000000002E-3</v>
      </c>
      <c r="DU624">
        <v>2.31E-3</v>
      </c>
      <c r="DV624">
        <v>0.10449</v>
      </c>
      <c r="DW624">
        <v>0.29318</v>
      </c>
      <c r="DX624">
        <v>0</v>
      </c>
      <c r="DY624">
        <v>3017.7490699999998</v>
      </c>
      <c r="DZ624">
        <v>20.978110000000001</v>
      </c>
      <c r="EA624">
        <v>19.2818</v>
      </c>
      <c r="EB624">
        <v>17.104279999999999</v>
      </c>
      <c r="EC624">
        <v>0.33893000000000001</v>
      </c>
      <c r="ED624">
        <v>0.34877000000000002</v>
      </c>
      <c r="EE624">
        <v>16.810870000000001</v>
      </c>
      <c r="EF624">
        <v>43.484360000000002</v>
      </c>
      <c r="EG624">
        <v>15.363390000000001</v>
      </c>
      <c r="EH624">
        <v>702.11922000000004</v>
      </c>
      <c r="EI624">
        <v>1947.1616100000001</v>
      </c>
      <c r="EJ624">
        <v>0</v>
      </c>
      <c r="EK624">
        <v>57.835665599999999</v>
      </c>
      <c r="EL624">
        <v>5.2979131999999998E-2</v>
      </c>
      <c r="EM624">
        <v>3.2672633E-2</v>
      </c>
      <c r="EN624">
        <v>1.3352599E-2</v>
      </c>
      <c r="EO624">
        <v>0</v>
      </c>
      <c r="EP624">
        <v>0</v>
      </c>
      <c r="EQ624">
        <v>0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43.660205730000001</v>
      </c>
      <c r="EX624">
        <v>4.177794E-2</v>
      </c>
      <c r="EY624">
        <v>2.6382809E-2</v>
      </c>
      <c r="EZ624">
        <v>1.1088101E-2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0</v>
      </c>
      <c r="FH624">
        <v>0.58875699999999997</v>
      </c>
      <c r="FI624" t="s">
        <v>113</v>
      </c>
      <c r="FJ624" t="s">
        <v>113</v>
      </c>
      <c r="FK624" s="9">
        <v>3075.4521880000002</v>
      </c>
      <c r="FL624" t="s">
        <v>113</v>
      </c>
      <c r="FM624" t="s">
        <v>113</v>
      </c>
    </row>
    <row r="625" spans="116:169">
      <c r="DL625">
        <v>0</v>
      </c>
      <c r="DM625">
        <v>0.56689000000000001</v>
      </c>
      <c r="DN625">
        <v>3.8500000000000001E-3</v>
      </c>
      <c r="DO625">
        <v>3.5899999999999999E-3</v>
      </c>
      <c r="DP625">
        <v>3.13E-3</v>
      </c>
      <c r="DQ625">
        <v>6.0000000000000002E-5</v>
      </c>
      <c r="DR625">
        <v>6.0000000000000002E-5</v>
      </c>
      <c r="DS625">
        <v>3.15E-3</v>
      </c>
      <c r="DT625">
        <v>8.0300000000000007E-3</v>
      </c>
      <c r="DU625">
        <v>2.3700000000000001E-3</v>
      </c>
      <c r="DV625">
        <v>0.10750999999999999</v>
      </c>
      <c r="DW625">
        <v>0.30136000000000002</v>
      </c>
      <c r="DX625">
        <v>0</v>
      </c>
      <c r="DY625">
        <v>2901.9948399999998</v>
      </c>
      <c r="DZ625">
        <v>20.098199999999999</v>
      </c>
      <c r="EA625">
        <v>19.02094</v>
      </c>
      <c r="EB625">
        <v>16.877669999999998</v>
      </c>
      <c r="EC625">
        <v>0.33667000000000002</v>
      </c>
      <c r="ED625">
        <v>0.33948</v>
      </c>
      <c r="EE625">
        <v>17.25375</v>
      </c>
      <c r="EF625">
        <v>41.904580000000003</v>
      </c>
      <c r="EG625">
        <v>15.712149999999999</v>
      </c>
      <c r="EH625">
        <v>718.93010000000004</v>
      </c>
      <c r="EI625">
        <v>1990.64598</v>
      </c>
      <c r="EJ625">
        <v>0</v>
      </c>
      <c r="EK625">
        <v>57.524164829999997</v>
      </c>
      <c r="EL625">
        <v>5.4213664000000002E-2</v>
      </c>
      <c r="EM625">
        <v>3.3451001000000001E-2</v>
      </c>
      <c r="EN625">
        <v>1.4219977E-2</v>
      </c>
      <c r="EO625">
        <v>0</v>
      </c>
      <c r="EP625">
        <v>0</v>
      </c>
      <c r="EQ625">
        <v>0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42.015877719999999</v>
      </c>
      <c r="EX625">
        <v>4.1398028000000003E-2</v>
      </c>
      <c r="EY625">
        <v>2.6169306999999999E-2</v>
      </c>
      <c r="EZ625">
        <v>1.1445004999999999E-2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0</v>
      </c>
      <c r="FH625">
        <v>0.57751600000000003</v>
      </c>
      <c r="FI625" t="s">
        <v>113</v>
      </c>
      <c r="FJ625" t="s">
        <v>113</v>
      </c>
      <c r="FK625" s="9">
        <v>2958.328321</v>
      </c>
      <c r="FL625" t="s">
        <v>113</v>
      </c>
      <c r="FM625" t="s">
        <v>113</v>
      </c>
    </row>
    <row r="626" spans="116:169">
      <c r="DL626">
        <v>0</v>
      </c>
      <c r="DM626">
        <v>0.55550999999999995</v>
      </c>
      <c r="DN626">
        <v>4.1900000000000001E-3</v>
      </c>
      <c r="DO626">
        <v>3.5100000000000001E-3</v>
      </c>
      <c r="DP626">
        <v>3.14E-3</v>
      </c>
      <c r="DQ626">
        <v>6.0000000000000002E-5</v>
      </c>
      <c r="DR626">
        <v>6.0000000000000002E-5</v>
      </c>
      <c r="DS626">
        <v>3.1800000000000001E-3</v>
      </c>
      <c r="DT626">
        <v>7.8600000000000007E-3</v>
      </c>
      <c r="DU626">
        <v>2.4399999999999999E-3</v>
      </c>
      <c r="DV626">
        <v>0.11065999999999999</v>
      </c>
      <c r="DW626">
        <v>0.30937999999999999</v>
      </c>
      <c r="DX626">
        <v>0</v>
      </c>
      <c r="DY626">
        <v>2786.7119899999998</v>
      </c>
      <c r="DZ626">
        <v>21.464110000000002</v>
      </c>
      <c r="EA626">
        <v>18.275210000000001</v>
      </c>
      <c r="EB626">
        <v>16.622240000000001</v>
      </c>
      <c r="EC626">
        <v>0.32739000000000001</v>
      </c>
      <c r="ED626">
        <v>0.32752999999999999</v>
      </c>
      <c r="EE626">
        <v>17.093669999999999</v>
      </c>
      <c r="EF626">
        <v>40.233649999999997</v>
      </c>
      <c r="EG626">
        <v>16.051639999999999</v>
      </c>
      <c r="EH626">
        <v>736.18385000000001</v>
      </c>
      <c r="EI626">
        <v>2032.5505599999999</v>
      </c>
      <c r="EJ626">
        <v>0</v>
      </c>
      <c r="EK626">
        <v>57.169575899999998</v>
      </c>
      <c r="EL626">
        <v>5.4388233000000001E-2</v>
      </c>
      <c r="EM626">
        <v>3.4090297999999998E-2</v>
      </c>
      <c r="EN626">
        <v>1.4485814E-2</v>
      </c>
      <c r="EO626">
        <v>0</v>
      </c>
      <c r="EP626">
        <v>0</v>
      </c>
      <c r="EQ626">
        <v>0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40.375895069999999</v>
      </c>
      <c r="EX626">
        <v>4.0200803E-2</v>
      </c>
      <c r="EY626">
        <v>2.5821314000000001E-2</v>
      </c>
      <c r="EZ626">
        <v>1.1293967E-2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0</v>
      </c>
      <c r="FH626">
        <v>0.566415</v>
      </c>
      <c r="FI626" t="s">
        <v>113</v>
      </c>
      <c r="FJ626" t="s">
        <v>113</v>
      </c>
      <c r="FK626" s="9">
        <v>2843.400932</v>
      </c>
      <c r="FL626" t="s">
        <v>113</v>
      </c>
      <c r="FM626" t="s">
        <v>113</v>
      </c>
    </row>
    <row r="627" spans="116:169">
      <c r="DL627">
        <v>0</v>
      </c>
      <c r="DM627">
        <v>0.54418</v>
      </c>
      <c r="DN627">
        <v>4.3899999999999998E-3</v>
      </c>
      <c r="DO627">
        <v>3.7399999999999998E-3</v>
      </c>
      <c r="DP627">
        <v>3.0899999999999999E-3</v>
      </c>
      <c r="DQ627">
        <v>6.0000000000000002E-5</v>
      </c>
      <c r="DR627">
        <v>6.0000000000000002E-5</v>
      </c>
      <c r="DS627">
        <v>3.1900000000000001E-3</v>
      </c>
      <c r="DT627">
        <v>7.7000000000000002E-3</v>
      </c>
      <c r="DU627">
        <v>2.5000000000000001E-3</v>
      </c>
      <c r="DV627">
        <v>0.11384</v>
      </c>
      <c r="DW627">
        <v>0.31724000000000002</v>
      </c>
      <c r="DX627">
        <v>0</v>
      </c>
      <c r="DY627">
        <v>2673.2151899999999</v>
      </c>
      <c r="DZ627">
        <v>21.994730000000001</v>
      </c>
      <c r="EA627">
        <v>19.10361</v>
      </c>
      <c r="EB627">
        <v>16.043980000000001</v>
      </c>
      <c r="EC627">
        <v>0.32879000000000003</v>
      </c>
      <c r="ED627">
        <v>0.31891000000000003</v>
      </c>
      <c r="EE627">
        <v>16.853829999999999</v>
      </c>
      <c r="EF627">
        <v>38.631419999999999</v>
      </c>
      <c r="EG627">
        <v>16.379159999999999</v>
      </c>
      <c r="EH627">
        <v>753.27751999999998</v>
      </c>
      <c r="EI627">
        <v>2072.7842000000001</v>
      </c>
      <c r="EJ627">
        <v>0</v>
      </c>
      <c r="EK627">
        <v>56.804136759999999</v>
      </c>
      <c r="EL627">
        <v>5.7589685000000002E-2</v>
      </c>
      <c r="EM627">
        <v>3.3995522E-2</v>
      </c>
      <c r="EN627">
        <v>1.4736869E-2</v>
      </c>
      <c r="EO627">
        <v>0</v>
      </c>
      <c r="EP627">
        <v>0</v>
      </c>
      <c r="EQ627">
        <v>0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38.764904899999998</v>
      </c>
      <c r="EX627">
        <v>4.1142827E-2</v>
      </c>
      <c r="EY627">
        <v>2.4916918E-2</v>
      </c>
      <c r="EZ627">
        <v>1.1123562E-2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0</v>
      </c>
      <c r="FH627">
        <v>0.55545900000000004</v>
      </c>
      <c r="FI627" t="s">
        <v>113</v>
      </c>
      <c r="FJ627" t="s">
        <v>113</v>
      </c>
      <c r="FK627" s="9">
        <v>2730.6863060000001</v>
      </c>
      <c r="FL627" t="s">
        <v>113</v>
      </c>
      <c r="FM627" t="s">
        <v>113</v>
      </c>
    </row>
    <row r="628" spans="116:169">
      <c r="DL628">
        <v>0</v>
      </c>
      <c r="DM628">
        <v>0.53383999999999998</v>
      </c>
      <c r="DN628">
        <v>3.6700000000000001E-3</v>
      </c>
      <c r="DO628">
        <v>3.8899999999999998E-3</v>
      </c>
      <c r="DP628">
        <v>3.2699999999999999E-3</v>
      </c>
      <c r="DQ628">
        <v>6.9999999999999994E-5</v>
      </c>
      <c r="DR628">
        <v>6.0000000000000002E-5</v>
      </c>
      <c r="DS628">
        <v>3.13E-3</v>
      </c>
      <c r="DT628">
        <v>7.5500000000000003E-3</v>
      </c>
      <c r="DU628">
        <v>2.5600000000000002E-3</v>
      </c>
      <c r="DV628">
        <v>0.11704000000000001</v>
      </c>
      <c r="DW628">
        <v>0.32494000000000001</v>
      </c>
      <c r="DX628">
        <v>0</v>
      </c>
      <c r="DY628">
        <v>2566.0231899999999</v>
      </c>
      <c r="DZ628">
        <v>18.009879999999999</v>
      </c>
      <c r="EA628">
        <v>19.45589</v>
      </c>
      <c r="EB628">
        <v>16.662710000000001</v>
      </c>
      <c r="EC628">
        <v>0.33151000000000003</v>
      </c>
      <c r="ED628">
        <v>0.31024000000000002</v>
      </c>
      <c r="EE628">
        <v>16.187840000000001</v>
      </c>
      <c r="EF628">
        <v>37.07011</v>
      </c>
      <c r="EG628">
        <v>16.698070000000001</v>
      </c>
      <c r="EH628">
        <v>770.13135999999997</v>
      </c>
      <c r="EI628">
        <v>2111.41563</v>
      </c>
      <c r="EJ628">
        <v>0</v>
      </c>
      <c r="EK628">
        <v>56.523058939999999</v>
      </c>
      <c r="EL628">
        <v>6.0915915000000001E-2</v>
      </c>
      <c r="EM628">
        <v>3.6256921999999997E-2</v>
      </c>
      <c r="EN628">
        <v>1.4704336E-2</v>
      </c>
      <c r="EO628">
        <v>0</v>
      </c>
      <c r="EP628">
        <v>0</v>
      </c>
      <c r="EQ628">
        <v>0</v>
      </c>
      <c r="ER628">
        <v>0</v>
      </c>
      <c r="ES628">
        <v>0</v>
      </c>
      <c r="ET628">
        <v>0</v>
      </c>
      <c r="EU628">
        <v>0</v>
      </c>
      <c r="EV628">
        <v>0</v>
      </c>
      <c r="EW628">
        <v>37.24579318</v>
      </c>
      <c r="EX628">
        <v>4.2054016999999999E-2</v>
      </c>
      <c r="EY628">
        <v>2.5692129000000001E-2</v>
      </c>
      <c r="EZ628">
        <v>1.0738774E-2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0</v>
      </c>
      <c r="FG628">
        <v>0</v>
      </c>
      <c r="FH628">
        <v>0.54472600000000004</v>
      </c>
      <c r="FI628" t="s">
        <v>113</v>
      </c>
      <c r="FJ628" t="s">
        <v>113</v>
      </c>
      <c r="FK628" s="9">
        <v>2620.48317</v>
      </c>
      <c r="FL628" t="s">
        <v>113</v>
      </c>
      <c r="FM628" t="s">
        <v>113</v>
      </c>
    </row>
    <row r="629" spans="116:169">
      <c r="DL629">
        <v>0</v>
      </c>
      <c r="DM629">
        <v>0.52295999999999998</v>
      </c>
      <c r="DN629">
        <v>4.1799999999999997E-3</v>
      </c>
      <c r="DO629">
        <v>3.3800000000000002E-3</v>
      </c>
      <c r="DP629">
        <v>3.3700000000000002E-3</v>
      </c>
      <c r="DQ629">
        <v>6.0000000000000002E-5</v>
      </c>
      <c r="DR629">
        <v>6.0000000000000002E-5</v>
      </c>
      <c r="DS629">
        <v>3.32E-3</v>
      </c>
      <c r="DT629">
        <v>7.3899999999999999E-3</v>
      </c>
      <c r="DU629">
        <v>2.63E-3</v>
      </c>
      <c r="DV629">
        <v>0.12016</v>
      </c>
      <c r="DW629">
        <v>0.33249000000000001</v>
      </c>
      <c r="DX629">
        <v>0</v>
      </c>
      <c r="DY629">
        <v>2457.73603</v>
      </c>
      <c r="DZ629">
        <v>20.112169999999999</v>
      </c>
      <c r="EA629">
        <v>16.543119999999998</v>
      </c>
      <c r="EB629">
        <v>16.847329999999999</v>
      </c>
      <c r="EC629">
        <v>0.31079000000000001</v>
      </c>
      <c r="ED629">
        <v>0.29614000000000001</v>
      </c>
      <c r="EE629">
        <v>16.856400000000001</v>
      </c>
      <c r="EF629">
        <v>35.520209999999999</v>
      </c>
      <c r="EG629">
        <v>17.008320000000001</v>
      </c>
      <c r="EH629">
        <v>786.31920000000002</v>
      </c>
      <c r="EI629">
        <v>2148.4857400000001</v>
      </c>
      <c r="EJ629">
        <v>0</v>
      </c>
      <c r="EK629">
        <v>56.149987029999998</v>
      </c>
      <c r="EL629">
        <v>5.6894260000000002E-2</v>
      </c>
      <c r="EM629">
        <v>3.8309149000000001E-2</v>
      </c>
      <c r="EN629">
        <v>1.5791605E-2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35.699496289999999</v>
      </c>
      <c r="EX629">
        <v>3.7993111000000003E-2</v>
      </c>
      <c r="EY629">
        <v>2.6233341E-2</v>
      </c>
      <c r="EZ629">
        <v>1.1151354E-2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0.53395700000000001</v>
      </c>
      <c r="FI629" t="s">
        <v>113</v>
      </c>
      <c r="FJ629" t="s">
        <v>113</v>
      </c>
      <c r="FK629" s="9">
        <v>2511.5494440000002</v>
      </c>
      <c r="FL629" t="s">
        <v>113</v>
      </c>
      <c r="FM629" t="s">
        <v>113</v>
      </c>
    </row>
    <row r="630" spans="116:169">
      <c r="DL630">
        <v>0</v>
      </c>
      <c r="DM630">
        <v>0.51346000000000003</v>
      </c>
      <c r="DN630">
        <v>3.0699999999999998E-3</v>
      </c>
      <c r="DO630">
        <v>3.7000000000000002E-3</v>
      </c>
      <c r="DP630">
        <v>2.99E-3</v>
      </c>
      <c r="DQ630">
        <v>6.0000000000000002E-5</v>
      </c>
      <c r="DR630">
        <v>6.0000000000000002E-5</v>
      </c>
      <c r="DS630">
        <v>3.3500000000000001E-3</v>
      </c>
      <c r="DT630">
        <v>7.26E-3</v>
      </c>
      <c r="DU630">
        <v>2.6900000000000001E-3</v>
      </c>
      <c r="DV630">
        <v>0.12348000000000001</v>
      </c>
      <c r="DW630">
        <v>0.33987000000000001</v>
      </c>
      <c r="DX630">
        <v>0</v>
      </c>
      <c r="DY630">
        <v>2357.3460799999998</v>
      </c>
      <c r="DZ630">
        <v>14.40959</v>
      </c>
      <c r="EA630">
        <v>17.748290000000001</v>
      </c>
      <c r="EB630">
        <v>14.613659999999999</v>
      </c>
      <c r="EC630">
        <v>0.30831999999999998</v>
      </c>
      <c r="ED630">
        <v>0.28875000000000001</v>
      </c>
      <c r="EE630">
        <v>16.674990000000001</v>
      </c>
      <c r="EF630">
        <v>34.133620000000001</v>
      </c>
      <c r="EG630">
        <v>17.304459999999999</v>
      </c>
      <c r="EH630">
        <v>803.17560000000003</v>
      </c>
      <c r="EI630">
        <v>2184.0059500000002</v>
      </c>
      <c r="EJ630">
        <v>0</v>
      </c>
      <c r="EK630">
        <v>55.914925959999998</v>
      </c>
      <c r="EL630">
        <v>5.9898137999999997E-2</v>
      </c>
      <c r="EM630">
        <v>3.4799773999999999E-2</v>
      </c>
      <c r="EN630">
        <v>1.6521270000000001E-2</v>
      </c>
      <c r="EO630">
        <v>0</v>
      </c>
      <c r="EP630">
        <v>0</v>
      </c>
      <c r="EQ630">
        <v>0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34.273146949999997</v>
      </c>
      <c r="EX630">
        <v>3.8556581999999999E-2</v>
      </c>
      <c r="EY630">
        <v>2.3022483E-2</v>
      </c>
      <c r="EZ630">
        <v>1.1273089999999999E-2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0</v>
      </c>
      <c r="FH630">
        <v>0.52328699999999995</v>
      </c>
      <c r="FI630" t="s">
        <v>113</v>
      </c>
      <c r="FJ630" t="s">
        <v>113</v>
      </c>
      <c r="FK630" s="9">
        <v>2404.4259400000001</v>
      </c>
      <c r="FL630" t="s">
        <v>113</v>
      </c>
      <c r="FM630" t="s">
        <v>113</v>
      </c>
    </row>
    <row r="631" spans="116:169">
      <c r="DL631">
        <v>0</v>
      </c>
      <c r="DM631">
        <v>0.50385999999999997</v>
      </c>
      <c r="DN631">
        <v>3.0599999999999998E-3</v>
      </c>
      <c r="DO631">
        <v>2.9199999999999999E-3</v>
      </c>
      <c r="DP631">
        <v>3.2000000000000002E-3</v>
      </c>
      <c r="DQ631">
        <v>6.0000000000000002E-5</v>
      </c>
      <c r="DR631">
        <v>6.0000000000000002E-5</v>
      </c>
      <c r="DS631">
        <v>3.0100000000000001E-3</v>
      </c>
      <c r="DT631">
        <v>7.1300000000000001E-3</v>
      </c>
      <c r="DU631">
        <v>2.7499999999999998E-3</v>
      </c>
      <c r="DV631">
        <v>0.12683</v>
      </c>
      <c r="DW631">
        <v>0.34714</v>
      </c>
      <c r="DX631">
        <v>0</v>
      </c>
      <c r="DY631">
        <v>2257.7544800000001</v>
      </c>
      <c r="DZ631">
        <v>14.067130000000001</v>
      </c>
      <c r="EA631">
        <v>13.65202</v>
      </c>
      <c r="EB631">
        <v>15.29167</v>
      </c>
      <c r="EC631">
        <v>0.26959</v>
      </c>
      <c r="ED631">
        <v>0.26726</v>
      </c>
      <c r="EE631">
        <v>14.6591</v>
      </c>
      <c r="EF631">
        <v>32.72813</v>
      </c>
      <c r="EG631">
        <v>17.593209999999999</v>
      </c>
      <c r="EH631">
        <v>819.85059000000001</v>
      </c>
      <c r="EI631">
        <v>2218.1395600000001</v>
      </c>
      <c r="EJ631">
        <v>0</v>
      </c>
      <c r="EK631">
        <v>55.632394699999999</v>
      </c>
      <c r="EL631">
        <v>5.2000820000000003E-2</v>
      </c>
      <c r="EM631">
        <v>3.7314113000000003E-2</v>
      </c>
      <c r="EN631">
        <v>1.4852491000000001E-2</v>
      </c>
      <c r="EO631">
        <v>0</v>
      </c>
      <c r="EP631">
        <v>0</v>
      </c>
      <c r="EQ631">
        <v>0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32.846992620000002</v>
      </c>
      <c r="EX631">
        <v>3.2351647999999997E-2</v>
      </c>
      <c r="EY631">
        <v>2.3807239000000001E-2</v>
      </c>
      <c r="EZ631">
        <v>9.7855849999999994E-3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0</v>
      </c>
      <c r="FH631">
        <v>0.51309300000000002</v>
      </c>
      <c r="FI631" t="s">
        <v>113</v>
      </c>
      <c r="FJ631" t="s">
        <v>113</v>
      </c>
      <c r="FK631" s="9">
        <v>2301.0348859999999</v>
      </c>
      <c r="FL631" t="s">
        <v>113</v>
      </c>
      <c r="FM631" t="s">
        <v>113</v>
      </c>
    </row>
    <row r="632" spans="116:169">
      <c r="DL632">
        <v>0</v>
      </c>
      <c r="DM632">
        <v>0.49407000000000001</v>
      </c>
      <c r="DN632">
        <v>3.3E-3</v>
      </c>
      <c r="DO632">
        <v>2.8500000000000001E-3</v>
      </c>
      <c r="DP632">
        <v>2.5899999999999999E-3</v>
      </c>
      <c r="DQ632">
        <v>5.0000000000000002E-5</v>
      </c>
      <c r="DR632">
        <v>6.0000000000000002E-5</v>
      </c>
      <c r="DS632">
        <v>3.1800000000000001E-3</v>
      </c>
      <c r="DT632">
        <v>7.0000000000000001E-3</v>
      </c>
      <c r="DU632">
        <v>2.81E-3</v>
      </c>
      <c r="DV632">
        <v>0.12984000000000001</v>
      </c>
      <c r="DW632">
        <v>0.35426000000000002</v>
      </c>
      <c r="DX632">
        <v>0</v>
      </c>
      <c r="DY632">
        <v>2158.6896700000002</v>
      </c>
      <c r="DZ632">
        <v>14.779949999999999</v>
      </c>
      <c r="EA632">
        <v>13.018980000000001</v>
      </c>
      <c r="EB632">
        <v>12.091290000000001</v>
      </c>
      <c r="EC632">
        <v>0.24940999999999999</v>
      </c>
      <c r="ED632">
        <v>0.25589000000000001</v>
      </c>
      <c r="EE632">
        <v>15.1547</v>
      </c>
      <c r="EF632">
        <v>31.385069999999999</v>
      </c>
      <c r="EG632">
        <v>17.860469999999999</v>
      </c>
      <c r="EH632">
        <v>834.50968999999998</v>
      </c>
      <c r="EI632">
        <v>2250.86769</v>
      </c>
      <c r="EJ632">
        <v>0</v>
      </c>
      <c r="EK632">
        <v>55.313164280000002</v>
      </c>
      <c r="EL632">
        <v>4.9199751999999999E-2</v>
      </c>
      <c r="EM632">
        <v>3.1463668E-2</v>
      </c>
      <c r="EN632">
        <v>1.6101131000000001E-2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31.429983880000002</v>
      </c>
      <c r="EX632">
        <v>2.9478025000000001E-2</v>
      </c>
      <c r="EY632">
        <v>1.9371379000000001E-2</v>
      </c>
      <c r="EZ632">
        <v>1.0235372E-2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0.50285500000000005</v>
      </c>
      <c r="FI632" t="s">
        <v>113</v>
      </c>
      <c r="FJ632" t="s">
        <v>113</v>
      </c>
      <c r="FK632" s="9">
        <v>2198.8293020000001</v>
      </c>
      <c r="FL632" t="s">
        <v>113</v>
      </c>
      <c r="FM632" t="s">
        <v>113</v>
      </c>
    </row>
    <row r="633" spans="116:169">
      <c r="DL633">
        <v>0</v>
      </c>
      <c r="DM633">
        <v>0.48498000000000002</v>
      </c>
      <c r="DN633">
        <v>2.81E-3</v>
      </c>
      <c r="DO633">
        <v>3.0000000000000001E-3</v>
      </c>
      <c r="DP633">
        <v>2.5100000000000001E-3</v>
      </c>
      <c r="DQ633">
        <v>5.0000000000000002E-5</v>
      </c>
      <c r="DR633">
        <v>5.0000000000000002E-5</v>
      </c>
      <c r="DS633">
        <v>2.5999999999999999E-3</v>
      </c>
      <c r="DT633">
        <v>6.8599999999999998E-3</v>
      </c>
      <c r="DU633">
        <v>2.8600000000000001E-3</v>
      </c>
      <c r="DV633">
        <v>0.13302</v>
      </c>
      <c r="DW633">
        <v>0.36126999999999998</v>
      </c>
      <c r="DX633">
        <v>0</v>
      </c>
      <c r="DY633">
        <v>2064.0304000000001</v>
      </c>
      <c r="DZ633">
        <v>12.264089999999999</v>
      </c>
      <c r="EA633">
        <v>13.378439999999999</v>
      </c>
      <c r="EB633">
        <v>11.451879999999999</v>
      </c>
      <c r="EC633">
        <v>0.23526</v>
      </c>
      <c r="ED633">
        <v>0.24160999999999999</v>
      </c>
      <c r="EE633">
        <v>12.09225</v>
      </c>
      <c r="EF633">
        <v>29.975950000000001</v>
      </c>
      <c r="EG633">
        <v>18.11636</v>
      </c>
      <c r="EH633">
        <v>849.66439000000003</v>
      </c>
      <c r="EI633">
        <v>2282.2527500000001</v>
      </c>
      <c r="EJ633">
        <v>0</v>
      </c>
      <c r="EK633">
        <v>55.065755789999997</v>
      </c>
      <c r="EL633">
        <v>5.0299908999999997E-2</v>
      </c>
      <c r="EM633">
        <v>3.0128753000000001E-2</v>
      </c>
      <c r="EN633">
        <v>1.3221088000000001E-2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30.083773059999999</v>
      </c>
      <c r="EX633">
        <v>2.8974521E-2</v>
      </c>
      <c r="EY633">
        <v>1.7860984E-2</v>
      </c>
      <c r="EZ633">
        <v>8.1026410000000007E-3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0.493344</v>
      </c>
      <c r="FI633" t="s">
        <v>113</v>
      </c>
      <c r="FJ633" t="s">
        <v>113</v>
      </c>
      <c r="FK633" s="9">
        <v>2101.3600839999999</v>
      </c>
      <c r="FL633" t="s">
        <v>113</v>
      </c>
      <c r="FM633" t="s">
        <v>113</v>
      </c>
    </row>
    <row r="634" spans="116:169">
      <c r="DL634">
        <v>0</v>
      </c>
      <c r="DM634">
        <v>0.47563</v>
      </c>
      <c r="DN634">
        <v>3.0899999999999999E-3</v>
      </c>
      <c r="DO634">
        <v>2.65E-3</v>
      </c>
      <c r="DP634">
        <v>2.6099999999999999E-3</v>
      </c>
      <c r="DQ634">
        <v>5.0000000000000002E-5</v>
      </c>
      <c r="DR634">
        <v>5.0000000000000002E-5</v>
      </c>
      <c r="DS634">
        <v>2.5400000000000002E-3</v>
      </c>
      <c r="DT634">
        <v>6.7200000000000003E-3</v>
      </c>
      <c r="DU634">
        <v>2.9199999999999999E-3</v>
      </c>
      <c r="DV634">
        <v>0.13561000000000001</v>
      </c>
      <c r="DW634">
        <v>0.36813000000000001</v>
      </c>
      <c r="DX634">
        <v>0</v>
      </c>
      <c r="DY634">
        <v>1969.60491</v>
      </c>
      <c r="DZ634">
        <v>13.13996</v>
      </c>
      <c r="EA634">
        <v>11.519450000000001</v>
      </c>
      <c r="EB634">
        <v>11.62421</v>
      </c>
      <c r="EC634">
        <v>0.21798999999999999</v>
      </c>
      <c r="ED634">
        <v>0.22842000000000001</v>
      </c>
      <c r="EE634">
        <v>11.556789999999999</v>
      </c>
      <c r="EF634">
        <v>28.612570000000002</v>
      </c>
      <c r="EG634">
        <v>18.357970000000002</v>
      </c>
      <c r="EH634">
        <v>861.75663999999995</v>
      </c>
      <c r="EI634">
        <v>2312.2287099999999</v>
      </c>
      <c r="EJ634">
        <v>0</v>
      </c>
      <c r="EK634">
        <v>54.764109509999997</v>
      </c>
      <c r="EL634">
        <v>4.6998631999999999E-2</v>
      </c>
      <c r="EM634">
        <v>3.1680470000000002E-2</v>
      </c>
      <c r="EN634">
        <v>1.3004254E-2</v>
      </c>
      <c r="EO634">
        <v>0</v>
      </c>
      <c r="EP634">
        <v>0</v>
      </c>
      <c r="EQ634">
        <v>0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28.73666227</v>
      </c>
      <c r="EX634">
        <v>2.6068688E-2</v>
      </c>
      <c r="EY634">
        <v>1.8071357E-2</v>
      </c>
      <c r="EZ634">
        <v>7.676942E-3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0</v>
      </c>
      <c r="FH634">
        <v>0.48402600000000001</v>
      </c>
      <c r="FI634" t="s">
        <v>113</v>
      </c>
      <c r="FJ634" t="s">
        <v>113</v>
      </c>
      <c r="FK634" s="9">
        <v>2006.1065140000001</v>
      </c>
      <c r="FL634" t="s">
        <v>113</v>
      </c>
      <c r="FM634" t="s">
        <v>113</v>
      </c>
    </row>
    <row r="635" spans="116:169">
      <c r="DL635">
        <v>0</v>
      </c>
      <c r="DM635">
        <v>0.46645999999999999</v>
      </c>
      <c r="DN635">
        <v>3.0899999999999999E-3</v>
      </c>
      <c r="DO635">
        <v>2.82E-3</v>
      </c>
      <c r="DP635">
        <v>2.3500000000000001E-3</v>
      </c>
      <c r="DQ635">
        <v>5.0000000000000002E-5</v>
      </c>
      <c r="DR635">
        <v>5.0000000000000002E-5</v>
      </c>
      <c r="DS635">
        <v>2.6199999999999999E-3</v>
      </c>
      <c r="DT635">
        <v>6.5900000000000004E-3</v>
      </c>
      <c r="DU635">
        <v>2.97E-3</v>
      </c>
      <c r="DV635">
        <v>0.13816000000000001</v>
      </c>
      <c r="DW635">
        <v>0.37485000000000002</v>
      </c>
      <c r="DX635">
        <v>0</v>
      </c>
      <c r="DY635">
        <v>1877.26062</v>
      </c>
      <c r="DZ635">
        <v>12.81002</v>
      </c>
      <c r="EA635">
        <v>11.932510000000001</v>
      </c>
      <c r="EB635">
        <v>10.18463</v>
      </c>
      <c r="EC635">
        <v>0.21345</v>
      </c>
      <c r="ED635">
        <v>0.22065000000000001</v>
      </c>
      <c r="EE635">
        <v>11.6303</v>
      </c>
      <c r="EF635">
        <v>27.29289</v>
      </c>
      <c r="EG635">
        <v>18.586390000000002</v>
      </c>
      <c r="EH635">
        <v>873.31343000000004</v>
      </c>
      <c r="EI635">
        <v>2340.8412800000001</v>
      </c>
      <c r="EJ635">
        <v>0</v>
      </c>
      <c r="EK635">
        <v>54.469920680000001</v>
      </c>
      <c r="EL635">
        <v>4.8606300999999998E-2</v>
      </c>
      <c r="EM635">
        <v>2.9202727000000001E-2</v>
      </c>
      <c r="EN635">
        <v>1.3712709E-2</v>
      </c>
      <c r="EO635">
        <v>0</v>
      </c>
      <c r="EP635">
        <v>0</v>
      </c>
      <c r="EQ635">
        <v>0</v>
      </c>
      <c r="ER635">
        <v>0</v>
      </c>
      <c r="ES635">
        <v>0</v>
      </c>
      <c r="ET635">
        <v>0</v>
      </c>
      <c r="EU635">
        <v>0</v>
      </c>
      <c r="EV635">
        <v>0</v>
      </c>
      <c r="EW635">
        <v>27.422814590000002</v>
      </c>
      <c r="EX635">
        <v>2.5877265E-2</v>
      </c>
      <c r="EY635">
        <v>1.6025414000000002E-2</v>
      </c>
      <c r="EZ635">
        <v>7.7907189999999998E-3</v>
      </c>
      <c r="FA635">
        <v>0</v>
      </c>
      <c r="FB635">
        <v>0</v>
      </c>
      <c r="FC635">
        <v>0</v>
      </c>
      <c r="FD635">
        <v>0</v>
      </c>
      <c r="FE635">
        <v>0</v>
      </c>
      <c r="FF635">
        <v>0</v>
      </c>
      <c r="FG635">
        <v>0</v>
      </c>
      <c r="FH635">
        <v>0.47476200000000002</v>
      </c>
      <c r="FI635" t="s">
        <v>113</v>
      </c>
      <c r="FJ635" t="s">
        <v>113</v>
      </c>
      <c r="FK635" s="9">
        <v>1912.4012279999999</v>
      </c>
      <c r="FL635" t="s">
        <v>113</v>
      </c>
      <c r="FM635" t="s">
        <v>113</v>
      </c>
    </row>
    <row r="636" spans="116:169">
      <c r="DL636">
        <v>0</v>
      </c>
      <c r="DM636">
        <v>0.45739999999999997</v>
      </c>
      <c r="DN636">
        <v>3.1199999999999999E-3</v>
      </c>
      <c r="DO636">
        <v>2.82E-3</v>
      </c>
      <c r="DP636">
        <v>2.4599999999999999E-3</v>
      </c>
      <c r="DQ636">
        <v>5.0000000000000002E-5</v>
      </c>
      <c r="DR636">
        <v>5.0000000000000002E-5</v>
      </c>
      <c r="DS636">
        <v>2.3900000000000002E-3</v>
      </c>
      <c r="DT636">
        <v>6.4700000000000001E-3</v>
      </c>
      <c r="DU636">
        <v>3.0200000000000001E-3</v>
      </c>
      <c r="DV636">
        <v>0.14077999999999999</v>
      </c>
      <c r="DW636">
        <v>0.38144</v>
      </c>
      <c r="DX636">
        <v>0</v>
      </c>
      <c r="DY636">
        <v>1786.75875</v>
      </c>
      <c r="DZ636">
        <v>12.555199999999999</v>
      </c>
      <c r="EA636">
        <v>11.64194</v>
      </c>
      <c r="EB636">
        <v>10.419169999999999</v>
      </c>
      <c r="EC636">
        <v>0.20579</v>
      </c>
      <c r="ED636">
        <v>0.20974999999999999</v>
      </c>
      <c r="EE636">
        <v>10.3162</v>
      </c>
      <c r="EF636">
        <v>26.029129999999999</v>
      </c>
      <c r="EG636">
        <v>18.807040000000001</v>
      </c>
      <c r="EH636">
        <v>884.94372999999996</v>
      </c>
      <c r="EI636">
        <v>2368.1341699999998</v>
      </c>
      <c r="EJ636">
        <v>0</v>
      </c>
      <c r="EK636">
        <v>54.172565509999998</v>
      </c>
      <c r="EL636">
        <v>4.9623626999999997E-2</v>
      </c>
      <c r="EM636">
        <v>3.0603267E-2</v>
      </c>
      <c r="EN636">
        <v>1.2506893999999999E-2</v>
      </c>
      <c r="EO636">
        <v>0</v>
      </c>
      <c r="EP636">
        <v>0</v>
      </c>
      <c r="EQ636">
        <v>0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26.136186769999998</v>
      </c>
      <c r="EX636">
        <v>2.5353041E-2</v>
      </c>
      <c r="EY636">
        <v>1.6124434E-2</v>
      </c>
      <c r="EZ636">
        <v>6.8318449999999996E-3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0</v>
      </c>
      <c r="FH636">
        <v>0.46585500000000002</v>
      </c>
      <c r="FI636" t="s">
        <v>113</v>
      </c>
      <c r="FJ636" t="s">
        <v>113</v>
      </c>
      <c r="FK636" s="9">
        <v>1821.580854</v>
      </c>
      <c r="FL636" t="s">
        <v>113</v>
      </c>
      <c r="FM636" t="s">
        <v>113</v>
      </c>
    </row>
    <row r="637" spans="116:169">
      <c r="DL637">
        <v>0</v>
      </c>
      <c r="DM637">
        <v>0.44855</v>
      </c>
      <c r="DN637">
        <v>3.0500000000000002E-3</v>
      </c>
      <c r="DO637">
        <v>2.8400000000000001E-3</v>
      </c>
      <c r="DP637">
        <v>2.48E-3</v>
      </c>
      <c r="DQ637">
        <v>5.0000000000000002E-5</v>
      </c>
      <c r="DR637">
        <v>5.0000000000000002E-5</v>
      </c>
      <c r="DS637">
        <v>2.49E-3</v>
      </c>
      <c r="DT637">
        <v>6.3499999999999997E-3</v>
      </c>
      <c r="DU637">
        <v>3.0699999999999998E-3</v>
      </c>
      <c r="DV637">
        <v>0.14316999999999999</v>
      </c>
      <c r="DW637">
        <v>0.38790000000000002</v>
      </c>
      <c r="DX637">
        <v>0</v>
      </c>
      <c r="DY637">
        <v>1698.4473700000001</v>
      </c>
      <c r="DZ637">
        <v>11.89855</v>
      </c>
      <c r="EA637">
        <v>11.367139999999999</v>
      </c>
      <c r="EB637">
        <v>10.18186</v>
      </c>
      <c r="EC637">
        <v>0.20244000000000001</v>
      </c>
      <c r="ED637">
        <v>0.20205999999999999</v>
      </c>
      <c r="EE637">
        <v>10.492520000000001</v>
      </c>
      <c r="EF637">
        <v>24.81269</v>
      </c>
      <c r="EG637">
        <v>19.01679</v>
      </c>
      <c r="EH637">
        <v>895.25991999999997</v>
      </c>
      <c r="EI637">
        <v>2394.1633000000002</v>
      </c>
      <c r="EJ637">
        <v>0</v>
      </c>
      <c r="EK637">
        <v>53.88079407</v>
      </c>
      <c r="EL637">
        <v>5.0779968000000002E-2</v>
      </c>
      <c r="EM637">
        <v>3.1332337000000002E-2</v>
      </c>
      <c r="EN637">
        <v>1.3319335999999999E-2</v>
      </c>
      <c r="EO637">
        <v>0</v>
      </c>
      <c r="EP637">
        <v>0</v>
      </c>
      <c r="EQ637">
        <v>0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24.880405920000001</v>
      </c>
      <c r="EX637">
        <v>2.4872919E-2</v>
      </c>
      <c r="EY637">
        <v>1.5842317000000002E-2</v>
      </c>
      <c r="EZ637">
        <v>6.9881179999999998E-3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0</v>
      </c>
      <c r="FH637">
        <v>0.45695999999999998</v>
      </c>
      <c r="FI637" t="s">
        <v>113</v>
      </c>
      <c r="FJ637" t="s">
        <v>113</v>
      </c>
      <c r="FK637" s="9">
        <v>1732.0973550000001</v>
      </c>
      <c r="FL637" t="s">
        <v>113</v>
      </c>
      <c r="FM637" t="s">
        <v>113</v>
      </c>
    </row>
    <row r="638" spans="116:169">
      <c r="DL638">
        <v>0</v>
      </c>
      <c r="DM638">
        <v>0.43955</v>
      </c>
      <c r="DN638">
        <v>3.32E-3</v>
      </c>
      <c r="DO638">
        <v>2.7799999999999999E-3</v>
      </c>
      <c r="DP638">
        <v>2.48E-3</v>
      </c>
      <c r="DQ638">
        <v>5.0000000000000002E-5</v>
      </c>
      <c r="DR638">
        <v>5.0000000000000002E-5</v>
      </c>
      <c r="DS638">
        <v>2.5200000000000001E-3</v>
      </c>
      <c r="DT638">
        <v>6.2199999999999998E-3</v>
      </c>
      <c r="DU638">
        <v>3.1199999999999999E-3</v>
      </c>
      <c r="DV638">
        <v>0.14566000000000001</v>
      </c>
      <c r="DW638">
        <v>0.39426</v>
      </c>
      <c r="DX638">
        <v>0</v>
      </c>
      <c r="DY638">
        <v>1610.93453</v>
      </c>
      <c r="DZ638">
        <v>12.56099</v>
      </c>
      <c r="EA638">
        <v>10.802379999999999</v>
      </c>
      <c r="EB638">
        <v>9.9250100000000003</v>
      </c>
      <c r="EC638">
        <v>0.19481000000000001</v>
      </c>
      <c r="ED638">
        <v>0.19278999999999999</v>
      </c>
      <c r="EE638">
        <v>10.2925</v>
      </c>
      <c r="EF638">
        <v>23.549240000000001</v>
      </c>
      <c r="EG638">
        <v>19.218859999999999</v>
      </c>
      <c r="EH638">
        <v>905.75244999999995</v>
      </c>
      <c r="EI638">
        <v>2418.9759800000002</v>
      </c>
      <c r="EJ638">
        <v>0</v>
      </c>
      <c r="EK638">
        <v>53.548663509999997</v>
      </c>
      <c r="EL638">
        <v>5.0943480999999999E-2</v>
      </c>
      <c r="EM638">
        <v>3.1931143000000002E-2</v>
      </c>
      <c r="EN638">
        <v>1.3568336E-2</v>
      </c>
      <c r="EO638">
        <v>0</v>
      </c>
      <c r="EP638">
        <v>0</v>
      </c>
      <c r="EQ638">
        <v>0</v>
      </c>
      <c r="ER638">
        <v>0</v>
      </c>
      <c r="ES638">
        <v>0</v>
      </c>
      <c r="ET638">
        <v>0</v>
      </c>
      <c r="EU638">
        <v>0</v>
      </c>
      <c r="EV638">
        <v>0</v>
      </c>
      <c r="EW638">
        <v>23.634328880000002</v>
      </c>
      <c r="EX638">
        <v>2.3900227999999999E-2</v>
      </c>
      <c r="EY638">
        <v>1.5474005000000001E-2</v>
      </c>
      <c r="EZ638">
        <v>6.8299529999999997E-3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0.44817699999999999</v>
      </c>
      <c r="FI638" t="s">
        <v>113</v>
      </c>
      <c r="FJ638" t="s">
        <v>113</v>
      </c>
      <c r="FK638" s="9">
        <v>1644.417715</v>
      </c>
      <c r="FL638" t="s">
        <v>113</v>
      </c>
      <c r="FM638" t="s">
        <v>113</v>
      </c>
    </row>
    <row r="639" spans="116:169">
      <c r="DL639">
        <v>0</v>
      </c>
      <c r="DM639">
        <v>0.43058000000000002</v>
      </c>
      <c r="DN639">
        <v>3.47E-3</v>
      </c>
      <c r="DO639">
        <v>2.96E-3</v>
      </c>
      <c r="DP639">
        <v>2.4399999999999999E-3</v>
      </c>
      <c r="DQ639">
        <v>5.0000000000000002E-5</v>
      </c>
      <c r="DR639">
        <v>5.0000000000000002E-5</v>
      </c>
      <c r="DS639">
        <v>2.5300000000000001E-3</v>
      </c>
      <c r="DT639">
        <v>6.0899999999999999E-3</v>
      </c>
      <c r="DU639">
        <v>3.1800000000000001E-3</v>
      </c>
      <c r="DV639">
        <v>0.14817</v>
      </c>
      <c r="DW639">
        <v>0.40046999999999999</v>
      </c>
      <c r="DX639">
        <v>0</v>
      </c>
      <c r="DY639">
        <v>1525.0065300000001</v>
      </c>
      <c r="DZ639">
        <v>12.713340000000001</v>
      </c>
      <c r="EA639">
        <v>11.16244</v>
      </c>
      <c r="EB639">
        <v>9.4744600000000005</v>
      </c>
      <c r="EC639">
        <v>0.19342999999999999</v>
      </c>
      <c r="ED639">
        <v>0.18551000000000001</v>
      </c>
      <c r="EE639">
        <v>10.04227</v>
      </c>
      <c r="EF639">
        <v>22.333770000000001</v>
      </c>
      <c r="EG639">
        <v>19.411650000000002</v>
      </c>
      <c r="EH639">
        <v>916.04494999999997</v>
      </c>
      <c r="EI639">
        <v>2442.52522</v>
      </c>
      <c r="EJ639">
        <v>0</v>
      </c>
      <c r="EK639">
        <v>53.206369950000003</v>
      </c>
      <c r="EL639">
        <v>5.3942164000000001E-2</v>
      </c>
      <c r="EM639">
        <v>3.1842370000000002E-2</v>
      </c>
      <c r="EN639">
        <v>1.3803489E-2</v>
      </c>
      <c r="EO639">
        <v>0</v>
      </c>
      <c r="EP639">
        <v>0</v>
      </c>
      <c r="EQ639">
        <v>0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22.41276994</v>
      </c>
      <c r="EX639">
        <v>2.4180076000000002E-2</v>
      </c>
      <c r="EY639">
        <v>1.4772182E-2</v>
      </c>
      <c r="EZ639">
        <v>6.6586140000000002E-3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0</v>
      </c>
      <c r="FH639">
        <v>0.43950800000000001</v>
      </c>
      <c r="FI639" t="s">
        <v>113</v>
      </c>
      <c r="FJ639" t="s">
        <v>113</v>
      </c>
      <c r="FK639" s="9">
        <v>1558.550201</v>
      </c>
      <c r="FL639" t="s">
        <v>113</v>
      </c>
      <c r="FM639" t="s">
        <v>113</v>
      </c>
    </row>
    <row r="640" spans="116:169">
      <c r="DL640">
        <v>0</v>
      </c>
      <c r="DM640">
        <v>0.4224</v>
      </c>
      <c r="DN640">
        <v>2.8999999999999998E-3</v>
      </c>
      <c r="DO640">
        <v>3.0799999999999998E-3</v>
      </c>
      <c r="DP640">
        <v>2.5899999999999999E-3</v>
      </c>
      <c r="DQ640">
        <v>5.0000000000000002E-5</v>
      </c>
      <c r="DR640">
        <v>5.0000000000000002E-5</v>
      </c>
      <c r="DS640">
        <v>2.47E-3</v>
      </c>
      <c r="DT640">
        <v>5.9699999999999996E-3</v>
      </c>
      <c r="DU640">
        <v>3.2200000000000002E-3</v>
      </c>
      <c r="DV640">
        <v>0.1507</v>
      </c>
      <c r="DW640">
        <v>0.40656999999999999</v>
      </c>
      <c r="DX640">
        <v>0</v>
      </c>
      <c r="DY640">
        <v>1443.2133899999999</v>
      </c>
      <c r="DZ640">
        <v>10.27285</v>
      </c>
      <c r="EA640">
        <v>11.228400000000001</v>
      </c>
      <c r="EB640">
        <v>9.7266300000000001</v>
      </c>
      <c r="EC640">
        <v>0.19270999999999999</v>
      </c>
      <c r="ED640">
        <v>0.1782</v>
      </c>
      <c r="EE640">
        <v>9.5405099999999994</v>
      </c>
      <c r="EF640">
        <v>21.149629999999998</v>
      </c>
      <c r="EG640">
        <v>19.597159999999999</v>
      </c>
      <c r="EH640">
        <v>926.08722</v>
      </c>
      <c r="EI640">
        <v>2464.8589999999999</v>
      </c>
      <c r="EJ640">
        <v>0</v>
      </c>
      <c r="EK640">
        <v>52.94309457</v>
      </c>
      <c r="EL640">
        <v>5.7057722999999998E-2</v>
      </c>
      <c r="EM640">
        <v>3.3960540999999997E-2</v>
      </c>
      <c r="EN640">
        <v>1.3773017E-2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21.251642789999998</v>
      </c>
      <c r="EX640">
        <v>2.4417382000000001E-2</v>
      </c>
      <c r="EY640">
        <v>1.5056734E-2</v>
      </c>
      <c r="EZ640">
        <v>6.3588799999999999E-3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0.43101499999999998</v>
      </c>
      <c r="FI640" t="s">
        <v>113</v>
      </c>
      <c r="FJ640" t="s">
        <v>113</v>
      </c>
      <c r="FK640" s="9">
        <v>1474.633975</v>
      </c>
      <c r="FL640" t="s">
        <v>113</v>
      </c>
      <c r="FM640" t="s">
        <v>113</v>
      </c>
    </row>
    <row r="641" spans="116:169">
      <c r="DL641">
        <v>0</v>
      </c>
      <c r="DM641">
        <v>0.41378999999999999</v>
      </c>
      <c r="DN641">
        <v>3.31E-3</v>
      </c>
      <c r="DO641">
        <v>2.6700000000000001E-3</v>
      </c>
      <c r="DP641">
        <v>2.6700000000000001E-3</v>
      </c>
      <c r="DQ641">
        <v>5.0000000000000002E-5</v>
      </c>
      <c r="DR641">
        <v>5.0000000000000002E-5</v>
      </c>
      <c r="DS641">
        <v>2.63E-3</v>
      </c>
      <c r="DT641">
        <v>5.8500000000000002E-3</v>
      </c>
      <c r="DU641">
        <v>3.2699999999999999E-3</v>
      </c>
      <c r="DV641">
        <v>0.15317</v>
      </c>
      <c r="DW641">
        <v>0.41254000000000002</v>
      </c>
      <c r="DX641">
        <v>0</v>
      </c>
      <c r="DY641">
        <v>1361.35022</v>
      </c>
      <c r="DZ641">
        <v>11.31029</v>
      </c>
      <c r="EA641">
        <v>9.4185400000000001</v>
      </c>
      <c r="EB641">
        <v>9.71373</v>
      </c>
      <c r="EC641">
        <v>0.17851</v>
      </c>
      <c r="ED641">
        <v>0.16783000000000001</v>
      </c>
      <c r="EE641">
        <v>9.8175399999999993</v>
      </c>
      <c r="EF641">
        <v>19.979710000000001</v>
      </c>
      <c r="EG641">
        <v>19.775359999999999</v>
      </c>
      <c r="EH641">
        <v>935.62773000000004</v>
      </c>
      <c r="EI641">
        <v>2486.0086299999998</v>
      </c>
      <c r="EJ641">
        <v>0</v>
      </c>
      <c r="EK641">
        <v>52.59365167</v>
      </c>
      <c r="EL641">
        <v>5.3290785E-2</v>
      </c>
      <c r="EM641">
        <v>3.5882786999999999E-2</v>
      </c>
      <c r="EN641">
        <v>1.4791422E-2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20.0823824</v>
      </c>
      <c r="EX641">
        <v>2.1788981999999998E-2</v>
      </c>
      <c r="EY641">
        <v>1.5186549000000001E-2</v>
      </c>
      <c r="EZ641">
        <v>6.527232E-3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0</v>
      </c>
      <c r="FH641">
        <v>0.42249399999999998</v>
      </c>
      <c r="FI641" t="s">
        <v>113</v>
      </c>
      <c r="FJ641" t="s">
        <v>113</v>
      </c>
      <c r="FK641" s="9">
        <v>1391.9712870000001</v>
      </c>
      <c r="FL641" t="s">
        <v>113</v>
      </c>
      <c r="FM641" t="s">
        <v>113</v>
      </c>
    </row>
    <row r="642" spans="116:169">
      <c r="DL642">
        <v>0</v>
      </c>
      <c r="DM642">
        <v>0.40627999999999997</v>
      </c>
      <c r="DN642">
        <v>2.4299999999999999E-3</v>
      </c>
      <c r="DO642">
        <v>2.9299999999999999E-3</v>
      </c>
      <c r="DP642">
        <v>2.3700000000000001E-3</v>
      </c>
      <c r="DQ642">
        <v>5.0000000000000002E-5</v>
      </c>
      <c r="DR642">
        <v>5.0000000000000002E-5</v>
      </c>
      <c r="DS642">
        <v>2.65E-3</v>
      </c>
      <c r="DT642">
        <v>5.7499999999999999E-3</v>
      </c>
      <c r="DU642">
        <v>3.32E-3</v>
      </c>
      <c r="DV642">
        <v>0.15579999999999999</v>
      </c>
      <c r="DW642">
        <v>0.41837999999999997</v>
      </c>
      <c r="DX642">
        <v>0</v>
      </c>
      <c r="DY642">
        <v>1284.39858</v>
      </c>
      <c r="DZ642">
        <v>7.9801200000000003</v>
      </c>
      <c r="EA642">
        <v>9.9629399999999997</v>
      </c>
      <c r="EB642">
        <v>8.3104399999999998</v>
      </c>
      <c r="EC642">
        <v>0.17460999999999999</v>
      </c>
      <c r="ED642">
        <v>0.16128000000000001</v>
      </c>
      <c r="EE642">
        <v>9.5968900000000001</v>
      </c>
      <c r="EF642">
        <v>18.908760000000001</v>
      </c>
      <c r="EG642">
        <v>19.943180000000002</v>
      </c>
      <c r="EH642">
        <v>945.44527000000005</v>
      </c>
      <c r="EI642">
        <v>2505.9883399999999</v>
      </c>
      <c r="EJ642">
        <v>0</v>
      </c>
      <c r="EK642">
        <v>52.373478509999998</v>
      </c>
      <c r="EL642">
        <v>5.6104408000000001E-2</v>
      </c>
      <c r="EM642">
        <v>3.2595683E-2</v>
      </c>
      <c r="EN642">
        <v>1.5474873E-2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18.987962209999999</v>
      </c>
      <c r="EX642">
        <v>2.1798029E-2</v>
      </c>
      <c r="EY642">
        <v>1.3156259999999999E-2</v>
      </c>
      <c r="EZ642">
        <v>6.5174539999999998E-3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0.414051</v>
      </c>
      <c r="FI642" t="s">
        <v>113</v>
      </c>
      <c r="FJ642" t="s">
        <v>113</v>
      </c>
      <c r="FK642" s="9">
        <v>1310.826697</v>
      </c>
      <c r="FL642" t="s">
        <v>113</v>
      </c>
      <c r="FM642" t="s">
        <v>113</v>
      </c>
    </row>
    <row r="643" spans="116:169">
      <c r="DL643">
        <v>0</v>
      </c>
      <c r="DM643">
        <v>0.39867999999999998</v>
      </c>
      <c r="DN643">
        <v>2.4299999999999999E-3</v>
      </c>
      <c r="DO643">
        <v>2.31E-3</v>
      </c>
      <c r="DP643">
        <v>2.5300000000000001E-3</v>
      </c>
      <c r="DQ643">
        <v>4.0000000000000003E-5</v>
      </c>
      <c r="DR643">
        <v>5.0000000000000002E-5</v>
      </c>
      <c r="DS643">
        <v>2.3800000000000002E-3</v>
      </c>
      <c r="DT643">
        <v>5.64E-3</v>
      </c>
      <c r="DU643">
        <v>3.3700000000000002E-3</v>
      </c>
      <c r="DV643">
        <v>0.15845000000000001</v>
      </c>
      <c r="DW643">
        <v>0.42413000000000001</v>
      </c>
      <c r="DX643">
        <v>0</v>
      </c>
      <c r="DY643">
        <v>1208.39096</v>
      </c>
      <c r="DZ643">
        <v>7.6629899999999997</v>
      </c>
      <c r="EA643">
        <v>7.5423200000000001</v>
      </c>
      <c r="EB643">
        <v>8.5747900000000001</v>
      </c>
      <c r="EC643">
        <v>0.15051999999999999</v>
      </c>
      <c r="ED643">
        <v>0.14685000000000001</v>
      </c>
      <c r="EE643">
        <v>8.3179599999999994</v>
      </c>
      <c r="EF643">
        <v>17.8339</v>
      </c>
      <c r="EG643">
        <v>20.104469999999999</v>
      </c>
      <c r="EH643">
        <v>955.04215999999997</v>
      </c>
      <c r="EI643">
        <v>2524.8971000000001</v>
      </c>
      <c r="EJ643">
        <v>0</v>
      </c>
      <c r="EK643">
        <v>52.108841750000003</v>
      </c>
      <c r="EL643">
        <v>4.8707278E-2</v>
      </c>
      <c r="EM643">
        <v>3.4950772999999997E-2</v>
      </c>
      <c r="EN643">
        <v>1.3911789000000001E-2</v>
      </c>
      <c r="EO643">
        <v>0</v>
      </c>
      <c r="EP643">
        <v>0</v>
      </c>
      <c r="EQ643">
        <v>0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17.900599069999998</v>
      </c>
      <c r="EX643">
        <v>1.8036732E-2</v>
      </c>
      <c r="EY643">
        <v>1.3411582999999999E-2</v>
      </c>
      <c r="EZ643">
        <v>5.5831240000000001E-3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0</v>
      </c>
      <c r="FH643">
        <v>0.40598499999999998</v>
      </c>
      <c r="FI643" t="s">
        <v>113</v>
      </c>
      <c r="FJ643" t="s">
        <v>113</v>
      </c>
      <c r="FK643" s="9">
        <v>1232.3215760000001</v>
      </c>
      <c r="FL643" t="s">
        <v>113</v>
      </c>
      <c r="FM643" t="s">
        <v>113</v>
      </c>
    </row>
    <row r="644" spans="116:169">
      <c r="DL644">
        <v>0</v>
      </c>
      <c r="DM644">
        <v>0.39093</v>
      </c>
      <c r="DN644">
        <v>2.6099999999999999E-3</v>
      </c>
      <c r="DO644">
        <v>2.2499999999999998E-3</v>
      </c>
      <c r="DP644">
        <v>2.0500000000000002E-3</v>
      </c>
      <c r="DQ644">
        <v>4.0000000000000003E-5</v>
      </c>
      <c r="DR644">
        <v>4.0000000000000003E-5</v>
      </c>
      <c r="DS644">
        <v>2.5100000000000001E-3</v>
      </c>
      <c r="DT644">
        <v>5.5399999999999998E-3</v>
      </c>
      <c r="DU644">
        <v>3.4199999999999999E-3</v>
      </c>
      <c r="DV644">
        <v>0.16083</v>
      </c>
      <c r="DW644">
        <v>0.42976999999999999</v>
      </c>
      <c r="DX644">
        <v>0</v>
      </c>
      <c r="DY644">
        <v>1133.2139099999999</v>
      </c>
      <c r="DZ644">
        <v>7.90909</v>
      </c>
      <c r="EA644">
        <v>7.0734399999999997</v>
      </c>
      <c r="EB644">
        <v>6.6712400000000001</v>
      </c>
      <c r="EC644">
        <v>0.13705999999999999</v>
      </c>
      <c r="ED644">
        <v>0.13824</v>
      </c>
      <c r="EE644">
        <v>8.47851</v>
      </c>
      <c r="EF644">
        <v>16.799630000000001</v>
      </c>
      <c r="EG644">
        <v>20.25132</v>
      </c>
      <c r="EH644">
        <v>963.36012000000005</v>
      </c>
      <c r="EI644">
        <v>2542.7310000000002</v>
      </c>
      <c r="EJ644">
        <v>0</v>
      </c>
      <c r="EK644">
        <v>51.809830230000003</v>
      </c>
      <c r="EL644">
        <v>4.6083618999999999E-2</v>
      </c>
      <c r="EM644">
        <v>2.9470874000000001E-2</v>
      </c>
      <c r="EN644">
        <v>1.5081344E-2</v>
      </c>
      <c r="EO644">
        <v>0</v>
      </c>
      <c r="EP644">
        <v>0</v>
      </c>
      <c r="EQ644">
        <v>0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16.825808899999998</v>
      </c>
      <c r="EX644">
        <v>1.6170284E-2</v>
      </c>
      <c r="EY644">
        <v>1.0752429000000001E-2</v>
      </c>
      <c r="EZ644">
        <v>5.7574510000000002E-3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0</v>
      </c>
      <c r="FH644">
        <v>0.39788499999999999</v>
      </c>
      <c r="FI644" t="s">
        <v>113</v>
      </c>
      <c r="FJ644" t="s">
        <v>113</v>
      </c>
      <c r="FK644" s="9">
        <v>1155.0047259999999</v>
      </c>
      <c r="FL644" t="s">
        <v>113</v>
      </c>
      <c r="FM644" t="s">
        <v>113</v>
      </c>
    </row>
    <row r="645" spans="116:169">
      <c r="DL645">
        <v>0</v>
      </c>
      <c r="DM645">
        <v>0.38374000000000003</v>
      </c>
      <c r="DN645">
        <v>2.2200000000000002E-3</v>
      </c>
      <c r="DO645">
        <v>2.3700000000000001E-3</v>
      </c>
      <c r="DP645">
        <v>1.99E-3</v>
      </c>
      <c r="DQ645">
        <v>4.0000000000000003E-5</v>
      </c>
      <c r="DR645">
        <v>4.0000000000000003E-5</v>
      </c>
      <c r="DS645">
        <v>2.0500000000000002E-3</v>
      </c>
      <c r="DT645">
        <v>5.4299999999999999E-3</v>
      </c>
      <c r="DU645">
        <v>3.46E-3</v>
      </c>
      <c r="DV645">
        <v>0.16335</v>
      </c>
      <c r="DW645">
        <v>0.43530999999999997</v>
      </c>
      <c r="DX645">
        <v>0</v>
      </c>
      <c r="DY645">
        <v>1060.9022600000001</v>
      </c>
      <c r="DZ645">
        <v>6.4366899999999996</v>
      </c>
      <c r="EA645">
        <v>7.1401199999999996</v>
      </c>
      <c r="EB645">
        <v>6.2125700000000004</v>
      </c>
      <c r="EC645">
        <v>0.12690000000000001</v>
      </c>
      <c r="ED645">
        <v>0.128</v>
      </c>
      <c r="EE645">
        <v>6.6545100000000001</v>
      </c>
      <c r="EF645">
        <v>15.737869999999999</v>
      </c>
      <c r="EG645">
        <v>20.389559999999999</v>
      </c>
      <c r="EH645">
        <v>971.83862999999997</v>
      </c>
      <c r="EI645">
        <v>2559.5306300000002</v>
      </c>
      <c r="EJ645">
        <v>0</v>
      </c>
      <c r="EK645">
        <v>51.578091690000001</v>
      </c>
      <c r="EL645">
        <v>4.7114096000000001E-2</v>
      </c>
      <c r="EM645">
        <v>2.8220507999999998E-2</v>
      </c>
      <c r="EN645">
        <v>1.2383712999999999E-2</v>
      </c>
      <c r="EO645">
        <v>0</v>
      </c>
      <c r="EP645">
        <v>0</v>
      </c>
      <c r="EQ645">
        <v>0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15.7965939</v>
      </c>
      <c r="EX645">
        <v>1.5611909E-2</v>
      </c>
      <c r="EY645">
        <v>9.7514400000000001E-3</v>
      </c>
      <c r="EZ645">
        <v>4.488718E-3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0</v>
      </c>
      <c r="FH645">
        <v>0.39035900000000001</v>
      </c>
      <c r="FI645" t="s">
        <v>113</v>
      </c>
      <c r="FJ645" t="s">
        <v>113</v>
      </c>
      <c r="FK645" s="9">
        <v>1080.818534</v>
      </c>
      <c r="FL645" t="s">
        <v>113</v>
      </c>
      <c r="FM645" t="s">
        <v>113</v>
      </c>
    </row>
    <row r="646" spans="116:169">
      <c r="DL646">
        <v>0</v>
      </c>
      <c r="DM646">
        <v>0.37634000000000001</v>
      </c>
      <c r="DN646">
        <v>2.4399999999999999E-3</v>
      </c>
      <c r="DO646">
        <v>2.0999999999999999E-3</v>
      </c>
      <c r="DP646">
        <v>2.0600000000000002E-3</v>
      </c>
      <c r="DQ646">
        <v>4.0000000000000003E-5</v>
      </c>
      <c r="DR646">
        <v>4.0000000000000003E-5</v>
      </c>
      <c r="DS646">
        <v>2.0100000000000001E-3</v>
      </c>
      <c r="DT646">
        <v>5.3200000000000001E-3</v>
      </c>
      <c r="DU646">
        <v>3.5000000000000001E-3</v>
      </c>
      <c r="DV646">
        <v>0.16539999999999999</v>
      </c>
      <c r="DW646">
        <v>0.44074000000000002</v>
      </c>
      <c r="DX646">
        <v>0</v>
      </c>
      <c r="DY646">
        <v>989.27104999999995</v>
      </c>
      <c r="DZ646">
        <v>6.7524100000000002</v>
      </c>
      <c r="EA646">
        <v>6.0265399999999998</v>
      </c>
      <c r="EB646">
        <v>6.1945100000000002</v>
      </c>
      <c r="EC646">
        <v>0.11545999999999999</v>
      </c>
      <c r="ED646">
        <v>0.11858</v>
      </c>
      <c r="EE646">
        <v>6.2499500000000001</v>
      </c>
      <c r="EF646">
        <v>14.708600000000001</v>
      </c>
      <c r="EG646">
        <v>20.51756</v>
      </c>
      <c r="EH646">
        <v>978.49314000000004</v>
      </c>
      <c r="EI646">
        <v>2575.2684899999999</v>
      </c>
      <c r="EJ646">
        <v>0</v>
      </c>
      <c r="EK646">
        <v>51.295550579999997</v>
      </c>
      <c r="EL646">
        <v>4.4021909999999997E-2</v>
      </c>
      <c r="EM646">
        <v>2.9673945E-2</v>
      </c>
      <c r="EN646">
        <v>1.2180612E-2</v>
      </c>
      <c r="EO646">
        <v>0</v>
      </c>
      <c r="EP646">
        <v>0</v>
      </c>
      <c r="EQ646">
        <v>0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14.77455363</v>
      </c>
      <c r="EX646">
        <v>1.3792710999999999E-2</v>
      </c>
      <c r="EY646">
        <v>9.6922589999999999E-3</v>
      </c>
      <c r="EZ646">
        <v>4.1834130000000004E-3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0</v>
      </c>
      <c r="FH646">
        <v>0.38298599999999999</v>
      </c>
      <c r="FI646" t="s">
        <v>113</v>
      </c>
      <c r="FJ646" t="s">
        <v>113</v>
      </c>
      <c r="FK646" s="9">
        <v>1008.3599819999999</v>
      </c>
      <c r="FL646" t="s">
        <v>113</v>
      </c>
      <c r="FM646" t="s">
        <v>113</v>
      </c>
    </row>
    <row r="647" spans="116:169">
      <c r="DL647">
        <v>0</v>
      </c>
      <c r="DM647">
        <v>0.36908000000000002</v>
      </c>
      <c r="DN647">
        <v>2.4499999999999999E-3</v>
      </c>
      <c r="DO647">
        <v>2.2300000000000002E-3</v>
      </c>
      <c r="DP647">
        <v>1.8600000000000001E-3</v>
      </c>
      <c r="DQ647">
        <v>4.0000000000000003E-5</v>
      </c>
      <c r="DR647">
        <v>4.0000000000000003E-5</v>
      </c>
      <c r="DS647">
        <v>2.0699999999999998E-3</v>
      </c>
      <c r="DT647">
        <v>5.2100000000000002E-3</v>
      </c>
      <c r="DU647">
        <v>3.5500000000000002E-3</v>
      </c>
      <c r="DV647">
        <v>0.16741</v>
      </c>
      <c r="DW647">
        <v>0.44606000000000001</v>
      </c>
      <c r="DX647">
        <v>0</v>
      </c>
      <c r="DY647">
        <v>919.28009999999995</v>
      </c>
      <c r="DZ647">
        <v>6.43262</v>
      </c>
      <c r="EA647">
        <v>6.1121600000000003</v>
      </c>
      <c r="EB647">
        <v>5.3185900000000004</v>
      </c>
      <c r="EC647">
        <v>0.11076</v>
      </c>
      <c r="ED647">
        <v>0.11207</v>
      </c>
      <c r="EE647">
        <v>6.1777300000000004</v>
      </c>
      <c r="EF647">
        <v>13.710229999999999</v>
      </c>
      <c r="EG647">
        <v>20.636140000000001</v>
      </c>
      <c r="EH647">
        <v>984.74309000000005</v>
      </c>
      <c r="EI647">
        <v>2589.9770899999999</v>
      </c>
      <c r="EJ647">
        <v>0</v>
      </c>
      <c r="EK647">
        <v>51.019994599999997</v>
      </c>
      <c r="EL647">
        <v>4.5527755000000003E-2</v>
      </c>
      <c r="EM647">
        <v>2.7353133000000002E-2</v>
      </c>
      <c r="EN647">
        <v>1.2844196E-2</v>
      </c>
      <c r="EO647">
        <v>0</v>
      </c>
      <c r="EP647">
        <v>0</v>
      </c>
      <c r="EQ647">
        <v>0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13.77774844</v>
      </c>
      <c r="EX647">
        <v>1.3407472E-2</v>
      </c>
      <c r="EY647">
        <v>8.4336979999999999E-3</v>
      </c>
      <c r="EZ647">
        <v>4.170422E-3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0</v>
      </c>
      <c r="FH647">
        <v>0.37565599999999999</v>
      </c>
      <c r="FI647" t="s">
        <v>113</v>
      </c>
      <c r="FJ647" t="s">
        <v>113</v>
      </c>
      <c r="FK647">
        <v>937.25423000000001</v>
      </c>
      <c r="FL647" t="s">
        <v>113</v>
      </c>
      <c r="FM647" t="s">
        <v>113</v>
      </c>
    </row>
    <row r="648" spans="116:169">
      <c r="DL648">
        <v>0</v>
      </c>
      <c r="DM648">
        <v>0.36192000000000002</v>
      </c>
      <c r="DN648">
        <v>2.47E-3</v>
      </c>
      <c r="DO648">
        <v>2.2300000000000002E-3</v>
      </c>
      <c r="DP648">
        <v>1.9499999999999999E-3</v>
      </c>
      <c r="DQ648">
        <v>4.0000000000000003E-5</v>
      </c>
      <c r="DR648">
        <v>4.0000000000000003E-5</v>
      </c>
      <c r="DS648">
        <v>1.89E-3</v>
      </c>
      <c r="DT648">
        <v>5.1200000000000004E-3</v>
      </c>
      <c r="DU648">
        <v>3.5899999999999999E-3</v>
      </c>
      <c r="DV648">
        <v>0.16949</v>
      </c>
      <c r="DW648">
        <v>0.45127</v>
      </c>
      <c r="DX648">
        <v>0</v>
      </c>
      <c r="DY648">
        <v>850.80355999999995</v>
      </c>
      <c r="DZ648">
        <v>6.1466700000000003</v>
      </c>
      <c r="EA648">
        <v>5.82585</v>
      </c>
      <c r="EB648">
        <v>5.3268399999999998</v>
      </c>
      <c r="EC648">
        <v>0.10440000000000001</v>
      </c>
      <c r="ED648">
        <v>0.10394</v>
      </c>
      <c r="EE648">
        <v>5.3663600000000002</v>
      </c>
      <c r="EF648">
        <v>12.748279999999999</v>
      </c>
      <c r="EG648">
        <v>20.74821</v>
      </c>
      <c r="EH648">
        <v>990.92082000000005</v>
      </c>
      <c r="EI648">
        <v>2603.68732</v>
      </c>
      <c r="EJ648">
        <v>0</v>
      </c>
      <c r="EK648">
        <v>50.741472819999998</v>
      </c>
      <c r="EL648">
        <v>4.6480647999999999E-2</v>
      </c>
      <c r="EM648">
        <v>2.8664967999999999E-2</v>
      </c>
      <c r="EN648">
        <v>1.1714753E-2</v>
      </c>
      <c r="EO648">
        <v>0</v>
      </c>
      <c r="EP648">
        <v>0</v>
      </c>
      <c r="EQ648">
        <v>0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12.802941430000001</v>
      </c>
      <c r="EX648">
        <v>1.2844747E-2</v>
      </c>
      <c r="EY648">
        <v>8.3083919999999995E-3</v>
      </c>
      <c r="EZ648">
        <v>3.587051E-3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0</v>
      </c>
      <c r="FH648">
        <v>0.36860900000000002</v>
      </c>
      <c r="FI648" t="s">
        <v>113</v>
      </c>
      <c r="FJ648" t="s">
        <v>113</v>
      </c>
      <c r="FK648">
        <v>868.20731499999999</v>
      </c>
      <c r="FL648" t="s">
        <v>113</v>
      </c>
      <c r="FM648" t="s">
        <v>113</v>
      </c>
    </row>
    <row r="649" spans="116:169">
      <c r="DL649">
        <v>0</v>
      </c>
      <c r="DM649">
        <v>0.35492000000000001</v>
      </c>
      <c r="DN649">
        <v>2.4099999999999998E-3</v>
      </c>
      <c r="DO649">
        <v>2.2399999999999998E-3</v>
      </c>
      <c r="DP649">
        <v>1.9599999999999999E-3</v>
      </c>
      <c r="DQ649">
        <v>4.0000000000000003E-5</v>
      </c>
      <c r="DR649">
        <v>4.0000000000000003E-5</v>
      </c>
      <c r="DS649">
        <v>1.97E-3</v>
      </c>
      <c r="DT649">
        <v>5.0299999999999997E-3</v>
      </c>
      <c r="DU649">
        <v>3.63E-3</v>
      </c>
      <c r="DV649">
        <v>0.17138</v>
      </c>
      <c r="DW649">
        <v>0.45639000000000002</v>
      </c>
      <c r="DX649">
        <v>0</v>
      </c>
      <c r="DY649">
        <v>783.99866999999995</v>
      </c>
      <c r="DZ649">
        <v>5.66418</v>
      </c>
      <c r="EA649">
        <v>5.54434</v>
      </c>
      <c r="EB649">
        <v>5.0847300000000004</v>
      </c>
      <c r="EC649">
        <v>0.10027999999999999</v>
      </c>
      <c r="ED649">
        <v>9.7549999999999998E-2</v>
      </c>
      <c r="EE649">
        <v>5.3428000000000004</v>
      </c>
      <c r="EF649">
        <v>11.8172</v>
      </c>
      <c r="EG649">
        <v>20.852150000000002</v>
      </c>
      <c r="EH649">
        <v>996.28719000000001</v>
      </c>
      <c r="EI649">
        <v>2616.4355999999998</v>
      </c>
      <c r="EJ649">
        <v>0</v>
      </c>
      <c r="EK649">
        <v>50.468181110000003</v>
      </c>
      <c r="EL649">
        <v>4.7563750000000002E-2</v>
      </c>
      <c r="EM649">
        <v>2.9347860999999999E-2</v>
      </c>
      <c r="EN649">
        <v>1.2475738E-2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11.851730180000001</v>
      </c>
      <c r="EX649">
        <v>1.2296704E-2</v>
      </c>
      <c r="EY649">
        <v>7.9791510000000003E-3</v>
      </c>
      <c r="EZ649">
        <v>3.5925639999999999E-3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0.36157</v>
      </c>
      <c r="FI649" t="s">
        <v>113</v>
      </c>
      <c r="FJ649" t="s">
        <v>113</v>
      </c>
      <c r="FK649">
        <v>800.39219600000001</v>
      </c>
      <c r="FL649" t="s">
        <v>113</v>
      </c>
      <c r="FM649" t="s">
        <v>113</v>
      </c>
    </row>
    <row r="650" spans="116:169">
      <c r="DL650">
        <v>0</v>
      </c>
      <c r="DM650">
        <v>0.34778999999999999</v>
      </c>
      <c r="DN650">
        <v>2.63E-3</v>
      </c>
      <c r="DO650">
        <v>2.2000000000000001E-3</v>
      </c>
      <c r="DP650">
        <v>1.9599999999999999E-3</v>
      </c>
      <c r="DQ650">
        <v>4.0000000000000003E-5</v>
      </c>
      <c r="DR650">
        <v>4.0000000000000003E-5</v>
      </c>
      <c r="DS650">
        <v>1.99E-3</v>
      </c>
      <c r="DT650">
        <v>4.9199999999999999E-3</v>
      </c>
      <c r="DU650">
        <v>3.6700000000000001E-3</v>
      </c>
      <c r="DV650">
        <v>0.17335</v>
      </c>
      <c r="DW650">
        <v>0.46140999999999999</v>
      </c>
      <c r="DX650">
        <v>0</v>
      </c>
      <c r="DY650">
        <v>718.22424000000001</v>
      </c>
      <c r="DZ650">
        <v>5.7964900000000004</v>
      </c>
      <c r="EA650">
        <v>5.1211700000000002</v>
      </c>
      <c r="EB650">
        <v>4.8302199999999997</v>
      </c>
      <c r="EC650">
        <v>9.3979999999999994E-2</v>
      </c>
      <c r="ED650">
        <v>9.0380000000000002E-2</v>
      </c>
      <c r="EE650">
        <v>5.1158299999999999</v>
      </c>
      <c r="EF650">
        <v>10.87247</v>
      </c>
      <c r="EG650">
        <v>20.9497</v>
      </c>
      <c r="EH650">
        <v>1001.62999</v>
      </c>
      <c r="EI650">
        <v>2628.2528000000002</v>
      </c>
      <c r="EJ650">
        <v>0</v>
      </c>
      <c r="EK650">
        <v>50.157086489999998</v>
      </c>
      <c r="EL650">
        <v>4.7716906000000003E-2</v>
      </c>
      <c r="EM650">
        <v>2.9908740999999999E-2</v>
      </c>
      <c r="EN650">
        <v>1.2708967E-2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10.914065799999999</v>
      </c>
      <c r="EX650">
        <v>1.1503285E-2</v>
      </c>
      <c r="EY650">
        <v>7.6006499999999996E-3</v>
      </c>
      <c r="EZ650">
        <v>3.4312079999999998E-3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>
        <v>0.35461999999999999</v>
      </c>
      <c r="FI650" t="s">
        <v>113</v>
      </c>
      <c r="FJ650" t="s">
        <v>113</v>
      </c>
      <c r="FK650">
        <v>734.06609900000001</v>
      </c>
      <c r="FL650" t="s">
        <v>113</v>
      </c>
      <c r="FM650" t="s">
        <v>113</v>
      </c>
    </row>
    <row r="651" spans="116:169">
      <c r="DL651">
        <v>0</v>
      </c>
      <c r="DM651">
        <v>0.3407</v>
      </c>
      <c r="DN651">
        <v>2.7499999999999998E-3</v>
      </c>
      <c r="DO651">
        <v>2.3400000000000001E-3</v>
      </c>
      <c r="DP651">
        <v>1.9300000000000001E-3</v>
      </c>
      <c r="DQ651">
        <v>4.0000000000000003E-5</v>
      </c>
      <c r="DR651">
        <v>4.0000000000000003E-5</v>
      </c>
      <c r="DS651">
        <v>2E-3</v>
      </c>
      <c r="DT651">
        <v>4.8199999999999996E-3</v>
      </c>
      <c r="DU651">
        <v>3.7100000000000002E-3</v>
      </c>
      <c r="DV651">
        <v>0.17534</v>
      </c>
      <c r="DW651">
        <v>0.46633000000000002</v>
      </c>
      <c r="DX651">
        <v>0</v>
      </c>
      <c r="DY651">
        <v>653.86456999999996</v>
      </c>
      <c r="DZ651">
        <v>5.66648</v>
      </c>
      <c r="EA651">
        <v>5.1293600000000001</v>
      </c>
      <c r="EB651">
        <v>4.4802799999999996</v>
      </c>
      <c r="EC651">
        <v>9.0560000000000002E-2</v>
      </c>
      <c r="ED651">
        <v>8.4190000000000001E-2</v>
      </c>
      <c r="EE651">
        <v>4.8612000000000002</v>
      </c>
      <c r="EF651">
        <v>9.9597099999999994</v>
      </c>
      <c r="EG651">
        <v>21.04008</v>
      </c>
      <c r="EH651">
        <v>1006.74582</v>
      </c>
      <c r="EI651">
        <v>2639.12527</v>
      </c>
      <c r="EJ651">
        <v>0</v>
      </c>
      <c r="EK651">
        <v>49.836472559999997</v>
      </c>
      <c r="EL651">
        <v>5.0525663999999998E-2</v>
      </c>
      <c r="EM651">
        <v>2.9825589999999999E-2</v>
      </c>
      <c r="EN651">
        <v>1.2929227E-2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9.9972792259999999</v>
      </c>
      <c r="EX651">
        <v>1.1288668999999999E-2</v>
      </c>
      <c r="EY651">
        <v>7.0582400000000003E-3</v>
      </c>
      <c r="EZ651">
        <v>3.2614409999999999E-3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>
        <v>0.34776099999999999</v>
      </c>
      <c r="FI651" t="s">
        <v>113</v>
      </c>
      <c r="FJ651" t="s">
        <v>113</v>
      </c>
      <c r="FK651">
        <v>669.23124600000006</v>
      </c>
      <c r="FL651" t="s">
        <v>113</v>
      </c>
      <c r="FM651" t="s">
        <v>113</v>
      </c>
    </row>
    <row r="652" spans="116:169">
      <c r="DL652">
        <v>0</v>
      </c>
      <c r="DM652">
        <v>0.33422000000000002</v>
      </c>
      <c r="DN652">
        <v>2.3E-3</v>
      </c>
      <c r="DO652">
        <v>2.4299999999999999E-3</v>
      </c>
      <c r="DP652">
        <v>2.0500000000000002E-3</v>
      </c>
      <c r="DQ652">
        <v>4.0000000000000003E-5</v>
      </c>
      <c r="DR652">
        <v>4.0000000000000003E-5</v>
      </c>
      <c r="DS652">
        <v>1.9599999999999999E-3</v>
      </c>
      <c r="DT652">
        <v>4.7200000000000002E-3</v>
      </c>
      <c r="DU652">
        <v>3.7499999999999999E-3</v>
      </c>
      <c r="DV652">
        <v>0.17734</v>
      </c>
      <c r="DW652">
        <v>0.47115000000000001</v>
      </c>
      <c r="DX652">
        <v>0</v>
      </c>
      <c r="DY652">
        <v>591.97686999999996</v>
      </c>
      <c r="DZ652">
        <v>4.4028299999999998</v>
      </c>
      <c r="EA652">
        <v>4.9822499999999996</v>
      </c>
      <c r="EB652">
        <v>4.4574499999999997</v>
      </c>
      <c r="EC652">
        <v>8.7300000000000003E-2</v>
      </c>
      <c r="ED652">
        <v>7.7979999999999994E-2</v>
      </c>
      <c r="EE652">
        <v>4.4877900000000004</v>
      </c>
      <c r="EF652">
        <v>9.0707500000000003</v>
      </c>
      <c r="EG652">
        <v>21.124269999999999</v>
      </c>
      <c r="EH652">
        <v>1011.60702</v>
      </c>
      <c r="EI652">
        <v>2649.0849800000001</v>
      </c>
      <c r="EJ652">
        <v>0</v>
      </c>
      <c r="EK652">
        <v>49.58987209</v>
      </c>
      <c r="EL652">
        <v>5.3443894999999998E-2</v>
      </c>
      <c r="EM652">
        <v>3.1809603999999998E-2</v>
      </c>
      <c r="EN652">
        <v>1.2900684000000001E-2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9.116819177</v>
      </c>
      <c r="EX652">
        <v>1.1023397000000001E-2</v>
      </c>
      <c r="EY652">
        <v>6.9753840000000003E-3</v>
      </c>
      <c r="EZ652">
        <v>3.0287080000000002E-3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0.34104099999999998</v>
      </c>
      <c r="FI652" t="s">
        <v>113</v>
      </c>
      <c r="FJ652" t="s">
        <v>113</v>
      </c>
      <c r="FK652">
        <v>605.90669400000002</v>
      </c>
      <c r="FL652" t="s">
        <v>113</v>
      </c>
      <c r="FM652" t="s">
        <v>113</v>
      </c>
    </row>
    <row r="653" spans="116:169">
      <c r="DL653">
        <v>0</v>
      </c>
      <c r="DM653">
        <v>0.32740999999999998</v>
      </c>
      <c r="DN653">
        <v>2.6199999999999999E-3</v>
      </c>
      <c r="DO653">
        <v>2.1099999999999999E-3</v>
      </c>
      <c r="DP653">
        <v>2.1099999999999999E-3</v>
      </c>
      <c r="DQ653">
        <v>4.0000000000000003E-5</v>
      </c>
      <c r="DR653">
        <v>4.0000000000000003E-5</v>
      </c>
      <c r="DS653">
        <v>2.0799999999999998E-3</v>
      </c>
      <c r="DT653">
        <v>4.6299999999999996E-3</v>
      </c>
      <c r="DU653">
        <v>3.79E-3</v>
      </c>
      <c r="DV653">
        <v>0.17929999999999999</v>
      </c>
      <c r="DW653">
        <v>0.47588000000000003</v>
      </c>
      <c r="DX653">
        <v>0</v>
      </c>
      <c r="DY653">
        <v>530.77981999999997</v>
      </c>
      <c r="DZ653">
        <v>4.6373600000000001</v>
      </c>
      <c r="EA653">
        <v>4.0137299999999998</v>
      </c>
      <c r="EB653">
        <v>4.29833</v>
      </c>
      <c r="EC653">
        <v>7.8109999999999999E-2</v>
      </c>
      <c r="ED653">
        <v>7.0510000000000003E-2</v>
      </c>
      <c r="EE653">
        <v>4.47098</v>
      </c>
      <c r="EF653">
        <v>8.1979199999999999</v>
      </c>
      <c r="EG653">
        <v>21.202259999999999</v>
      </c>
      <c r="EH653">
        <v>1016.0948100000001</v>
      </c>
      <c r="EI653">
        <v>2658.1557299999999</v>
      </c>
      <c r="EJ653">
        <v>0</v>
      </c>
      <c r="EK653">
        <v>49.26256162</v>
      </c>
      <c r="EL653">
        <v>4.9915541000000001E-2</v>
      </c>
      <c r="EM653">
        <v>3.3610103000000002E-2</v>
      </c>
      <c r="EN653">
        <v>1.3854587E-2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8.2424535060000004</v>
      </c>
      <c r="EX653">
        <v>9.4914309999999998E-3</v>
      </c>
      <c r="EY653">
        <v>6.7985830000000004E-3</v>
      </c>
      <c r="EZ653">
        <v>3.0138280000000001E-3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>
        <v>0.33429900000000001</v>
      </c>
      <c r="FI653" t="s">
        <v>113</v>
      </c>
      <c r="FJ653" t="s">
        <v>113</v>
      </c>
      <c r="FK653">
        <v>543.80734399999994</v>
      </c>
      <c r="FL653" t="s">
        <v>113</v>
      </c>
      <c r="FM653" t="s">
        <v>113</v>
      </c>
    </row>
    <row r="654" spans="116:169">
      <c r="DL654">
        <v>0</v>
      </c>
      <c r="DM654">
        <v>0.32146999999999998</v>
      </c>
      <c r="DN654">
        <v>1.92E-3</v>
      </c>
      <c r="DO654">
        <v>2.32E-3</v>
      </c>
      <c r="DP654">
        <v>1.8699999999999999E-3</v>
      </c>
      <c r="DQ654">
        <v>4.0000000000000003E-5</v>
      </c>
      <c r="DR654">
        <v>4.0000000000000003E-5</v>
      </c>
      <c r="DS654">
        <v>2.0999999999999999E-3</v>
      </c>
      <c r="DT654">
        <v>4.5500000000000002E-3</v>
      </c>
      <c r="DU654">
        <v>3.82E-3</v>
      </c>
      <c r="DV654">
        <v>0.18137</v>
      </c>
      <c r="DW654">
        <v>0.48049999999999998</v>
      </c>
      <c r="DX654">
        <v>0</v>
      </c>
      <c r="DY654">
        <v>472.21656999999999</v>
      </c>
      <c r="DZ654">
        <v>3.1095100000000002</v>
      </c>
      <c r="EA654">
        <v>4.06121</v>
      </c>
      <c r="EB654">
        <v>3.52902</v>
      </c>
      <c r="EC654">
        <v>7.3209999999999997E-2</v>
      </c>
      <c r="ED654">
        <v>6.4680000000000001E-2</v>
      </c>
      <c r="EE654">
        <v>4.22417</v>
      </c>
      <c r="EF654">
        <v>7.37507</v>
      </c>
      <c r="EG654">
        <v>21.272770000000001</v>
      </c>
      <c r="EH654">
        <v>1020.56578</v>
      </c>
      <c r="EI654">
        <v>2666.35365</v>
      </c>
      <c r="EJ654">
        <v>0</v>
      </c>
      <c r="EK654">
        <v>49.056333430000002</v>
      </c>
      <c r="EL654">
        <v>5.2550960000000001E-2</v>
      </c>
      <c r="EM654">
        <v>3.0531190999999999E-2</v>
      </c>
      <c r="EN654">
        <v>1.4494751E-2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7.4085078490000003</v>
      </c>
      <c r="EX654">
        <v>9.0894540000000003E-3</v>
      </c>
      <c r="EY654">
        <v>5.6700989999999996E-3</v>
      </c>
      <c r="EZ654">
        <v>2.9067089999999999E-3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0.32761899999999999</v>
      </c>
      <c r="FI654" t="s">
        <v>113</v>
      </c>
      <c r="FJ654" t="s">
        <v>113</v>
      </c>
      <c r="FK654">
        <v>482.98951599999998</v>
      </c>
      <c r="FL654" t="s">
        <v>113</v>
      </c>
      <c r="FM654" t="s">
        <v>113</v>
      </c>
    </row>
    <row r="655" spans="116:169">
      <c r="DL655">
        <v>0</v>
      </c>
      <c r="DM655">
        <v>0.31546000000000002</v>
      </c>
      <c r="DN655">
        <v>1.92E-3</v>
      </c>
      <c r="DO655">
        <v>1.83E-3</v>
      </c>
      <c r="DP655">
        <v>2E-3</v>
      </c>
      <c r="DQ655">
        <v>4.0000000000000003E-5</v>
      </c>
      <c r="DR655">
        <v>4.0000000000000003E-5</v>
      </c>
      <c r="DS655">
        <v>1.8799999999999999E-3</v>
      </c>
      <c r="DT655">
        <v>4.4600000000000004E-3</v>
      </c>
      <c r="DU655">
        <v>3.8600000000000001E-3</v>
      </c>
      <c r="DV655">
        <v>0.18346999999999999</v>
      </c>
      <c r="DW655">
        <v>0.48504999999999998</v>
      </c>
      <c r="DX655">
        <v>0</v>
      </c>
      <c r="DY655">
        <v>414.69281999999998</v>
      </c>
      <c r="DZ655">
        <v>2.81534</v>
      </c>
      <c r="EA655">
        <v>2.9144800000000002</v>
      </c>
      <c r="EB655">
        <v>3.4832999999999998</v>
      </c>
      <c r="EC655">
        <v>6.0269999999999997E-2</v>
      </c>
      <c r="ED655">
        <v>5.5669999999999997E-2</v>
      </c>
      <c r="EE655">
        <v>3.5083299999999999</v>
      </c>
      <c r="EF655">
        <v>6.55945</v>
      </c>
      <c r="EG655">
        <v>21.33745</v>
      </c>
      <c r="EH655">
        <v>1024.7899600000001</v>
      </c>
      <c r="EI655">
        <v>2673.7287200000001</v>
      </c>
      <c r="EJ655">
        <v>0</v>
      </c>
      <c r="EK655">
        <v>48.808457799999999</v>
      </c>
      <c r="EL655">
        <v>4.5622336999999999E-2</v>
      </c>
      <c r="EM655">
        <v>3.2737119000000002E-2</v>
      </c>
      <c r="EN655">
        <v>1.3030666999999999E-2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6.5866116420000003</v>
      </c>
      <c r="EX655">
        <v>7.1889559999999998E-3</v>
      </c>
      <c r="EY655">
        <v>5.5296649999999996E-3</v>
      </c>
      <c r="EZ655">
        <v>2.3947109999999999E-3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0.32123600000000002</v>
      </c>
      <c r="FI655" t="s">
        <v>113</v>
      </c>
      <c r="FJ655" t="s">
        <v>113</v>
      </c>
      <c r="FK655">
        <v>423.96621199999998</v>
      </c>
      <c r="FL655" t="s">
        <v>113</v>
      </c>
      <c r="FM655" t="s">
        <v>113</v>
      </c>
    </row>
    <row r="656" spans="116:169">
      <c r="DL656">
        <v>0</v>
      </c>
      <c r="DM656">
        <v>0.30932999999999999</v>
      </c>
      <c r="DN656">
        <v>2.0699999999999998E-3</v>
      </c>
      <c r="DO656">
        <v>1.7799999999999999E-3</v>
      </c>
      <c r="DP656">
        <v>1.6199999999999999E-3</v>
      </c>
      <c r="DQ656">
        <v>3.0000000000000001E-5</v>
      </c>
      <c r="DR656">
        <v>4.0000000000000003E-5</v>
      </c>
      <c r="DS656">
        <v>1.99E-3</v>
      </c>
      <c r="DT656">
        <v>4.3800000000000002E-3</v>
      </c>
      <c r="DU656">
        <v>3.8999999999999998E-3</v>
      </c>
      <c r="DV656">
        <v>0.18534999999999999</v>
      </c>
      <c r="DW656">
        <v>0.48951</v>
      </c>
      <c r="DX656">
        <v>0</v>
      </c>
      <c r="DY656">
        <v>358.21379999999999</v>
      </c>
      <c r="DZ656">
        <v>2.7122700000000002</v>
      </c>
      <c r="EA656">
        <v>2.5734599999999999</v>
      </c>
      <c r="EB656">
        <v>2.56603</v>
      </c>
      <c r="EC656">
        <v>5.1970000000000002E-2</v>
      </c>
      <c r="ED656">
        <v>4.9209999999999997E-2</v>
      </c>
      <c r="EE656">
        <v>3.41845</v>
      </c>
      <c r="EF656">
        <v>5.7677199999999997</v>
      </c>
      <c r="EG656">
        <v>21.39312</v>
      </c>
      <c r="EH656">
        <v>1028.29829</v>
      </c>
      <c r="EI656">
        <v>2680.2881699999998</v>
      </c>
      <c r="EJ656">
        <v>0</v>
      </c>
      <c r="EK656">
        <v>48.52838457</v>
      </c>
      <c r="EL656">
        <v>4.3164850999999997E-2</v>
      </c>
      <c r="EM656">
        <v>2.7604297E-2</v>
      </c>
      <c r="EN656">
        <v>1.4126147E-2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5.7796623240000002</v>
      </c>
      <c r="EX656">
        <v>6.0936380000000002E-3</v>
      </c>
      <c r="EY656">
        <v>4.2224489999999996E-3</v>
      </c>
      <c r="EZ656">
        <v>2.36258E-3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0.31482700000000002</v>
      </c>
      <c r="FI656" t="s">
        <v>113</v>
      </c>
      <c r="FJ656" t="s">
        <v>113</v>
      </c>
      <c r="FK656">
        <v>366.11754500000001</v>
      </c>
      <c r="FL656" t="s">
        <v>113</v>
      </c>
      <c r="FM656" t="s">
        <v>113</v>
      </c>
    </row>
    <row r="657" spans="116:169">
      <c r="DL657">
        <v>0</v>
      </c>
      <c r="DM657">
        <v>0.30330000000000001</v>
      </c>
      <c r="DN657">
        <v>1.7899999999999999E-3</v>
      </c>
      <c r="DO657">
        <v>2.1700000000000001E-3</v>
      </c>
      <c r="DP657">
        <v>1.58E-3</v>
      </c>
      <c r="DQ657">
        <v>3.0000000000000001E-5</v>
      </c>
      <c r="DR657">
        <v>3.0000000000000001E-5</v>
      </c>
      <c r="DS657">
        <v>1.6299999999999999E-3</v>
      </c>
      <c r="DT657">
        <v>4.3E-3</v>
      </c>
      <c r="DU657">
        <v>3.9300000000000003E-3</v>
      </c>
      <c r="DV657">
        <v>0.18734000000000001</v>
      </c>
      <c r="DW657">
        <v>0.49390000000000001</v>
      </c>
      <c r="DX657">
        <v>0</v>
      </c>
      <c r="DY657">
        <v>303.08303999999998</v>
      </c>
      <c r="DZ657">
        <v>2.0693100000000002</v>
      </c>
      <c r="EA657">
        <v>2.8035399999999999</v>
      </c>
      <c r="EB657">
        <v>2.2610899999999998</v>
      </c>
      <c r="EC657">
        <v>4.8000000000000001E-2</v>
      </c>
      <c r="ED657">
        <v>4.2999999999999997E-2</v>
      </c>
      <c r="EE657">
        <v>2.5381900000000002</v>
      </c>
      <c r="EF657">
        <v>4.9796399999999998</v>
      </c>
      <c r="EG657">
        <v>21.442340000000002</v>
      </c>
      <c r="EH657">
        <v>1031.7167400000001</v>
      </c>
      <c r="EI657">
        <v>2686.0558900000001</v>
      </c>
      <c r="EJ657">
        <v>0</v>
      </c>
      <c r="EK657">
        <v>48.204611239999998</v>
      </c>
      <c r="EL657">
        <v>4.9085505000000001E-2</v>
      </c>
      <c r="EM657">
        <v>2.6433123999999999E-2</v>
      </c>
      <c r="EN657">
        <v>1.1599373E-2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4.9871283650000002</v>
      </c>
      <c r="EX657">
        <v>6.0918819999999999E-3</v>
      </c>
      <c r="EY657">
        <v>3.6122329999999999E-3</v>
      </c>
      <c r="EZ657">
        <v>1.750962E-3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0.30886799999999998</v>
      </c>
      <c r="FI657" t="s">
        <v>113</v>
      </c>
      <c r="FJ657" t="s">
        <v>113</v>
      </c>
      <c r="FK657">
        <v>310.26498800000002</v>
      </c>
      <c r="FL657" t="s">
        <v>113</v>
      </c>
      <c r="FM657" t="s">
        <v>113</v>
      </c>
    </row>
    <row r="658" spans="116:169">
      <c r="DL658">
        <v>0</v>
      </c>
      <c r="DM658">
        <v>0.27442</v>
      </c>
      <c r="DN658">
        <v>4.4000000000000002E-4</v>
      </c>
      <c r="DO658">
        <v>1.9400000000000001E-3</v>
      </c>
      <c r="DP658">
        <v>1.8699999999999999E-3</v>
      </c>
      <c r="DQ658">
        <v>3.0000000000000001E-5</v>
      </c>
      <c r="DR658">
        <v>3.0000000000000001E-5</v>
      </c>
      <c r="DS658">
        <v>1.5499999999999999E-3</v>
      </c>
      <c r="DT658">
        <v>2.8590000000000001E-2</v>
      </c>
      <c r="DU658">
        <v>3.9699999999999996E-3</v>
      </c>
      <c r="DV658">
        <v>0.18897</v>
      </c>
      <c r="DW658">
        <v>0.49819000000000002</v>
      </c>
      <c r="DX658">
        <v>0</v>
      </c>
      <c r="DY658">
        <v>230.04212999999999</v>
      </c>
      <c r="DZ658">
        <v>0.43852000000000002</v>
      </c>
      <c r="EA658">
        <v>2.2009599999999998</v>
      </c>
      <c r="EB658">
        <v>2.3954399999999998</v>
      </c>
      <c r="EC658">
        <v>4.2009999999999999E-2</v>
      </c>
      <c r="ED658">
        <v>3.4770000000000002E-2</v>
      </c>
      <c r="EE658">
        <v>2.19882</v>
      </c>
      <c r="EF658">
        <v>28.573899999999998</v>
      </c>
      <c r="EG658">
        <v>21.485330000000001</v>
      </c>
      <c r="EH658">
        <v>1034.2549300000001</v>
      </c>
      <c r="EI658">
        <v>2691.0355199999999</v>
      </c>
      <c r="EJ658">
        <v>0</v>
      </c>
      <c r="EK658">
        <v>44.247476329999998</v>
      </c>
      <c r="EL658">
        <v>4.8050679999999998E-2</v>
      </c>
      <c r="EM658">
        <v>3.1411754E-2</v>
      </c>
      <c r="EN658">
        <v>1.1484968E-2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3.8964920570000001</v>
      </c>
      <c r="EX658">
        <v>5.2382590000000003E-3</v>
      </c>
      <c r="EY658">
        <v>3.7857860000000002E-3</v>
      </c>
      <c r="EZ658">
        <v>1.54915E-3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0.27869699999999997</v>
      </c>
      <c r="FI658" t="s">
        <v>113</v>
      </c>
      <c r="FJ658" t="s">
        <v>113</v>
      </c>
      <c r="FK658">
        <v>235.11906999999999</v>
      </c>
      <c r="FL658" t="s">
        <v>113</v>
      </c>
      <c r="FM658" t="s">
        <v>113</v>
      </c>
    </row>
    <row r="659" spans="116:169">
      <c r="DL659">
        <v>0</v>
      </c>
      <c r="DM659">
        <v>0.15515999999999999</v>
      </c>
      <c r="DN659">
        <v>1.1E-4</v>
      </c>
      <c r="DO659">
        <v>6.7000000000000002E-4</v>
      </c>
      <c r="DP659">
        <v>1.64E-3</v>
      </c>
      <c r="DQ659">
        <v>2.0000000000000002E-5</v>
      </c>
      <c r="DR659">
        <v>2.0000000000000002E-5</v>
      </c>
      <c r="DS659">
        <v>1.7899999999999999E-3</v>
      </c>
      <c r="DT659">
        <v>0.11928</v>
      </c>
      <c r="DU659">
        <v>4.0000000000000001E-3</v>
      </c>
      <c r="DV659">
        <v>0.19051999999999999</v>
      </c>
      <c r="DW659">
        <v>0.52678000000000003</v>
      </c>
      <c r="DX659">
        <v>0</v>
      </c>
      <c r="DY659">
        <v>104.73268</v>
      </c>
      <c r="DZ659">
        <v>9.0910000000000005E-2</v>
      </c>
      <c r="EA659">
        <v>0.64336000000000004</v>
      </c>
      <c r="EB659">
        <v>1.85548</v>
      </c>
      <c r="EC659">
        <v>2.5930000000000002E-2</v>
      </c>
      <c r="ED659">
        <v>1.9060000000000001E-2</v>
      </c>
      <c r="EE659">
        <v>2.28349</v>
      </c>
      <c r="EF659">
        <v>99.994079999999997</v>
      </c>
      <c r="EG659">
        <v>21.520109999999999</v>
      </c>
      <c r="EH659">
        <v>1036.4537499999999</v>
      </c>
      <c r="EI659">
        <v>2719.6094199999998</v>
      </c>
      <c r="EJ659">
        <v>0</v>
      </c>
      <c r="EK659">
        <v>25.402868099999999</v>
      </c>
      <c r="EL659">
        <v>2.7678952999999999E-2</v>
      </c>
      <c r="EM659">
        <v>2.9770826E-2</v>
      </c>
      <c r="EN659">
        <v>1.3755356E-2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1.8519767250000001</v>
      </c>
      <c r="EX659">
        <v>2.7032620000000001E-3</v>
      </c>
      <c r="EY659">
        <v>3.131048E-3</v>
      </c>
      <c r="EZ659">
        <v>1.6374549999999999E-3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0.157609</v>
      </c>
      <c r="FI659" t="s">
        <v>113</v>
      </c>
      <c r="FJ659" t="s">
        <v>113</v>
      </c>
      <c r="FK659">
        <v>107.34836300000001</v>
      </c>
      <c r="FL659" t="s">
        <v>113</v>
      </c>
      <c r="FM659" t="s">
        <v>113</v>
      </c>
    </row>
    <row r="660" spans="116:169">
      <c r="DL660">
        <v>0</v>
      </c>
      <c r="DM660">
        <v>2.3279999999999999E-2</v>
      </c>
      <c r="DN660">
        <v>4.0000000000000003E-5</v>
      </c>
      <c r="DO660">
        <v>1.8000000000000001E-4</v>
      </c>
      <c r="DP660">
        <v>6.0999999999999997E-4</v>
      </c>
      <c r="DQ660">
        <v>1.0000000000000001E-5</v>
      </c>
      <c r="DR660">
        <v>1.0000000000000001E-5</v>
      </c>
      <c r="DS660">
        <v>1.5299999999999999E-3</v>
      </c>
      <c r="DT660">
        <v>0.13195000000000001</v>
      </c>
      <c r="DU660">
        <v>4.0200000000000001E-3</v>
      </c>
      <c r="DV660">
        <v>0.19231000000000001</v>
      </c>
      <c r="DW660">
        <v>0.64605999999999997</v>
      </c>
      <c r="DX660">
        <v>0</v>
      </c>
      <c r="DY660">
        <v>11.8537</v>
      </c>
      <c r="DZ660">
        <v>2.317E-2</v>
      </c>
      <c r="EA660">
        <v>0.14419999999999999</v>
      </c>
      <c r="EB660">
        <v>0.58394999999999997</v>
      </c>
      <c r="EC660">
        <v>1.188E-2</v>
      </c>
      <c r="ED660">
        <v>6.0800000000000003E-3</v>
      </c>
      <c r="EE660">
        <v>1.72607</v>
      </c>
      <c r="EF660">
        <v>89.068070000000006</v>
      </c>
      <c r="EG660">
        <v>21.539169999999999</v>
      </c>
      <c r="EH660">
        <v>1038.7372399999999</v>
      </c>
      <c r="EI660">
        <v>2819.6035000000002</v>
      </c>
      <c r="EJ660">
        <v>0</v>
      </c>
      <c r="EK660">
        <v>3.8923663510000002</v>
      </c>
      <c r="EL660">
        <v>1.3151348E-2</v>
      </c>
      <c r="EM660">
        <v>1.3452597E-2</v>
      </c>
      <c r="EN660">
        <v>1.2259018999999999E-2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0.22627619500000001</v>
      </c>
      <c r="EX660">
        <v>1.122875E-3</v>
      </c>
      <c r="EY660">
        <v>1.2271420000000001E-3</v>
      </c>
      <c r="EZ660">
        <v>1.2678120000000001E-3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2.4119000000000002E-2</v>
      </c>
      <c r="FI660" t="s">
        <v>113</v>
      </c>
      <c r="FJ660" t="s">
        <v>113</v>
      </c>
      <c r="FK660">
        <v>12.616913</v>
      </c>
      <c r="FL660" t="s">
        <v>113</v>
      </c>
      <c r="FM660" t="s">
        <v>113</v>
      </c>
    </row>
    <row r="661" spans="116:169">
      <c r="DL661">
        <v>0</v>
      </c>
      <c r="DM661">
        <v>5.6999999999999998E-4</v>
      </c>
      <c r="DN661">
        <v>1.0000000000000001E-5</v>
      </c>
      <c r="DO661">
        <v>5.0000000000000002E-5</v>
      </c>
      <c r="DP661">
        <v>1.7000000000000001E-4</v>
      </c>
      <c r="DQ661">
        <v>0</v>
      </c>
      <c r="DR661">
        <v>0</v>
      </c>
      <c r="DS661">
        <v>5.6999999999999998E-4</v>
      </c>
      <c r="DT661">
        <v>2.274E-2</v>
      </c>
      <c r="DU661">
        <v>4.0299999999999997E-3</v>
      </c>
      <c r="DV661">
        <v>0.19384000000000001</v>
      </c>
      <c r="DW661">
        <v>0.77800999999999998</v>
      </c>
      <c r="DX661">
        <v>0</v>
      </c>
      <c r="DY661">
        <v>0.19291</v>
      </c>
      <c r="DZ661">
        <v>5.6699999999999997E-3</v>
      </c>
      <c r="EA661">
        <v>3.2629999999999999E-2</v>
      </c>
      <c r="EB661">
        <v>0.13652</v>
      </c>
      <c r="EC661">
        <v>3.3500000000000001E-3</v>
      </c>
      <c r="ED661">
        <v>1.4599999999999999E-3</v>
      </c>
      <c r="EE661">
        <v>0.54093000000000002</v>
      </c>
      <c r="EF661">
        <v>11.57971</v>
      </c>
      <c r="EG661">
        <v>21.545249999999999</v>
      </c>
      <c r="EH661">
        <v>1040.4633100000001</v>
      </c>
      <c r="EI661">
        <v>2908.67157</v>
      </c>
      <c r="EJ661">
        <v>0</v>
      </c>
      <c r="EK661">
        <v>0.10996734499999999</v>
      </c>
      <c r="EL661">
        <v>4.8581320000000002E-3</v>
      </c>
      <c r="EM661">
        <v>4.2885010000000001E-3</v>
      </c>
      <c r="EN661">
        <v>4.6151719999999999E-3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5.16271E-3</v>
      </c>
      <c r="EX661">
        <v>3.4805300000000002E-4</v>
      </c>
      <c r="EY661">
        <v>3.29425E-4</v>
      </c>
      <c r="EZ661">
        <v>4.0620100000000002E-4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8.12E-4</v>
      </c>
      <c r="FI661" t="s">
        <v>113</v>
      </c>
      <c r="FJ661" t="s">
        <v>113</v>
      </c>
      <c r="FK661">
        <v>0.37108400000000002</v>
      </c>
      <c r="FL661" t="s">
        <v>113</v>
      </c>
      <c r="FM661" t="s">
        <v>113</v>
      </c>
    </row>
    <row r="662" spans="116:169">
      <c r="DL662">
        <v>0</v>
      </c>
      <c r="DM662">
        <v>1.0000000000000001E-5</v>
      </c>
      <c r="DN662">
        <v>0</v>
      </c>
      <c r="DO662">
        <v>2.0000000000000002E-5</v>
      </c>
      <c r="DP662">
        <v>5.0000000000000002E-5</v>
      </c>
      <c r="DQ662">
        <v>0</v>
      </c>
      <c r="DR662">
        <v>0</v>
      </c>
      <c r="DS662">
        <v>1.6000000000000001E-4</v>
      </c>
      <c r="DT662">
        <v>5.6999999999999998E-4</v>
      </c>
      <c r="DU662">
        <v>4.0299999999999997E-3</v>
      </c>
      <c r="DV662">
        <v>0.19441</v>
      </c>
      <c r="DW662">
        <v>0.80074999999999996</v>
      </c>
      <c r="DX662">
        <v>0</v>
      </c>
      <c r="DY662">
        <v>0</v>
      </c>
      <c r="DZ662">
        <v>1.08E-3</v>
      </c>
      <c r="EA662">
        <v>7.4900000000000001E-3</v>
      </c>
      <c r="EB662">
        <v>3.082E-2</v>
      </c>
      <c r="EC662">
        <v>7.7999999999999999E-4</v>
      </c>
      <c r="ED662">
        <v>3.3E-4</v>
      </c>
      <c r="EE662">
        <v>0.12642999999999999</v>
      </c>
      <c r="EF662">
        <v>0.19262000000000001</v>
      </c>
      <c r="EG662">
        <v>21.546710000000001</v>
      </c>
      <c r="EH662">
        <v>1041.00424</v>
      </c>
      <c r="EI662">
        <v>2920.25128</v>
      </c>
      <c r="EJ662">
        <v>0</v>
      </c>
      <c r="EK662">
        <v>7.4500230000000001E-3</v>
      </c>
      <c r="EL662">
        <v>1.503147E-3</v>
      </c>
      <c r="EM662">
        <v>1.2536680000000001E-3</v>
      </c>
      <c r="EN662">
        <v>1.324375E-3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3.0525499999999999E-4</v>
      </c>
      <c r="EX662" s="10">
        <v>8.5340999999999995E-5</v>
      </c>
      <c r="EY662" s="10">
        <v>7.7564000000000005E-5</v>
      </c>
      <c r="EZ662" s="10">
        <v>9.6447399999999994E-5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8.2000000000000001E-5</v>
      </c>
      <c r="FI662" t="s">
        <v>113</v>
      </c>
      <c r="FJ662" t="s">
        <v>113</v>
      </c>
      <c r="FK662">
        <v>4.0170999999999998E-2</v>
      </c>
      <c r="FL662" t="s">
        <v>113</v>
      </c>
      <c r="FM662" t="s">
        <v>113</v>
      </c>
    </row>
    <row r="663" spans="116:169">
      <c r="DL663">
        <v>0</v>
      </c>
      <c r="DM663">
        <v>0</v>
      </c>
      <c r="DN663">
        <v>0</v>
      </c>
      <c r="DO663">
        <v>1.0000000000000001E-5</v>
      </c>
      <c r="DP663">
        <v>2.0000000000000002E-5</v>
      </c>
      <c r="DQ663">
        <v>0</v>
      </c>
      <c r="DR663">
        <v>0</v>
      </c>
      <c r="DS663">
        <v>5.0000000000000002E-5</v>
      </c>
      <c r="DT663">
        <v>1.0000000000000001E-5</v>
      </c>
      <c r="DU663">
        <v>4.0299999999999997E-3</v>
      </c>
      <c r="DV663">
        <v>0.19456999999999999</v>
      </c>
      <c r="DW663">
        <v>0.80132000000000003</v>
      </c>
      <c r="DX663">
        <v>0</v>
      </c>
      <c r="DY663">
        <v>0</v>
      </c>
      <c r="DZ663">
        <v>1.2E-4</v>
      </c>
      <c r="EA663">
        <v>1.4300000000000001E-3</v>
      </c>
      <c r="EB663">
        <v>6.96E-3</v>
      </c>
      <c r="EC663">
        <v>1.7000000000000001E-4</v>
      </c>
      <c r="ED663">
        <v>8.0000000000000007E-5</v>
      </c>
      <c r="EE663">
        <v>2.8549999999999999E-2</v>
      </c>
      <c r="EF663">
        <v>6.9999999999999994E-5</v>
      </c>
      <c r="EG663">
        <v>21.547039999999999</v>
      </c>
      <c r="EH663">
        <v>1041.13067</v>
      </c>
      <c r="EI663">
        <v>2920.44391</v>
      </c>
      <c r="EJ663">
        <v>0</v>
      </c>
      <c r="EK663">
        <v>1.5664209999999999E-3</v>
      </c>
      <c r="EL663">
        <v>4.5138900000000001E-4</v>
      </c>
      <c r="EM663">
        <v>3.8464100000000002E-4</v>
      </c>
      <c r="EN663">
        <v>3.8494100000000003E-4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 s="10">
        <v>5.57901E-5</v>
      </c>
      <c r="EX663" s="10">
        <v>1.88497E-5</v>
      </c>
      <c r="EY663" s="10">
        <v>1.8015900000000001E-5</v>
      </c>
      <c r="EZ663" s="10">
        <v>2.2267900000000001E-5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2.5000000000000001E-5</v>
      </c>
      <c r="FI663" t="s">
        <v>113</v>
      </c>
      <c r="FJ663" t="s">
        <v>113</v>
      </c>
      <c r="FK663">
        <v>8.6859999999999993E-3</v>
      </c>
      <c r="FL663" t="s">
        <v>113</v>
      </c>
      <c r="FM663" t="s">
        <v>113</v>
      </c>
    </row>
    <row r="664" spans="116:169"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1.0000000000000001E-5</v>
      </c>
      <c r="DT664">
        <v>0</v>
      </c>
      <c r="DU664">
        <v>4.0299999999999997E-3</v>
      </c>
      <c r="DV664">
        <v>0.19461000000000001</v>
      </c>
      <c r="DW664">
        <v>0.80132999999999999</v>
      </c>
      <c r="DX664">
        <v>0</v>
      </c>
      <c r="DY664">
        <v>0</v>
      </c>
      <c r="DZ664">
        <v>0</v>
      </c>
      <c r="EA664">
        <v>1.6000000000000001E-4</v>
      </c>
      <c r="EB664">
        <v>1.33E-3</v>
      </c>
      <c r="EC664">
        <v>4.0000000000000003E-5</v>
      </c>
      <c r="ED664">
        <v>2.0000000000000002E-5</v>
      </c>
      <c r="EE664">
        <v>6.4400000000000004E-3</v>
      </c>
      <c r="EF664">
        <v>2.0000000000000002E-5</v>
      </c>
      <c r="EG664">
        <v>21.54712</v>
      </c>
      <c r="EH664">
        <v>1041.15922</v>
      </c>
      <c r="EI664">
        <v>2920.44398</v>
      </c>
      <c r="EJ664">
        <v>0</v>
      </c>
      <c r="EK664">
        <v>3.34276E-4</v>
      </c>
      <c r="EL664">
        <v>1.12386E-4</v>
      </c>
      <c r="EM664">
        <v>1.2023600000000001E-4</v>
      </c>
      <c r="EN664">
        <v>1.2152899999999999E-4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 s="10">
        <v>9.6394400000000007E-6</v>
      </c>
      <c r="EX664" s="10">
        <v>3.05052E-6</v>
      </c>
      <c r="EY664" s="10">
        <v>3.8722300000000004E-6</v>
      </c>
      <c r="EZ664" s="10">
        <v>5.23539E-6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7.9999999999999996E-6</v>
      </c>
      <c r="FI664" t="s">
        <v>113</v>
      </c>
      <c r="FJ664" t="s">
        <v>113</v>
      </c>
      <c r="FK664">
        <v>1.529E-3</v>
      </c>
      <c r="FL664" t="s">
        <v>113</v>
      </c>
      <c r="FM664" t="s">
        <v>113</v>
      </c>
    </row>
    <row r="665" spans="116:169"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 t="s">
        <v>113</v>
      </c>
      <c r="FI665">
        <v>7.9999999999999996E-6</v>
      </c>
      <c r="FJ665" t="s">
        <v>113</v>
      </c>
      <c r="FK665" t="s">
        <v>113</v>
      </c>
      <c r="FL665">
        <v>1.529E-3</v>
      </c>
      <c r="FM665" t="s">
        <v>113</v>
      </c>
    </row>
    <row r="666" spans="116:169"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0</v>
      </c>
      <c r="DS666">
        <v>0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 t="s">
        <v>113</v>
      </c>
      <c r="FI666" t="s">
        <v>113</v>
      </c>
      <c r="FJ666">
        <v>7.9999999999999996E-6</v>
      </c>
      <c r="FK666" t="s">
        <v>113</v>
      </c>
      <c r="FL666" t="s">
        <v>113</v>
      </c>
      <c r="FM666">
        <v>1.529E-3</v>
      </c>
    </row>
    <row r="667" spans="116:169">
      <c r="DL667">
        <v>0</v>
      </c>
      <c r="DM667">
        <v>0</v>
      </c>
      <c r="DN667">
        <v>0</v>
      </c>
      <c r="DO667">
        <v>0</v>
      </c>
      <c r="DP667">
        <v>0</v>
      </c>
      <c r="DQ667">
        <v>0</v>
      </c>
      <c r="DR667">
        <v>0</v>
      </c>
      <c r="DS667">
        <v>0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 t="s">
        <v>113</v>
      </c>
      <c r="FI667" t="s">
        <v>113</v>
      </c>
      <c r="FJ667">
        <v>7.9999999999999996E-6</v>
      </c>
      <c r="FK667" t="s">
        <v>113</v>
      </c>
      <c r="FL667" t="s">
        <v>113</v>
      </c>
      <c r="FM667">
        <v>1.529E-3</v>
      </c>
    </row>
    <row r="668" spans="116:169"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 t="s">
        <v>113</v>
      </c>
      <c r="FI668" t="s">
        <v>113</v>
      </c>
      <c r="FJ668">
        <v>7.9999999999999996E-6</v>
      </c>
      <c r="FK668" t="s">
        <v>113</v>
      </c>
      <c r="FL668" t="s">
        <v>113</v>
      </c>
      <c r="FM668">
        <v>1.529E-3</v>
      </c>
    </row>
    <row r="669" spans="116:169">
      <c r="DL669">
        <v>0</v>
      </c>
      <c r="DM669">
        <v>1</v>
      </c>
      <c r="DN669">
        <v>0</v>
      </c>
      <c r="DO669">
        <v>0</v>
      </c>
      <c r="DP669">
        <v>0</v>
      </c>
      <c r="DQ669">
        <v>0</v>
      </c>
      <c r="DR669">
        <v>0</v>
      </c>
      <c r="DS669">
        <v>0</v>
      </c>
      <c r="DT669">
        <v>0</v>
      </c>
      <c r="DU669">
        <v>0</v>
      </c>
      <c r="DV669">
        <v>0</v>
      </c>
      <c r="DW669">
        <v>0</v>
      </c>
      <c r="DX669">
        <v>0</v>
      </c>
      <c r="DY669">
        <v>6914.02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 t="s">
        <v>113</v>
      </c>
      <c r="FI669" t="s">
        <v>113</v>
      </c>
      <c r="FJ669" t="s">
        <v>113</v>
      </c>
      <c r="FK669" t="s">
        <v>113</v>
      </c>
      <c r="FL669" t="s">
        <v>113</v>
      </c>
      <c r="FM669" t="s">
        <v>113</v>
      </c>
    </row>
    <row r="670" spans="116:169">
      <c r="DL670">
        <v>0</v>
      </c>
      <c r="DM670">
        <v>0.96647000000000005</v>
      </c>
      <c r="DN670">
        <v>2.99E-3</v>
      </c>
      <c r="DO670">
        <v>2.7999999999999998E-4</v>
      </c>
      <c r="DP670">
        <v>0</v>
      </c>
      <c r="DQ670">
        <v>0</v>
      </c>
      <c r="DR670">
        <v>1.1199999999999999E-3</v>
      </c>
      <c r="DS670">
        <v>0</v>
      </c>
      <c r="DT670">
        <v>2.9139999999999999E-2</v>
      </c>
      <c r="DU670">
        <v>0</v>
      </c>
      <c r="DV670">
        <v>0</v>
      </c>
      <c r="DW670">
        <v>0</v>
      </c>
      <c r="DX670">
        <v>0</v>
      </c>
      <c r="DY670">
        <v>6652.7198099999996</v>
      </c>
      <c r="DZ670">
        <v>20.647069999999999</v>
      </c>
      <c r="EA670">
        <v>1.9379900000000001</v>
      </c>
      <c r="EB670">
        <v>0</v>
      </c>
      <c r="EC670">
        <v>0</v>
      </c>
      <c r="ED670">
        <v>7.7519799999999996</v>
      </c>
      <c r="EE670">
        <v>0</v>
      </c>
      <c r="EF670">
        <v>201.47927000000001</v>
      </c>
      <c r="EG670">
        <v>0</v>
      </c>
      <c r="EH670">
        <v>0</v>
      </c>
      <c r="EI670">
        <v>0</v>
      </c>
      <c r="EJ670">
        <v>0</v>
      </c>
      <c r="EK670">
        <v>29.483888069999999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66.766351909999997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0.96973799999999999</v>
      </c>
      <c r="FI670" t="s">
        <v>113</v>
      </c>
      <c r="FJ670" t="s">
        <v>113</v>
      </c>
      <c r="FK670" s="9">
        <v>6675.3048660000004</v>
      </c>
      <c r="FL670" t="s">
        <v>113</v>
      </c>
      <c r="FM670" t="s">
        <v>113</v>
      </c>
    </row>
    <row r="671" spans="116:169">
      <c r="DL671">
        <v>0</v>
      </c>
      <c r="DM671">
        <v>0.94162000000000001</v>
      </c>
      <c r="DN671">
        <v>4.4099999999999999E-3</v>
      </c>
      <c r="DO671">
        <v>2.63E-3</v>
      </c>
      <c r="DP671">
        <v>1.9000000000000001E-4</v>
      </c>
      <c r="DQ671">
        <v>0</v>
      </c>
      <c r="DR671">
        <v>7.7999999999999999E-4</v>
      </c>
      <c r="DS671">
        <v>2.0000000000000002E-5</v>
      </c>
      <c r="DT671">
        <v>2.009E-2</v>
      </c>
      <c r="DU671">
        <v>1.1199999999999999E-3</v>
      </c>
      <c r="DV671">
        <v>0</v>
      </c>
      <c r="DW671">
        <v>2.9139999999999999E-2</v>
      </c>
      <c r="DX671">
        <v>0</v>
      </c>
      <c r="DY671">
        <v>6452.6321900000003</v>
      </c>
      <c r="DZ671">
        <v>30.381170000000001</v>
      </c>
      <c r="EA671">
        <v>18.134730000000001</v>
      </c>
      <c r="EB671">
        <v>1.3458300000000001</v>
      </c>
      <c r="EC671">
        <v>0</v>
      </c>
      <c r="ED671">
        <v>5.3622899999999998</v>
      </c>
      <c r="EE671">
        <v>0.10767</v>
      </c>
      <c r="EF671">
        <v>138.29839999999999</v>
      </c>
      <c r="EG671">
        <v>7.7519799999999996</v>
      </c>
      <c r="EH671">
        <v>0</v>
      </c>
      <c r="EI671">
        <v>201.47927000000001</v>
      </c>
      <c r="EJ671">
        <v>0</v>
      </c>
      <c r="EK671">
        <v>29.03941296</v>
      </c>
      <c r="EL671">
        <v>3.1762719999999999E-3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64.822866520000005</v>
      </c>
      <c r="EX671">
        <v>7.1926769999999998E-3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0.94885299999999995</v>
      </c>
      <c r="FI671" t="s">
        <v>113</v>
      </c>
      <c r="FJ671" t="s">
        <v>113</v>
      </c>
      <c r="FK671" s="9">
        <v>6502.4939260000001</v>
      </c>
      <c r="FL671" t="s">
        <v>113</v>
      </c>
      <c r="FM671" t="s">
        <v>113</v>
      </c>
    </row>
    <row r="672" spans="116:169">
      <c r="DL672">
        <v>0</v>
      </c>
      <c r="DM672">
        <v>0.91903000000000001</v>
      </c>
      <c r="DN672">
        <v>4.4400000000000004E-3</v>
      </c>
      <c r="DO672">
        <v>4.15E-3</v>
      </c>
      <c r="DP672">
        <v>2.5100000000000001E-3</v>
      </c>
      <c r="DQ672">
        <v>1.1E-4</v>
      </c>
      <c r="DR672">
        <v>8.0000000000000004E-4</v>
      </c>
      <c r="DS672">
        <v>2.9999999999999997E-4</v>
      </c>
      <c r="DT672">
        <v>1.7520000000000001E-2</v>
      </c>
      <c r="DU672">
        <v>1.9E-3</v>
      </c>
      <c r="DV672">
        <v>2.0000000000000002E-5</v>
      </c>
      <c r="DW672">
        <v>4.9230000000000003E-2</v>
      </c>
      <c r="DX672">
        <v>0</v>
      </c>
      <c r="DY672">
        <v>6269.2049399999996</v>
      </c>
      <c r="DZ672">
        <v>30.45722</v>
      </c>
      <c r="EA672">
        <v>28.52347</v>
      </c>
      <c r="EB672">
        <v>17.317879999999999</v>
      </c>
      <c r="EC672">
        <v>0.78847</v>
      </c>
      <c r="ED672">
        <v>5.4916900000000002</v>
      </c>
      <c r="EE672">
        <v>2.04095</v>
      </c>
      <c r="EF672">
        <v>120.03488</v>
      </c>
      <c r="EG672">
        <v>13.11426</v>
      </c>
      <c r="EH672">
        <v>0.10767</v>
      </c>
      <c r="EI672">
        <v>339.77767</v>
      </c>
      <c r="EJ672">
        <v>0</v>
      </c>
      <c r="EK672">
        <v>28.620464989999999</v>
      </c>
      <c r="EL672">
        <v>1.0488957E-2</v>
      </c>
      <c r="EM672">
        <v>3.4836099999999998E-3</v>
      </c>
      <c r="EN672">
        <v>0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62.972450090000002</v>
      </c>
      <c r="EX672">
        <v>2.3526036E-2</v>
      </c>
      <c r="EY672">
        <v>7.8886449999999997E-3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0.93023900000000004</v>
      </c>
      <c r="FI672" t="s">
        <v>113</v>
      </c>
      <c r="FJ672" t="s">
        <v>113</v>
      </c>
      <c r="FK672" s="9">
        <v>6346.2919750000001</v>
      </c>
      <c r="FL672" t="s">
        <v>113</v>
      </c>
      <c r="FM672" t="s">
        <v>113</v>
      </c>
    </row>
    <row r="673" spans="116:169">
      <c r="DL673">
        <v>0</v>
      </c>
      <c r="DM673">
        <v>0.89505000000000001</v>
      </c>
      <c r="DN673">
        <v>4.5199999999999997E-3</v>
      </c>
      <c r="DO673">
        <v>5.62E-3</v>
      </c>
      <c r="DP673">
        <v>4.28E-3</v>
      </c>
      <c r="DQ673">
        <v>1.2E-4</v>
      </c>
      <c r="DR673">
        <v>0</v>
      </c>
      <c r="DS673">
        <v>2.5200000000000001E-3</v>
      </c>
      <c r="DT673">
        <v>1.813E-2</v>
      </c>
      <c r="DU673">
        <v>2.7000000000000001E-3</v>
      </c>
      <c r="DV673">
        <v>3.1E-4</v>
      </c>
      <c r="DW673">
        <v>6.6750000000000004E-2</v>
      </c>
      <c r="DX673">
        <v>0</v>
      </c>
      <c r="DY673">
        <v>6077.52225</v>
      </c>
      <c r="DZ673">
        <v>30.828659999999999</v>
      </c>
      <c r="EA673">
        <v>38.468499999999999</v>
      </c>
      <c r="EB673">
        <v>29.407879999999999</v>
      </c>
      <c r="EC673">
        <v>0.80150999999999994</v>
      </c>
      <c r="ED673">
        <v>0</v>
      </c>
      <c r="EE673">
        <v>17.392610000000001</v>
      </c>
      <c r="EF673">
        <v>123.69126</v>
      </c>
      <c r="EG673">
        <v>18.60595</v>
      </c>
      <c r="EH673">
        <v>2.1486100000000001</v>
      </c>
      <c r="EI673">
        <v>459.81254999999999</v>
      </c>
      <c r="EJ673">
        <v>0</v>
      </c>
      <c r="EK673">
        <v>28.153468530000001</v>
      </c>
      <c r="EL673">
        <v>1.5104721E-2</v>
      </c>
      <c r="EM673">
        <v>3.7574090000000002E-3</v>
      </c>
      <c r="EN673">
        <v>6.958718E-3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61.053992370000003</v>
      </c>
      <c r="EX673">
        <v>3.3474183999999997E-2</v>
      </c>
      <c r="EY673">
        <v>8.387317E-3</v>
      </c>
      <c r="EZ673">
        <v>1.5758036999999999E-2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0.90958499999999998</v>
      </c>
      <c r="FI673" t="s">
        <v>113</v>
      </c>
      <c r="FJ673" t="s">
        <v>113</v>
      </c>
      <c r="FK673" s="9">
        <v>6177.028808</v>
      </c>
      <c r="FL673" t="s">
        <v>113</v>
      </c>
      <c r="FM673" t="s">
        <v>113</v>
      </c>
    </row>
    <row r="674" spans="116:169">
      <c r="DL674">
        <v>0</v>
      </c>
      <c r="DM674">
        <v>0.87372000000000005</v>
      </c>
      <c r="DN674">
        <v>5.9800000000000001E-3</v>
      </c>
      <c r="DO674">
        <v>4.47E-3</v>
      </c>
      <c r="DP674">
        <v>5.0699999999999999E-3</v>
      </c>
      <c r="DQ674">
        <v>1.2999999999999999E-4</v>
      </c>
      <c r="DR674">
        <v>3.6999999999999999E-4</v>
      </c>
      <c r="DS674">
        <v>4.2199999999999998E-3</v>
      </c>
      <c r="DT674">
        <v>1.5630000000000002E-2</v>
      </c>
      <c r="DU674">
        <v>2.7000000000000001E-3</v>
      </c>
      <c r="DV674">
        <v>2.8300000000000001E-3</v>
      </c>
      <c r="DW674">
        <v>8.4879999999999997E-2</v>
      </c>
      <c r="DX674">
        <v>0</v>
      </c>
      <c r="DY674">
        <v>5904.9124000000002</v>
      </c>
      <c r="DZ674">
        <v>40.623930000000001</v>
      </c>
      <c r="EA674">
        <v>30.43393</v>
      </c>
      <c r="EB674">
        <v>34.709330000000001</v>
      </c>
      <c r="EC674">
        <v>0.87278999999999995</v>
      </c>
      <c r="ED674">
        <v>2.5067599999999999</v>
      </c>
      <c r="EE674">
        <v>28.988700000000001</v>
      </c>
      <c r="EF674">
        <v>106.15942</v>
      </c>
      <c r="EG674">
        <v>18.60595</v>
      </c>
      <c r="EH674">
        <v>19.541229999999999</v>
      </c>
      <c r="EI674">
        <v>583.50381000000004</v>
      </c>
      <c r="EJ674">
        <v>0</v>
      </c>
      <c r="EK674">
        <v>27.785248429999999</v>
      </c>
      <c r="EL674">
        <v>1.9931928000000002E-2</v>
      </c>
      <c r="EM674">
        <v>1.5117602000000001E-2</v>
      </c>
      <c r="EN674">
        <v>1.24391E-3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59.385876340000003</v>
      </c>
      <c r="EX674">
        <v>4.3388524999999997E-2</v>
      </c>
      <c r="EY674">
        <v>3.3341784999999999E-2</v>
      </c>
      <c r="EZ674">
        <v>2.7766650000000002E-3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0.88936300000000001</v>
      </c>
      <c r="FI674" t="s">
        <v>113</v>
      </c>
      <c r="FJ674" t="s">
        <v>113</v>
      </c>
      <c r="FK674" s="9">
        <v>6011.5523869999997</v>
      </c>
      <c r="FL674" t="s">
        <v>113</v>
      </c>
      <c r="FM674" t="s">
        <v>113</v>
      </c>
    </row>
    <row r="675" spans="116:169">
      <c r="DL675">
        <v>0</v>
      </c>
      <c r="DM675">
        <v>0.85248000000000002</v>
      </c>
      <c r="DN675">
        <v>6.6600000000000001E-3</v>
      </c>
      <c r="DO675">
        <v>5.45E-3</v>
      </c>
      <c r="DP675">
        <v>4.1200000000000004E-3</v>
      </c>
      <c r="DQ675">
        <v>1.2999999999999999E-4</v>
      </c>
      <c r="DR675">
        <v>3.5E-4</v>
      </c>
      <c r="DS675">
        <v>4.9300000000000004E-3</v>
      </c>
      <c r="DT675">
        <v>1.524E-2</v>
      </c>
      <c r="DU675">
        <v>3.0699999999999998E-3</v>
      </c>
      <c r="DV675">
        <v>7.0499999999999998E-3</v>
      </c>
      <c r="DW675">
        <v>0.10052</v>
      </c>
      <c r="DX675">
        <v>0</v>
      </c>
      <c r="DY675">
        <v>5734.0799699999998</v>
      </c>
      <c r="DZ675">
        <v>45.02487</v>
      </c>
      <c r="EA675">
        <v>36.963259999999998</v>
      </c>
      <c r="EB675">
        <v>28.098610000000001</v>
      </c>
      <c r="EC675">
        <v>0.90641000000000005</v>
      </c>
      <c r="ED675">
        <v>2.37656</v>
      </c>
      <c r="EE675">
        <v>33.698149999999998</v>
      </c>
      <c r="EF675">
        <v>102.97466</v>
      </c>
      <c r="EG675">
        <v>21.11271</v>
      </c>
      <c r="EH675">
        <v>48.529919999999997</v>
      </c>
      <c r="EI675">
        <v>689.66323</v>
      </c>
      <c r="EJ675">
        <v>0</v>
      </c>
      <c r="EK675">
        <v>27.389736660000001</v>
      </c>
      <c r="EL675">
        <v>2.4569342000000001E-2</v>
      </c>
      <c r="EM675">
        <v>1.4105411E-2</v>
      </c>
      <c r="EN675">
        <v>1.488924E-3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57.69079954</v>
      </c>
      <c r="EX675">
        <v>5.2687563E-2</v>
      </c>
      <c r="EY675">
        <v>3.0682887999999998E-2</v>
      </c>
      <c r="EZ675">
        <v>3.275979E-3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0.86885000000000001</v>
      </c>
      <c r="FI675" t="s">
        <v>113</v>
      </c>
      <c r="FJ675" t="s">
        <v>113</v>
      </c>
      <c r="FK675" s="9">
        <v>5845.0731239999996</v>
      </c>
      <c r="FL675" t="s">
        <v>113</v>
      </c>
      <c r="FM675" t="s">
        <v>113</v>
      </c>
    </row>
    <row r="676" spans="116:169">
      <c r="DL676">
        <v>0</v>
      </c>
      <c r="DM676">
        <v>0.83152999999999999</v>
      </c>
      <c r="DN676">
        <v>6.9800000000000001E-3</v>
      </c>
      <c r="DO676">
        <v>5.96E-3</v>
      </c>
      <c r="DP676">
        <v>4.9800000000000001E-3</v>
      </c>
      <c r="DQ676">
        <v>1.2E-4</v>
      </c>
      <c r="DR676">
        <v>3.5E-4</v>
      </c>
      <c r="DS676">
        <v>4.0699999999999998E-3</v>
      </c>
      <c r="DT676">
        <v>1.486E-2</v>
      </c>
      <c r="DU676">
        <v>3.4199999999999999E-3</v>
      </c>
      <c r="DV676">
        <v>1.1979999999999999E-2</v>
      </c>
      <c r="DW676">
        <v>0.11575000000000001</v>
      </c>
      <c r="DX676">
        <v>0</v>
      </c>
      <c r="DY676">
        <v>5566.2092499999999</v>
      </c>
      <c r="DZ676">
        <v>46.940060000000003</v>
      </c>
      <c r="EA676">
        <v>40.22795</v>
      </c>
      <c r="EB676">
        <v>33.750239999999998</v>
      </c>
      <c r="EC676">
        <v>0.83564000000000005</v>
      </c>
      <c r="ED676">
        <v>2.3680599999999998</v>
      </c>
      <c r="EE676">
        <v>27.750060000000001</v>
      </c>
      <c r="EF676">
        <v>99.959440000000001</v>
      </c>
      <c r="EG676">
        <v>23.489270000000001</v>
      </c>
      <c r="EH676">
        <v>82.228070000000002</v>
      </c>
      <c r="EI676">
        <v>792.63788999999997</v>
      </c>
      <c r="EJ676">
        <v>0</v>
      </c>
      <c r="EK676">
        <v>26.98975879</v>
      </c>
      <c r="EL676">
        <v>2.651423E-2</v>
      </c>
      <c r="EM676">
        <v>1.492071E-2</v>
      </c>
      <c r="EN676">
        <v>1.2229090000000001E-3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56.019181019999998</v>
      </c>
      <c r="EX676">
        <v>5.6003002000000003E-2</v>
      </c>
      <c r="EY676">
        <v>3.1965606000000001E-2</v>
      </c>
      <c r="EZ676">
        <v>2.6519680000000002E-3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0.84956299999999996</v>
      </c>
      <c r="FI676" t="s">
        <v>113</v>
      </c>
      <c r="FJ676" t="s">
        <v>113</v>
      </c>
      <c r="FK676" s="9">
        <v>5687.9631449999997</v>
      </c>
      <c r="FL676" t="s">
        <v>113</v>
      </c>
      <c r="FM676" t="s">
        <v>113</v>
      </c>
    </row>
    <row r="677" spans="116:169">
      <c r="DL677">
        <v>0</v>
      </c>
      <c r="DM677">
        <v>0.81581000000000004</v>
      </c>
      <c r="DN677">
        <v>5.2900000000000004E-3</v>
      </c>
      <c r="DO677">
        <v>5.4299999999999999E-3</v>
      </c>
      <c r="DP677">
        <v>5.7999999999999996E-3</v>
      </c>
      <c r="DQ677">
        <v>2.4000000000000001E-4</v>
      </c>
      <c r="DR677">
        <v>1.3999999999999999E-4</v>
      </c>
      <c r="DS677">
        <v>4.7400000000000003E-3</v>
      </c>
      <c r="DT677">
        <v>1.213E-2</v>
      </c>
      <c r="DU677">
        <v>3.7699999999999999E-3</v>
      </c>
      <c r="DV677">
        <v>1.6049999999999998E-2</v>
      </c>
      <c r="DW677">
        <v>0.13061</v>
      </c>
      <c r="DX677">
        <v>0</v>
      </c>
      <c r="DY677">
        <v>5434.2889699999996</v>
      </c>
      <c r="DZ677">
        <v>35.417090000000002</v>
      </c>
      <c r="EA677">
        <v>36.484789999999997</v>
      </c>
      <c r="EB677">
        <v>39.146979999999999</v>
      </c>
      <c r="EC677">
        <v>1.5940099999999999</v>
      </c>
      <c r="ED677">
        <v>0.92266999999999999</v>
      </c>
      <c r="EE677">
        <v>32.114780000000003</v>
      </c>
      <c r="EF677">
        <v>81.195710000000005</v>
      </c>
      <c r="EG677">
        <v>25.857330000000001</v>
      </c>
      <c r="EH677">
        <v>109.97812999999999</v>
      </c>
      <c r="EI677">
        <v>892.59733000000006</v>
      </c>
      <c r="EJ677">
        <v>0</v>
      </c>
      <c r="EK677">
        <v>26.755462430000001</v>
      </c>
      <c r="EL677">
        <v>3.0998797000000002E-2</v>
      </c>
      <c r="EM677">
        <v>4.0063620000000003E-3</v>
      </c>
      <c r="EN677">
        <v>7.6780559999999999E-3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54.71907916</v>
      </c>
      <c r="EX677">
        <v>6.4912467000000001E-2</v>
      </c>
      <c r="EY677">
        <v>8.4381609999999996E-3</v>
      </c>
      <c r="EZ677">
        <v>1.6409746999999999E-2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0.83255900000000005</v>
      </c>
      <c r="FI677" t="s">
        <v>113</v>
      </c>
      <c r="FJ677" t="s">
        <v>113</v>
      </c>
      <c r="FK677" s="9">
        <v>5546.9318380000004</v>
      </c>
      <c r="FL677" t="s">
        <v>113</v>
      </c>
      <c r="FM677" t="s">
        <v>113</v>
      </c>
    </row>
    <row r="678" spans="116:169">
      <c r="DL678">
        <v>0</v>
      </c>
      <c r="DM678">
        <v>0.79923999999999995</v>
      </c>
      <c r="DN678">
        <v>6.0800000000000003E-3</v>
      </c>
      <c r="DO678">
        <v>4.1799999999999997E-3</v>
      </c>
      <c r="DP678">
        <v>5.3E-3</v>
      </c>
      <c r="DQ678">
        <v>2.3000000000000001E-4</v>
      </c>
      <c r="DR678">
        <v>1.3999999999999999E-4</v>
      </c>
      <c r="DS678">
        <v>5.4999999999999997E-3</v>
      </c>
      <c r="DT678">
        <v>1.188E-2</v>
      </c>
      <c r="DU678">
        <v>3.9100000000000003E-3</v>
      </c>
      <c r="DV678">
        <v>2.0789999999999999E-2</v>
      </c>
      <c r="DW678">
        <v>0.14274000000000001</v>
      </c>
      <c r="DX678">
        <v>0</v>
      </c>
      <c r="DY678">
        <v>5297.52387</v>
      </c>
      <c r="DZ678">
        <v>40.527729999999998</v>
      </c>
      <c r="EA678">
        <v>27.961749999999999</v>
      </c>
      <c r="EB678">
        <v>35.660939999999997</v>
      </c>
      <c r="EC678">
        <v>1.56426</v>
      </c>
      <c r="ED678">
        <v>0.89975000000000005</v>
      </c>
      <c r="EE678">
        <v>37.12012</v>
      </c>
      <c r="EF678">
        <v>79.151949999999999</v>
      </c>
      <c r="EG678">
        <v>26.779990000000002</v>
      </c>
      <c r="EH678">
        <v>142.09290999999999</v>
      </c>
      <c r="EI678">
        <v>973.79304000000002</v>
      </c>
      <c r="EJ678">
        <v>0</v>
      </c>
      <c r="EK678">
        <v>26.472200959999999</v>
      </c>
      <c r="EL678">
        <v>3.6545039000000001E-2</v>
      </c>
      <c r="EM678">
        <v>3.685645E-3</v>
      </c>
      <c r="EN678">
        <v>9.0366800000000001E-3</v>
      </c>
      <c r="EO678">
        <v>0</v>
      </c>
      <c r="EP678">
        <v>0</v>
      </c>
      <c r="EQ678">
        <v>0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53.342536440000003</v>
      </c>
      <c r="EX678">
        <v>7.5722479999999995E-2</v>
      </c>
      <c r="EY678">
        <v>7.6494140000000002E-3</v>
      </c>
      <c r="EZ678">
        <v>1.9032971999999999E-2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0</v>
      </c>
      <c r="FH678">
        <v>0.81504100000000002</v>
      </c>
      <c r="FI678" t="s">
        <v>113</v>
      </c>
      <c r="FJ678" t="s">
        <v>113</v>
      </c>
      <c r="FK678" s="9">
        <v>5403.238558</v>
      </c>
      <c r="FL678" t="s">
        <v>113</v>
      </c>
      <c r="FM678" t="s">
        <v>113</v>
      </c>
    </row>
    <row r="679" spans="116:169">
      <c r="DL679">
        <v>0</v>
      </c>
      <c r="DM679">
        <v>0.78463000000000005</v>
      </c>
      <c r="DN679">
        <v>4.47E-3</v>
      </c>
      <c r="DO679">
        <v>4.7299999999999998E-3</v>
      </c>
      <c r="DP679">
        <v>4.2199999999999998E-3</v>
      </c>
      <c r="DQ679">
        <v>1.9000000000000001E-4</v>
      </c>
      <c r="DR679">
        <v>1.2999999999999999E-4</v>
      </c>
      <c r="DS679">
        <v>4.9899999999999996E-3</v>
      </c>
      <c r="DT679">
        <v>1.1679999999999999E-2</v>
      </c>
      <c r="DU679">
        <v>4.0499999999999998E-3</v>
      </c>
      <c r="DV679">
        <v>2.6290000000000001E-2</v>
      </c>
      <c r="DW679">
        <v>0.15462000000000001</v>
      </c>
      <c r="DX679">
        <v>0</v>
      </c>
      <c r="DY679">
        <v>5174.5214100000003</v>
      </c>
      <c r="DZ679">
        <v>29.622720000000001</v>
      </c>
      <c r="EA679">
        <v>31.482589999999998</v>
      </c>
      <c r="EB679">
        <v>28.237110000000001</v>
      </c>
      <c r="EC679">
        <v>1.2774399999999999</v>
      </c>
      <c r="ED679">
        <v>0.87883999999999995</v>
      </c>
      <c r="EE679">
        <v>33.526049999999998</v>
      </c>
      <c r="EF679">
        <v>77.395840000000007</v>
      </c>
      <c r="EG679">
        <v>27.679739999999999</v>
      </c>
      <c r="EH679">
        <v>179.21303</v>
      </c>
      <c r="EI679">
        <v>1052.94499</v>
      </c>
      <c r="EJ679">
        <v>0</v>
      </c>
      <c r="EK679">
        <v>26.247807359999999</v>
      </c>
      <c r="EL679">
        <v>3.7540635000000003E-2</v>
      </c>
      <c r="EM679">
        <v>2.866913E-3</v>
      </c>
      <c r="EN679">
        <v>8.3501930000000005E-3</v>
      </c>
      <c r="EO679">
        <v>0</v>
      </c>
      <c r="EP679">
        <v>0</v>
      </c>
      <c r="EQ679">
        <v>0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52.10738259</v>
      </c>
      <c r="EX679">
        <v>7.6596864000000001E-2</v>
      </c>
      <c r="EY679">
        <v>5.862941E-3</v>
      </c>
      <c r="EZ679">
        <v>1.7330505E-2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0</v>
      </c>
      <c r="FH679">
        <v>0.79824300000000004</v>
      </c>
      <c r="FI679" t="s">
        <v>113</v>
      </c>
      <c r="FJ679" t="s">
        <v>113</v>
      </c>
      <c r="FK679" s="9">
        <v>5265.1412630000004</v>
      </c>
      <c r="FL679" t="s">
        <v>113</v>
      </c>
      <c r="FM679" t="s">
        <v>113</v>
      </c>
    </row>
    <row r="680" spans="116:169">
      <c r="DL680">
        <v>0</v>
      </c>
      <c r="DM680">
        <v>0.76800000000000002</v>
      </c>
      <c r="DN680">
        <v>5.28E-3</v>
      </c>
      <c r="DO680">
        <v>4.4799999999999996E-3</v>
      </c>
      <c r="DP680">
        <v>4.4900000000000001E-3</v>
      </c>
      <c r="DQ680">
        <v>1.2E-4</v>
      </c>
      <c r="DR680">
        <v>1.8000000000000001E-4</v>
      </c>
      <c r="DS680">
        <v>4.1799999999999997E-3</v>
      </c>
      <c r="DT680">
        <v>1.1509999999999999E-2</v>
      </c>
      <c r="DU680">
        <v>4.1799999999999997E-3</v>
      </c>
      <c r="DV680">
        <v>3.1280000000000002E-2</v>
      </c>
      <c r="DW680">
        <v>0.1663</v>
      </c>
      <c r="DX680">
        <v>0</v>
      </c>
      <c r="DY680">
        <v>5038.9566299999997</v>
      </c>
      <c r="DZ680">
        <v>34.841389999999997</v>
      </c>
      <c r="EA680">
        <v>29.646329999999999</v>
      </c>
      <c r="EB680">
        <v>29.875509999999998</v>
      </c>
      <c r="EC680">
        <v>0.82901999999999998</v>
      </c>
      <c r="ED680">
        <v>1.1694100000000001</v>
      </c>
      <c r="EE680">
        <v>27.95759</v>
      </c>
      <c r="EF680">
        <v>75.905739999999994</v>
      </c>
      <c r="EG680">
        <v>28.558579999999999</v>
      </c>
      <c r="EH680">
        <v>212.73908</v>
      </c>
      <c r="EI680">
        <v>1130.3408300000001</v>
      </c>
      <c r="EJ680">
        <v>0</v>
      </c>
      <c r="EK680">
        <v>25.933937969999999</v>
      </c>
      <c r="EL680">
        <v>1.285684E-2</v>
      </c>
      <c r="EM680">
        <v>6.3228110000000002E-3</v>
      </c>
      <c r="EN680">
        <v>6.5355029999999998E-3</v>
      </c>
      <c r="EO680">
        <v>0</v>
      </c>
      <c r="EP680">
        <v>0</v>
      </c>
      <c r="EQ680">
        <v>0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50.71822092</v>
      </c>
      <c r="EX680">
        <v>2.5748022999999998E-2</v>
      </c>
      <c r="EY680">
        <v>1.2764522E-2</v>
      </c>
      <c r="EZ680">
        <v>1.3365343999999999E-2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0</v>
      </c>
      <c r="FH680">
        <v>0.78237400000000001</v>
      </c>
      <c r="FI680" t="s">
        <v>113</v>
      </c>
      <c r="FJ680" t="s">
        <v>113</v>
      </c>
      <c r="FK680" s="9">
        <v>5134.1488749999999</v>
      </c>
      <c r="FL680" t="s">
        <v>113</v>
      </c>
      <c r="FM680" t="s">
        <v>113</v>
      </c>
    </row>
    <row r="681" spans="116:169">
      <c r="DL681">
        <v>0</v>
      </c>
      <c r="DM681">
        <v>0.75114999999999998</v>
      </c>
      <c r="DN681">
        <v>5.7600000000000004E-3</v>
      </c>
      <c r="DO681">
        <v>5.13E-3</v>
      </c>
      <c r="DP681">
        <v>4.3099999999999996E-3</v>
      </c>
      <c r="DQ681">
        <v>1.2E-4</v>
      </c>
      <c r="DR681">
        <v>1.7000000000000001E-4</v>
      </c>
      <c r="DS681">
        <v>4.4299999999999999E-3</v>
      </c>
      <c r="DT681">
        <v>1.128E-2</v>
      </c>
      <c r="DU681">
        <v>4.3499999999999997E-3</v>
      </c>
      <c r="DV681">
        <v>3.5459999999999998E-2</v>
      </c>
      <c r="DW681">
        <v>0.17781</v>
      </c>
      <c r="DX681">
        <v>0</v>
      </c>
      <c r="DY681">
        <v>4902.8444499999996</v>
      </c>
      <c r="DZ681">
        <v>37.822890000000001</v>
      </c>
      <c r="EA681">
        <v>33.787770000000002</v>
      </c>
      <c r="EB681">
        <v>28.5626</v>
      </c>
      <c r="EC681">
        <v>0.82350999999999996</v>
      </c>
      <c r="ED681">
        <v>1.13689</v>
      </c>
      <c r="EE681">
        <v>29.499030000000001</v>
      </c>
      <c r="EF681">
        <v>74.030690000000007</v>
      </c>
      <c r="EG681">
        <v>29.727989999999998</v>
      </c>
      <c r="EH681">
        <v>240.69667000000001</v>
      </c>
      <c r="EI681">
        <v>1206.24658</v>
      </c>
      <c r="EJ681">
        <v>0</v>
      </c>
      <c r="EK681">
        <v>25.614764619999999</v>
      </c>
      <c r="EL681">
        <v>1.3022938E-2</v>
      </c>
      <c r="EM681">
        <v>6.2393190000000001E-3</v>
      </c>
      <c r="EN681">
        <v>7.0170789999999999E-3</v>
      </c>
      <c r="EO681">
        <v>0</v>
      </c>
      <c r="EP681">
        <v>0</v>
      </c>
      <c r="EQ681">
        <v>0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49.344654329999997</v>
      </c>
      <c r="EX681">
        <v>2.5659854999999999E-2</v>
      </c>
      <c r="EY681">
        <v>1.2411752E-2</v>
      </c>
      <c r="EZ681">
        <v>1.4138800999999999E-2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0.76648300000000003</v>
      </c>
      <c r="FI681" t="s">
        <v>113</v>
      </c>
      <c r="FJ681" t="s">
        <v>113</v>
      </c>
      <c r="FK681" s="9">
        <v>5003.8412200000002</v>
      </c>
      <c r="FL681" t="s">
        <v>113</v>
      </c>
      <c r="FM681" t="s">
        <v>113</v>
      </c>
    </row>
    <row r="682" spans="116:169">
      <c r="DL682">
        <v>0</v>
      </c>
      <c r="DM682">
        <v>0.73562000000000005</v>
      </c>
      <c r="DN682">
        <v>4.8500000000000001E-3</v>
      </c>
      <c r="DO682">
        <v>5.5300000000000002E-3</v>
      </c>
      <c r="DP682">
        <v>4.8900000000000002E-3</v>
      </c>
      <c r="DQ682">
        <v>1.3999999999999999E-4</v>
      </c>
      <c r="DR682">
        <v>1.7000000000000001E-4</v>
      </c>
      <c r="DS682">
        <v>4.2599999999999999E-3</v>
      </c>
      <c r="DT682">
        <v>1.102E-2</v>
      </c>
      <c r="DU682">
        <v>4.5300000000000002E-3</v>
      </c>
      <c r="DV682">
        <v>3.9890000000000002E-2</v>
      </c>
      <c r="DW682">
        <v>0.18909000000000001</v>
      </c>
      <c r="DX682">
        <v>0</v>
      </c>
      <c r="DY682">
        <v>4776.1423199999999</v>
      </c>
      <c r="DZ682">
        <v>31.674289999999999</v>
      </c>
      <c r="EA682">
        <v>36.254910000000002</v>
      </c>
      <c r="EB682">
        <v>32.187869999999997</v>
      </c>
      <c r="EC682">
        <v>0.89307000000000003</v>
      </c>
      <c r="ED682">
        <v>1.1459900000000001</v>
      </c>
      <c r="EE682">
        <v>28.220459999999999</v>
      </c>
      <c r="EF682">
        <v>71.954570000000004</v>
      </c>
      <c r="EG682">
        <v>30.864879999999999</v>
      </c>
      <c r="EH682">
        <v>270.19569999999999</v>
      </c>
      <c r="EI682">
        <v>1280.27727</v>
      </c>
      <c r="EJ682">
        <v>0</v>
      </c>
      <c r="EK682">
        <v>25.340009340000002</v>
      </c>
      <c r="EL682">
        <v>1.4042661E-2</v>
      </c>
      <c r="EM682">
        <v>6.8894799999999999E-3</v>
      </c>
      <c r="EN682">
        <v>6.8128959999999997E-3</v>
      </c>
      <c r="EO682">
        <v>0</v>
      </c>
      <c r="EP682">
        <v>0</v>
      </c>
      <c r="EQ682">
        <v>0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48.081925939999998</v>
      </c>
      <c r="EX682">
        <v>2.7247296000000001E-2</v>
      </c>
      <c r="EY682">
        <v>1.3497912000000001E-2</v>
      </c>
      <c r="EZ682">
        <v>1.352419E-2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0.75101899999999999</v>
      </c>
      <c r="FI682" t="s">
        <v>113</v>
      </c>
      <c r="FJ682" t="s">
        <v>113</v>
      </c>
      <c r="FK682" s="9">
        <v>4877.1524529999997</v>
      </c>
      <c r="FL682" t="s">
        <v>113</v>
      </c>
      <c r="FM682" t="s">
        <v>113</v>
      </c>
    </row>
    <row r="683" spans="116:169">
      <c r="DL683">
        <v>0</v>
      </c>
      <c r="DM683">
        <v>0.71967999999999999</v>
      </c>
      <c r="DN683">
        <v>5.4200000000000003E-3</v>
      </c>
      <c r="DO683">
        <v>4.7800000000000004E-3</v>
      </c>
      <c r="DP683">
        <v>5.2199999999999998E-3</v>
      </c>
      <c r="DQ683">
        <v>1.2999999999999999E-4</v>
      </c>
      <c r="DR683">
        <v>1.8000000000000001E-4</v>
      </c>
      <c r="DS683">
        <v>4.8199999999999996E-3</v>
      </c>
      <c r="DT683">
        <v>1.078E-2</v>
      </c>
      <c r="DU683">
        <v>4.7000000000000002E-3</v>
      </c>
      <c r="DV683">
        <v>4.4159999999999998E-2</v>
      </c>
      <c r="DW683">
        <v>0.20011999999999999</v>
      </c>
      <c r="DX683">
        <v>0</v>
      </c>
      <c r="DY683">
        <v>4647.7044400000004</v>
      </c>
      <c r="DZ683">
        <v>35.201210000000003</v>
      </c>
      <c r="EA683">
        <v>31.180060000000001</v>
      </c>
      <c r="EB683">
        <v>34.246639999999999</v>
      </c>
      <c r="EC683">
        <v>0.87760000000000005</v>
      </c>
      <c r="ED683">
        <v>1.1558600000000001</v>
      </c>
      <c r="EE683">
        <v>31.743739999999999</v>
      </c>
      <c r="EF683">
        <v>69.973100000000002</v>
      </c>
      <c r="EG683">
        <v>32.010860000000001</v>
      </c>
      <c r="EH683">
        <v>298.41615999999999</v>
      </c>
      <c r="EI683">
        <v>1352.2318299999999</v>
      </c>
      <c r="EJ683">
        <v>0</v>
      </c>
      <c r="EK683">
        <v>25.04043137</v>
      </c>
      <c r="EL683">
        <v>1.3982031000000001E-2</v>
      </c>
      <c r="EM683">
        <v>7.5977170000000004E-3</v>
      </c>
      <c r="EN683">
        <v>7.7924229999999997E-3</v>
      </c>
      <c r="EO683">
        <v>0</v>
      </c>
      <c r="EP683">
        <v>0</v>
      </c>
      <c r="EQ683">
        <v>0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46.795886379999999</v>
      </c>
      <c r="EX683">
        <v>2.6745998999999999E-2</v>
      </c>
      <c r="EY683">
        <v>1.4664091000000001E-2</v>
      </c>
      <c r="EZ683">
        <v>1.5238519000000001E-2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0.73524400000000001</v>
      </c>
      <c r="FI683" t="s">
        <v>113</v>
      </c>
      <c r="FJ683" t="s">
        <v>113</v>
      </c>
      <c r="FK683" s="9">
        <v>4749.2099520000002</v>
      </c>
      <c r="FL683" t="s">
        <v>113</v>
      </c>
      <c r="FM683" t="s">
        <v>113</v>
      </c>
    </row>
    <row r="684" spans="116:169">
      <c r="DL684">
        <v>0</v>
      </c>
      <c r="DM684">
        <v>0.70404999999999995</v>
      </c>
      <c r="DN684">
        <v>5.4200000000000003E-3</v>
      </c>
      <c r="DO684">
        <v>5.2199999999999998E-3</v>
      </c>
      <c r="DP684">
        <v>4.6100000000000004E-3</v>
      </c>
      <c r="DQ684">
        <v>1.2999999999999999E-4</v>
      </c>
      <c r="DR684">
        <v>1.7000000000000001E-4</v>
      </c>
      <c r="DS684">
        <v>5.11E-3</v>
      </c>
      <c r="DT684">
        <v>1.0540000000000001E-2</v>
      </c>
      <c r="DU684">
        <v>4.8799999999999998E-3</v>
      </c>
      <c r="DV684">
        <v>4.8980000000000003E-2</v>
      </c>
      <c r="DW684">
        <v>0.2109</v>
      </c>
      <c r="DX684">
        <v>0</v>
      </c>
      <c r="DY684">
        <v>4522.0207300000002</v>
      </c>
      <c r="DZ684">
        <v>34.985979999999998</v>
      </c>
      <c r="EA684">
        <v>33.842460000000003</v>
      </c>
      <c r="EB684">
        <v>30.091159999999999</v>
      </c>
      <c r="EC684">
        <v>0.86104999999999998</v>
      </c>
      <c r="ED684">
        <v>1.09981</v>
      </c>
      <c r="EE684">
        <v>33.477220000000003</v>
      </c>
      <c r="EF684">
        <v>68.059569999999994</v>
      </c>
      <c r="EG684">
        <v>33.166719999999998</v>
      </c>
      <c r="EH684">
        <v>330.15989000000002</v>
      </c>
      <c r="EI684">
        <v>1422.2049400000001</v>
      </c>
      <c r="EJ684">
        <v>0</v>
      </c>
      <c r="EK684">
        <v>24.742143689999999</v>
      </c>
      <c r="EL684">
        <v>1.4363466E-2</v>
      </c>
      <c r="EM684">
        <v>7.0393829999999998E-3</v>
      </c>
      <c r="EN684">
        <v>8.4158870000000004E-3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45.536271020000001</v>
      </c>
      <c r="EX684">
        <v>2.7054966999999999E-2</v>
      </c>
      <c r="EY684">
        <v>1.3386751000000001E-2</v>
      </c>
      <c r="EZ684">
        <v>1.6211666999999999E-2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0.71942600000000001</v>
      </c>
      <c r="FI684" t="s">
        <v>113</v>
      </c>
      <c r="FJ684" t="s">
        <v>113</v>
      </c>
      <c r="FK684" s="9">
        <v>4621.8013760000003</v>
      </c>
      <c r="FL684" t="s">
        <v>113</v>
      </c>
      <c r="FM684" t="s">
        <v>113</v>
      </c>
    </row>
    <row r="685" spans="116:169">
      <c r="DL685">
        <v>0</v>
      </c>
      <c r="DM685">
        <v>0.68861000000000006</v>
      </c>
      <c r="DN685">
        <v>5.4599999999999996E-3</v>
      </c>
      <c r="DO685">
        <v>5.2100000000000002E-3</v>
      </c>
      <c r="DP685">
        <v>4.96E-3</v>
      </c>
      <c r="DQ685">
        <v>1.2999999999999999E-4</v>
      </c>
      <c r="DR685">
        <v>1.7000000000000001E-4</v>
      </c>
      <c r="DS685">
        <v>4.5599999999999998E-3</v>
      </c>
      <c r="DT685">
        <v>1.031E-2</v>
      </c>
      <c r="DU685">
        <v>5.0499999999999998E-3</v>
      </c>
      <c r="DV685">
        <v>5.4089999999999999E-2</v>
      </c>
      <c r="DW685">
        <v>0.22142999999999999</v>
      </c>
      <c r="DX685">
        <v>0</v>
      </c>
      <c r="DY685">
        <v>4398.4911899999997</v>
      </c>
      <c r="DZ685">
        <v>35.094709999999999</v>
      </c>
      <c r="EA685">
        <v>33.618699999999997</v>
      </c>
      <c r="EB685">
        <v>32.181640000000002</v>
      </c>
      <c r="EC685">
        <v>0.87419000000000002</v>
      </c>
      <c r="ED685">
        <v>1.089</v>
      </c>
      <c r="EE685">
        <v>29.736979999999999</v>
      </c>
      <c r="EF685">
        <v>66.242689999999996</v>
      </c>
      <c r="EG685">
        <v>34.266530000000003</v>
      </c>
      <c r="EH685">
        <v>363.63711999999998</v>
      </c>
      <c r="EI685">
        <v>1490.26451</v>
      </c>
      <c r="EJ685">
        <v>0</v>
      </c>
      <c r="EK685">
        <v>24.44300883</v>
      </c>
      <c r="EL685">
        <v>1.4435131E-2</v>
      </c>
      <c r="EM685">
        <v>7.3136119999999997E-3</v>
      </c>
      <c r="EN685">
        <v>7.508565E-3</v>
      </c>
      <c r="EO685">
        <v>0</v>
      </c>
      <c r="EP685">
        <v>0</v>
      </c>
      <c r="EQ685">
        <v>0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44.298937479999999</v>
      </c>
      <c r="EX685">
        <v>2.6772310000000001E-2</v>
      </c>
      <c r="EY685">
        <v>1.3693881E-2</v>
      </c>
      <c r="EZ685">
        <v>1.4246506000000001E-2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0</v>
      </c>
      <c r="FH685">
        <v>0.70438000000000001</v>
      </c>
      <c r="FI685" t="s">
        <v>113</v>
      </c>
      <c r="FJ685" t="s">
        <v>113</v>
      </c>
      <c r="FK685" s="9">
        <v>4500.2604369999999</v>
      </c>
      <c r="FL685" t="s">
        <v>113</v>
      </c>
      <c r="FM685" t="s">
        <v>113</v>
      </c>
    </row>
    <row r="686" spans="116:169">
      <c r="DL686">
        <v>0</v>
      </c>
      <c r="DM686">
        <v>0.67606999999999995</v>
      </c>
      <c r="DN686">
        <v>4.6100000000000004E-3</v>
      </c>
      <c r="DO686">
        <v>4.7200000000000002E-3</v>
      </c>
      <c r="DP686">
        <v>4.7400000000000003E-3</v>
      </c>
      <c r="DQ686">
        <v>2.5999999999999998E-4</v>
      </c>
      <c r="DR686">
        <v>8.0000000000000007E-5</v>
      </c>
      <c r="DS686">
        <v>4.7400000000000003E-3</v>
      </c>
      <c r="DT686">
        <v>9.1500000000000001E-3</v>
      </c>
      <c r="DU686">
        <v>5.2199999999999998E-3</v>
      </c>
      <c r="DV686">
        <v>5.8650000000000001E-2</v>
      </c>
      <c r="DW686">
        <v>0.23175000000000001</v>
      </c>
      <c r="DX686">
        <v>0</v>
      </c>
      <c r="DY686">
        <v>4294.2291800000003</v>
      </c>
      <c r="DZ686">
        <v>29.470849999999999</v>
      </c>
      <c r="EA686">
        <v>30.32995</v>
      </c>
      <c r="EB686">
        <v>30.59554</v>
      </c>
      <c r="EC686">
        <v>1.6617</v>
      </c>
      <c r="ED686">
        <v>0.52871000000000001</v>
      </c>
      <c r="EE686">
        <v>30.70834</v>
      </c>
      <c r="EF686">
        <v>58.442810000000001</v>
      </c>
      <c r="EG686">
        <v>35.355530000000002</v>
      </c>
      <c r="EH686">
        <v>393.3741</v>
      </c>
      <c r="EI686">
        <v>1556.5072</v>
      </c>
      <c r="EJ686">
        <v>0</v>
      </c>
      <c r="EK686">
        <v>24.250198770000001</v>
      </c>
      <c r="EL686">
        <v>2.5224816000000001E-2</v>
      </c>
      <c r="EM686">
        <v>1.2306805000000001E-2</v>
      </c>
      <c r="EN686">
        <v>5.6100530000000003E-3</v>
      </c>
      <c r="EO686">
        <v>0</v>
      </c>
      <c r="EP686">
        <v>0</v>
      </c>
      <c r="EQ686">
        <v>0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43.275249709999997</v>
      </c>
      <c r="EX686">
        <v>4.5994631000000001E-2</v>
      </c>
      <c r="EY686">
        <v>2.2696280999999999E-2</v>
      </c>
      <c r="EZ686">
        <v>1.048353E-2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0.69041200000000003</v>
      </c>
      <c r="FI686" t="s">
        <v>113</v>
      </c>
      <c r="FJ686" t="s">
        <v>113</v>
      </c>
      <c r="FK686" s="9">
        <v>4386.2872299999999</v>
      </c>
      <c r="FL686" t="s">
        <v>113</v>
      </c>
      <c r="FM686" t="s">
        <v>113</v>
      </c>
    </row>
    <row r="687" spans="116:169">
      <c r="DL687">
        <v>0</v>
      </c>
      <c r="DM687">
        <v>0.66324000000000005</v>
      </c>
      <c r="DN687">
        <v>5.0099999999999997E-3</v>
      </c>
      <c r="DO687">
        <v>4.0600000000000002E-3</v>
      </c>
      <c r="DP687">
        <v>4.3E-3</v>
      </c>
      <c r="DQ687">
        <v>2.4000000000000001E-4</v>
      </c>
      <c r="DR687">
        <v>8.0000000000000007E-5</v>
      </c>
      <c r="DS687">
        <v>4.5300000000000002E-3</v>
      </c>
      <c r="DT687">
        <v>8.9700000000000005E-3</v>
      </c>
      <c r="DU687">
        <v>5.3E-3</v>
      </c>
      <c r="DV687">
        <v>6.3390000000000002E-2</v>
      </c>
      <c r="DW687">
        <v>0.2409</v>
      </c>
      <c r="DX687">
        <v>0</v>
      </c>
      <c r="DY687">
        <v>4188.7156199999999</v>
      </c>
      <c r="DZ687">
        <v>31.790489999999998</v>
      </c>
      <c r="EA687">
        <v>25.893170000000001</v>
      </c>
      <c r="EB687">
        <v>27.602679999999999</v>
      </c>
      <c r="EC687">
        <v>1.5185200000000001</v>
      </c>
      <c r="ED687">
        <v>0.51578999999999997</v>
      </c>
      <c r="EE687">
        <v>29.220510000000001</v>
      </c>
      <c r="EF687">
        <v>56.951230000000002</v>
      </c>
      <c r="EG687">
        <v>35.884250000000002</v>
      </c>
      <c r="EH687">
        <v>424.08244000000002</v>
      </c>
      <c r="EI687">
        <v>1614.95001</v>
      </c>
      <c r="EJ687">
        <v>0</v>
      </c>
      <c r="EK687">
        <v>24.03540315</v>
      </c>
      <c r="EL687">
        <v>2.6954895999999999E-2</v>
      </c>
      <c r="EM687">
        <v>1.1439905E-2</v>
      </c>
      <c r="EN687">
        <v>5.4155610000000002E-3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42.230584120000003</v>
      </c>
      <c r="EX687">
        <v>4.8552405999999999E-2</v>
      </c>
      <c r="EY687">
        <v>2.0777344E-2</v>
      </c>
      <c r="EZ687">
        <v>9.9663909999999998E-3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0.67683499999999996</v>
      </c>
      <c r="FI687" t="s">
        <v>113</v>
      </c>
      <c r="FJ687" t="s">
        <v>113</v>
      </c>
      <c r="FK687" s="9">
        <v>4275.5204839999997</v>
      </c>
      <c r="FL687" t="s">
        <v>113</v>
      </c>
      <c r="FM687" t="s">
        <v>113</v>
      </c>
    </row>
    <row r="688" spans="116:169">
      <c r="DL688">
        <v>0</v>
      </c>
      <c r="DM688">
        <v>0.65034999999999998</v>
      </c>
      <c r="DN688">
        <v>5.2399999999999999E-3</v>
      </c>
      <c r="DO688">
        <v>4.3099999999999996E-3</v>
      </c>
      <c r="DP688">
        <v>3.7299999999999998E-3</v>
      </c>
      <c r="DQ688">
        <v>2.2000000000000001E-4</v>
      </c>
      <c r="DR688">
        <v>8.0000000000000007E-5</v>
      </c>
      <c r="DS688">
        <v>4.1200000000000004E-3</v>
      </c>
      <c r="DT688">
        <v>8.7899999999999992E-3</v>
      </c>
      <c r="DU688">
        <v>5.3800000000000002E-3</v>
      </c>
      <c r="DV688">
        <v>6.7919999999999994E-2</v>
      </c>
      <c r="DW688">
        <v>0.24986</v>
      </c>
      <c r="DX688">
        <v>0</v>
      </c>
      <c r="DY688">
        <v>4083.6062000000002</v>
      </c>
      <c r="DZ688">
        <v>33.0593</v>
      </c>
      <c r="EA688">
        <v>27.33324</v>
      </c>
      <c r="EB688">
        <v>23.825299999999999</v>
      </c>
      <c r="EC688">
        <v>1.3988799999999999</v>
      </c>
      <c r="ED688">
        <v>0.50287999999999999</v>
      </c>
      <c r="EE688">
        <v>26.44539</v>
      </c>
      <c r="EF688">
        <v>55.505809999999997</v>
      </c>
      <c r="EG688">
        <v>36.400039999999997</v>
      </c>
      <c r="EH688">
        <v>453.30295999999998</v>
      </c>
      <c r="EI688">
        <v>1671.9012399999999</v>
      </c>
      <c r="EJ688">
        <v>0</v>
      </c>
      <c r="EK688">
        <v>23.801681160000001</v>
      </c>
      <c r="EL688">
        <v>2.6758726E-2</v>
      </c>
      <c r="EM688">
        <v>1.0079291000000001E-2</v>
      </c>
      <c r="EN688">
        <v>4.9607269999999998E-3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41.170566200000003</v>
      </c>
      <c r="EX688">
        <v>4.7423805999999999E-2</v>
      </c>
      <c r="EY688">
        <v>1.8026942000000001E-2</v>
      </c>
      <c r="EZ688">
        <v>8.9899590000000005E-3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0.66384399999999999</v>
      </c>
      <c r="FI688" t="s">
        <v>113</v>
      </c>
      <c r="FJ688" t="s">
        <v>113</v>
      </c>
      <c r="FK688" s="9">
        <v>4169.2229280000001</v>
      </c>
      <c r="FL688" t="s">
        <v>113</v>
      </c>
      <c r="FM688" t="s">
        <v>113</v>
      </c>
    </row>
    <row r="689" spans="116:169">
      <c r="DL689">
        <v>0</v>
      </c>
      <c r="DM689">
        <v>0.63854999999999995</v>
      </c>
      <c r="DN689">
        <v>4.3800000000000002E-3</v>
      </c>
      <c r="DO689">
        <v>4.4799999999999996E-3</v>
      </c>
      <c r="DP689">
        <v>3.9300000000000003E-3</v>
      </c>
      <c r="DQ689">
        <v>2.2000000000000001E-4</v>
      </c>
      <c r="DR689">
        <v>8.0000000000000007E-5</v>
      </c>
      <c r="DS689">
        <v>3.5899999999999999E-3</v>
      </c>
      <c r="DT689">
        <v>8.6099999999999996E-3</v>
      </c>
      <c r="DU689">
        <v>5.4599999999999996E-3</v>
      </c>
      <c r="DV689">
        <v>7.2040000000000007E-2</v>
      </c>
      <c r="DW689">
        <v>0.25864999999999999</v>
      </c>
      <c r="DX689">
        <v>0</v>
      </c>
      <c r="DY689">
        <v>3985.9584599999998</v>
      </c>
      <c r="DZ689">
        <v>27.529689999999999</v>
      </c>
      <c r="EA689">
        <v>28.268280000000001</v>
      </c>
      <c r="EB689">
        <v>24.95045</v>
      </c>
      <c r="EC689">
        <v>1.3725000000000001</v>
      </c>
      <c r="ED689">
        <v>0.49086999999999997</v>
      </c>
      <c r="EE689">
        <v>22.91067</v>
      </c>
      <c r="EF689">
        <v>54.096550000000001</v>
      </c>
      <c r="EG689">
        <v>36.902920000000002</v>
      </c>
      <c r="EH689">
        <v>479.74833999999998</v>
      </c>
      <c r="EI689">
        <v>1727.40705</v>
      </c>
      <c r="EJ689">
        <v>0</v>
      </c>
      <c r="EK689">
        <v>23.603562320000002</v>
      </c>
      <c r="EL689">
        <v>2.7325777999999998E-2</v>
      </c>
      <c r="EM689">
        <v>1.0222024E-2</v>
      </c>
      <c r="EN689">
        <v>4.3491789999999999E-3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40.190404370000003</v>
      </c>
      <c r="EX689">
        <v>4.7653266E-2</v>
      </c>
      <c r="EY689">
        <v>1.7994599999999999E-2</v>
      </c>
      <c r="EZ689">
        <v>7.7606970000000004E-3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0</v>
      </c>
      <c r="FH689">
        <v>0.65156000000000003</v>
      </c>
      <c r="FI689" t="s">
        <v>113</v>
      </c>
      <c r="FJ689" t="s">
        <v>113</v>
      </c>
      <c r="FK689" s="9">
        <v>4068.079377</v>
      </c>
      <c r="FL689" t="s">
        <v>113</v>
      </c>
      <c r="FM689" t="s">
        <v>113</v>
      </c>
    </row>
    <row r="690" spans="116:169">
      <c r="DL690">
        <v>0</v>
      </c>
      <c r="DM690">
        <v>0.62611000000000006</v>
      </c>
      <c r="DN690">
        <v>5.0200000000000002E-3</v>
      </c>
      <c r="DO690">
        <v>3.8500000000000001E-3</v>
      </c>
      <c r="DP690">
        <v>4.0600000000000002E-3</v>
      </c>
      <c r="DQ690">
        <v>2.2000000000000001E-4</v>
      </c>
      <c r="DR690">
        <v>8.0000000000000007E-5</v>
      </c>
      <c r="DS690">
        <v>3.7799999999999999E-3</v>
      </c>
      <c r="DT690">
        <v>8.4499999999999992E-3</v>
      </c>
      <c r="DU690">
        <v>5.5399999999999998E-3</v>
      </c>
      <c r="DV690">
        <v>7.5630000000000003E-2</v>
      </c>
      <c r="DW690">
        <v>0.26727000000000001</v>
      </c>
      <c r="DX690">
        <v>0</v>
      </c>
      <c r="DY690">
        <v>3884.9862800000001</v>
      </c>
      <c r="DZ690">
        <v>31.354279999999999</v>
      </c>
      <c r="EA690">
        <v>24.13588</v>
      </c>
      <c r="EB690">
        <v>25.611750000000001</v>
      </c>
      <c r="EC690">
        <v>1.35704</v>
      </c>
      <c r="ED690">
        <v>0.47854000000000002</v>
      </c>
      <c r="EE690">
        <v>24.005130000000001</v>
      </c>
      <c r="EF690">
        <v>52.736750000000001</v>
      </c>
      <c r="EG690">
        <v>37.393790000000003</v>
      </c>
      <c r="EH690">
        <v>502.65901000000002</v>
      </c>
      <c r="EI690">
        <v>1781.50361</v>
      </c>
      <c r="EJ690">
        <v>0</v>
      </c>
      <c r="EK690">
        <v>23.372971889999999</v>
      </c>
      <c r="EL690">
        <v>2.5347035E-2</v>
      </c>
      <c r="EM690">
        <v>1.0772656E-2</v>
      </c>
      <c r="EN690">
        <v>4.6259710000000004E-3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39.17281826</v>
      </c>
      <c r="EX690">
        <v>4.3544983000000002E-2</v>
      </c>
      <c r="EY690">
        <v>1.8670089000000001E-2</v>
      </c>
      <c r="EZ690">
        <v>8.1271799999999995E-3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0.63925100000000001</v>
      </c>
      <c r="FI690" t="s">
        <v>113</v>
      </c>
      <c r="FJ690" t="s">
        <v>113</v>
      </c>
      <c r="FK690" s="9">
        <v>3967.4452310000001</v>
      </c>
      <c r="FL690" t="s">
        <v>113</v>
      </c>
      <c r="FM690" t="s">
        <v>113</v>
      </c>
    </row>
    <row r="691" spans="116:169">
      <c r="DL691">
        <v>0</v>
      </c>
      <c r="DM691">
        <v>0.61526000000000003</v>
      </c>
      <c r="DN691">
        <v>3.6900000000000001E-3</v>
      </c>
      <c r="DO691">
        <v>4.2900000000000004E-3</v>
      </c>
      <c r="DP691">
        <v>3.5500000000000002E-3</v>
      </c>
      <c r="DQ691">
        <v>2.1000000000000001E-4</v>
      </c>
      <c r="DR691">
        <v>8.0000000000000007E-5</v>
      </c>
      <c r="DS691">
        <v>3.8700000000000002E-3</v>
      </c>
      <c r="DT691">
        <v>8.3099999999999997E-3</v>
      </c>
      <c r="DU691">
        <v>5.62E-3</v>
      </c>
      <c r="DV691">
        <v>7.9420000000000004E-2</v>
      </c>
      <c r="DW691">
        <v>0.27571000000000001</v>
      </c>
      <c r="DX691">
        <v>0</v>
      </c>
      <c r="DY691">
        <v>3794.5600599999998</v>
      </c>
      <c r="DZ691">
        <v>22.888739999999999</v>
      </c>
      <c r="EA691">
        <v>26.759689999999999</v>
      </c>
      <c r="EB691">
        <v>22.253620000000002</v>
      </c>
      <c r="EC691">
        <v>1.3165</v>
      </c>
      <c r="ED691">
        <v>0.46739000000000003</v>
      </c>
      <c r="EE691">
        <v>24.398289999999999</v>
      </c>
      <c r="EF691">
        <v>51.559989999999999</v>
      </c>
      <c r="EG691">
        <v>37.872329999999998</v>
      </c>
      <c r="EH691">
        <v>526.66413999999997</v>
      </c>
      <c r="EI691">
        <v>1834.24036</v>
      </c>
      <c r="EJ691">
        <v>0</v>
      </c>
      <c r="EK691">
        <v>23.199717849999999</v>
      </c>
      <c r="EL691">
        <v>2.6577111E-2</v>
      </c>
      <c r="EM691">
        <v>9.8332249999999993E-3</v>
      </c>
      <c r="EN691">
        <v>4.8231799999999998E-3</v>
      </c>
      <c r="EO691">
        <v>0</v>
      </c>
      <c r="EP691">
        <v>0</v>
      </c>
      <c r="EQ691">
        <v>0</v>
      </c>
      <c r="ER691">
        <v>0</v>
      </c>
      <c r="ES691">
        <v>0</v>
      </c>
      <c r="ET691">
        <v>0</v>
      </c>
      <c r="EU691">
        <v>0</v>
      </c>
      <c r="EV691">
        <v>0</v>
      </c>
      <c r="EW691">
        <v>38.26832752</v>
      </c>
      <c r="EX691">
        <v>4.4916708E-2</v>
      </c>
      <c r="EY691">
        <v>1.6780956E-2</v>
      </c>
      <c r="EZ691">
        <v>8.3421060000000002E-3</v>
      </c>
      <c r="FA691">
        <v>0</v>
      </c>
      <c r="FB691">
        <v>0</v>
      </c>
      <c r="FC691">
        <v>0</v>
      </c>
      <c r="FD691">
        <v>0</v>
      </c>
      <c r="FE691">
        <v>0</v>
      </c>
      <c r="FF691">
        <v>0</v>
      </c>
      <c r="FG691">
        <v>0</v>
      </c>
      <c r="FH691">
        <v>0.62699899999999997</v>
      </c>
      <c r="FI691" t="s">
        <v>113</v>
      </c>
      <c r="FJ691" t="s">
        <v>113</v>
      </c>
      <c r="FK691" s="9">
        <v>3867.7786059999999</v>
      </c>
      <c r="FL691" t="s">
        <v>113</v>
      </c>
      <c r="FM691" t="s">
        <v>113</v>
      </c>
    </row>
    <row r="692" spans="116:169">
      <c r="DL692">
        <v>0</v>
      </c>
      <c r="DM692">
        <v>0.60550999999999999</v>
      </c>
      <c r="DN692">
        <v>3.4399999999999999E-3</v>
      </c>
      <c r="DO692">
        <v>3.3800000000000002E-3</v>
      </c>
      <c r="DP692">
        <v>3.8600000000000001E-3</v>
      </c>
      <c r="DQ692">
        <v>1.3999999999999999E-4</v>
      </c>
      <c r="DR692">
        <v>4.0000000000000003E-5</v>
      </c>
      <c r="DS692">
        <v>3.5300000000000002E-3</v>
      </c>
      <c r="DT692">
        <v>7.1000000000000004E-3</v>
      </c>
      <c r="DU692">
        <v>5.6899999999999997E-3</v>
      </c>
      <c r="DV692">
        <v>8.3290000000000003E-2</v>
      </c>
      <c r="DW692">
        <v>0.28401999999999999</v>
      </c>
      <c r="DX692">
        <v>0</v>
      </c>
      <c r="DY692">
        <v>3711.4072000000001</v>
      </c>
      <c r="DZ692">
        <v>21.205290000000002</v>
      </c>
      <c r="EA692">
        <v>20.947800000000001</v>
      </c>
      <c r="EB692">
        <v>24.072340000000001</v>
      </c>
      <c r="EC692">
        <v>0.89424999999999999</v>
      </c>
      <c r="ED692">
        <v>0.22323000000000001</v>
      </c>
      <c r="EE692">
        <v>22.145990000000001</v>
      </c>
      <c r="EF692">
        <v>43.777439999999999</v>
      </c>
      <c r="EG692">
        <v>38.33972</v>
      </c>
      <c r="EH692">
        <v>551.06244000000004</v>
      </c>
      <c r="EI692">
        <v>1885.80035</v>
      </c>
      <c r="EJ692">
        <v>0</v>
      </c>
      <c r="EK692">
        <v>23.062189620000002</v>
      </c>
      <c r="EL692">
        <v>2.5860478999999999E-2</v>
      </c>
      <c r="EM692">
        <v>9.2349900000000002E-3</v>
      </c>
      <c r="EN692">
        <v>7.7749230000000004E-3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37.437137370000002</v>
      </c>
      <c r="EX692">
        <v>4.3040980999999999E-2</v>
      </c>
      <c r="EY692">
        <v>1.5502413E-2</v>
      </c>
      <c r="EZ692">
        <v>1.3237451000000001E-2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0</v>
      </c>
      <c r="FH692">
        <v>0.61633099999999996</v>
      </c>
      <c r="FI692" t="s">
        <v>113</v>
      </c>
      <c r="FJ692" t="s">
        <v>113</v>
      </c>
      <c r="FK692" s="9">
        <v>3778.5268839999999</v>
      </c>
      <c r="FL692" t="s">
        <v>113</v>
      </c>
      <c r="FM692" t="s">
        <v>113</v>
      </c>
    </row>
    <row r="693" spans="116:169">
      <c r="DL693">
        <v>0</v>
      </c>
      <c r="DM693">
        <v>0.59541999999999995</v>
      </c>
      <c r="DN693">
        <v>3.6800000000000001E-3</v>
      </c>
      <c r="DO693">
        <v>3.15E-3</v>
      </c>
      <c r="DP693">
        <v>3.13E-3</v>
      </c>
      <c r="DQ693">
        <v>1.2999999999999999E-4</v>
      </c>
      <c r="DR693">
        <v>4.0000000000000003E-5</v>
      </c>
      <c r="DS693">
        <v>3.79E-3</v>
      </c>
      <c r="DT693">
        <v>7.0000000000000001E-3</v>
      </c>
      <c r="DU693">
        <v>5.7299999999999999E-3</v>
      </c>
      <c r="DV693">
        <v>8.6819999999999994E-2</v>
      </c>
      <c r="DW693">
        <v>0.29111999999999999</v>
      </c>
      <c r="DX693">
        <v>0</v>
      </c>
      <c r="DY693">
        <v>3626.71522</v>
      </c>
      <c r="DZ693">
        <v>22.554269999999999</v>
      </c>
      <c r="EA693">
        <v>19.42351</v>
      </c>
      <c r="EB693">
        <v>19.40484</v>
      </c>
      <c r="EC693">
        <v>0.78815999999999997</v>
      </c>
      <c r="ED693">
        <v>0.22076000000000001</v>
      </c>
      <c r="EE693">
        <v>23.598800000000001</v>
      </c>
      <c r="EF693">
        <v>42.890090000000001</v>
      </c>
      <c r="EG693">
        <v>38.562950000000001</v>
      </c>
      <c r="EH693">
        <v>573.20842000000005</v>
      </c>
      <c r="EI693">
        <v>1929.57779</v>
      </c>
      <c r="EJ693">
        <v>0</v>
      </c>
      <c r="EK693">
        <v>22.892809719999999</v>
      </c>
      <c r="EL693">
        <v>2.1958194E-2</v>
      </c>
      <c r="EM693">
        <v>7.9414259999999997E-3</v>
      </c>
      <c r="EN693">
        <v>8.5441149999999997E-3</v>
      </c>
      <c r="EO693">
        <v>0</v>
      </c>
      <c r="EP693">
        <v>0</v>
      </c>
      <c r="EQ693">
        <v>0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36.56744716</v>
      </c>
      <c r="EX693">
        <v>3.5931868999999998E-2</v>
      </c>
      <c r="EY693">
        <v>1.3126663E-2</v>
      </c>
      <c r="EZ693">
        <v>1.4318628999999999E-2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0</v>
      </c>
      <c r="FH693">
        <v>0.60551100000000002</v>
      </c>
      <c r="FI693" t="s">
        <v>113</v>
      </c>
      <c r="FJ693" t="s">
        <v>113</v>
      </c>
      <c r="FK693" s="9">
        <v>3688.885988</v>
      </c>
      <c r="FL693" t="s">
        <v>113</v>
      </c>
      <c r="FM693" t="s">
        <v>113</v>
      </c>
    </row>
    <row r="694" spans="116:169">
      <c r="DL694">
        <v>0</v>
      </c>
      <c r="DM694">
        <v>0.58601999999999999</v>
      </c>
      <c r="DN694">
        <v>3.15E-3</v>
      </c>
      <c r="DO694">
        <v>3.3E-3</v>
      </c>
      <c r="DP694">
        <v>2.9099999999999998E-3</v>
      </c>
      <c r="DQ694">
        <v>1.2E-4</v>
      </c>
      <c r="DR694">
        <v>3.0000000000000001E-5</v>
      </c>
      <c r="DS694">
        <v>3.0999999999999999E-3</v>
      </c>
      <c r="DT694">
        <v>6.8700000000000002E-3</v>
      </c>
      <c r="DU694">
        <v>5.7600000000000004E-3</v>
      </c>
      <c r="DV694">
        <v>9.0609999999999996E-2</v>
      </c>
      <c r="DW694">
        <v>0.29812</v>
      </c>
      <c r="DX694">
        <v>0</v>
      </c>
      <c r="DY694">
        <v>3546.7878300000002</v>
      </c>
      <c r="DZ694">
        <v>19.15793</v>
      </c>
      <c r="EA694">
        <v>20.21283</v>
      </c>
      <c r="EB694">
        <v>17.949760000000001</v>
      </c>
      <c r="EC694">
        <v>0.75782000000000005</v>
      </c>
      <c r="ED694">
        <v>0.21095</v>
      </c>
      <c r="EE694">
        <v>19.160080000000001</v>
      </c>
      <c r="EF694">
        <v>41.858460000000001</v>
      </c>
      <c r="EG694">
        <v>38.783709999999999</v>
      </c>
      <c r="EH694">
        <v>596.80722000000003</v>
      </c>
      <c r="EI694">
        <v>1972.4678899999999</v>
      </c>
      <c r="EJ694">
        <v>0</v>
      </c>
      <c r="EK694">
        <v>22.75438248</v>
      </c>
      <c r="EL694">
        <v>2.1728686000000001E-2</v>
      </c>
      <c r="EM694">
        <v>7.2195030000000004E-3</v>
      </c>
      <c r="EN694">
        <v>7.0017350000000003E-3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0</v>
      </c>
      <c r="EU694">
        <v>0</v>
      </c>
      <c r="EV694">
        <v>0</v>
      </c>
      <c r="EW694">
        <v>35.76148422</v>
      </c>
      <c r="EX694">
        <v>3.4962722000000002E-2</v>
      </c>
      <c r="EY694">
        <v>1.1741387000000001E-2</v>
      </c>
      <c r="EZ694">
        <v>1.1548487E-2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0.59550899999999996</v>
      </c>
      <c r="FI694" t="s">
        <v>113</v>
      </c>
      <c r="FJ694" t="s">
        <v>113</v>
      </c>
      <c r="FK694" s="9">
        <v>3604.866168</v>
      </c>
      <c r="FL694" t="s">
        <v>113</v>
      </c>
      <c r="FM694" t="s">
        <v>113</v>
      </c>
    </row>
    <row r="695" spans="116:169">
      <c r="DL695">
        <v>0</v>
      </c>
      <c r="DM695">
        <v>0.57628999999999997</v>
      </c>
      <c r="DN695">
        <v>3.47E-3</v>
      </c>
      <c r="DO695">
        <v>2.9199999999999999E-3</v>
      </c>
      <c r="DP695">
        <v>3.0000000000000001E-3</v>
      </c>
      <c r="DQ695">
        <v>1.2E-4</v>
      </c>
      <c r="DR695">
        <v>3.0000000000000001E-5</v>
      </c>
      <c r="DS695">
        <v>2.9199999999999999E-3</v>
      </c>
      <c r="DT695">
        <v>6.7499999999999999E-3</v>
      </c>
      <c r="DU695">
        <v>5.7999999999999996E-3</v>
      </c>
      <c r="DV695">
        <v>9.3700000000000006E-2</v>
      </c>
      <c r="DW695">
        <v>0.30498999999999998</v>
      </c>
      <c r="DX695">
        <v>0</v>
      </c>
      <c r="DY695">
        <v>3465.3410600000002</v>
      </c>
      <c r="DZ695">
        <v>21.021789999999999</v>
      </c>
      <c r="EA695">
        <v>17.74427</v>
      </c>
      <c r="EB695">
        <v>18.35538</v>
      </c>
      <c r="EC695">
        <v>0.72580999999999996</v>
      </c>
      <c r="ED695">
        <v>0.19991999999999999</v>
      </c>
      <c r="EE695">
        <v>17.976430000000001</v>
      </c>
      <c r="EF695">
        <v>40.869500000000002</v>
      </c>
      <c r="EG695">
        <v>38.994660000000003</v>
      </c>
      <c r="EH695">
        <v>615.96729000000005</v>
      </c>
      <c r="EI695">
        <v>2014.3263400000001</v>
      </c>
      <c r="EJ695">
        <v>0</v>
      </c>
      <c r="EK695">
        <v>22.597695359999999</v>
      </c>
      <c r="EL695">
        <v>2.0307265000000001E-2</v>
      </c>
      <c r="EM695">
        <v>7.4280780000000003E-3</v>
      </c>
      <c r="EN695">
        <v>6.5823640000000003E-3</v>
      </c>
      <c r="EO695">
        <v>0</v>
      </c>
      <c r="EP695">
        <v>0</v>
      </c>
      <c r="EQ695">
        <v>0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34.940261360000001</v>
      </c>
      <c r="EX695">
        <v>3.2166263E-2</v>
      </c>
      <c r="EY695">
        <v>1.1885588000000001E-2</v>
      </c>
      <c r="EZ695">
        <v>1.0684265E-2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0.58580100000000002</v>
      </c>
      <c r="FI695" t="s">
        <v>113</v>
      </c>
      <c r="FJ695" t="s">
        <v>113</v>
      </c>
      <c r="FK695" s="9">
        <v>3523.1882999999998</v>
      </c>
      <c r="FL695" t="s">
        <v>113</v>
      </c>
      <c r="FM695" t="s">
        <v>113</v>
      </c>
    </row>
    <row r="696" spans="116:169">
      <c r="DL696">
        <v>0</v>
      </c>
      <c r="DM696">
        <v>0.56669999999999998</v>
      </c>
      <c r="DN696">
        <v>3.5000000000000001E-3</v>
      </c>
      <c r="DO696">
        <v>3.13E-3</v>
      </c>
      <c r="DP696">
        <v>2.7100000000000002E-3</v>
      </c>
      <c r="DQ696">
        <v>1.2E-4</v>
      </c>
      <c r="DR696">
        <v>3.0000000000000001E-5</v>
      </c>
      <c r="DS696">
        <v>2.98E-3</v>
      </c>
      <c r="DT696">
        <v>6.6400000000000001E-3</v>
      </c>
      <c r="DU696">
        <v>5.8300000000000001E-3</v>
      </c>
      <c r="DV696">
        <v>9.6629999999999994E-2</v>
      </c>
      <c r="DW696">
        <v>0.31174000000000002</v>
      </c>
      <c r="DX696">
        <v>0</v>
      </c>
      <c r="DY696">
        <v>3385.2760899999998</v>
      </c>
      <c r="DZ696">
        <v>21.031199999999998</v>
      </c>
      <c r="EA696">
        <v>18.895109999999999</v>
      </c>
      <c r="EB696">
        <v>16.458279999999998</v>
      </c>
      <c r="EC696">
        <v>0.70484000000000002</v>
      </c>
      <c r="ED696">
        <v>0.20030999999999999</v>
      </c>
      <c r="EE696">
        <v>18.226600000000001</v>
      </c>
      <c r="EF696">
        <v>39.917059999999999</v>
      </c>
      <c r="EG696">
        <v>39.194580000000002</v>
      </c>
      <c r="EH696">
        <v>633.94372999999996</v>
      </c>
      <c r="EI696">
        <v>2055.1958500000001</v>
      </c>
      <c r="EJ696">
        <v>0</v>
      </c>
      <c r="EK696">
        <v>22.444307909999999</v>
      </c>
      <c r="EL696">
        <v>2.0796597E-2</v>
      </c>
      <c r="EM696">
        <v>6.8712219999999997E-3</v>
      </c>
      <c r="EN696">
        <v>6.8399400000000001E-3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34.137738970000001</v>
      </c>
      <c r="EX696">
        <v>3.2393598000000003E-2</v>
      </c>
      <c r="EY696">
        <v>1.0820237999999999E-2</v>
      </c>
      <c r="EZ696">
        <v>1.0924853E-2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0.57614799999999999</v>
      </c>
      <c r="FI696" t="s">
        <v>113</v>
      </c>
      <c r="FJ696" t="s">
        <v>113</v>
      </c>
      <c r="FK696" s="9">
        <v>3442.3655210000002</v>
      </c>
      <c r="FL696" t="s">
        <v>113</v>
      </c>
      <c r="FM696" t="s">
        <v>113</v>
      </c>
    </row>
    <row r="697" spans="116:169">
      <c r="DL697">
        <v>0</v>
      </c>
      <c r="DM697">
        <v>0.55718999999999996</v>
      </c>
      <c r="DN697">
        <v>3.5500000000000002E-3</v>
      </c>
      <c r="DO697">
        <v>3.14E-3</v>
      </c>
      <c r="DP697">
        <v>2.8600000000000001E-3</v>
      </c>
      <c r="DQ697">
        <v>1.2E-4</v>
      </c>
      <c r="DR697">
        <v>3.0000000000000001E-5</v>
      </c>
      <c r="DS697">
        <v>2.7299999999999998E-3</v>
      </c>
      <c r="DT697">
        <v>6.5300000000000002E-3</v>
      </c>
      <c r="DU697">
        <v>5.8599999999999998E-3</v>
      </c>
      <c r="DV697">
        <v>9.9610000000000004E-2</v>
      </c>
      <c r="DW697">
        <v>0.31838</v>
      </c>
      <c r="DX697">
        <v>0</v>
      </c>
      <c r="DY697">
        <v>3306.22156</v>
      </c>
      <c r="DZ697">
        <v>21.185179999999999</v>
      </c>
      <c r="EA697">
        <v>18.87105</v>
      </c>
      <c r="EB697">
        <v>17.274080000000001</v>
      </c>
      <c r="EC697">
        <v>0.71292999999999995</v>
      </c>
      <c r="ED697">
        <v>0.19367000000000001</v>
      </c>
      <c r="EE697">
        <v>16.571629999999999</v>
      </c>
      <c r="EF697">
        <v>39.011609999999997</v>
      </c>
      <c r="EG697">
        <v>39.394889999999997</v>
      </c>
      <c r="EH697">
        <v>652.17031999999995</v>
      </c>
      <c r="EI697">
        <v>2095.1129000000001</v>
      </c>
      <c r="EJ697">
        <v>0</v>
      </c>
      <c r="EK697">
        <v>22.289230830000001</v>
      </c>
      <c r="EL697">
        <v>2.1211008E-2</v>
      </c>
      <c r="EM697">
        <v>7.1431209999999997E-3</v>
      </c>
      <c r="EN697">
        <v>6.2344810000000001E-3</v>
      </c>
      <c r="EO697">
        <v>0</v>
      </c>
      <c r="EP697">
        <v>0</v>
      </c>
      <c r="EQ697">
        <v>0</v>
      </c>
      <c r="ER697">
        <v>0</v>
      </c>
      <c r="ES697">
        <v>0</v>
      </c>
      <c r="ET697">
        <v>0</v>
      </c>
      <c r="EU697">
        <v>0</v>
      </c>
      <c r="EV697">
        <v>0</v>
      </c>
      <c r="EW697">
        <v>33.346004430000001</v>
      </c>
      <c r="EX697">
        <v>3.2497871999999997E-2</v>
      </c>
      <c r="EY697">
        <v>1.1063672E-2</v>
      </c>
      <c r="EZ697">
        <v>9.7976190000000005E-3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0</v>
      </c>
      <c r="FG697">
        <v>0</v>
      </c>
      <c r="FH697">
        <v>0.56685700000000006</v>
      </c>
      <c r="FI697" t="s">
        <v>113</v>
      </c>
      <c r="FJ697" t="s">
        <v>113</v>
      </c>
      <c r="FK697" s="9">
        <v>3364.264799</v>
      </c>
      <c r="FL697" t="s">
        <v>113</v>
      </c>
      <c r="FM697" t="s">
        <v>113</v>
      </c>
    </row>
    <row r="698" spans="116:169">
      <c r="DL698">
        <v>0</v>
      </c>
      <c r="DM698">
        <v>0.54788000000000003</v>
      </c>
      <c r="DN698">
        <v>3.48E-3</v>
      </c>
      <c r="DO698">
        <v>3.1700000000000001E-3</v>
      </c>
      <c r="DP698">
        <v>2.8800000000000002E-3</v>
      </c>
      <c r="DQ698">
        <v>1.2E-4</v>
      </c>
      <c r="DR698">
        <v>3.0000000000000001E-5</v>
      </c>
      <c r="DS698">
        <v>2.8600000000000001E-3</v>
      </c>
      <c r="DT698">
        <v>6.43E-3</v>
      </c>
      <c r="DU698">
        <v>5.8999999999999999E-3</v>
      </c>
      <c r="DV698">
        <v>0.10234</v>
      </c>
      <c r="DW698">
        <v>0.32490999999999998</v>
      </c>
      <c r="DX698">
        <v>0</v>
      </c>
      <c r="DY698">
        <v>3228.8591200000001</v>
      </c>
      <c r="DZ698">
        <v>20.662040000000001</v>
      </c>
      <c r="EA698">
        <v>18.918230000000001</v>
      </c>
      <c r="EB698">
        <v>17.306170000000002</v>
      </c>
      <c r="EC698">
        <v>0.71414</v>
      </c>
      <c r="ED698">
        <v>0.19234999999999999</v>
      </c>
      <c r="EE698">
        <v>17.283480000000001</v>
      </c>
      <c r="EF698">
        <v>38.156010000000002</v>
      </c>
      <c r="EG698">
        <v>39.588560000000001</v>
      </c>
      <c r="EH698">
        <v>668.74194999999997</v>
      </c>
      <c r="EI698">
        <v>2134.1245100000001</v>
      </c>
      <c r="EJ698">
        <v>0</v>
      </c>
      <c r="EK698">
        <v>22.137539960000002</v>
      </c>
      <c r="EL698">
        <v>2.1742383000000001E-2</v>
      </c>
      <c r="EM698">
        <v>7.3327949999999996E-3</v>
      </c>
      <c r="EN698">
        <v>6.6506780000000001E-3</v>
      </c>
      <c r="EO698">
        <v>0</v>
      </c>
      <c r="EP698">
        <v>0</v>
      </c>
      <c r="EQ698">
        <v>0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32.572505479999997</v>
      </c>
      <c r="EX698">
        <v>3.2768393E-2</v>
      </c>
      <c r="EY698">
        <v>1.1173341E-2</v>
      </c>
      <c r="EZ698">
        <v>1.028249E-2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0</v>
      </c>
      <c r="FH698">
        <v>0.557531</v>
      </c>
      <c r="FI698" t="s">
        <v>113</v>
      </c>
      <c r="FJ698" t="s">
        <v>113</v>
      </c>
      <c r="FK698" s="9">
        <v>3286.4596959999999</v>
      </c>
      <c r="FL698" t="s">
        <v>113</v>
      </c>
      <c r="FM698" t="s">
        <v>113</v>
      </c>
    </row>
    <row r="699" spans="116:169">
      <c r="DL699">
        <v>0</v>
      </c>
      <c r="DM699">
        <v>0.53832999999999998</v>
      </c>
      <c r="DN699">
        <v>3.81E-3</v>
      </c>
      <c r="DO699">
        <v>3.1199999999999999E-3</v>
      </c>
      <c r="DP699">
        <v>2.8999999999999998E-3</v>
      </c>
      <c r="DQ699">
        <v>1.2E-4</v>
      </c>
      <c r="DR699">
        <v>3.0000000000000001E-5</v>
      </c>
      <c r="DS699">
        <v>2.8999999999999998E-3</v>
      </c>
      <c r="DT699">
        <v>6.3099999999999996E-3</v>
      </c>
      <c r="DU699">
        <v>5.9300000000000004E-3</v>
      </c>
      <c r="DV699">
        <v>0.1052</v>
      </c>
      <c r="DW699">
        <v>0.33134000000000002</v>
      </c>
      <c r="DX699">
        <v>0</v>
      </c>
      <c r="DY699">
        <v>3150.6982899999998</v>
      </c>
      <c r="DZ699">
        <v>22.460170000000002</v>
      </c>
      <c r="EA699">
        <v>18.479220000000002</v>
      </c>
      <c r="EB699">
        <v>17.320930000000001</v>
      </c>
      <c r="EC699">
        <v>0.70638999999999996</v>
      </c>
      <c r="ED699">
        <v>0.18853</v>
      </c>
      <c r="EE699">
        <v>17.39648</v>
      </c>
      <c r="EF699">
        <v>37.203360000000004</v>
      </c>
      <c r="EG699">
        <v>39.780909999999999</v>
      </c>
      <c r="EH699">
        <v>686.02543000000003</v>
      </c>
      <c r="EI699">
        <v>2172.2805199999998</v>
      </c>
      <c r="EJ699">
        <v>0</v>
      </c>
      <c r="EK699">
        <v>21.97024708</v>
      </c>
      <c r="EL699">
        <v>2.1843985999999999E-2</v>
      </c>
      <c r="EM699">
        <v>7.4723569999999998E-3</v>
      </c>
      <c r="EN699">
        <v>6.7733669999999998E-3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31.789256479999999</v>
      </c>
      <c r="EX699">
        <v>3.2383071999999999E-2</v>
      </c>
      <c r="EY699">
        <v>1.1199423E-2</v>
      </c>
      <c r="EZ699">
        <v>1.0301569999999999E-2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0.54828500000000002</v>
      </c>
      <c r="FI699" t="s">
        <v>113</v>
      </c>
      <c r="FJ699" t="s">
        <v>113</v>
      </c>
      <c r="FK699" s="9">
        <v>3209.6649940000002</v>
      </c>
      <c r="FL699" t="s">
        <v>113</v>
      </c>
      <c r="FM699" t="s">
        <v>113</v>
      </c>
    </row>
    <row r="700" spans="116:169">
      <c r="DL700">
        <v>0</v>
      </c>
      <c r="DM700">
        <v>0.52878000000000003</v>
      </c>
      <c r="DN700">
        <v>4.0099999999999997E-3</v>
      </c>
      <c r="DO700">
        <v>3.3400000000000001E-3</v>
      </c>
      <c r="DP700">
        <v>2.8800000000000002E-3</v>
      </c>
      <c r="DQ700">
        <v>1.2E-4</v>
      </c>
      <c r="DR700">
        <v>3.0000000000000001E-5</v>
      </c>
      <c r="DS700">
        <v>2.9299999999999999E-3</v>
      </c>
      <c r="DT700">
        <v>6.1999999999999998E-3</v>
      </c>
      <c r="DU700">
        <v>5.96E-3</v>
      </c>
      <c r="DV700">
        <v>0.1081</v>
      </c>
      <c r="DW700">
        <v>0.33765000000000001</v>
      </c>
      <c r="DX700">
        <v>0</v>
      </c>
      <c r="DY700">
        <v>3073.0421000000001</v>
      </c>
      <c r="DZ700">
        <v>23.447340000000001</v>
      </c>
      <c r="EA700">
        <v>19.67426</v>
      </c>
      <c r="EB700">
        <v>17.039480000000001</v>
      </c>
      <c r="EC700">
        <v>0.71540999999999999</v>
      </c>
      <c r="ED700">
        <v>0.18817999999999999</v>
      </c>
      <c r="EE700">
        <v>17.427869999999999</v>
      </c>
      <c r="EF700">
        <v>36.294159999999998</v>
      </c>
      <c r="EG700">
        <v>39.969439999999999</v>
      </c>
      <c r="EH700">
        <v>703.42191000000003</v>
      </c>
      <c r="EI700">
        <v>2209.4838800000002</v>
      </c>
      <c r="EJ700">
        <v>0</v>
      </c>
      <c r="EK700">
        <v>21.798799509999998</v>
      </c>
      <c r="EL700">
        <v>2.3034956999999998E-2</v>
      </c>
      <c r="EM700">
        <v>7.4630089999999996E-3</v>
      </c>
      <c r="EN700">
        <v>6.8920980000000001E-3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31.013581630000001</v>
      </c>
      <c r="EX700">
        <v>3.3570656999999997E-2</v>
      </c>
      <c r="EY700">
        <v>1.100132E-2</v>
      </c>
      <c r="EZ700">
        <v>1.0310267E-2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0.53912599999999999</v>
      </c>
      <c r="FI700" t="s">
        <v>113</v>
      </c>
      <c r="FJ700" t="s">
        <v>113</v>
      </c>
      <c r="FK700" s="9">
        <v>3133.9185910000001</v>
      </c>
      <c r="FL700" t="s">
        <v>113</v>
      </c>
      <c r="FM700" t="s">
        <v>113</v>
      </c>
    </row>
    <row r="701" spans="116:169">
      <c r="DL701">
        <v>0</v>
      </c>
      <c r="DM701">
        <v>0.52007000000000003</v>
      </c>
      <c r="DN701">
        <v>3.3700000000000002E-3</v>
      </c>
      <c r="DO701">
        <v>3.48E-3</v>
      </c>
      <c r="DP701">
        <v>3.0599999999999998E-3</v>
      </c>
      <c r="DQ701">
        <v>1.2999999999999999E-4</v>
      </c>
      <c r="DR701">
        <v>3.0000000000000001E-5</v>
      </c>
      <c r="DS701">
        <v>2.8800000000000002E-3</v>
      </c>
      <c r="DT701">
        <v>6.0899999999999999E-3</v>
      </c>
      <c r="DU701">
        <v>5.9899999999999997E-3</v>
      </c>
      <c r="DV701">
        <v>0.11103</v>
      </c>
      <c r="DW701">
        <v>0.34386</v>
      </c>
      <c r="DX701">
        <v>0</v>
      </c>
      <c r="DY701">
        <v>3000.8508900000002</v>
      </c>
      <c r="DZ701">
        <v>19.59797</v>
      </c>
      <c r="EA701">
        <v>20.367380000000001</v>
      </c>
      <c r="EB701">
        <v>18.02807</v>
      </c>
      <c r="EC701">
        <v>0.74078999999999995</v>
      </c>
      <c r="ED701">
        <v>0.18628</v>
      </c>
      <c r="EE701">
        <v>17.052140000000001</v>
      </c>
      <c r="EF701">
        <v>35.39808</v>
      </c>
      <c r="EG701">
        <v>40.157620000000001</v>
      </c>
      <c r="EH701">
        <v>720.84978000000001</v>
      </c>
      <c r="EI701">
        <v>2245.7780400000001</v>
      </c>
      <c r="EJ701">
        <v>0</v>
      </c>
      <c r="EK701">
        <v>21.65778268</v>
      </c>
      <c r="EL701">
        <v>2.4359707000000001E-2</v>
      </c>
      <c r="EM701">
        <v>7.9368449999999997E-3</v>
      </c>
      <c r="EN701">
        <v>6.8942919999999998E-3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30.293995280000001</v>
      </c>
      <c r="EX701">
        <v>3.4904914000000002E-2</v>
      </c>
      <c r="EY701">
        <v>1.1504215E-2</v>
      </c>
      <c r="EZ701">
        <v>1.0143315E-2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0.53012099999999995</v>
      </c>
      <c r="FI701" t="s">
        <v>113</v>
      </c>
      <c r="FJ701" t="s">
        <v>113</v>
      </c>
      <c r="FK701" s="9">
        <v>3059.5851120000002</v>
      </c>
      <c r="FL701" t="s">
        <v>113</v>
      </c>
      <c r="FM701" t="s">
        <v>113</v>
      </c>
    </row>
    <row r="702" spans="116:169">
      <c r="DL702">
        <v>0</v>
      </c>
      <c r="DM702">
        <v>0.51085000000000003</v>
      </c>
      <c r="DN702">
        <v>3.8700000000000002E-3</v>
      </c>
      <c r="DO702">
        <v>3.0300000000000001E-3</v>
      </c>
      <c r="DP702">
        <v>3.16E-3</v>
      </c>
      <c r="DQ702">
        <v>1.2E-4</v>
      </c>
      <c r="DR702">
        <v>3.0000000000000001E-5</v>
      </c>
      <c r="DS702">
        <v>3.0799999999999998E-3</v>
      </c>
      <c r="DT702">
        <v>5.9800000000000001E-3</v>
      </c>
      <c r="DU702">
        <v>6.0200000000000002E-3</v>
      </c>
      <c r="DV702">
        <v>0.11391</v>
      </c>
      <c r="DW702">
        <v>0.34994999999999998</v>
      </c>
      <c r="DX702">
        <v>0</v>
      </c>
      <c r="DY702">
        <v>2926.1671999999999</v>
      </c>
      <c r="DZ702">
        <v>22.307320000000001</v>
      </c>
      <c r="EA702">
        <v>17.594999999999999</v>
      </c>
      <c r="EB702">
        <v>18.48142</v>
      </c>
      <c r="EC702">
        <v>0.71182999999999996</v>
      </c>
      <c r="ED702">
        <v>0.17937</v>
      </c>
      <c r="EE702">
        <v>18.110019999999999</v>
      </c>
      <c r="EF702">
        <v>34.509050000000002</v>
      </c>
      <c r="EG702">
        <v>40.343899999999998</v>
      </c>
      <c r="EH702">
        <v>737.90192000000002</v>
      </c>
      <c r="EI702">
        <v>2281.1761299999998</v>
      </c>
      <c r="EJ702">
        <v>0</v>
      </c>
      <c r="EK702">
        <v>21.485069970000001</v>
      </c>
      <c r="EL702">
        <v>2.3008599000000001E-2</v>
      </c>
      <c r="EM702">
        <v>8.3957979999999995E-3</v>
      </c>
      <c r="EN702">
        <v>7.4170310000000001E-3</v>
      </c>
      <c r="EO702">
        <v>0</v>
      </c>
      <c r="EP702">
        <v>0</v>
      </c>
      <c r="EQ702">
        <v>0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29.542599620000001</v>
      </c>
      <c r="EX702">
        <v>3.2442739999999998E-2</v>
      </c>
      <c r="EY702">
        <v>1.1966381E-2</v>
      </c>
      <c r="EZ702">
        <v>1.0731071999999999E-2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0.52102800000000005</v>
      </c>
      <c r="FI702" t="s">
        <v>113</v>
      </c>
      <c r="FJ702" t="s">
        <v>113</v>
      </c>
      <c r="FK702" s="9">
        <v>2985.26278</v>
      </c>
      <c r="FL702" t="s">
        <v>113</v>
      </c>
      <c r="FM702" t="s">
        <v>113</v>
      </c>
    </row>
    <row r="703" spans="116:169">
      <c r="DL703">
        <v>0</v>
      </c>
      <c r="DM703">
        <v>0.50285000000000002</v>
      </c>
      <c r="DN703">
        <v>2.8500000000000001E-3</v>
      </c>
      <c r="DO703">
        <v>3.3600000000000001E-3</v>
      </c>
      <c r="DP703">
        <v>2.82E-3</v>
      </c>
      <c r="DQ703">
        <v>1.2E-4</v>
      </c>
      <c r="DR703">
        <v>3.0000000000000001E-5</v>
      </c>
      <c r="DS703">
        <v>3.0999999999999999E-3</v>
      </c>
      <c r="DT703">
        <v>5.8900000000000003E-3</v>
      </c>
      <c r="DU703">
        <v>6.0600000000000003E-3</v>
      </c>
      <c r="DV703">
        <v>0.11699</v>
      </c>
      <c r="DW703">
        <v>0.35593000000000002</v>
      </c>
      <c r="DX703">
        <v>0</v>
      </c>
      <c r="DY703">
        <v>2859.0395800000001</v>
      </c>
      <c r="DZ703">
        <v>16.341270000000002</v>
      </c>
      <c r="EA703">
        <v>19.346869999999999</v>
      </c>
      <c r="EB703">
        <v>16.377600000000001</v>
      </c>
      <c r="EC703">
        <v>0.69567999999999997</v>
      </c>
      <c r="ED703">
        <v>0.18163000000000001</v>
      </c>
      <c r="EE703">
        <v>18.12067</v>
      </c>
      <c r="EF703">
        <v>33.758670000000002</v>
      </c>
      <c r="EG703">
        <v>40.523269999999997</v>
      </c>
      <c r="EH703">
        <v>756.01193999999998</v>
      </c>
      <c r="EI703">
        <v>2315.6851799999999</v>
      </c>
      <c r="EJ703">
        <v>0</v>
      </c>
      <c r="EK703">
        <v>21.361390830000001</v>
      </c>
      <c r="EL703">
        <v>2.4001347999999999E-2</v>
      </c>
      <c r="EM703">
        <v>7.6834449999999997E-3</v>
      </c>
      <c r="EN703">
        <v>7.73218E-3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28.870643659999999</v>
      </c>
      <c r="EX703">
        <v>3.3248303999999999E-2</v>
      </c>
      <c r="EY703">
        <v>1.0769558E-2</v>
      </c>
      <c r="EZ703">
        <v>1.099987E-2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0.51199899999999998</v>
      </c>
      <c r="FI703" t="s">
        <v>113</v>
      </c>
      <c r="FJ703" t="s">
        <v>113</v>
      </c>
      <c r="FK703" s="9">
        <v>2911.800999</v>
      </c>
      <c r="FL703" t="s">
        <v>113</v>
      </c>
      <c r="FM703" t="s">
        <v>113</v>
      </c>
    </row>
    <row r="704" spans="116:169">
      <c r="DL704">
        <v>0</v>
      </c>
      <c r="DM704">
        <v>0.49437999999999999</v>
      </c>
      <c r="DN704">
        <v>2.2599999999999999E-3</v>
      </c>
      <c r="DO704">
        <v>2.7299999999999998E-3</v>
      </c>
      <c r="DP704">
        <v>2.9099999999999998E-3</v>
      </c>
      <c r="DQ704">
        <v>5.0000000000000002E-5</v>
      </c>
      <c r="DR704">
        <v>6.0000000000000002E-5</v>
      </c>
      <c r="DS704">
        <v>2.81E-3</v>
      </c>
      <c r="DT704">
        <v>6.7999999999999996E-3</v>
      </c>
      <c r="DU704">
        <v>6.0899999999999999E-3</v>
      </c>
      <c r="DV704">
        <v>0.12009</v>
      </c>
      <c r="DW704">
        <v>0.36181999999999997</v>
      </c>
      <c r="DX704">
        <v>0</v>
      </c>
      <c r="DY704">
        <v>2789.7417500000001</v>
      </c>
      <c r="DZ704">
        <v>12.864330000000001</v>
      </c>
      <c r="EA704">
        <v>15.61538</v>
      </c>
      <c r="EB704">
        <v>16.761009999999999</v>
      </c>
      <c r="EC704">
        <v>0.30436000000000002</v>
      </c>
      <c r="ED704">
        <v>0.31775999999999999</v>
      </c>
      <c r="EE704">
        <v>16.281020000000002</v>
      </c>
      <c r="EF704">
        <v>38.667999999999999</v>
      </c>
      <c r="EG704">
        <v>40.704900000000002</v>
      </c>
      <c r="EH704">
        <v>774.13261</v>
      </c>
      <c r="EI704">
        <v>2349.4438500000001</v>
      </c>
      <c r="EJ704">
        <v>0</v>
      </c>
      <c r="EK704">
        <v>21.207184890000001</v>
      </c>
      <c r="EL704">
        <v>2.0939466E-2</v>
      </c>
      <c r="EM704">
        <v>1.3744592999999999E-2</v>
      </c>
      <c r="EN704">
        <v>5.5153210000000001E-3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28.168704590000001</v>
      </c>
      <c r="EX704">
        <v>2.8553851000000002E-2</v>
      </c>
      <c r="EY704">
        <v>1.8940068000000001E-2</v>
      </c>
      <c r="EZ704">
        <v>7.7139640000000002E-3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0.50233399999999995</v>
      </c>
      <c r="FI704" t="s">
        <v>113</v>
      </c>
      <c r="FJ704" t="s">
        <v>113</v>
      </c>
      <c r="FK704" s="9">
        <v>2835.2868250000001</v>
      </c>
      <c r="FL704" t="s">
        <v>113</v>
      </c>
      <c r="FM704" t="s">
        <v>113</v>
      </c>
    </row>
    <row r="705" spans="116:169">
      <c r="DL705">
        <v>0</v>
      </c>
      <c r="DM705">
        <v>0.48563000000000001</v>
      </c>
      <c r="DN705">
        <v>2.3900000000000002E-3</v>
      </c>
      <c r="DO705">
        <v>2.2499999999999998E-3</v>
      </c>
      <c r="DP705">
        <v>2.4099999999999998E-3</v>
      </c>
      <c r="DQ705">
        <v>5.0000000000000002E-5</v>
      </c>
      <c r="DR705">
        <v>5.0000000000000002E-5</v>
      </c>
      <c r="DS705">
        <v>2.8700000000000002E-3</v>
      </c>
      <c r="DT705">
        <v>6.6899999999999998E-3</v>
      </c>
      <c r="DU705">
        <v>6.1399999999999996E-3</v>
      </c>
      <c r="DV705">
        <v>0.1229</v>
      </c>
      <c r="DW705">
        <v>0.36862</v>
      </c>
      <c r="DX705">
        <v>0</v>
      </c>
      <c r="DY705">
        <v>2719.3763800000002</v>
      </c>
      <c r="DZ705">
        <v>13.48897</v>
      </c>
      <c r="EA705">
        <v>12.761710000000001</v>
      </c>
      <c r="EB705">
        <v>13.757059999999999</v>
      </c>
      <c r="EC705">
        <v>0.26689000000000002</v>
      </c>
      <c r="ED705">
        <v>0.30338999999999999</v>
      </c>
      <c r="EE705">
        <v>16.519760000000002</v>
      </c>
      <c r="EF705">
        <v>37.754199999999997</v>
      </c>
      <c r="EG705">
        <v>41.022660000000002</v>
      </c>
      <c r="EH705">
        <v>790.41363000000001</v>
      </c>
      <c r="EI705">
        <v>2388.1118499999998</v>
      </c>
      <c r="EJ705">
        <v>0</v>
      </c>
      <c r="EK705">
        <v>21.025443599999999</v>
      </c>
      <c r="EL705">
        <v>1.5831573000000002E-2</v>
      </c>
      <c r="EM705">
        <v>1.1434787E-2</v>
      </c>
      <c r="EN705">
        <v>5.7416660000000003E-3</v>
      </c>
      <c r="EO705">
        <v>0</v>
      </c>
      <c r="EP705">
        <v>0</v>
      </c>
      <c r="EQ705">
        <v>0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27.442395300000001</v>
      </c>
      <c r="EX705">
        <v>2.1189084E-2</v>
      </c>
      <c r="EY705">
        <v>1.5485921999999999E-2</v>
      </c>
      <c r="EZ705">
        <v>7.8942939999999996E-3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0</v>
      </c>
      <c r="FH705">
        <v>0.49271999999999999</v>
      </c>
      <c r="FI705" t="s">
        <v>113</v>
      </c>
      <c r="FJ705" t="s">
        <v>113</v>
      </c>
      <c r="FK705" s="9">
        <v>2759.651022</v>
      </c>
      <c r="FL705" t="s">
        <v>113</v>
      </c>
      <c r="FM705" t="s">
        <v>113</v>
      </c>
    </row>
    <row r="706" spans="116:169">
      <c r="DL706">
        <v>0</v>
      </c>
      <c r="DM706">
        <v>0.47735</v>
      </c>
      <c r="DN706">
        <v>2.0400000000000001E-3</v>
      </c>
      <c r="DO706">
        <v>2.2899999999999999E-3</v>
      </c>
      <c r="DP706">
        <v>2.0100000000000001E-3</v>
      </c>
      <c r="DQ706">
        <v>4.0000000000000003E-5</v>
      </c>
      <c r="DR706">
        <v>5.0000000000000002E-5</v>
      </c>
      <c r="DS706">
        <v>2.3800000000000002E-3</v>
      </c>
      <c r="DT706">
        <v>6.5599999999999999E-3</v>
      </c>
      <c r="DU706">
        <v>6.1999999999999998E-3</v>
      </c>
      <c r="DV706">
        <v>0.12576999999999999</v>
      </c>
      <c r="DW706">
        <v>0.37530999999999998</v>
      </c>
      <c r="DX706">
        <v>0</v>
      </c>
      <c r="DY706">
        <v>2652.1719199999998</v>
      </c>
      <c r="DZ706">
        <v>11.4382</v>
      </c>
      <c r="EA706">
        <v>12.908709999999999</v>
      </c>
      <c r="EB706">
        <v>11.38829</v>
      </c>
      <c r="EC706">
        <v>0.24302000000000001</v>
      </c>
      <c r="ED706">
        <v>0.28961999999999999</v>
      </c>
      <c r="EE706">
        <v>13.572430000000001</v>
      </c>
      <c r="EF706">
        <v>36.739089999999997</v>
      </c>
      <c r="EG706">
        <v>41.326050000000002</v>
      </c>
      <c r="EH706">
        <v>806.93339000000003</v>
      </c>
      <c r="EI706">
        <v>2425.8660599999998</v>
      </c>
      <c r="EJ706">
        <v>0</v>
      </c>
      <c r="EK706">
        <v>20.8703444</v>
      </c>
      <c r="EL706">
        <v>1.5069061E-2</v>
      </c>
      <c r="EM706">
        <v>9.5397810000000006E-3</v>
      </c>
      <c r="EN706">
        <v>4.7958949999999997E-3</v>
      </c>
      <c r="EO706">
        <v>0</v>
      </c>
      <c r="EP706">
        <v>0</v>
      </c>
      <c r="EQ706">
        <v>0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26.763870050000001</v>
      </c>
      <c r="EX706">
        <v>1.9804709E-2</v>
      </c>
      <c r="EY706">
        <v>1.2697857999999999E-2</v>
      </c>
      <c r="EZ706">
        <v>6.4812630000000001E-3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0.48373100000000002</v>
      </c>
      <c r="FI706" t="s">
        <v>113</v>
      </c>
      <c r="FJ706" t="s">
        <v>113</v>
      </c>
      <c r="FK706" s="9">
        <v>2688.1501330000001</v>
      </c>
      <c r="FL706" t="s">
        <v>113</v>
      </c>
      <c r="FM706" t="s">
        <v>113</v>
      </c>
    </row>
    <row r="707" spans="116:169">
      <c r="DL707">
        <v>0</v>
      </c>
      <c r="DM707">
        <v>0.46887000000000001</v>
      </c>
      <c r="DN707">
        <v>2.2599999999999999E-3</v>
      </c>
      <c r="DO707">
        <v>2.0300000000000001E-3</v>
      </c>
      <c r="DP707">
        <v>2.0100000000000001E-3</v>
      </c>
      <c r="DQ707">
        <v>4.0000000000000003E-5</v>
      </c>
      <c r="DR707">
        <v>5.0000000000000002E-5</v>
      </c>
      <c r="DS707">
        <v>2.0200000000000001E-3</v>
      </c>
      <c r="DT707">
        <v>6.4400000000000004E-3</v>
      </c>
      <c r="DU707">
        <v>6.2500000000000003E-3</v>
      </c>
      <c r="DV707">
        <v>0.12814999999999999</v>
      </c>
      <c r="DW707">
        <v>0.38186999999999999</v>
      </c>
      <c r="DX707">
        <v>0</v>
      </c>
      <c r="DY707">
        <v>2584.4170600000002</v>
      </c>
      <c r="DZ707">
        <v>12.57368</v>
      </c>
      <c r="EA707">
        <v>11.37433</v>
      </c>
      <c r="EB707">
        <v>11.32949</v>
      </c>
      <c r="EC707">
        <v>0.2205</v>
      </c>
      <c r="ED707">
        <v>0.27556999999999998</v>
      </c>
      <c r="EE707">
        <v>11.45529</v>
      </c>
      <c r="EF707">
        <v>35.775149999999996</v>
      </c>
      <c r="EG707">
        <v>41.615670000000001</v>
      </c>
      <c r="EH707">
        <v>820.50581999999997</v>
      </c>
      <c r="EI707">
        <v>2462.6051400000001</v>
      </c>
      <c r="EJ707">
        <v>0</v>
      </c>
      <c r="EK707">
        <v>20.701876550000001</v>
      </c>
      <c r="EL707">
        <v>1.3688328E-2</v>
      </c>
      <c r="EM707">
        <v>9.4600499999999994E-3</v>
      </c>
      <c r="EN707">
        <v>4.0411630000000004E-3</v>
      </c>
      <c r="EO707">
        <v>0</v>
      </c>
      <c r="EP707">
        <v>0</v>
      </c>
      <c r="EQ707">
        <v>0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26.08031098</v>
      </c>
      <c r="EX707">
        <v>1.7680313E-2</v>
      </c>
      <c r="EY707">
        <v>1.2370123E-2</v>
      </c>
      <c r="EZ707">
        <v>5.367297E-3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0</v>
      </c>
      <c r="FH707">
        <v>0.475221</v>
      </c>
      <c r="FI707" t="s">
        <v>113</v>
      </c>
      <c r="FJ707" t="s">
        <v>113</v>
      </c>
      <c r="FK707" s="9">
        <v>2619.9150589999999</v>
      </c>
      <c r="FL707" t="s">
        <v>113</v>
      </c>
      <c r="FM707" t="s">
        <v>113</v>
      </c>
    </row>
    <row r="708" spans="116:169">
      <c r="DL708">
        <v>0</v>
      </c>
      <c r="DM708">
        <v>0.46051999999999998</v>
      </c>
      <c r="DN708">
        <v>2.2899999999999999E-3</v>
      </c>
      <c r="DO708">
        <v>2.1700000000000001E-3</v>
      </c>
      <c r="DP708">
        <v>1.82E-3</v>
      </c>
      <c r="DQ708">
        <v>4.0000000000000003E-5</v>
      </c>
      <c r="DR708">
        <v>5.0000000000000002E-5</v>
      </c>
      <c r="DS708">
        <v>2.0200000000000001E-3</v>
      </c>
      <c r="DT708">
        <v>6.3200000000000001E-3</v>
      </c>
      <c r="DU708">
        <v>6.3E-3</v>
      </c>
      <c r="DV708">
        <v>0.13017000000000001</v>
      </c>
      <c r="DW708">
        <v>0.38830999999999999</v>
      </c>
      <c r="DX708">
        <v>0</v>
      </c>
      <c r="DY708">
        <v>2517.9000999999998</v>
      </c>
      <c r="DZ708">
        <v>12.61159</v>
      </c>
      <c r="EA708">
        <v>12.01544</v>
      </c>
      <c r="EB708">
        <v>10.14448</v>
      </c>
      <c r="EC708">
        <v>0.21845999999999999</v>
      </c>
      <c r="ED708">
        <v>0.27023999999999998</v>
      </c>
      <c r="EE708">
        <v>11.344849999999999</v>
      </c>
      <c r="EF708">
        <v>34.846429999999998</v>
      </c>
      <c r="EG708">
        <v>41.891240000000003</v>
      </c>
      <c r="EH708">
        <v>831.96110999999996</v>
      </c>
      <c r="EI708">
        <v>2498.3802900000001</v>
      </c>
      <c r="EJ708">
        <v>0</v>
      </c>
      <c r="EK708">
        <v>20.53668296</v>
      </c>
      <c r="EL708">
        <v>1.4027454999999999E-2</v>
      </c>
      <c r="EM708">
        <v>8.6633960000000003E-3</v>
      </c>
      <c r="EN708">
        <v>4.0908899999999998E-3</v>
      </c>
      <c r="EO708">
        <v>0</v>
      </c>
      <c r="EP708">
        <v>0</v>
      </c>
      <c r="EQ708">
        <v>0</v>
      </c>
      <c r="ER708">
        <v>0</v>
      </c>
      <c r="ES708">
        <v>0</v>
      </c>
      <c r="ET708">
        <v>0</v>
      </c>
      <c r="EU708">
        <v>0</v>
      </c>
      <c r="EV708">
        <v>0</v>
      </c>
      <c r="EW708">
        <v>25.41306475</v>
      </c>
      <c r="EX708">
        <v>1.7789208000000001E-2</v>
      </c>
      <c r="EY708">
        <v>1.1132298000000001E-2</v>
      </c>
      <c r="EZ708">
        <v>5.3391209999999996E-3</v>
      </c>
      <c r="FA708">
        <v>0</v>
      </c>
      <c r="FB708">
        <v>0</v>
      </c>
      <c r="FC708">
        <v>0</v>
      </c>
      <c r="FD708">
        <v>0</v>
      </c>
      <c r="FE708">
        <v>0</v>
      </c>
      <c r="FF708">
        <v>0</v>
      </c>
      <c r="FG708">
        <v>0</v>
      </c>
      <c r="FH708">
        <v>0.466833</v>
      </c>
      <c r="FI708" t="s">
        <v>113</v>
      </c>
      <c r="FJ708" t="s">
        <v>113</v>
      </c>
      <c r="FK708" s="9">
        <v>2552.8900739999999</v>
      </c>
      <c r="FL708" t="s">
        <v>113</v>
      </c>
      <c r="FM708" t="s">
        <v>113</v>
      </c>
    </row>
    <row r="709" spans="116:169">
      <c r="DL709">
        <v>0</v>
      </c>
      <c r="DM709">
        <v>0.45226</v>
      </c>
      <c r="DN709">
        <v>2.33E-3</v>
      </c>
      <c r="DO709">
        <v>2.1900000000000001E-3</v>
      </c>
      <c r="DP709">
        <v>1.91E-3</v>
      </c>
      <c r="DQ709">
        <v>4.0000000000000003E-5</v>
      </c>
      <c r="DR709">
        <v>5.0000000000000002E-5</v>
      </c>
      <c r="DS709">
        <v>1.8400000000000001E-3</v>
      </c>
      <c r="DT709">
        <v>6.2100000000000002E-3</v>
      </c>
      <c r="DU709">
        <v>6.3499999999999997E-3</v>
      </c>
      <c r="DV709">
        <v>0.13219</v>
      </c>
      <c r="DW709">
        <v>0.39462999999999998</v>
      </c>
      <c r="DX709">
        <v>0</v>
      </c>
      <c r="DY709">
        <v>2452.4068200000002</v>
      </c>
      <c r="DZ709">
        <v>12.737270000000001</v>
      </c>
      <c r="EA709">
        <v>12.029629999999999</v>
      </c>
      <c r="EB709">
        <v>10.58201</v>
      </c>
      <c r="EC709">
        <v>0.21554000000000001</v>
      </c>
      <c r="ED709">
        <v>0.26282</v>
      </c>
      <c r="EE709">
        <v>10.2887</v>
      </c>
      <c r="EF709">
        <v>33.969000000000001</v>
      </c>
      <c r="EG709">
        <v>42.161479999999997</v>
      </c>
      <c r="EH709">
        <v>843.30596000000003</v>
      </c>
      <c r="EI709">
        <v>2533.2267200000001</v>
      </c>
      <c r="EJ709">
        <v>0</v>
      </c>
      <c r="EK709">
        <v>20.371170859999999</v>
      </c>
      <c r="EL709">
        <v>1.4334453E-2</v>
      </c>
      <c r="EM709">
        <v>9.0523040000000006E-3</v>
      </c>
      <c r="EN709">
        <v>3.7290719999999999E-3</v>
      </c>
      <c r="EO709">
        <v>0</v>
      </c>
      <c r="EP709">
        <v>0</v>
      </c>
      <c r="EQ709">
        <v>0</v>
      </c>
      <c r="ER709">
        <v>0</v>
      </c>
      <c r="ES709">
        <v>0</v>
      </c>
      <c r="ET709">
        <v>0</v>
      </c>
      <c r="EU709">
        <v>0</v>
      </c>
      <c r="EV709">
        <v>0</v>
      </c>
      <c r="EW709">
        <v>24.757378549999999</v>
      </c>
      <c r="EX709">
        <v>1.7854795E-2</v>
      </c>
      <c r="EY709">
        <v>1.1424953999999999E-2</v>
      </c>
      <c r="EZ709">
        <v>4.7818649999999997E-3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0</v>
      </c>
      <c r="FG709">
        <v>0</v>
      </c>
      <c r="FH709">
        <v>0.45872800000000002</v>
      </c>
      <c r="FI709" t="s">
        <v>113</v>
      </c>
      <c r="FJ709" t="s">
        <v>113</v>
      </c>
      <c r="FK709" s="9">
        <v>2487.9712749999999</v>
      </c>
      <c r="FL709" t="s">
        <v>113</v>
      </c>
      <c r="FM709" t="s">
        <v>113</v>
      </c>
    </row>
    <row r="710" spans="116:169">
      <c r="DL710">
        <v>0</v>
      </c>
      <c r="DM710">
        <v>0.44416</v>
      </c>
      <c r="DN710">
        <v>2.3E-3</v>
      </c>
      <c r="DO710">
        <v>2.2100000000000002E-3</v>
      </c>
      <c r="DP710">
        <v>1.9300000000000001E-3</v>
      </c>
      <c r="DQ710">
        <v>4.0000000000000003E-5</v>
      </c>
      <c r="DR710">
        <v>5.0000000000000002E-5</v>
      </c>
      <c r="DS710">
        <v>1.9300000000000001E-3</v>
      </c>
      <c r="DT710">
        <v>6.11E-3</v>
      </c>
      <c r="DU710">
        <v>6.3899999999999998E-3</v>
      </c>
      <c r="DV710">
        <v>0.13403000000000001</v>
      </c>
      <c r="DW710">
        <v>0.40084999999999998</v>
      </c>
      <c r="DX710">
        <v>0</v>
      </c>
      <c r="DY710">
        <v>2388.3131800000001</v>
      </c>
      <c r="DZ710">
        <v>12.453849999999999</v>
      </c>
      <c r="EA710">
        <v>12.07315</v>
      </c>
      <c r="EB710">
        <v>10.60694</v>
      </c>
      <c r="EC710">
        <v>0.21712000000000001</v>
      </c>
      <c r="ED710">
        <v>0.25855</v>
      </c>
      <c r="EE710">
        <v>10.678280000000001</v>
      </c>
      <c r="EF710">
        <v>33.134709999999998</v>
      </c>
      <c r="EG710">
        <v>42.424300000000002</v>
      </c>
      <c r="EH710">
        <v>853.59465999999998</v>
      </c>
      <c r="EI710">
        <v>2567.1957200000002</v>
      </c>
      <c r="EJ710">
        <v>0</v>
      </c>
      <c r="EK710">
        <v>20.207537200000001</v>
      </c>
      <c r="EL710">
        <v>1.4716221999999999E-2</v>
      </c>
      <c r="EM710">
        <v>9.280478E-3</v>
      </c>
      <c r="EN710">
        <v>3.9591749999999997E-3</v>
      </c>
      <c r="EO710">
        <v>0</v>
      </c>
      <c r="EP710">
        <v>0</v>
      </c>
      <c r="EQ710">
        <v>0</v>
      </c>
      <c r="ER710">
        <v>0</v>
      </c>
      <c r="ES710">
        <v>0</v>
      </c>
      <c r="ET710">
        <v>0</v>
      </c>
      <c r="EU710">
        <v>0</v>
      </c>
      <c r="EV710">
        <v>0</v>
      </c>
      <c r="EW710">
        <v>24.115690499999999</v>
      </c>
      <c r="EX710">
        <v>1.8003036E-2</v>
      </c>
      <c r="EY710">
        <v>1.1505678E-2</v>
      </c>
      <c r="EZ710">
        <v>4.9875379999999997E-3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0</v>
      </c>
      <c r="FH710">
        <v>0.45064199999999999</v>
      </c>
      <c r="FI710" t="s">
        <v>113</v>
      </c>
      <c r="FJ710" t="s">
        <v>113</v>
      </c>
      <c r="FK710" s="9">
        <v>2423.6642449999999</v>
      </c>
      <c r="FL710" t="s">
        <v>113</v>
      </c>
      <c r="FM710" t="s">
        <v>113</v>
      </c>
    </row>
    <row r="711" spans="116:169">
      <c r="DL711">
        <v>0</v>
      </c>
      <c r="DM711">
        <v>0.43595</v>
      </c>
      <c r="DN711">
        <v>2.5300000000000001E-3</v>
      </c>
      <c r="DO711">
        <v>2.1800000000000001E-3</v>
      </c>
      <c r="DP711">
        <v>1.9499999999999999E-3</v>
      </c>
      <c r="DQ711">
        <v>4.0000000000000003E-5</v>
      </c>
      <c r="DR711">
        <v>5.0000000000000002E-5</v>
      </c>
      <c r="DS711">
        <v>1.9599999999999999E-3</v>
      </c>
      <c r="DT711">
        <v>5.9899999999999997E-3</v>
      </c>
      <c r="DU711">
        <v>6.4400000000000004E-3</v>
      </c>
      <c r="DV711">
        <v>0.13596</v>
      </c>
      <c r="DW711">
        <v>0.40695999999999999</v>
      </c>
      <c r="DX711">
        <v>0</v>
      </c>
      <c r="DY711">
        <v>2324.1330400000002</v>
      </c>
      <c r="DZ711">
        <v>13.582700000000001</v>
      </c>
      <c r="EA711">
        <v>11.82227</v>
      </c>
      <c r="EB711">
        <v>10.62501</v>
      </c>
      <c r="EC711">
        <v>0.2147</v>
      </c>
      <c r="ED711">
        <v>0.25273000000000001</v>
      </c>
      <c r="EE711">
        <v>10.75029</v>
      </c>
      <c r="EF711">
        <v>32.22251</v>
      </c>
      <c r="EG711">
        <v>42.682850000000002</v>
      </c>
      <c r="EH711">
        <v>864.27293999999995</v>
      </c>
      <c r="EI711">
        <v>2600.33043</v>
      </c>
      <c r="EJ711">
        <v>0</v>
      </c>
      <c r="EK711">
        <v>20.03265347</v>
      </c>
      <c r="EL711">
        <v>1.4827108E-2</v>
      </c>
      <c r="EM711">
        <v>9.4824450000000008E-3</v>
      </c>
      <c r="EN711">
        <v>4.0401380000000004E-3</v>
      </c>
      <c r="EO711">
        <v>0</v>
      </c>
      <c r="EP711">
        <v>0</v>
      </c>
      <c r="EQ711">
        <v>0</v>
      </c>
      <c r="ER711">
        <v>0</v>
      </c>
      <c r="ES711">
        <v>0</v>
      </c>
      <c r="ET711">
        <v>0</v>
      </c>
      <c r="EU711">
        <v>0</v>
      </c>
      <c r="EV711">
        <v>0</v>
      </c>
      <c r="EW711">
        <v>23.47232678</v>
      </c>
      <c r="EX711">
        <v>1.7814383E-2</v>
      </c>
      <c r="EY711">
        <v>1.1545964000000001E-2</v>
      </c>
      <c r="EZ711">
        <v>4.9992120000000003E-3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0</v>
      </c>
      <c r="FG711">
        <v>0</v>
      </c>
      <c r="FH711">
        <v>0.44264500000000001</v>
      </c>
      <c r="FI711" t="s">
        <v>113</v>
      </c>
      <c r="FJ711" t="s">
        <v>113</v>
      </c>
      <c r="FK711" s="9">
        <v>2360.3777110000001</v>
      </c>
      <c r="FL711" t="s">
        <v>113</v>
      </c>
      <c r="FM711" t="s">
        <v>113</v>
      </c>
    </row>
    <row r="712" spans="116:169">
      <c r="DL712">
        <v>0</v>
      </c>
      <c r="DM712">
        <v>0.42775999999999997</v>
      </c>
      <c r="DN712">
        <v>2.6700000000000001E-3</v>
      </c>
      <c r="DO712">
        <v>2.3400000000000001E-3</v>
      </c>
      <c r="DP712">
        <v>1.9300000000000001E-3</v>
      </c>
      <c r="DQ712">
        <v>4.0000000000000003E-5</v>
      </c>
      <c r="DR712">
        <v>5.0000000000000002E-5</v>
      </c>
      <c r="DS712">
        <v>1.98E-3</v>
      </c>
      <c r="DT712">
        <v>5.8799999999999998E-3</v>
      </c>
      <c r="DU712">
        <v>6.4900000000000001E-3</v>
      </c>
      <c r="DV712">
        <v>0.13791999999999999</v>
      </c>
      <c r="DW712">
        <v>0.41294999999999998</v>
      </c>
      <c r="DX712">
        <v>0</v>
      </c>
      <c r="DY712">
        <v>2260.6544600000002</v>
      </c>
      <c r="DZ712">
        <v>14.2218</v>
      </c>
      <c r="EA712">
        <v>12.56162</v>
      </c>
      <c r="EB712">
        <v>10.44876</v>
      </c>
      <c r="EC712">
        <v>0.21908</v>
      </c>
      <c r="ED712">
        <v>0.24901999999999999</v>
      </c>
      <c r="EE712">
        <v>10.78431</v>
      </c>
      <c r="EF712">
        <v>31.35426</v>
      </c>
      <c r="EG712">
        <v>42.935580000000002</v>
      </c>
      <c r="EH712">
        <v>875.02323000000001</v>
      </c>
      <c r="EI712">
        <v>2632.5529299999998</v>
      </c>
      <c r="EJ712">
        <v>0</v>
      </c>
      <c r="EK712">
        <v>19.855045390000001</v>
      </c>
      <c r="EL712">
        <v>1.5758463E-2</v>
      </c>
      <c r="EM712">
        <v>9.4923300000000002E-3</v>
      </c>
      <c r="EN712">
        <v>4.1206519999999998E-3</v>
      </c>
      <c r="EO712">
        <v>0</v>
      </c>
      <c r="EP712">
        <v>0</v>
      </c>
      <c r="EQ712">
        <v>0</v>
      </c>
      <c r="ER712">
        <v>0</v>
      </c>
      <c r="ES712">
        <v>0</v>
      </c>
      <c r="ET712">
        <v>0</v>
      </c>
      <c r="EU712">
        <v>0</v>
      </c>
      <c r="EV712">
        <v>0</v>
      </c>
      <c r="EW712">
        <v>22.837707680000001</v>
      </c>
      <c r="EX712">
        <v>1.8583494999999998E-2</v>
      </c>
      <c r="EY712">
        <v>1.1350091E-2</v>
      </c>
      <c r="EZ712">
        <v>5.007633E-3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0</v>
      </c>
      <c r="FH712">
        <v>0.43473699999999998</v>
      </c>
      <c r="FI712" t="s">
        <v>113</v>
      </c>
      <c r="FJ712" t="s">
        <v>113</v>
      </c>
      <c r="FK712" s="9">
        <v>2298.1057139999998</v>
      </c>
      <c r="FL712" t="s">
        <v>113</v>
      </c>
      <c r="FM712" t="s">
        <v>113</v>
      </c>
    </row>
    <row r="713" spans="116:169">
      <c r="DL713">
        <v>0</v>
      </c>
      <c r="DM713">
        <v>0.42016999999999999</v>
      </c>
      <c r="DN713">
        <v>2.2499999999999998E-3</v>
      </c>
      <c r="DO713">
        <v>2.4499999999999999E-3</v>
      </c>
      <c r="DP713">
        <v>2.0600000000000002E-3</v>
      </c>
      <c r="DQ713">
        <v>4.0000000000000003E-5</v>
      </c>
      <c r="DR713">
        <v>5.0000000000000002E-5</v>
      </c>
      <c r="DS713">
        <v>1.9499999999999999E-3</v>
      </c>
      <c r="DT713">
        <v>5.77E-3</v>
      </c>
      <c r="DU713">
        <v>6.5399999999999998E-3</v>
      </c>
      <c r="DV713">
        <v>0.1399</v>
      </c>
      <c r="DW713">
        <v>0.41882999999999998</v>
      </c>
      <c r="DX713">
        <v>0</v>
      </c>
      <c r="DY713">
        <v>2200.8985699999998</v>
      </c>
      <c r="DZ713">
        <v>11.90152</v>
      </c>
      <c r="EA713">
        <v>13.027749999999999</v>
      </c>
      <c r="EB713">
        <v>11.026669999999999</v>
      </c>
      <c r="EC713">
        <v>0.22453999999999999</v>
      </c>
      <c r="ED713">
        <v>0.24532999999999999</v>
      </c>
      <c r="EE713">
        <v>10.553269999999999</v>
      </c>
      <c r="EF713">
        <v>30.49635</v>
      </c>
      <c r="EG713">
        <v>43.184600000000003</v>
      </c>
      <c r="EH713">
        <v>885.80754000000002</v>
      </c>
      <c r="EI713">
        <v>2663.9071899999999</v>
      </c>
      <c r="EJ713">
        <v>0</v>
      </c>
      <c r="EK713">
        <v>19.70072862</v>
      </c>
      <c r="EL713">
        <v>1.6733299E-2</v>
      </c>
      <c r="EM713">
        <v>1.0138370000000001E-2</v>
      </c>
      <c r="EN713">
        <v>4.1269330000000002E-3</v>
      </c>
      <c r="EO713">
        <v>0</v>
      </c>
      <c r="EP713">
        <v>0</v>
      </c>
      <c r="EQ713">
        <v>0</v>
      </c>
      <c r="ER713">
        <v>0</v>
      </c>
      <c r="ES713">
        <v>0</v>
      </c>
      <c r="ET713">
        <v>0</v>
      </c>
      <c r="EU713">
        <v>0</v>
      </c>
      <c r="EV713">
        <v>0</v>
      </c>
      <c r="EW713">
        <v>22.241225230000001</v>
      </c>
      <c r="EX713">
        <v>1.9370229999999999E-2</v>
      </c>
      <c r="EY713">
        <v>1.190109E-2</v>
      </c>
      <c r="EZ713">
        <v>4.924823E-3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0</v>
      </c>
      <c r="FG713">
        <v>0</v>
      </c>
      <c r="FH713">
        <v>0.42696699999999999</v>
      </c>
      <c r="FI713" t="s">
        <v>113</v>
      </c>
      <c r="FJ713" t="s">
        <v>113</v>
      </c>
      <c r="FK713" s="9">
        <v>2237.0790390000002</v>
      </c>
      <c r="FL713" t="s">
        <v>113</v>
      </c>
      <c r="FM713" t="s">
        <v>113</v>
      </c>
    </row>
    <row r="714" spans="116:169">
      <c r="DL714">
        <v>0</v>
      </c>
      <c r="DM714">
        <v>0.41226000000000002</v>
      </c>
      <c r="DN714">
        <v>2.5999999999999999E-3</v>
      </c>
      <c r="DO714">
        <v>2.15E-3</v>
      </c>
      <c r="DP714">
        <v>2.1299999999999999E-3</v>
      </c>
      <c r="DQ714">
        <v>4.0000000000000003E-5</v>
      </c>
      <c r="DR714">
        <v>5.0000000000000002E-5</v>
      </c>
      <c r="DS714">
        <v>2.0899999999999998E-3</v>
      </c>
      <c r="DT714">
        <v>5.6600000000000001E-3</v>
      </c>
      <c r="DU714">
        <v>6.5799999999999999E-3</v>
      </c>
      <c r="DV714">
        <v>0.14185</v>
      </c>
      <c r="DW714">
        <v>0.42459999999999998</v>
      </c>
      <c r="DX714">
        <v>0</v>
      </c>
      <c r="DY714">
        <v>2139.9537700000001</v>
      </c>
      <c r="DZ714">
        <v>13.59671</v>
      </c>
      <c r="EA714">
        <v>11.356350000000001</v>
      </c>
      <c r="EB714">
        <v>11.34942</v>
      </c>
      <c r="EC714">
        <v>0.21468000000000001</v>
      </c>
      <c r="ED714">
        <v>0.23799999999999999</v>
      </c>
      <c r="EE714">
        <v>11.17179</v>
      </c>
      <c r="EF714">
        <v>29.645869999999999</v>
      </c>
      <c r="EG714">
        <v>43.429920000000003</v>
      </c>
      <c r="EH714">
        <v>896.36081000000001</v>
      </c>
      <c r="EI714">
        <v>2694.4035399999998</v>
      </c>
      <c r="EJ714">
        <v>0</v>
      </c>
      <c r="EK714">
        <v>19.521561930000001</v>
      </c>
      <c r="EL714">
        <v>1.5714662000000001E-2</v>
      </c>
      <c r="EM714">
        <v>1.0734326000000001E-2</v>
      </c>
      <c r="EN714">
        <v>4.4353250000000004E-3</v>
      </c>
      <c r="EO714">
        <v>0</v>
      </c>
      <c r="EP714">
        <v>0</v>
      </c>
      <c r="EQ714">
        <v>0</v>
      </c>
      <c r="ER714">
        <v>0</v>
      </c>
      <c r="ES714">
        <v>0</v>
      </c>
      <c r="ET714">
        <v>0</v>
      </c>
      <c r="EU714">
        <v>0</v>
      </c>
      <c r="EV714">
        <v>0</v>
      </c>
      <c r="EW714">
        <v>21.62780601</v>
      </c>
      <c r="EX714">
        <v>1.7870016999999998E-2</v>
      </c>
      <c r="EY714">
        <v>1.2369978E-2</v>
      </c>
      <c r="EZ714">
        <v>5.1966010000000003E-3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0</v>
      </c>
      <c r="FG714">
        <v>0</v>
      </c>
      <c r="FH714">
        <v>0.41917700000000002</v>
      </c>
      <c r="FI714" t="s">
        <v>113</v>
      </c>
      <c r="FJ714" t="s">
        <v>113</v>
      </c>
      <c r="FK714" s="9">
        <v>2176.4709280000002</v>
      </c>
      <c r="FL714" t="s">
        <v>113</v>
      </c>
      <c r="FM714" t="s">
        <v>113</v>
      </c>
    </row>
    <row r="715" spans="116:169">
      <c r="DL715">
        <v>0</v>
      </c>
      <c r="DM715">
        <v>0.4052</v>
      </c>
      <c r="DN715">
        <v>1.92E-3</v>
      </c>
      <c r="DO715">
        <v>2.3700000000000001E-3</v>
      </c>
      <c r="DP715">
        <v>1.91E-3</v>
      </c>
      <c r="DQ715">
        <v>4.0000000000000003E-5</v>
      </c>
      <c r="DR715">
        <v>5.0000000000000002E-5</v>
      </c>
      <c r="DS715">
        <v>2.1199999999999999E-3</v>
      </c>
      <c r="DT715">
        <v>5.5700000000000003E-3</v>
      </c>
      <c r="DU715">
        <v>6.6299999999999996E-3</v>
      </c>
      <c r="DV715">
        <v>0.14394000000000001</v>
      </c>
      <c r="DW715">
        <v>0.43025999999999998</v>
      </c>
      <c r="DX715">
        <v>0</v>
      </c>
      <c r="DY715">
        <v>2083.9925199999998</v>
      </c>
      <c r="DZ715">
        <v>9.9654000000000007</v>
      </c>
      <c r="EA715">
        <v>12.400589999999999</v>
      </c>
      <c r="EB715">
        <v>10.090949999999999</v>
      </c>
      <c r="EC715">
        <v>0.21706</v>
      </c>
      <c r="ED715">
        <v>0.23518</v>
      </c>
      <c r="EE715">
        <v>11.25121</v>
      </c>
      <c r="EF715">
        <v>28.90635</v>
      </c>
      <c r="EG715">
        <v>43.667929999999998</v>
      </c>
      <c r="EH715">
        <v>907.5326</v>
      </c>
      <c r="EI715">
        <v>2724.0494100000001</v>
      </c>
      <c r="EJ715">
        <v>0</v>
      </c>
      <c r="EK715">
        <v>19.380601209999998</v>
      </c>
      <c r="EL715">
        <v>1.6615514000000001E-2</v>
      </c>
      <c r="EM715">
        <v>9.8207150000000007E-3</v>
      </c>
      <c r="EN715">
        <v>4.6498850000000003E-3</v>
      </c>
      <c r="EO715">
        <v>0</v>
      </c>
      <c r="EP715">
        <v>0</v>
      </c>
      <c r="EQ715">
        <v>0</v>
      </c>
      <c r="ER715">
        <v>0</v>
      </c>
      <c r="ES715">
        <v>0</v>
      </c>
      <c r="ET715">
        <v>0</v>
      </c>
      <c r="EU715">
        <v>0</v>
      </c>
      <c r="EV715">
        <v>0</v>
      </c>
      <c r="EW715">
        <v>21.067506030000001</v>
      </c>
      <c r="EX715">
        <v>1.8530892E-2</v>
      </c>
      <c r="EY715">
        <v>1.1110709E-2</v>
      </c>
      <c r="EZ715">
        <v>5.3480899999999998E-3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0</v>
      </c>
      <c r="FH715">
        <v>0.41144599999999998</v>
      </c>
      <c r="FI715" t="s">
        <v>113</v>
      </c>
      <c r="FJ715" t="s">
        <v>113</v>
      </c>
      <c r="FK715" s="9">
        <v>2116.6665109999999</v>
      </c>
      <c r="FL715" t="s">
        <v>113</v>
      </c>
      <c r="FM715" t="s">
        <v>113</v>
      </c>
    </row>
    <row r="716" spans="116:169">
      <c r="DL716">
        <v>0</v>
      </c>
      <c r="DM716">
        <v>0.39807999999999999</v>
      </c>
      <c r="DN716">
        <v>1.9400000000000001E-3</v>
      </c>
      <c r="DO716">
        <v>1.9E-3</v>
      </c>
      <c r="DP716">
        <v>2.0600000000000002E-3</v>
      </c>
      <c r="DQ716">
        <v>4.0000000000000003E-5</v>
      </c>
      <c r="DR716">
        <v>4.0000000000000003E-5</v>
      </c>
      <c r="DS716">
        <v>1.9300000000000001E-3</v>
      </c>
      <c r="DT716">
        <v>5.47E-3</v>
      </c>
      <c r="DU716">
        <v>6.6699999999999997E-3</v>
      </c>
      <c r="DV716">
        <v>0.14606</v>
      </c>
      <c r="DW716">
        <v>0.43583</v>
      </c>
      <c r="DX716">
        <v>0</v>
      </c>
      <c r="DY716">
        <v>2028.17949</v>
      </c>
      <c r="DZ716">
        <v>9.9623799999999996</v>
      </c>
      <c r="EA716">
        <v>9.8221799999999995</v>
      </c>
      <c r="EB716">
        <v>10.74765</v>
      </c>
      <c r="EC716">
        <v>0.19453999999999999</v>
      </c>
      <c r="ED716">
        <v>0.22275</v>
      </c>
      <c r="EE716">
        <v>10.13739</v>
      </c>
      <c r="EF716">
        <v>28.143989999999999</v>
      </c>
      <c r="EG716">
        <v>43.903100000000002</v>
      </c>
      <c r="EH716">
        <v>918.78381000000002</v>
      </c>
      <c r="EI716">
        <v>2752.9557599999998</v>
      </c>
      <c r="EJ716">
        <v>0</v>
      </c>
      <c r="EK716">
        <v>19.226864389999999</v>
      </c>
      <c r="EL716">
        <v>1.4518672999999999E-2</v>
      </c>
      <c r="EM716">
        <v>1.0551001000000001E-2</v>
      </c>
      <c r="EN716">
        <v>4.2134130000000001E-3</v>
      </c>
      <c r="EO716">
        <v>0</v>
      </c>
      <c r="EP716">
        <v>0</v>
      </c>
      <c r="EQ716">
        <v>0</v>
      </c>
      <c r="ER716">
        <v>0</v>
      </c>
      <c r="ES716">
        <v>0</v>
      </c>
      <c r="ET716">
        <v>0</v>
      </c>
      <c r="EU716">
        <v>0</v>
      </c>
      <c r="EV716">
        <v>0</v>
      </c>
      <c r="EW716">
        <v>20.503362039999999</v>
      </c>
      <c r="EX716">
        <v>1.5906851999999999E-2</v>
      </c>
      <c r="EY716">
        <v>1.1711183999999999E-2</v>
      </c>
      <c r="EZ716">
        <v>4.7564560000000001E-3</v>
      </c>
      <c r="FA716">
        <v>0</v>
      </c>
      <c r="FB716">
        <v>0</v>
      </c>
      <c r="FC716">
        <v>0</v>
      </c>
      <c r="FD716">
        <v>0</v>
      </c>
      <c r="FE716">
        <v>0</v>
      </c>
      <c r="FF716">
        <v>0</v>
      </c>
      <c r="FG716">
        <v>0</v>
      </c>
      <c r="FH716">
        <v>0.40400599999999998</v>
      </c>
      <c r="FI716" t="s">
        <v>113</v>
      </c>
      <c r="FJ716" t="s">
        <v>113</v>
      </c>
      <c r="FK716" s="9">
        <v>2058.9062389999999</v>
      </c>
      <c r="FL716" t="s">
        <v>113</v>
      </c>
      <c r="FM716" t="s">
        <v>113</v>
      </c>
    </row>
    <row r="717" spans="116:169">
      <c r="DL717">
        <v>0</v>
      </c>
      <c r="DM717">
        <v>0.39084999999999998</v>
      </c>
      <c r="DN717">
        <v>2.0899999999999998E-3</v>
      </c>
      <c r="DO717">
        <v>1.8699999999999999E-3</v>
      </c>
      <c r="DP717">
        <v>1.6900000000000001E-3</v>
      </c>
      <c r="DQ717">
        <v>4.0000000000000003E-5</v>
      </c>
      <c r="DR717">
        <v>4.0000000000000003E-5</v>
      </c>
      <c r="DS717">
        <v>2.0400000000000001E-3</v>
      </c>
      <c r="DT717">
        <v>5.3800000000000002E-3</v>
      </c>
      <c r="DU717">
        <v>6.7099999999999998E-3</v>
      </c>
      <c r="DV717">
        <v>0.14798</v>
      </c>
      <c r="DW717">
        <v>0.44130000000000003</v>
      </c>
      <c r="DX717">
        <v>0</v>
      </c>
      <c r="DY717">
        <v>1972.33385</v>
      </c>
      <c r="DZ717">
        <v>10.646509999999999</v>
      </c>
      <c r="EA717">
        <v>9.58127</v>
      </c>
      <c r="EB717">
        <v>8.7508900000000001</v>
      </c>
      <c r="EC717">
        <v>0.18417</v>
      </c>
      <c r="ED717">
        <v>0.21698000000000001</v>
      </c>
      <c r="EE717">
        <v>10.66999</v>
      </c>
      <c r="EF717">
        <v>27.431319999999999</v>
      </c>
      <c r="EG717">
        <v>44.12585</v>
      </c>
      <c r="EH717">
        <v>928.9212</v>
      </c>
      <c r="EI717">
        <v>2781.0997400000001</v>
      </c>
      <c r="EJ717">
        <v>0</v>
      </c>
      <c r="EK717">
        <v>19.063889960000001</v>
      </c>
      <c r="EL717">
        <v>1.3815373000000001E-2</v>
      </c>
      <c r="EM717">
        <v>8.9801229999999996E-3</v>
      </c>
      <c r="EN717">
        <v>4.5718809999999999E-3</v>
      </c>
      <c r="EO717">
        <v>0</v>
      </c>
      <c r="EP717">
        <v>0</v>
      </c>
      <c r="EQ717">
        <v>0</v>
      </c>
      <c r="ER717">
        <v>0</v>
      </c>
      <c r="ES717">
        <v>0</v>
      </c>
      <c r="ET717">
        <v>0</v>
      </c>
      <c r="EU717">
        <v>0</v>
      </c>
      <c r="EV717">
        <v>0</v>
      </c>
      <c r="EW717">
        <v>19.939767230000001</v>
      </c>
      <c r="EX717">
        <v>1.4845626000000001E-2</v>
      </c>
      <c r="EY717">
        <v>9.7842569999999993E-3</v>
      </c>
      <c r="EZ717">
        <v>5.0648380000000003E-3</v>
      </c>
      <c r="FA717">
        <v>0</v>
      </c>
      <c r="FB717">
        <v>0</v>
      </c>
      <c r="FC717">
        <v>0</v>
      </c>
      <c r="FD717">
        <v>0</v>
      </c>
      <c r="FE717">
        <v>0</v>
      </c>
      <c r="FF717">
        <v>0</v>
      </c>
      <c r="FG717">
        <v>0</v>
      </c>
      <c r="FH717">
        <v>0.39653500000000003</v>
      </c>
      <c r="FI717" t="s">
        <v>113</v>
      </c>
      <c r="FJ717" t="s">
        <v>113</v>
      </c>
      <c r="FK717" s="9">
        <v>2001.496686</v>
      </c>
      <c r="FL717" t="s">
        <v>113</v>
      </c>
      <c r="FM717" t="s">
        <v>113</v>
      </c>
    </row>
    <row r="718" spans="116:169">
      <c r="DL718">
        <v>0</v>
      </c>
      <c r="DM718">
        <v>0.38408999999999999</v>
      </c>
      <c r="DN718">
        <v>1.7799999999999999E-3</v>
      </c>
      <c r="DO718">
        <v>1.9599999999999999E-3</v>
      </c>
      <c r="DP718">
        <v>1.65E-3</v>
      </c>
      <c r="DQ718">
        <v>3.0000000000000001E-5</v>
      </c>
      <c r="DR718">
        <v>4.0000000000000003E-5</v>
      </c>
      <c r="DS718">
        <v>1.6900000000000001E-3</v>
      </c>
      <c r="DT718">
        <v>5.28E-3</v>
      </c>
      <c r="DU718">
        <v>6.7600000000000004E-3</v>
      </c>
      <c r="DV718">
        <v>0.15001999999999999</v>
      </c>
      <c r="DW718">
        <v>0.44668000000000002</v>
      </c>
      <c r="DX718">
        <v>0</v>
      </c>
      <c r="DY718">
        <v>1919.29907</v>
      </c>
      <c r="DZ718">
        <v>8.9872700000000005</v>
      </c>
      <c r="EA718">
        <v>9.9935600000000004</v>
      </c>
      <c r="EB718">
        <v>8.4786199999999994</v>
      </c>
      <c r="EC718">
        <v>0.17757000000000001</v>
      </c>
      <c r="ED718">
        <v>0.20912</v>
      </c>
      <c r="EE718">
        <v>8.7613500000000002</v>
      </c>
      <c r="EF718">
        <v>26.641919999999999</v>
      </c>
      <c r="EG718">
        <v>44.342829999999999</v>
      </c>
      <c r="EH718">
        <v>939.59118999999998</v>
      </c>
      <c r="EI718">
        <v>2808.53107</v>
      </c>
      <c r="EJ718">
        <v>0</v>
      </c>
      <c r="EK718">
        <v>18.921620570000002</v>
      </c>
      <c r="EL718">
        <v>1.4130314E-2</v>
      </c>
      <c r="EM718">
        <v>8.6472779999999996E-3</v>
      </c>
      <c r="EN718">
        <v>3.795709E-3</v>
      </c>
      <c r="EO718">
        <v>0</v>
      </c>
      <c r="EP718">
        <v>0</v>
      </c>
      <c r="EQ718">
        <v>0</v>
      </c>
      <c r="ER718">
        <v>0</v>
      </c>
      <c r="ES718">
        <v>0</v>
      </c>
      <c r="ET718">
        <v>0</v>
      </c>
      <c r="EU718">
        <v>0</v>
      </c>
      <c r="EV718">
        <v>0</v>
      </c>
      <c r="EW718">
        <v>19.407977580000001</v>
      </c>
      <c r="EX718">
        <v>1.4884237E-2</v>
      </c>
      <c r="EY718">
        <v>9.2405890000000004E-3</v>
      </c>
      <c r="EZ718">
        <v>4.1258270000000003E-3</v>
      </c>
      <c r="FA718">
        <v>0</v>
      </c>
      <c r="FB718">
        <v>0</v>
      </c>
      <c r="FC718">
        <v>0</v>
      </c>
      <c r="FD718">
        <v>0</v>
      </c>
      <c r="FE718">
        <v>0</v>
      </c>
      <c r="FF718">
        <v>0</v>
      </c>
      <c r="FG718">
        <v>0</v>
      </c>
      <c r="FH718">
        <v>0.38951999999999998</v>
      </c>
      <c r="FI718" t="s">
        <v>113</v>
      </c>
      <c r="FJ718" t="s">
        <v>113</v>
      </c>
      <c r="FK718" s="9">
        <v>1946.936095</v>
      </c>
      <c r="FL718" t="s">
        <v>113</v>
      </c>
      <c r="FM718" t="s">
        <v>113</v>
      </c>
    </row>
    <row r="719" spans="116:169">
      <c r="DL719">
        <v>0</v>
      </c>
      <c r="DM719">
        <v>0.37717000000000001</v>
      </c>
      <c r="DN719">
        <v>1.9599999999999999E-3</v>
      </c>
      <c r="DO719">
        <v>1.75E-3</v>
      </c>
      <c r="DP719">
        <v>1.72E-3</v>
      </c>
      <c r="DQ719">
        <v>3.0000000000000001E-5</v>
      </c>
      <c r="DR719">
        <v>4.0000000000000003E-5</v>
      </c>
      <c r="DS719">
        <v>1.67E-3</v>
      </c>
      <c r="DT719">
        <v>5.1799999999999997E-3</v>
      </c>
      <c r="DU719">
        <v>6.7999999999999996E-3</v>
      </c>
      <c r="DV719">
        <v>0.15171999999999999</v>
      </c>
      <c r="DW719">
        <v>0.45195999999999997</v>
      </c>
      <c r="DX719">
        <v>0</v>
      </c>
      <c r="DY719">
        <v>1865.9983</v>
      </c>
      <c r="DZ719">
        <v>9.8012599999999992</v>
      </c>
      <c r="EA719">
        <v>8.7903300000000009</v>
      </c>
      <c r="EB719">
        <v>8.7377699999999994</v>
      </c>
      <c r="EC719">
        <v>0.1678</v>
      </c>
      <c r="ED719">
        <v>0.20166999999999999</v>
      </c>
      <c r="EE719">
        <v>8.5617900000000002</v>
      </c>
      <c r="EF719">
        <v>25.88599</v>
      </c>
      <c r="EG719">
        <v>44.551960000000001</v>
      </c>
      <c r="EH719">
        <v>948.35253999999998</v>
      </c>
      <c r="EI719">
        <v>2835.17299</v>
      </c>
      <c r="EJ719">
        <v>0</v>
      </c>
      <c r="EK719">
        <v>18.765168989999999</v>
      </c>
      <c r="EL719">
        <v>1.3200551E-2</v>
      </c>
      <c r="EM719">
        <v>9.0685750000000006E-3</v>
      </c>
      <c r="EN719">
        <v>3.749166E-3</v>
      </c>
      <c r="EO719">
        <v>0</v>
      </c>
      <c r="EP719">
        <v>0</v>
      </c>
      <c r="EQ719">
        <v>0</v>
      </c>
      <c r="ER719">
        <v>0</v>
      </c>
      <c r="ES719">
        <v>0</v>
      </c>
      <c r="ET719">
        <v>0</v>
      </c>
      <c r="EU719">
        <v>0</v>
      </c>
      <c r="EV719">
        <v>0</v>
      </c>
      <c r="EW719">
        <v>18.871433830000001</v>
      </c>
      <c r="EX719">
        <v>1.3644744E-2</v>
      </c>
      <c r="EY719">
        <v>9.503994E-3</v>
      </c>
      <c r="EZ719">
        <v>3.99783E-3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0</v>
      </c>
      <c r="FG719">
        <v>0</v>
      </c>
      <c r="FH719">
        <v>0.38262800000000002</v>
      </c>
      <c r="FI719" t="s">
        <v>113</v>
      </c>
      <c r="FJ719" t="s">
        <v>113</v>
      </c>
      <c r="FK719" s="9">
        <v>1893.495457</v>
      </c>
      <c r="FL719" t="s">
        <v>113</v>
      </c>
      <c r="FM719" t="s">
        <v>113</v>
      </c>
    </row>
    <row r="720" spans="116:169">
      <c r="DL720">
        <v>0</v>
      </c>
      <c r="DM720">
        <v>0.37036999999999998</v>
      </c>
      <c r="DN720">
        <v>1.97E-3</v>
      </c>
      <c r="DO720">
        <v>1.8500000000000001E-3</v>
      </c>
      <c r="DP720">
        <v>1.5499999999999999E-3</v>
      </c>
      <c r="DQ720">
        <v>3.0000000000000001E-5</v>
      </c>
      <c r="DR720">
        <v>4.0000000000000003E-5</v>
      </c>
      <c r="DS720">
        <v>1.72E-3</v>
      </c>
      <c r="DT720">
        <v>5.0800000000000003E-3</v>
      </c>
      <c r="DU720">
        <v>6.8399999999999997E-3</v>
      </c>
      <c r="DV720">
        <v>0.15339</v>
      </c>
      <c r="DW720">
        <v>0.45713999999999999</v>
      </c>
      <c r="DX720">
        <v>0</v>
      </c>
      <c r="DY720">
        <v>1813.78719</v>
      </c>
      <c r="DZ720">
        <v>9.7353000000000005</v>
      </c>
      <c r="EA720">
        <v>9.24132</v>
      </c>
      <c r="EB720">
        <v>7.8207399999999998</v>
      </c>
      <c r="EC720">
        <v>0.16705999999999999</v>
      </c>
      <c r="ED720">
        <v>0.19800999999999999</v>
      </c>
      <c r="EE720">
        <v>8.7508099999999995</v>
      </c>
      <c r="EF720">
        <v>25.157540000000001</v>
      </c>
      <c r="EG720">
        <v>44.753630000000001</v>
      </c>
      <c r="EH720">
        <v>956.91432999999995</v>
      </c>
      <c r="EI720">
        <v>2861.0589799999998</v>
      </c>
      <c r="EJ720">
        <v>0</v>
      </c>
      <c r="EK720">
        <v>18.61157558</v>
      </c>
      <c r="EL720">
        <v>1.3608050999999999E-2</v>
      </c>
      <c r="EM720">
        <v>8.3635989999999993E-3</v>
      </c>
      <c r="EN720">
        <v>3.9387229999999999E-3</v>
      </c>
      <c r="EO720">
        <v>0</v>
      </c>
      <c r="EP720">
        <v>0</v>
      </c>
      <c r="EQ720">
        <v>0</v>
      </c>
      <c r="ER720">
        <v>0</v>
      </c>
      <c r="ES720">
        <v>0</v>
      </c>
      <c r="ET720">
        <v>0</v>
      </c>
      <c r="EU720">
        <v>0</v>
      </c>
      <c r="EV720">
        <v>0</v>
      </c>
      <c r="EW720">
        <v>18.347683759999999</v>
      </c>
      <c r="EX720">
        <v>1.3784958E-2</v>
      </c>
      <c r="EY720">
        <v>8.5977050000000006E-3</v>
      </c>
      <c r="EZ720">
        <v>4.1194450000000002E-3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0.37577899999999997</v>
      </c>
      <c r="FI720" t="s">
        <v>113</v>
      </c>
      <c r="FJ720" t="s">
        <v>113</v>
      </c>
      <c r="FK720" s="9">
        <v>1840.751604</v>
      </c>
      <c r="FL720" t="s">
        <v>113</v>
      </c>
      <c r="FM720" t="s">
        <v>113</v>
      </c>
    </row>
    <row r="721" spans="116:169">
      <c r="DL721">
        <v>0</v>
      </c>
      <c r="DM721">
        <v>0.36365999999999998</v>
      </c>
      <c r="DN721">
        <v>1.99E-3</v>
      </c>
      <c r="DO721">
        <v>1.8600000000000001E-3</v>
      </c>
      <c r="DP721">
        <v>1.6299999999999999E-3</v>
      </c>
      <c r="DQ721">
        <v>3.0000000000000001E-5</v>
      </c>
      <c r="DR721">
        <v>4.0000000000000003E-5</v>
      </c>
      <c r="DS721">
        <v>1.58E-3</v>
      </c>
      <c r="DT721">
        <v>5.0000000000000001E-3</v>
      </c>
      <c r="DU721">
        <v>6.8799999999999998E-3</v>
      </c>
      <c r="DV721">
        <v>0.15512000000000001</v>
      </c>
      <c r="DW721">
        <v>0.46222999999999997</v>
      </c>
      <c r="DX721">
        <v>0</v>
      </c>
      <c r="DY721">
        <v>1762.48325</v>
      </c>
      <c r="DZ721">
        <v>9.7310300000000005</v>
      </c>
      <c r="EA721">
        <v>9.1799300000000006</v>
      </c>
      <c r="EB721">
        <v>8.1214899999999997</v>
      </c>
      <c r="EC721">
        <v>0.16402</v>
      </c>
      <c r="ED721">
        <v>0.19202</v>
      </c>
      <c r="EE721">
        <v>7.9274899999999997</v>
      </c>
      <c r="EF721">
        <v>24.468309999999999</v>
      </c>
      <c r="EG721">
        <v>44.951639999999998</v>
      </c>
      <c r="EH721">
        <v>965.66513999999995</v>
      </c>
      <c r="EI721">
        <v>2886.2165199999999</v>
      </c>
      <c r="EJ721">
        <v>0</v>
      </c>
      <c r="EK721">
        <v>18.457905350000001</v>
      </c>
      <c r="EL721">
        <v>1.3848050000000001E-2</v>
      </c>
      <c r="EM721">
        <v>8.7234430000000009E-3</v>
      </c>
      <c r="EN721">
        <v>3.5960430000000002E-3</v>
      </c>
      <c r="EO721">
        <v>0</v>
      </c>
      <c r="EP721">
        <v>0</v>
      </c>
      <c r="EQ721">
        <v>0</v>
      </c>
      <c r="ER721">
        <v>0</v>
      </c>
      <c r="ES721">
        <v>0</v>
      </c>
      <c r="ET721">
        <v>0</v>
      </c>
      <c r="EU721">
        <v>0</v>
      </c>
      <c r="EV721">
        <v>0</v>
      </c>
      <c r="EW721">
        <v>17.833608779999999</v>
      </c>
      <c r="EX721">
        <v>1.3751167999999999E-2</v>
      </c>
      <c r="EY721">
        <v>8.7906010000000003E-3</v>
      </c>
      <c r="EZ721">
        <v>3.6882600000000001E-3</v>
      </c>
      <c r="FA721">
        <v>0</v>
      </c>
      <c r="FB721">
        <v>0</v>
      </c>
      <c r="FC721">
        <v>0</v>
      </c>
      <c r="FD721">
        <v>0</v>
      </c>
      <c r="FE721">
        <v>0</v>
      </c>
      <c r="FF721">
        <v>0</v>
      </c>
      <c r="FG721">
        <v>0</v>
      </c>
      <c r="FH721">
        <v>0.36916500000000002</v>
      </c>
      <c r="FI721" t="s">
        <v>113</v>
      </c>
      <c r="FJ721" t="s">
        <v>113</v>
      </c>
      <c r="FK721" s="9">
        <v>1789.6797120000001</v>
      </c>
      <c r="FL721" t="s">
        <v>113</v>
      </c>
      <c r="FM721" t="s">
        <v>113</v>
      </c>
    </row>
    <row r="722" spans="116:169">
      <c r="DL722">
        <v>0</v>
      </c>
      <c r="DM722">
        <v>0.35709000000000002</v>
      </c>
      <c r="DN722">
        <v>1.9400000000000001E-3</v>
      </c>
      <c r="DO722">
        <v>1.8699999999999999E-3</v>
      </c>
      <c r="DP722">
        <v>1.64E-3</v>
      </c>
      <c r="DQ722">
        <v>3.0000000000000001E-5</v>
      </c>
      <c r="DR722">
        <v>4.0000000000000003E-5</v>
      </c>
      <c r="DS722">
        <v>1.65E-3</v>
      </c>
      <c r="DT722">
        <v>4.9100000000000003E-3</v>
      </c>
      <c r="DU722">
        <v>6.9199999999999999E-3</v>
      </c>
      <c r="DV722">
        <v>0.15669</v>
      </c>
      <c r="DW722">
        <v>0.46722000000000002</v>
      </c>
      <c r="DX722">
        <v>0</v>
      </c>
      <c r="DY722">
        <v>1712.3649700000001</v>
      </c>
      <c r="DZ722">
        <v>9.4151900000000008</v>
      </c>
      <c r="EA722">
        <v>9.1343999999999994</v>
      </c>
      <c r="EB722">
        <v>8.0796100000000006</v>
      </c>
      <c r="EC722">
        <v>0.16414000000000001</v>
      </c>
      <c r="ED722">
        <v>0.18834999999999999</v>
      </c>
      <c r="EE722">
        <v>8.1874900000000004</v>
      </c>
      <c r="EF722">
        <v>23.81223</v>
      </c>
      <c r="EG722">
        <v>45.143659999999997</v>
      </c>
      <c r="EH722">
        <v>973.59262999999999</v>
      </c>
      <c r="EI722">
        <v>2910.6848300000001</v>
      </c>
      <c r="EJ722">
        <v>0</v>
      </c>
      <c r="EK722">
        <v>18.306516760000001</v>
      </c>
      <c r="EL722">
        <v>1.4123787E-2</v>
      </c>
      <c r="EM722">
        <v>8.8969029999999994E-3</v>
      </c>
      <c r="EN722">
        <v>3.8082960000000001E-3</v>
      </c>
      <c r="EO722">
        <v>0</v>
      </c>
      <c r="EP722">
        <v>0</v>
      </c>
      <c r="EQ722">
        <v>0</v>
      </c>
      <c r="ER722">
        <v>0</v>
      </c>
      <c r="ES722">
        <v>0</v>
      </c>
      <c r="ET722">
        <v>0</v>
      </c>
      <c r="EU722">
        <v>0</v>
      </c>
      <c r="EV722">
        <v>0</v>
      </c>
      <c r="EW722">
        <v>17.331288929999999</v>
      </c>
      <c r="EX722">
        <v>1.3746486E-2</v>
      </c>
      <c r="EY722">
        <v>8.7891029999999995E-3</v>
      </c>
      <c r="EZ722">
        <v>3.8296409999999999E-3</v>
      </c>
      <c r="FA722">
        <v>0</v>
      </c>
      <c r="FB722">
        <v>0</v>
      </c>
      <c r="FC722">
        <v>0</v>
      </c>
      <c r="FD722">
        <v>0</v>
      </c>
      <c r="FE722">
        <v>0</v>
      </c>
      <c r="FF722">
        <v>0</v>
      </c>
      <c r="FG722">
        <v>0</v>
      </c>
      <c r="FH722">
        <v>0.362568</v>
      </c>
      <c r="FI722" t="s">
        <v>113</v>
      </c>
      <c r="FJ722" t="s">
        <v>113</v>
      </c>
      <c r="FK722" s="9">
        <v>1739.158302</v>
      </c>
      <c r="FL722" t="s">
        <v>113</v>
      </c>
      <c r="FM722" t="s">
        <v>113</v>
      </c>
    </row>
    <row r="723" spans="116:169">
      <c r="DL723">
        <v>0</v>
      </c>
      <c r="DM723">
        <v>0.35042000000000001</v>
      </c>
      <c r="DN723">
        <v>2.1199999999999999E-3</v>
      </c>
      <c r="DO723">
        <v>1.83E-3</v>
      </c>
      <c r="DP723">
        <v>1.64E-3</v>
      </c>
      <c r="DQ723">
        <v>3.0000000000000001E-5</v>
      </c>
      <c r="DR723">
        <v>4.0000000000000003E-5</v>
      </c>
      <c r="DS723">
        <v>1.66E-3</v>
      </c>
      <c r="DT723">
        <v>4.8199999999999996E-3</v>
      </c>
      <c r="DU723">
        <v>6.96E-3</v>
      </c>
      <c r="DV723">
        <v>0.15834000000000001</v>
      </c>
      <c r="DW723">
        <v>0.47214</v>
      </c>
      <c r="DX723">
        <v>0</v>
      </c>
      <c r="DY723">
        <v>1662.3118300000001</v>
      </c>
      <c r="DZ723">
        <v>10.15926</v>
      </c>
      <c r="EA723">
        <v>8.8640100000000004</v>
      </c>
      <c r="EB723">
        <v>8.0261600000000008</v>
      </c>
      <c r="EC723">
        <v>0.16106000000000001</v>
      </c>
      <c r="ED723">
        <v>0.18345</v>
      </c>
      <c r="EE723">
        <v>8.1786899999999996</v>
      </c>
      <c r="EF723">
        <v>23.10181</v>
      </c>
      <c r="EG723">
        <v>45.332009999999997</v>
      </c>
      <c r="EH723">
        <v>981.78012000000001</v>
      </c>
      <c r="EI723">
        <v>2934.4970600000001</v>
      </c>
      <c r="EJ723">
        <v>0</v>
      </c>
      <c r="EK723">
        <v>18.145011279999999</v>
      </c>
      <c r="EL723">
        <v>1.4127439E-2</v>
      </c>
      <c r="EM723">
        <v>9.0336410000000002E-3</v>
      </c>
      <c r="EN723">
        <v>3.8649219999999998E-3</v>
      </c>
      <c r="EO723">
        <v>0</v>
      </c>
      <c r="EP723">
        <v>0</v>
      </c>
      <c r="EQ723">
        <v>0</v>
      </c>
      <c r="ER723">
        <v>0</v>
      </c>
      <c r="ES723">
        <v>0</v>
      </c>
      <c r="ET723">
        <v>0</v>
      </c>
      <c r="EU723">
        <v>0</v>
      </c>
      <c r="EV723">
        <v>0</v>
      </c>
      <c r="EW723">
        <v>16.828957429999999</v>
      </c>
      <c r="EX723">
        <v>1.3475971E-2</v>
      </c>
      <c r="EY723">
        <v>8.746551E-3</v>
      </c>
      <c r="EZ723">
        <v>3.8098989999999998E-3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0</v>
      </c>
      <c r="FH723">
        <v>0.35605199999999998</v>
      </c>
      <c r="FI723" t="s">
        <v>113</v>
      </c>
      <c r="FJ723" t="s">
        <v>113</v>
      </c>
      <c r="FK723" s="9">
        <v>1689.5223109999999</v>
      </c>
      <c r="FL723" t="s">
        <v>113</v>
      </c>
      <c r="FM723" t="s">
        <v>113</v>
      </c>
    </row>
    <row r="724" spans="116:169">
      <c r="DL724">
        <v>0</v>
      </c>
      <c r="DM724">
        <v>0.34379999999999999</v>
      </c>
      <c r="DN724">
        <v>2.2200000000000002E-3</v>
      </c>
      <c r="DO724">
        <v>1.9499999999999999E-3</v>
      </c>
      <c r="DP724">
        <v>1.6199999999999999E-3</v>
      </c>
      <c r="DQ724">
        <v>3.0000000000000001E-5</v>
      </c>
      <c r="DR724">
        <v>4.0000000000000003E-5</v>
      </c>
      <c r="DS724">
        <v>1.67E-3</v>
      </c>
      <c r="DT724">
        <v>4.7299999999999998E-3</v>
      </c>
      <c r="DU724">
        <v>6.9899999999999997E-3</v>
      </c>
      <c r="DV724">
        <v>0.16</v>
      </c>
      <c r="DW724">
        <v>0.47694999999999999</v>
      </c>
      <c r="DX724">
        <v>0</v>
      </c>
      <c r="DY724">
        <v>1612.92516</v>
      </c>
      <c r="DZ724">
        <v>10.52436</v>
      </c>
      <c r="EA724">
        <v>9.3365799999999997</v>
      </c>
      <c r="EB724">
        <v>7.8235299999999999</v>
      </c>
      <c r="EC724">
        <v>0.16303999999999999</v>
      </c>
      <c r="ED724">
        <v>0.18012</v>
      </c>
      <c r="EE724">
        <v>8.1348800000000008</v>
      </c>
      <c r="EF724">
        <v>22.425229999999999</v>
      </c>
      <c r="EG724">
        <v>45.515450000000001</v>
      </c>
      <c r="EH724">
        <v>989.95880999999997</v>
      </c>
      <c r="EI724">
        <v>2957.59888</v>
      </c>
      <c r="EJ724">
        <v>0</v>
      </c>
      <c r="EK724">
        <v>17.981610289999999</v>
      </c>
      <c r="EL724">
        <v>1.4900904E-2</v>
      </c>
      <c r="EM724">
        <v>8.9823690000000005E-3</v>
      </c>
      <c r="EN724">
        <v>3.9174149999999996E-3</v>
      </c>
      <c r="EO724">
        <v>0</v>
      </c>
      <c r="EP724">
        <v>0</v>
      </c>
      <c r="EQ724">
        <v>0</v>
      </c>
      <c r="ER724">
        <v>0</v>
      </c>
      <c r="ES724">
        <v>0</v>
      </c>
      <c r="ET724">
        <v>0</v>
      </c>
      <c r="EU724">
        <v>0</v>
      </c>
      <c r="EV724">
        <v>0</v>
      </c>
      <c r="EW724">
        <v>16.334572179999999</v>
      </c>
      <c r="EX724">
        <v>1.3920277E-2</v>
      </c>
      <c r="EY724">
        <v>8.5223090000000005E-3</v>
      </c>
      <c r="EZ724">
        <v>3.784688E-3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0</v>
      </c>
      <c r="FH724">
        <v>0.34961799999999998</v>
      </c>
      <c r="FI724" t="s">
        <v>113</v>
      </c>
      <c r="FJ724" t="s">
        <v>113</v>
      </c>
      <c r="FK724" s="9">
        <v>1640.7726720000001</v>
      </c>
      <c r="FL724" t="s">
        <v>113</v>
      </c>
      <c r="FM724" t="s">
        <v>113</v>
      </c>
    </row>
    <row r="725" spans="116:169">
      <c r="DL725">
        <v>0</v>
      </c>
      <c r="DM725">
        <v>0.33767999999999998</v>
      </c>
      <c r="DN725">
        <v>1.8600000000000001E-3</v>
      </c>
      <c r="DO725">
        <v>2.0300000000000001E-3</v>
      </c>
      <c r="DP725">
        <v>1.7099999999999999E-3</v>
      </c>
      <c r="DQ725">
        <v>3.0000000000000001E-5</v>
      </c>
      <c r="DR725">
        <v>4.0000000000000003E-5</v>
      </c>
      <c r="DS725">
        <v>1.64E-3</v>
      </c>
      <c r="DT725">
        <v>4.64E-3</v>
      </c>
      <c r="DU725">
        <v>7.0299999999999998E-3</v>
      </c>
      <c r="DV725">
        <v>0.16167000000000001</v>
      </c>
      <c r="DW725">
        <v>0.48168</v>
      </c>
      <c r="DX725">
        <v>0</v>
      </c>
      <c r="DY725">
        <v>1566.41238</v>
      </c>
      <c r="DZ725">
        <v>8.7157900000000001</v>
      </c>
      <c r="EA725">
        <v>9.5958100000000002</v>
      </c>
      <c r="EB725">
        <v>8.1863100000000006</v>
      </c>
      <c r="EC725">
        <v>0.16575000000000001</v>
      </c>
      <c r="ED725">
        <v>0.17679</v>
      </c>
      <c r="EE725">
        <v>7.89107</v>
      </c>
      <c r="EF725">
        <v>21.759139999999999</v>
      </c>
      <c r="EG725">
        <v>45.695569999999996</v>
      </c>
      <c r="EH725">
        <v>998.09369000000004</v>
      </c>
      <c r="EI725">
        <v>2980.0241099999998</v>
      </c>
      <c r="EJ725">
        <v>0</v>
      </c>
      <c r="EK725">
        <v>17.840502659999999</v>
      </c>
      <c r="EL725">
        <v>1.5703261999999999E-2</v>
      </c>
      <c r="EM725">
        <v>9.5308130000000008E-3</v>
      </c>
      <c r="EN725">
        <v>3.8973089999999998E-3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15.869633139999999</v>
      </c>
      <c r="EX725">
        <v>1.4367733000000001E-2</v>
      </c>
      <c r="EY725">
        <v>8.8578700000000003E-3</v>
      </c>
      <c r="EZ725">
        <v>3.689459E-3</v>
      </c>
      <c r="FA725">
        <v>0</v>
      </c>
      <c r="FB725">
        <v>0</v>
      </c>
      <c r="FC725">
        <v>0</v>
      </c>
      <c r="FD725">
        <v>0</v>
      </c>
      <c r="FE725">
        <v>0</v>
      </c>
      <c r="FF725">
        <v>0</v>
      </c>
      <c r="FG725">
        <v>0</v>
      </c>
      <c r="FH725">
        <v>0.34330699999999997</v>
      </c>
      <c r="FI725" t="s">
        <v>113</v>
      </c>
      <c r="FJ725" t="s">
        <v>113</v>
      </c>
      <c r="FK725" s="9">
        <v>1593.076041</v>
      </c>
      <c r="FL725" t="s">
        <v>113</v>
      </c>
      <c r="FM725" t="s">
        <v>113</v>
      </c>
    </row>
    <row r="726" spans="116:169">
      <c r="DL726">
        <v>0</v>
      </c>
      <c r="DM726">
        <v>0.33129999999999998</v>
      </c>
      <c r="DN726">
        <v>2.1199999999999999E-3</v>
      </c>
      <c r="DO726">
        <v>1.7700000000000001E-3</v>
      </c>
      <c r="DP726">
        <v>1.7700000000000001E-3</v>
      </c>
      <c r="DQ726">
        <v>3.0000000000000001E-5</v>
      </c>
      <c r="DR726">
        <v>4.0000000000000003E-5</v>
      </c>
      <c r="DS726">
        <v>1.73E-3</v>
      </c>
      <c r="DT726">
        <v>4.5500000000000002E-3</v>
      </c>
      <c r="DU726">
        <v>7.0699999999999999E-3</v>
      </c>
      <c r="DV726">
        <v>0.16331000000000001</v>
      </c>
      <c r="DW726">
        <v>0.48631999999999997</v>
      </c>
      <c r="DX726">
        <v>0</v>
      </c>
      <c r="DY726">
        <v>1519.1763800000001</v>
      </c>
      <c r="DZ726">
        <v>9.84849</v>
      </c>
      <c r="EA726">
        <v>8.2842699999999994</v>
      </c>
      <c r="EB726">
        <v>8.3522700000000007</v>
      </c>
      <c r="EC726">
        <v>0.15720000000000001</v>
      </c>
      <c r="ED726">
        <v>0.17082</v>
      </c>
      <c r="EE726">
        <v>8.2809299999999997</v>
      </c>
      <c r="EF726">
        <v>21.099910000000001</v>
      </c>
      <c r="EG726">
        <v>45.87236</v>
      </c>
      <c r="EH726">
        <v>1005.98475</v>
      </c>
      <c r="EI726">
        <v>3001.78325</v>
      </c>
      <c r="EJ726">
        <v>0</v>
      </c>
      <c r="EK726">
        <v>17.676941159999998</v>
      </c>
      <c r="EL726">
        <v>1.4642423999999999E-2</v>
      </c>
      <c r="EM726">
        <v>1.0023977999999999E-2</v>
      </c>
      <c r="EN726">
        <v>4.1622050000000004E-3</v>
      </c>
      <c r="EO726">
        <v>0</v>
      </c>
      <c r="EP726">
        <v>0</v>
      </c>
      <c r="EQ726">
        <v>0</v>
      </c>
      <c r="ER726">
        <v>0</v>
      </c>
      <c r="ES726">
        <v>0</v>
      </c>
      <c r="ET726">
        <v>0</v>
      </c>
      <c r="EU726">
        <v>0</v>
      </c>
      <c r="EV726">
        <v>0</v>
      </c>
      <c r="EW726">
        <v>15.39370428</v>
      </c>
      <c r="EX726">
        <v>1.3131729999999999E-2</v>
      </c>
      <c r="EY726">
        <v>9.1250310000000005E-3</v>
      </c>
      <c r="EZ726">
        <v>3.860072E-3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0</v>
      </c>
      <c r="FH726">
        <v>0.33698699999999998</v>
      </c>
      <c r="FI726" t="s">
        <v>113</v>
      </c>
      <c r="FJ726" t="s">
        <v>113</v>
      </c>
      <c r="FK726" s="9">
        <v>1545.818616</v>
      </c>
      <c r="FL726" t="s">
        <v>113</v>
      </c>
      <c r="FM726" t="s">
        <v>113</v>
      </c>
    </row>
    <row r="727" spans="116:169">
      <c r="DL727">
        <v>0</v>
      </c>
      <c r="DM727">
        <v>0.32562999999999998</v>
      </c>
      <c r="DN727">
        <v>1.56E-3</v>
      </c>
      <c r="DO727">
        <v>1.9400000000000001E-3</v>
      </c>
      <c r="DP727">
        <v>1.57E-3</v>
      </c>
      <c r="DQ727">
        <v>3.0000000000000001E-5</v>
      </c>
      <c r="DR727">
        <v>4.0000000000000003E-5</v>
      </c>
      <c r="DS727">
        <v>1.75E-3</v>
      </c>
      <c r="DT727">
        <v>4.4799999999999996E-3</v>
      </c>
      <c r="DU727">
        <v>7.11E-3</v>
      </c>
      <c r="DV727">
        <v>0.16503999999999999</v>
      </c>
      <c r="DW727">
        <v>0.49086999999999997</v>
      </c>
      <c r="DX727">
        <v>0</v>
      </c>
      <c r="DY727">
        <v>1475.6623500000001</v>
      </c>
      <c r="DZ727">
        <v>7.1439700000000004</v>
      </c>
      <c r="EA727">
        <v>8.9617799999999992</v>
      </c>
      <c r="EB727">
        <v>7.3556100000000004</v>
      </c>
      <c r="EC727">
        <v>0.15755</v>
      </c>
      <c r="ED727">
        <v>0.16811999999999999</v>
      </c>
      <c r="EE727">
        <v>8.2693499999999993</v>
      </c>
      <c r="EF727">
        <v>20.522120000000001</v>
      </c>
      <c r="EG727">
        <v>46.04318</v>
      </c>
      <c r="EH727">
        <v>1014.26568</v>
      </c>
      <c r="EI727">
        <v>3022.8831599999999</v>
      </c>
      <c r="EJ727">
        <v>0</v>
      </c>
      <c r="EK727">
        <v>17.54895685</v>
      </c>
      <c r="EL727">
        <v>1.5358119999999999E-2</v>
      </c>
      <c r="EM727">
        <v>9.1071929999999995E-3</v>
      </c>
      <c r="EN727">
        <v>4.3351969999999998E-3</v>
      </c>
      <c r="EO727">
        <v>0</v>
      </c>
      <c r="EP727">
        <v>0</v>
      </c>
      <c r="EQ727">
        <v>0</v>
      </c>
      <c r="ER727">
        <v>0</v>
      </c>
      <c r="ES727">
        <v>0</v>
      </c>
      <c r="ET727">
        <v>0</v>
      </c>
      <c r="EU727">
        <v>0</v>
      </c>
      <c r="EV727">
        <v>0</v>
      </c>
      <c r="EW727">
        <v>14.95746057</v>
      </c>
      <c r="EX727">
        <v>1.3475488000000001E-2</v>
      </c>
      <c r="EY727">
        <v>8.1205689999999994E-3</v>
      </c>
      <c r="EZ727">
        <v>3.9378449999999997E-3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0</v>
      </c>
      <c r="FH727">
        <v>0.33072499999999999</v>
      </c>
      <c r="FI727" t="s">
        <v>113</v>
      </c>
      <c r="FJ727" t="s">
        <v>113</v>
      </c>
      <c r="FK727" s="9">
        <v>1499.2812650000001</v>
      </c>
      <c r="FL727" t="s">
        <v>113</v>
      </c>
      <c r="FM727" t="s">
        <v>113</v>
      </c>
    </row>
    <row r="728" spans="116:169">
      <c r="DL728">
        <v>0</v>
      </c>
      <c r="DM728">
        <v>0.31991000000000003</v>
      </c>
      <c r="DN728">
        <v>1.56E-3</v>
      </c>
      <c r="DO728">
        <v>1.5399999999999999E-3</v>
      </c>
      <c r="DP728">
        <v>1.6800000000000001E-3</v>
      </c>
      <c r="DQ728">
        <v>3.0000000000000001E-5</v>
      </c>
      <c r="DR728">
        <v>3.0000000000000001E-5</v>
      </c>
      <c r="DS728">
        <v>1.58E-3</v>
      </c>
      <c r="DT728">
        <v>4.4000000000000003E-3</v>
      </c>
      <c r="DU728">
        <v>7.1399999999999996E-3</v>
      </c>
      <c r="DV728">
        <v>0.16678999999999999</v>
      </c>
      <c r="DW728">
        <v>0.49534</v>
      </c>
      <c r="DX728">
        <v>0</v>
      </c>
      <c r="DY728">
        <v>1432.3795700000001</v>
      </c>
      <c r="DZ728">
        <v>7.0634699999999997</v>
      </c>
      <c r="EA728">
        <v>7.0316299999999998</v>
      </c>
      <c r="EB728">
        <v>7.7632899999999996</v>
      </c>
      <c r="EC728">
        <v>0.14002000000000001</v>
      </c>
      <c r="ED728">
        <v>0.15848999999999999</v>
      </c>
      <c r="EE728">
        <v>7.3782800000000002</v>
      </c>
      <c r="EF728">
        <v>19.929839999999999</v>
      </c>
      <c r="EG728">
        <v>46.211300000000001</v>
      </c>
      <c r="EH728">
        <v>1022.53503</v>
      </c>
      <c r="EI728">
        <v>3043.4052799999999</v>
      </c>
      <c r="EJ728">
        <v>0</v>
      </c>
      <c r="EK728">
        <v>17.409734100000001</v>
      </c>
      <c r="EL728">
        <v>1.3328187999999999E-2</v>
      </c>
      <c r="EM728">
        <v>9.7146999999999997E-3</v>
      </c>
      <c r="EN728">
        <v>3.9004220000000002E-3</v>
      </c>
      <c r="EO728">
        <v>0</v>
      </c>
      <c r="EP728">
        <v>0</v>
      </c>
      <c r="EQ728">
        <v>0</v>
      </c>
      <c r="ER728">
        <v>0</v>
      </c>
      <c r="ES728">
        <v>0</v>
      </c>
      <c r="ET728">
        <v>0</v>
      </c>
      <c r="EU728">
        <v>0</v>
      </c>
      <c r="EV728">
        <v>0</v>
      </c>
      <c r="EW728">
        <v>14.519716799999999</v>
      </c>
      <c r="EX728">
        <v>1.1461847000000001E-2</v>
      </c>
      <c r="EY728">
        <v>8.4777819999999997E-3</v>
      </c>
      <c r="EZ728">
        <v>3.4692849999999999E-3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0.32471299999999997</v>
      </c>
      <c r="FI728" t="s">
        <v>113</v>
      </c>
      <c r="FJ728" t="s">
        <v>113</v>
      </c>
      <c r="FK728" s="9">
        <v>1454.3779810000001</v>
      </c>
      <c r="FL728" t="s">
        <v>113</v>
      </c>
      <c r="FM728" t="s">
        <v>113</v>
      </c>
    </row>
    <row r="729" spans="116:169">
      <c r="DL729">
        <v>0</v>
      </c>
      <c r="DM729">
        <v>0.31409999999999999</v>
      </c>
      <c r="DN729">
        <v>1.6800000000000001E-3</v>
      </c>
      <c r="DO729">
        <v>1.5E-3</v>
      </c>
      <c r="DP729">
        <v>1.3699999999999999E-3</v>
      </c>
      <c r="DQ729">
        <v>3.0000000000000001E-5</v>
      </c>
      <c r="DR729">
        <v>3.0000000000000001E-5</v>
      </c>
      <c r="DS729">
        <v>1.67E-3</v>
      </c>
      <c r="DT729">
        <v>4.3299999999999996E-3</v>
      </c>
      <c r="DU729">
        <v>7.1799999999999998E-3</v>
      </c>
      <c r="DV729">
        <v>0.16836999999999999</v>
      </c>
      <c r="DW729">
        <v>0.49974000000000002</v>
      </c>
      <c r="DX729">
        <v>0</v>
      </c>
      <c r="DY729">
        <v>1389.1568199999999</v>
      </c>
      <c r="DZ729">
        <v>7.5215899999999998</v>
      </c>
      <c r="EA729">
        <v>6.7935999999999996</v>
      </c>
      <c r="EB729">
        <v>6.2623300000000004</v>
      </c>
      <c r="EC729">
        <v>0.13142000000000001</v>
      </c>
      <c r="ED729">
        <v>0.15375</v>
      </c>
      <c r="EE729">
        <v>7.6978</v>
      </c>
      <c r="EF729">
        <v>19.37369</v>
      </c>
      <c r="EG729">
        <v>46.369790000000002</v>
      </c>
      <c r="EH729">
        <v>1029.9133099999999</v>
      </c>
      <c r="EI729">
        <v>3063.3351200000002</v>
      </c>
      <c r="EJ729">
        <v>0</v>
      </c>
      <c r="EK729">
        <v>17.261976650000001</v>
      </c>
      <c r="EL729">
        <v>1.25849E-2</v>
      </c>
      <c r="EM729">
        <v>8.2144130000000003E-3</v>
      </c>
      <c r="EN729">
        <v>4.2038630000000004E-3</v>
      </c>
      <c r="EO729">
        <v>0</v>
      </c>
      <c r="EP729">
        <v>0</v>
      </c>
      <c r="EQ729">
        <v>0</v>
      </c>
      <c r="ER729">
        <v>0</v>
      </c>
      <c r="ES729">
        <v>0</v>
      </c>
      <c r="ET729">
        <v>0</v>
      </c>
      <c r="EU729">
        <v>0</v>
      </c>
      <c r="EV729">
        <v>0</v>
      </c>
      <c r="EW729">
        <v>14.083217189999999</v>
      </c>
      <c r="EX729">
        <v>1.058775E-2</v>
      </c>
      <c r="EY729">
        <v>7.0197080000000004E-3</v>
      </c>
      <c r="EZ729">
        <v>3.6606049999999999E-3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0</v>
      </c>
      <c r="FH729">
        <v>0.31868600000000002</v>
      </c>
      <c r="FI729" t="s">
        <v>113</v>
      </c>
      <c r="FJ729" t="s">
        <v>113</v>
      </c>
      <c r="FK729" s="9">
        <v>1409.865769</v>
      </c>
      <c r="FL729" t="s">
        <v>113</v>
      </c>
      <c r="FM729" t="s">
        <v>113</v>
      </c>
    </row>
    <row r="730" spans="116:169">
      <c r="DL730">
        <v>0</v>
      </c>
      <c r="DM730">
        <v>0.30867</v>
      </c>
      <c r="DN730">
        <v>1.4300000000000001E-3</v>
      </c>
      <c r="DO730">
        <v>1.58E-3</v>
      </c>
      <c r="DP730">
        <v>1.33E-3</v>
      </c>
      <c r="DQ730">
        <v>3.0000000000000001E-5</v>
      </c>
      <c r="DR730">
        <v>3.0000000000000001E-5</v>
      </c>
      <c r="DS730">
        <v>1.3699999999999999E-3</v>
      </c>
      <c r="DT730">
        <v>4.2399999999999998E-3</v>
      </c>
      <c r="DU730">
        <v>7.2100000000000003E-3</v>
      </c>
      <c r="DV730">
        <v>0.17004</v>
      </c>
      <c r="DW730">
        <v>0.50407000000000002</v>
      </c>
      <c r="DX730">
        <v>0</v>
      </c>
      <c r="DY730">
        <v>1348.00695</v>
      </c>
      <c r="DZ730">
        <v>6.3306100000000001</v>
      </c>
      <c r="EA730">
        <v>7.0578900000000004</v>
      </c>
      <c r="EB730">
        <v>6.0116100000000001</v>
      </c>
      <c r="EC730">
        <v>0.12584000000000001</v>
      </c>
      <c r="ED730">
        <v>0.14757999999999999</v>
      </c>
      <c r="EE730">
        <v>6.2632899999999996</v>
      </c>
      <c r="EF730">
        <v>18.76483</v>
      </c>
      <c r="EG730">
        <v>46.523539999999997</v>
      </c>
      <c r="EH730">
        <v>1037.6111100000001</v>
      </c>
      <c r="EI730">
        <v>3082.7087999999999</v>
      </c>
      <c r="EJ730">
        <v>0</v>
      </c>
      <c r="EK730">
        <v>17.133031030000001</v>
      </c>
      <c r="EL730">
        <v>1.2821681E-2</v>
      </c>
      <c r="EM730">
        <v>7.8539820000000007E-3</v>
      </c>
      <c r="EN730">
        <v>3.4668910000000002E-3</v>
      </c>
      <c r="EO730">
        <v>0</v>
      </c>
      <c r="EP730">
        <v>0</v>
      </c>
      <c r="EQ730">
        <v>0</v>
      </c>
      <c r="ER730">
        <v>0</v>
      </c>
      <c r="ES730">
        <v>0</v>
      </c>
      <c r="ET730">
        <v>0</v>
      </c>
      <c r="EU730">
        <v>0</v>
      </c>
      <c r="EV730">
        <v>0</v>
      </c>
      <c r="EW730">
        <v>13.67022993</v>
      </c>
      <c r="EX730">
        <v>1.0545206999999999E-2</v>
      </c>
      <c r="EY730">
        <v>6.5657759999999997E-3</v>
      </c>
      <c r="EZ730">
        <v>2.9547079999999999E-3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0</v>
      </c>
      <c r="FG730">
        <v>0</v>
      </c>
      <c r="FH730">
        <v>0.31303700000000001</v>
      </c>
      <c r="FI730" t="s">
        <v>113</v>
      </c>
      <c r="FJ730" t="s">
        <v>113</v>
      </c>
      <c r="FK730" s="9">
        <v>1367.5328930000001</v>
      </c>
      <c r="FL730" t="s">
        <v>113</v>
      </c>
      <c r="FM730" t="s">
        <v>113</v>
      </c>
    </row>
    <row r="731" spans="116:169">
      <c r="DL731">
        <v>0</v>
      </c>
      <c r="DM731">
        <v>0.30310999999999999</v>
      </c>
      <c r="DN731">
        <v>1.58E-3</v>
      </c>
      <c r="DO731">
        <v>1.4E-3</v>
      </c>
      <c r="DP731">
        <v>1.3799999999999999E-3</v>
      </c>
      <c r="DQ731">
        <v>3.0000000000000001E-5</v>
      </c>
      <c r="DR731">
        <v>3.0000000000000001E-5</v>
      </c>
      <c r="DS731">
        <v>1.3500000000000001E-3</v>
      </c>
      <c r="DT731">
        <v>4.1599999999999996E-3</v>
      </c>
      <c r="DU731">
        <v>7.2500000000000004E-3</v>
      </c>
      <c r="DV731">
        <v>0.17141000000000001</v>
      </c>
      <c r="DW731">
        <v>0.50831000000000004</v>
      </c>
      <c r="DX731">
        <v>0</v>
      </c>
      <c r="DY731">
        <v>1306.7673</v>
      </c>
      <c r="DZ731">
        <v>6.8838800000000004</v>
      </c>
      <c r="EA731">
        <v>6.18879</v>
      </c>
      <c r="EB731">
        <v>6.16981</v>
      </c>
      <c r="EC731">
        <v>0.11838</v>
      </c>
      <c r="ED731">
        <v>0.14183000000000001</v>
      </c>
      <c r="EE731">
        <v>6.0668600000000001</v>
      </c>
      <c r="EF731">
        <v>18.181139999999999</v>
      </c>
      <c r="EG731">
        <v>46.671120000000002</v>
      </c>
      <c r="EH731">
        <v>1043.8743999999999</v>
      </c>
      <c r="EI731">
        <v>3101.47363</v>
      </c>
      <c r="EJ731">
        <v>0</v>
      </c>
      <c r="EK731">
        <v>16.99131847</v>
      </c>
      <c r="EL731">
        <v>1.1960662E-2</v>
      </c>
      <c r="EM731">
        <v>8.2177169999999994E-3</v>
      </c>
      <c r="EN731">
        <v>3.40172E-3</v>
      </c>
      <c r="EO731">
        <v>0</v>
      </c>
      <c r="EP731">
        <v>0</v>
      </c>
      <c r="EQ731">
        <v>0</v>
      </c>
      <c r="ER731">
        <v>0</v>
      </c>
      <c r="ES731">
        <v>0</v>
      </c>
      <c r="ET731">
        <v>0</v>
      </c>
      <c r="EU731">
        <v>0</v>
      </c>
      <c r="EV731">
        <v>0</v>
      </c>
      <c r="EW731">
        <v>13.254931940000001</v>
      </c>
      <c r="EX731">
        <v>9.6276920000000002E-3</v>
      </c>
      <c r="EY731">
        <v>6.7195520000000002E-3</v>
      </c>
      <c r="EZ731">
        <v>2.8368320000000001E-3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0</v>
      </c>
      <c r="FH731">
        <v>0.30749500000000002</v>
      </c>
      <c r="FI731" t="s">
        <v>113</v>
      </c>
      <c r="FJ731" t="s">
        <v>113</v>
      </c>
      <c r="FK731" s="9">
        <v>1326.128162</v>
      </c>
      <c r="FL731" t="s">
        <v>113</v>
      </c>
      <c r="FM731" t="s">
        <v>113</v>
      </c>
    </row>
    <row r="732" spans="116:169">
      <c r="DL732">
        <v>0</v>
      </c>
      <c r="DM732">
        <v>0.29764000000000002</v>
      </c>
      <c r="DN732">
        <v>1.58E-3</v>
      </c>
      <c r="DO732">
        <v>1.49E-3</v>
      </c>
      <c r="DP732">
        <v>1.25E-3</v>
      </c>
      <c r="DQ732">
        <v>3.0000000000000001E-5</v>
      </c>
      <c r="DR732">
        <v>3.0000000000000001E-5</v>
      </c>
      <c r="DS732">
        <v>1.39E-3</v>
      </c>
      <c r="DT732">
        <v>4.0899999999999999E-3</v>
      </c>
      <c r="DU732">
        <v>7.28E-3</v>
      </c>
      <c r="DV732">
        <v>0.17276</v>
      </c>
      <c r="DW732">
        <v>0.51246999999999998</v>
      </c>
      <c r="DX732">
        <v>0</v>
      </c>
      <c r="DY732">
        <v>1266.3922299999999</v>
      </c>
      <c r="DZ732">
        <v>6.81752</v>
      </c>
      <c r="EA732">
        <v>6.4874099999999997</v>
      </c>
      <c r="EB732">
        <v>5.50474</v>
      </c>
      <c r="EC732">
        <v>0.11748</v>
      </c>
      <c r="ED732">
        <v>0.13883999999999999</v>
      </c>
      <c r="EE732">
        <v>6.17605</v>
      </c>
      <c r="EF732">
        <v>17.618200000000002</v>
      </c>
      <c r="EG732">
        <v>46.812950000000001</v>
      </c>
      <c r="EH732">
        <v>1049.9412600000001</v>
      </c>
      <c r="EI732">
        <v>3119.6547700000001</v>
      </c>
      <c r="EJ732">
        <v>0</v>
      </c>
      <c r="EK732">
        <v>16.852228709999999</v>
      </c>
      <c r="EL732">
        <v>1.2323834000000001E-2</v>
      </c>
      <c r="EM732">
        <v>7.5748100000000004E-3</v>
      </c>
      <c r="EN732">
        <v>3.56829E-3</v>
      </c>
      <c r="EO732">
        <v>0</v>
      </c>
      <c r="EP732">
        <v>0</v>
      </c>
      <c r="EQ732">
        <v>0</v>
      </c>
      <c r="ER732">
        <v>0</v>
      </c>
      <c r="ES732">
        <v>0</v>
      </c>
      <c r="ET732">
        <v>0</v>
      </c>
      <c r="EU732">
        <v>0</v>
      </c>
      <c r="EV732">
        <v>0</v>
      </c>
      <c r="EW732">
        <v>12.84965418</v>
      </c>
      <c r="EX732">
        <v>9.6941019999999996E-3</v>
      </c>
      <c r="EY732">
        <v>6.0592270000000004E-3</v>
      </c>
      <c r="EZ732">
        <v>2.9110030000000001E-3</v>
      </c>
      <c r="FA732">
        <v>0</v>
      </c>
      <c r="FB732">
        <v>0</v>
      </c>
      <c r="FC732">
        <v>0</v>
      </c>
      <c r="FD732">
        <v>0</v>
      </c>
      <c r="FE732">
        <v>0</v>
      </c>
      <c r="FF732">
        <v>0</v>
      </c>
      <c r="FG732">
        <v>0</v>
      </c>
      <c r="FH732">
        <v>0.30198999999999998</v>
      </c>
      <c r="FI732" t="s">
        <v>113</v>
      </c>
      <c r="FJ732" t="s">
        <v>113</v>
      </c>
      <c r="FK732" s="9">
        <v>1285.319373</v>
      </c>
      <c r="FL732" t="s">
        <v>113</v>
      </c>
      <c r="FM732" t="s">
        <v>113</v>
      </c>
    </row>
    <row r="733" spans="116:169">
      <c r="DL733">
        <v>0</v>
      </c>
      <c r="DM733">
        <v>0.29225000000000001</v>
      </c>
      <c r="DN733">
        <v>1.6000000000000001E-3</v>
      </c>
      <c r="DO733">
        <v>1.49E-3</v>
      </c>
      <c r="DP733">
        <v>1.31E-3</v>
      </c>
      <c r="DQ733">
        <v>3.0000000000000001E-5</v>
      </c>
      <c r="DR733">
        <v>3.0000000000000001E-5</v>
      </c>
      <c r="DS733">
        <v>1.2700000000000001E-3</v>
      </c>
      <c r="DT733">
        <v>4.0200000000000001E-3</v>
      </c>
      <c r="DU733">
        <v>7.3099999999999997E-3</v>
      </c>
      <c r="DV733">
        <v>0.17413999999999999</v>
      </c>
      <c r="DW733">
        <v>0.51656000000000002</v>
      </c>
      <c r="DX733">
        <v>0</v>
      </c>
      <c r="DY733">
        <v>1226.75307</v>
      </c>
      <c r="DZ733">
        <v>6.7940399999999999</v>
      </c>
      <c r="EA733">
        <v>6.4253600000000004</v>
      </c>
      <c r="EB733">
        <v>5.6997900000000001</v>
      </c>
      <c r="EC733">
        <v>0.11498999999999999</v>
      </c>
      <c r="ED733">
        <v>0.13422999999999999</v>
      </c>
      <c r="EE733">
        <v>5.5770099999999996</v>
      </c>
      <c r="EF733">
        <v>17.084119999999999</v>
      </c>
      <c r="EG733">
        <v>46.951799999999999</v>
      </c>
      <c r="EH733">
        <v>1056.1173100000001</v>
      </c>
      <c r="EI733">
        <v>3137.27297</v>
      </c>
      <c r="EJ733">
        <v>0</v>
      </c>
      <c r="EK733">
        <v>16.713080890000001</v>
      </c>
      <c r="EL733">
        <v>1.2539612E-2</v>
      </c>
      <c r="EM733">
        <v>7.899349E-3</v>
      </c>
      <c r="EN733">
        <v>3.256671E-3</v>
      </c>
      <c r="EO733">
        <v>0</v>
      </c>
      <c r="EP733">
        <v>0</v>
      </c>
      <c r="EQ733">
        <v>0</v>
      </c>
      <c r="ER733">
        <v>0</v>
      </c>
      <c r="ES733">
        <v>0</v>
      </c>
      <c r="ET733">
        <v>0</v>
      </c>
      <c r="EU733">
        <v>0</v>
      </c>
      <c r="EV733">
        <v>0</v>
      </c>
      <c r="EW733">
        <v>12.452169120000001</v>
      </c>
      <c r="EX733">
        <v>9.641274E-3</v>
      </c>
      <c r="EY733">
        <v>6.1765580000000004E-3</v>
      </c>
      <c r="EZ733">
        <v>2.5982840000000002E-3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0</v>
      </c>
      <c r="FH733">
        <v>0.29667500000000002</v>
      </c>
      <c r="FI733" t="s">
        <v>113</v>
      </c>
      <c r="FJ733" t="s">
        <v>113</v>
      </c>
      <c r="FK733" s="9">
        <v>1245.7872420000001</v>
      </c>
      <c r="FL733" t="s">
        <v>113</v>
      </c>
      <c r="FM733" t="s">
        <v>113</v>
      </c>
    </row>
    <row r="734" spans="116:169">
      <c r="DL734">
        <v>0</v>
      </c>
      <c r="DM734">
        <v>0.28697</v>
      </c>
      <c r="DN734">
        <v>1.56E-3</v>
      </c>
      <c r="DO734">
        <v>1.5E-3</v>
      </c>
      <c r="DP734">
        <v>1.32E-3</v>
      </c>
      <c r="DQ734">
        <v>3.0000000000000001E-5</v>
      </c>
      <c r="DR734">
        <v>3.0000000000000001E-5</v>
      </c>
      <c r="DS734">
        <v>1.32E-3</v>
      </c>
      <c r="DT734">
        <v>3.9500000000000004E-3</v>
      </c>
      <c r="DU734">
        <v>7.3400000000000002E-3</v>
      </c>
      <c r="DV734">
        <v>0.17541000000000001</v>
      </c>
      <c r="DW734">
        <v>0.52056999999999998</v>
      </c>
      <c r="DX734">
        <v>0</v>
      </c>
      <c r="DY734">
        <v>1188.04223</v>
      </c>
      <c r="DZ734">
        <v>6.5530999999999997</v>
      </c>
      <c r="EA734">
        <v>6.3742099999999997</v>
      </c>
      <c r="EB734">
        <v>5.6536799999999996</v>
      </c>
      <c r="EC734">
        <v>0.11473999999999999</v>
      </c>
      <c r="ED734">
        <v>0.13127</v>
      </c>
      <c r="EE734">
        <v>5.7432699999999999</v>
      </c>
      <c r="EF734">
        <v>16.574449999999999</v>
      </c>
      <c r="EG734">
        <v>47.086019999999998</v>
      </c>
      <c r="EH734">
        <v>1061.6943200000001</v>
      </c>
      <c r="EI734">
        <v>3154.35709</v>
      </c>
      <c r="EJ734">
        <v>0</v>
      </c>
      <c r="EK734">
        <v>16.576001909999999</v>
      </c>
      <c r="EL734">
        <v>1.2788845E-2</v>
      </c>
      <c r="EM734">
        <v>8.0560319999999994E-3</v>
      </c>
      <c r="EN734">
        <v>3.4484630000000001E-3</v>
      </c>
      <c r="EO734">
        <v>0</v>
      </c>
      <c r="EP734">
        <v>0</v>
      </c>
      <c r="EQ734">
        <v>0</v>
      </c>
      <c r="ER734">
        <v>0</v>
      </c>
      <c r="ES734">
        <v>0</v>
      </c>
      <c r="ET734">
        <v>0</v>
      </c>
      <c r="EU734">
        <v>0</v>
      </c>
      <c r="EV734">
        <v>0</v>
      </c>
      <c r="EW734">
        <v>12.06390096</v>
      </c>
      <c r="EX734">
        <v>9.6090870000000005E-3</v>
      </c>
      <c r="EY734">
        <v>6.1573890000000001E-3</v>
      </c>
      <c r="EZ734">
        <v>2.689968E-3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0</v>
      </c>
      <c r="FH734">
        <v>0.29137299999999999</v>
      </c>
      <c r="FI734" t="s">
        <v>113</v>
      </c>
      <c r="FJ734" t="s">
        <v>113</v>
      </c>
      <c r="FK734" s="9">
        <v>1206.737961</v>
      </c>
      <c r="FL734" t="s">
        <v>113</v>
      </c>
      <c r="FM734" t="s">
        <v>113</v>
      </c>
    </row>
    <row r="735" spans="116:169">
      <c r="DL735">
        <v>0</v>
      </c>
      <c r="DM735">
        <v>0.28161000000000003</v>
      </c>
      <c r="DN735">
        <v>1.6999999999999999E-3</v>
      </c>
      <c r="DO735">
        <v>1.47E-3</v>
      </c>
      <c r="DP735">
        <v>1.32E-3</v>
      </c>
      <c r="DQ735">
        <v>3.0000000000000001E-5</v>
      </c>
      <c r="DR735">
        <v>3.0000000000000001E-5</v>
      </c>
      <c r="DS735">
        <v>1.33E-3</v>
      </c>
      <c r="DT735">
        <v>3.8700000000000002E-3</v>
      </c>
      <c r="DU735">
        <v>7.3699999999999998E-3</v>
      </c>
      <c r="DV735">
        <v>0.17673</v>
      </c>
      <c r="DW735">
        <v>0.52451999999999999</v>
      </c>
      <c r="DX735">
        <v>0</v>
      </c>
      <c r="DY735">
        <v>1149.4819600000001</v>
      </c>
      <c r="DZ735">
        <v>7.0482899999999997</v>
      </c>
      <c r="EA735">
        <v>6.1661999999999999</v>
      </c>
      <c r="EB735">
        <v>5.5993199999999996</v>
      </c>
      <c r="EC735">
        <v>0.11224000000000001</v>
      </c>
      <c r="ED735">
        <v>0.12745000000000001</v>
      </c>
      <c r="EE735">
        <v>5.7199099999999996</v>
      </c>
      <c r="EF735">
        <v>16.028359999999999</v>
      </c>
      <c r="EG735">
        <v>47.217289999999998</v>
      </c>
      <c r="EH735">
        <v>1067.43759</v>
      </c>
      <c r="EI735">
        <v>3170.93154</v>
      </c>
      <c r="EJ735">
        <v>0</v>
      </c>
      <c r="EK735">
        <v>16.429763210000001</v>
      </c>
      <c r="EL735">
        <v>1.2792024000000001E-2</v>
      </c>
      <c r="EM735">
        <v>8.1797350000000005E-3</v>
      </c>
      <c r="EN735">
        <v>3.4996179999999999E-3</v>
      </c>
      <c r="EO735">
        <v>0</v>
      </c>
      <c r="EP735">
        <v>0</v>
      </c>
      <c r="EQ735">
        <v>0</v>
      </c>
      <c r="ER735">
        <v>0</v>
      </c>
      <c r="ES735">
        <v>0</v>
      </c>
      <c r="ET735">
        <v>0</v>
      </c>
      <c r="EU735">
        <v>0</v>
      </c>
      <c r="EV735">
        <v>0</v>
      </c>
      <c r="EW735">
        <v>11.676654299999999</v>
      </c>
      <c r="EX735">
        <v>9.3912209999999999E-3</v>
      </c>
      <c r="EY735">
        <v>6.1091840000000001E-3</v>
      </c>
      <c r="EZ735">
        <v>2.6682450000000001E-3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0</v>
      </c>
      <c r="FG735">
        <v>0</v>
      </c>
      <c r="FH735">
        <v>0.28613699999999997</v>
      </c>
      <c r="FI735" t="s">
        <v>113</v>
      </c>
      <c r="FJ735" t="s">
        <v>113</v>
      </c>
      <c r="FK735" s="9">
        <v>1168.4080080000001</v>
      </c>
      <c r="FL735" t="s">
        <v>113</v>
      </c>
      <c r="FM735" t="s">
        <v>113</v>
      </c>
    </row>
    <row r="736" spans="116:169">
      <c r="DL736">
        <v>0</v>
      </c>
      <c r="DM736">
        <v>0.27628999999999998</v>
      </c>
      <c r="DN736">
        <v>1.7799999999999999E-3</v>
      </c>
      <c r="DO736">
        <v>1.57E-3</v>
      </c>
      <c r="DP736">
        <v>1.2999999999999999E-3</v>
      </c>
      <c r="DQ736">
        <v>3.0000000000000001E-5</v>
      </c>
      <c r="DR736">
        <v>3.0000000000000001E-5</v>
      </c>
      <c r="DS736">
        <v>1.34E-3</v>
      </c>
      <c r="DT736">
        <v>3.8E-3</v>
      </c>
      <c r="DU736">
        <v>7.4000000000000003E-3</v>
      </c>
      <c r="DV736">
        <v>0.17807000000000001</v>
      </c>
      <c r="DW736">
        <v>0.52839000000000003</v>
      </c>
      <c r="DX736">
        <v>0</v>
      </c>
      <c r="DY736">
        <v>1111.49153</v>
      </c>
      <c r="DZ736">
        <v>7.2773199999999996</v>
      </c>
      <c r="EA736">
        <v>6.4742499999999996</v>
      </c>
      <c r="EB736">
        <v>5.4408099999999999</v>
      </c>
      <c r="EC736">
        <v>0.11326</v>
      </c>
      <c r="ED736">
        <v>0.12472999999999999</v>
      </c>
      <c r="EE736">
        <v>5.6718900000000003</v>
      </c>
      <c r="EF736">
        <v>15.507239999999999</v>
      </c>
      <c r="EG736">
        <v>47.344740000000002</v>
      </c>
      <c r="EH736">
        <v>1073.1575</v>
      </c>
      <c r="EI736">
        <v>3186.9598999999998</v>
      </c>
      <c r="EJ736">
        <v>0</v>
      </c>
      <c r="EK736">
        <v>16.281808420000001</v>
      </c>
      <c r="EL736">
        <v>1.3492336000000001E-2</v>
      </c>
      <c r="EM736">
        <v>8.1332780000000007E-3</v>
      </c>
      <c r="EN736">
        <v>3.547115E-3</v>
      </c>
      <c r="EO736">
        <v>0</v>
      </c>
      <c r="EP736">
        <v>0</v>
      </c>
      <c r="EQ736">
        <v>0</v>
      </c>
      <c r="ER736">
        <v>0</v>
      </c>
      <c r="ES736">
        <v>0</v>
      </c>
      <c r="ET736">
        <v>0</v>
      </c>
      <c r="EU736">
        <v>0</v>
      </c>
      <c r="EV736">
        <v>0</v>
      </c>
      <c r="EW736">
        <v>11.295986770000001</v>
      </c>
      <c r="EX736">
        <v>9.669492E-3</v>
      </c>
      <c r="EY736">
        <v>5.9341719999999997E-3</v>
      </c>
      <c r="EZ736">
        <v>2.6426129999999998E-3</v>
      </c>
      <c r="FA736">
        <v>0</v>
      </c>
      <c r="FB736">
        <v>0</v>
      </c>
      <c r="FC736">
        <v>0</v>
      </c>
      <c r="FD736">
        <v>0</v>
      </c>
      <c r="FE736">
        <v>0</v>
      </c>
      <c r="FF736">
        <v>0</v>
      </c>
      <c r="FG736">
        <v>0</v>
      </c>
      <c r="FH736">
        <v>0.28096599999999999</v>
      </c>
      <c r="FI736" t="s">
        <v>113</v>
      </c>
      <c r="FJ736" t="s">
        <v>113</v>
      </c>
      <c r="FK736" s="9">
        <v>1130.7971649999999</v>
      </c>
      <c r="FL736" t="s">
        <v>113</v>
      </c>
      <c r="FM736" t="s">
        <v>113</v>
      </c>
    </row>
    <row r="737" spans="116:169">
      <c r="DL737">
        <v>0</v>
      </c>
      <c r="DM737">
        <v>0.27137</v>
      </c>
      <c r="DN737">
        <v>1.49E-3</v>
      </c>
      <c r="DO737">
        <v>1.6299999999999999E-3</v>
      </c>
      <c r="DP737">
        <v>1.3799999999999999E-3</v>
      </c>
      <c r="DQ737">
        <v>3.0000000000000001E-5</v>
      </c>
      <c r="DR737">
        <v>3.0000000000000001E-5</v>
      </c>
      <c r="DS737">
        <v>1.31E-3</v>
      </c>
      <c r="DT737">
        <v>3.7299999999999998E-3</v>
      </c>
      <c r="DU737">
        <v>7.43E-3</v>
      </c>
      <c r="DV737">
        <v>0.17940999999999999</v>
      </c>
      <c r="DW737">
        <v>0.53219000000000005</v>
      </c>
      <c r="DX737">
        <v>0</v>
      </c>
      <c r="DY737">
        <v>1075.58736</v>
      </c>
      <c r="DZ737">
        <v>6.0059500000000003</v>
      </c>
      <c r="EA737">
        <v>6.6319600000000003</v>
      </c>
      <c r="EB737">
        <v>5.6749599999999996</v>
      </c>
      <c r="EC737">
        <v>0.11477</v>
      </c>
      <c r="ED737">
        <v>0.12200999999999999</v>
      </c>
      <c r="EE737">
        <v>5.4848699999999999</v>
      </c>
      <c r="EF737">
        <v>14.994859999999999</v>
      </c>
      <c r="EG737">
        <v>47.469470000000001</v>
      </c>
      <c r="EH737">
        <v>1078.8293900000001</v>
      </c>
      <c r="EI737">
        <v>3202.4671400000002</v>
      </c>
      <c r="EJ737">
        <v>0</v>
      </c>
      <c r="EK737">
        <v>16.15403967</v>
      </c>
      <c r="EL737">
        <v>1.4218837E-2</v>
      </c>
      <c r="EM737">
        <v>8.6298690000000001E-3</v>
      </c>
      <c r="EN737">
        <v>3.5289000000000002E-3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10.936713210000001</v>
      </c>
      <c r="EX737">
        <v>9.947371E-3</v>
      </c>
      <c r="EY737">
        <v>6.1479849999999999E-3</v>
      </c>
      <c r="EZ737">
        <v>2.5681229999999998E-3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0</v>
      </c>
      <c r="FH737">
        <v>0.275895</v>
      </c>
      <c r="FI737" t="s">
        <v>113</v>
      </c>
      <c r="FJ737" t="s">
        <v>113</v>
      </c>
      <c r="FK737" s="9">
        <v>1094.0150060000001</v>
      </c>
      <c r="FL737" t="s">
        <v>113</v>
      </c>
      <c r="FM737" t="s">
        <v>113</v>
      </c>
    </row>
    <row r="738" spans="116:169">
      <c r="DL738">
        <v>0</v>
      </c>
      <c r="DM738">
        <v>0.26623999999999998</v>
      </c>
      <c r="DN738">
        <v>1.7099999999999999E-3</v>
      </c>
      <c r="DO738">
        <v>1.42E-3</v>
      </c>
      <c r="DP738">
        <v>1.42E-3</v>
      </c>
      <c r="DQ738">
        <v>3.0000000000000001E-5</v>
      </c>
      <c r="DR738">
        <v>3.0000000000000001E-5</v>
      </c>
      <c r="DS738">
        <v>1.39E-3</v>
      </c>
      <c r="DT738">
        <v>3.6600000000000001E-3</v>
      </c>
      <c r="DU738">
        <v>7.4599999999999996E-3</v>
      </c>
      <c r="DV738">
        <v>0.18071999999999999</v>
      </c>
      <c r="DW738">
        <v>0.53591999999999995</v>
      </c>
      <c r="DX738">
        <v>0</v>
      </c>
      <c r="DY738">
        <v>1039.29259</v>
      </c>
      <c r="DZ738">
        <v>6.7622900000000001</v>
      </c>
      <c r="EA738">
        <v>5.7053000000000003</v>
      </c>
      <c r="EB738">
        <v>5.7709200000000003</v>
      </c>
      <c r="EC738">
        <v>0.1085</v>
      </c>
      <c r="ED738">
        <v>0.11748</v>
      </c>
      <c r="EE738">
        <v>5.73719</v>
      </c>
      <c r="EF738">
        <v>14.48869</v>
      </c>
      <c r="EG738">
        <v>47.591479999999997</v>
      </c>
      <c r="EH738">
        <v>1084.3142600000001</v>
      </c>
      <c r="EI738">
        <v>3217.462</v>
      </c>
      <c r="EJ738">
        <v>0</v>
      </c>
      <c r="EK738">
        <v>16.005939640000001</v>
      </c>
      <c r="EL738">
        <v>1.3258275999999999E-2</v>
      </c>
      <c r="EM738">
        <v>9.0764120000000007E-3</v>
      </c>
      <c r="EN738">
        <v>3.7687530000000001E-3</v>
      </c>
      <c r="EO738">
        <v>0</v>
      </c>
      <c r="EP738">
        <v>0</v>
      </c>
      <c r="EQ738">
        <v>0</v>
      </c>
      <c r="ER738">
        <v>0</v>
      </c>
      <c r="ES738">
        <v>0</v>
      </c>
      <c r="ET738">
        <v>0</v>
      </c>
      <c r="EU738">
        <v>0</v>
      </c>
      <c r="EV738">
        <v>0</v>
      </c>
      <c r="EW738">
        <v>10.57089436</v>
      </c>
      <c r="EX738">
        <v>9.0620960000000004E-3</v>
      </c>
      <c r="EY738">
        <v>6.3124649999999997E-3</v>
      </c>
      <c r="EZ738">
        <v>2.6782569999999999E-3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0</v>
      </c>
      <c r="FG738">
        <v>0</v>
      </c>
      <c r="FH738">
        <v>0.270816</v>
      </c>
      <c r="FI738" t="s">
        <v>113</v>
      </c>
      <c r="FJ738" t="s">
        <v>113</v>
      </c>
      <c r="FK738" s="9">
        <v>1057.639598</v>
      </c>
      <c r="FL738" t="s">
        <v>113</v>
      </c>
      <c r="FM738" t="s">
        <v>113</v>
      </c>
    </row>
    <row r="739" spans="116:169">
      <c r="DL739">
        <v>0</v>
      </c>
      <c r="DM739">
        <v>0.26168999999999998</v>
      </c>
      <c r="DN739">
        <v>1.25E-3</v>
      </c>
      <c r="DO739">
        <v>1.56E-3</v>
      </c>
      <c r="DP739">
        <v>1.2600000000000001E-3</v>
      </c>
      <c r="DQ739">
        <v>3.0000000000000001E-5</v>
      </c>
      <c r="DR739">
        <v>3.0000000000000001E-5</v>
      </c>
      <c r="DS739">
        <v>1.41E-3</v>
      </c>
      <c r="DT739">
        <v>3.5999999999999999E-3</v>
      </c>
      <c r="DU739">
        <v>7.4900000000000001E-3</v>
      </c>
      <c r="DV739">
        <v>0.18212</v>
      </c>
      <c r="DW739">
        <v>0.53956999999999999</v>
      </c>
      <c r="DX739">
        <v>0</v>
      </c>
      <c r="DY739">
        <v>1005.64778</v>
      </c>
      <c r="DZ739">
        <v>4.8870699999999996</v>
      </c>
      <c r="EA739">
        <v>6.1501299999999999</v>
      </c>
      <c r="EB739">
        <v>5.06412</v>
      </c>
      <c r="EC739">
        <v>0.10835</v>
      </c>
      <c r="ED739">
        <v>0.11521000000000001</v>
      </c>
      <c r="EE739">
        <v>5.7110000000000003</v>
      </c>
      <c r="EF739">
        <v>14.039809999999999</v>
      </c>
      <c r="EG739">
        <v>47.708970000000001</v>
      </c>
      <c r="EH739">
        <v>1090.0514499999999</v>
      </c>
      <c r="EI739">
        <v>3231.9506900000001</v>
      </c>
      <c r="EJ739">
        <v>0</v>
      </c>
      <c r="EK739">
        <v>15.890053679999999</v>
      </c>
      <c r="EL739">
        <v>1.3906317E-2</v>
      </c>
      <c r="EM739">
        <v>8.2462909999999993E-3</v>
      </c>
      <c r="EN739">
        <v>3.9253910000000003E-3</v>
      </c>
      <c r="EO739">
        <v>0</v>
      </c>
      <c r="EP739">
        <v>0</v>
      </c>
      <c r="EQ739">
        <v>0</v>
      </c>
      <c r="ER739">
        <v>0</v>
      </c>
      <c r="ES739">
        <v>0</v>
      </c>
      <c r="ET739">
        <v>0</v>
      </c>
      <c r="EU739">
        <v>0</v>
      </c>
      <c r="EV739">
        <v>0</v>
      </c>
      <c r="EW739">
        <v>10.233345119999999</v>
      </c>
      <c r="EX739">
        <v>9.2654729999999998E-3</v>
      </c>
      <c r="EY739">
        <v>5.5985979999999998E-3</v>
      </c>
      <c r="EZ739">
        <v>2.723142E-3</v>
      </c>
      <c r="FA739">
        <v>0</v>
      </c>
      <c r="FB739">
        <v>0</v>
      </c>
      <c r="FC739">
        <v>0</v>
      </c>
      <c r="FD739">
        <v>0</v>
      </c>
      <c r="FE739">
        <v>0</v>
      </c>
      <c r="FF739">
        <v>0</v>
      </c>
      <c r="FG739">
        <v>0</v>
      </c>
      <c r="FH739">
        <v>0.26578400000000002</v>
      </c>
      <c r="FI739" t="s">
        <v>113</v>
      </c>
      <c r="FJ739" t="s">
        <v>113</v>
      </c>
      <c r="FK739" s="9">
        <v>1021.85745</v>
      </c>
      <c r="FL739" t="s">
        <v>113</v>
      </c>
      <c r="FM739" t="s">
        <v>113</v>
      </c>
    </row>
    <row r="740" spans="116:169">
      <c r="DL740">
        <v>0</v>
      </c>
      <c r="DM740">
        <v>0.25708999999999999</v>
      </c>
      <c r="DN740">
        <v>1.25E-3</v>
      </c>
      <c r="DO740">
        <v>1.24E-3</v>
      </c>
      <c r="DP740">
        <v>1.3500000000000001E-3</v>
      </c>
      <c r="DQ740">
        <v>2.0000000000000002E-5</v>
      </c>
      <c r="DR740">
        <v>3.0000000000000001E-5</v>
      </c>
      <c r="DS740">
        <v>1.2700000000000001E-3</v>
      </c>
      <c r="DT740">
        <v>3.5300000000000002E-3</v>
      </c>
      <c r="DU740">
        <v>7.5199999999999998E-3</v>
      </c>
      <c r="DV740">
        <v>0.18353</v>
      </c>
      <c r="DW740">
        <v>0.54317000000000004</v>
      </c>
      <c r="DX740">
        <v>0</v>
      </c>
      <c r="DY740">
        <v>972.25919999999996</v>
      </c>
      <c r="DZ740">
        <v>4.8134300000000003</v>
      </c>
      <c r="EA740">
        <v>4.8069100000000002</v>
      </c>
      <c r="EB740">
        <v>5.3261099999999999</v>
      </c>
      <c r="EC740">
        <v>9.5949999999999994E-2</v>
      </c>
      <c r="ED740">
        <v>0.10818999999999999</v>
      </c>
      <c r="EE740">
        <v>5.0770099999999996</v>
      </c>
      <c r="EF740">
        <v>13.58226</v>
      </c>
      <c r="EG740">
        <v>47.824179999999998</v>
      </c>
      <c r="EH740">
        <v>1095.7624499999999</v>
      </c>
      <c r="EI740">
        <v>3245.9904999999999</v>
      </c>
      <c r="EJ740">
        <v>0</v>
      </c>
      <c r="EK740">
        <v>15.76399166</v>
      </c>
      <c r="EL740">
        <v>1.2068274E-2</v>
      </c>
      <c r="EM740">
        <v>8.7963690000000001E-3</v>
      </c>
      <c r="EN740">
        <v>3.5317159999999998E-3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0</v>
      </c>
      <c r="EU740">
        <v>0</v>
      </c>
      <c r="EV740">
        <v>0</v>
      </c>
      <c r="EW740">
        <v>9.8957348019999998</v>
      </c>
      <c r="EX740">
        <v>7.8539449999999993E-3</v>
      </c>
      <c r="EY740">
        <v>5.8238040000000001E-3</v>
      </c>
      <c r="EZ740">
        <v>2.390863E-3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0.26095200000000002</v>
      </c>
      <c r="FI740" t="s">
        <v>113</v>
      </c>
      <c r="FJ740" t="s">
        <v>113</v>
      </c>
      <c r="FK740">
        <v>987.30160000000001</v>
      </c>
      <c r="FL740" t="s">
        <v>113</v>
      </c>
      <c r="FM740" t="s">
        <v>113</v>
      </c>
    </row>
    <row r="741" spans="116:169">
      <c r="DL741">
        <v>0</v>
      </c>
      <c r="DM741">
        <v>0.25242999999999999</v>
      </c>
      <c r="DN741">
        <v>1.3500000000000001E-3</v>
      </c>
      <c r="DO741">
        <v>1.2099999999999999E-3</v>
      </c>
      <c r="DP741">
        <v>1.1000000000000001E-3</v>
      </c>
      <c r="DQ741">
        <v>2.0000000000000002E-5</v>
      </c>
      <c r="DR741">
        <v>3.0000000000000001E-5</v>
      </c>
      <c r="DS741">
        <v>1.34E-3</v>
      </c>
      <c r="DT741">
        <v>3.48E-3</v>
      </c>
      <c r="DU741">
        <v>7.5500000000000003E-3</v>
      </c>
      <c r="DV741">
        <v>0.18479999999999999</v>
      </c>
      <c r="DW741">
        <v>0.54669999999999996</v>
      </c>
      <c r="DX741">
        <v>0</v>
      </c>
      <c r="DY741">
        <v>939.01463999999999</v>
      </c>
      <c r="DZ741">
        <v>5.1052099999999996</v>
      </c>
      <c r="EA741">
        <v>4.6262100000000004</v>
      </c>
      <c r="EB741">
        <v>4.2795399999999999</v>
      </c>
      <c r="EC741">
        <v>8.9719999999999994E-2</v>
      </c>
      <c r="ED741">
        <v>0.10453999999999999</v>
      </c>
      <c r="EE741">
        <v>5.2783199999999999</v>
      </c>
      <c r="EF741">
        <v>13.15057</v>
      </c>
      <c r="EG741">
        <v>47.932369999999999</v>
      </c>
      <c r="EH741">
        <v>1100.8394599999999</v>
      </c>
      <c r="EI741">
        <v>3259.5727499999998</v>
      </c>
      <c r="EJ741">
        <v>0</v>
      </c>
      <c r="EK741">
        <v>15.63020173</v>
      </c>
      <c r="EL741">
        <v>1.1395249E-2</v>
      </c>
      <c r="EM741">
        <v>7.4379040000000004E-3</v>
      </c>
      <c r="EN741">
        <v>3.8064710000000001E-3</v>
      </c>
      <c r="EO741">
        <v>0</v>
      </c>
      <c r="EP741">
        <v>0</v>
      </c>
      <c r="EQ741">
        <v>0</v>
      </c>
      <c r="ER741">
        <v>0</v>
      </c>
      <c r="ES741">
        <v>0</v>
      </c>
      <c r="ET741">
        <v>0</v>
      </c>
      <c r="EU741">
        <v>0</v>
      </c>
      <c r="EV741">
        <v>0</v>
      </c>
      <c r="EW741">
        <v>9.5599934470000001</v>
      </c>
      <c r="EX741">
        <v>7.2271779999999999E-3</v>
      </c>
      <c r="EY741">
        <v>4.8048170000000003E-3</v>
      </c>
      <c r="EZ741">
        <v>2.5137150000000001E-3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0.256108</v>
      </c>
      <c r="FI741" t="s">
        <v>113</v>
      </c>
      <c r="FJ741" t="s">
        <v>113</v>
      </c>
      <c r="FK741">
        <v>953.11532199999999</v>
      </c>
      <c r="FL741" t="s">
        <v>113</v>
      </c>
      <c r="FM741" t="s">
        <v>113</v>
      </c>
    </row>
    <row r="742" spans="116:169">
      <c r="DL742">
        <v>0</v>
      </c>
      <c r="DM742">
        <v>0.24806</v>
      </c>
      <c r="DN742">
        <v>1.15E-3</v>
      </c>
      <c r="DO742">
        <v>1.2700000000000001E-3</v>
      </c>
      <c r="DP742">
        <v>1.07E-3</v>
      </c>
      <c r="DQ742">
        <v>2.0000000000000002E-5</v>
      </c>
      <c r="DR742">
        <v>3.0000000000000001E-5</v>
      </c>
      <c r="DS742">
        <v>1.1000000000000001E-3</v>
      </c>
      <c r="DT742">
        <v>3.4099999999999998E-3</v>
      </c>
      <c r="DU742">
        <v>7.5799999999999999E-3</v>
      </c>
      <c r="DV742">
        <v>0.18612999999999999</v>
      </c>
      <c r="DW742">
        <v>0.55018</v>
      </c>
      <c r="DX742">
        <v>0</v>
      </c>
      <c r="DY742">
        <v>907.274</v>
      </c>
      <c r="DZ742">
        <v>4.2790100000000004</v>
      </c>
      <c r="EA742">
        <v>4.78714</v>
      </c>
      <c r="EB742">
        <v>4.0921599999999998</v>
      </c>
      <c r="EC742">
        <v>8.5540000000000005E-2</v>
      </c>
      <c r="ED742">
        <v>9.9930000000000005E-2</v>
      </c>
      <c r="EE742">
        <v>4.2777000000000003</v>
      </c>
      <c r="EF742">
        <v>12.68454</v>
      </c>
      <c r="EG742">
        <v>48.036920000000002</v>
      </c>
      <c r="EH742">
        <v>1106.11778</v>
      </c>
      <c r="EI742">
        <v>3272.7233299999998</v>
      </c>
      <c r="EJ742">
        <v>0</v>
      </c>
      <c r="EK742">
        <v>15.513445340000001</v>
      </c>
      <c r="EL742">
        <v>1.1609647000000001E-2</v>
      </c>
      <c r="EM742">
        <v>7.1115450000000004E-3</v>
      </c>
      <c r="EN742">
        <v>3.1391660000000001E-3</v>
      </c>
      <c r="EO742">
        <v>0</v>
      </c>
      <c r="EP742">
        <v>0</v>
      </c>
      <c r="EQ742">
        <v>0</v>
      </c>
      <c r="ER742">
        <v>0</v>
      </c>
      <c r="ES742">
        <v>0</v>
      </c>
      <c r="ET742">
        <v>0</v>
      </c>
      <c r="EU742">
        <v>0</v>
      </c>
      <c r="EV742">
        <v>0</v>
      </c>
      <c r="EW742">
        <v>9.2412318720000002</v>
      </c>
      <c r="EX742">
        <v>7.1688760000000002E-3</v>
      </c>
      <c r="EY742">
        <v>4.4767230000000002E-3</v>
      </c>
      <c r="EZ742">
        <v>2.0214769999999998E-3</v>
      </c>
      <c r="FA742">
        <v>0</v>
      </c>
      <c r="FB742">
        <v>0</v>
      </c>
      <c r="FC742">
        <v>0</v>
      </c>
      <c r="FD742">
        <v>0</v>
      </c>
      <c r="FE742">
        <v>0</v>
      </c>
      <c r="FF742">
        <v>0</v>
      </c>
      <c r="FG742">
        <v>0</v>
      </c>
      <c r="FH742">
        <v>0.25156800000000001</v>
      </c>
      <c r="FI742" t="s">
        <v>113</v>
      </c>
      <c r="FJ742" t="s">
        <v>113</v>
      </c>
      <c r="FK742">
        <v>920.51784599999996</v>
      </c>
      <c r="FL742" t="s">
        <v>113</v>
      </c>
      <c r="FM742" t="s">
        <v>113</v>
      </c>
    </row>
    <row r="743" spans="116:169">
      <c r="DL743">
        <v>0</v>
      </c>
      <c r="DM743">
        <v>0.24359</v>
      </c>
      <c r="DN743">
        <v>1.2700000000000001E-3</v>
      </c>
      <c r="DO743">
        <v>1.1299999999999999E-3</v>
      </c>
      <c r="DP743">
        <v>1.1100000000000001E-3</v>
      </c>
      <c r="DQ743">
        <v>2.0000000000000002E-5</v>
      </c>
      <c r="DR743">
        <v>3.0000000000000001E-5</v>
      </c>
      <c r="DS743">
        <v>1.08E-3</v>
      </c>
      <c r="DT743">
        <v>3.3500000000000001E-3</v>
      </c>
      <c r="DU743">
        <v>7.6E-3</v>
      </c>
      <c r="DV743">
        <v>0.18723999999999999</v>
      </c>
      <c r="DW743">
        <v>0.55359000000000003</v>
      </c>
      <c r="DX743">
        <v>0</v>
      </c>
      <c r="DY743">
        <v>875.57551999999998</v>
      </c>
      <c r="DZ743">
        <v>4.6329500000000001</v>
      </c>
      <c r="EA743">
        <v>4.1798000000000002</v>
      </c>
      <c r="EB743">
        <v>4.1832700000000003</v>
      </c>
      <c r="EC743">
        <v>8.0159999999999995E-2</v>
      </c>
      <c r="ED743">
        <v>9.5619999999999997E-2</v>
      </c>
      <c r="EE743">
        <v>4.1269999999999998</v>
      </c>
      <c r="EF743">
        <v>12.23705</v>
      </c>
      <c r="EG743">
        <v>48.136839999999999</v>
      </c>
      <c r="EH743">
        <v>1110.3954799999999</v>
      </c>
      <c r="EI743">
        <v>3285.40787</v>
      </c>
      <c r="EJ743">
        <v>0</v>
      </c>
      <c r="EK743">
        <v>15.38512886</v>
      </c>
      <c r="EL743">
        <v>1.0830019999999999E-2</v>
      </c>
      <c r="EM743">
        <v>7.4408959999999998E-3</v>
      </c>
      <c r="EN743">
        <v>3.0801549999999998E-3</v>
      </c>
      <c r="EO743">
        <v>0</v>
      </c>
      <c r="EP743">
        <v>0</v>
      </c>
      <c r="EQ743">
        <v>0</v>
      </c>
      <c r="ER743">
        <v>0</v>
      </c>
      <c r="ES743">
        <v>0</v>
      </c>
      <c r="ET743">
        <v>0</v>
      </c>
      <c r="EU743">
        <v>0</v>
      </c>
      <c r="EV743">
        <v>0</v>
      </c>
      <c r="EW743">
        <v>8.9219133829999997</v>
      </c>
      <c r="EX743">
        <v>6.5192059999999996E-3</v>
      </c>
      <c r="EY743">
        <v>4.563264E-3</v>
      </c>
      <c r="EZ743">
        <v>1.9333830000000001E-3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0</v>
      </c>
      <c r="FG743">
        <v>0</v>
      </c>
      <c r="FH743">
        <v>0.247115</v>
      </c>
      <c r="FI743" t="s">
        <v>113</v>
      </c>
      <c r="FJ743" t="s">
        <v>113</v>
      </c>
      <c r="FK743">
        <v>888.65169500000002</v>
      </c>
      <c r="FL743" t="s">
        <v>113</v>
      </c>
      <c r="FM743" t="s">
        <v>113</v>
      </c>
    </row>
    <row r="744" spans="116:169">
      <c r="DL744">
        <v>0</v>
      </c>
      <c r="DM744">
        <v>0.2392</v>
      </c>
      <c r="DN744">
        <v>1.2700000000000001E-3</v>
      </c>
      <c r="DO744">
        <v>1.1999999999999999E-3</v>
      </c>
      <c r="DP744">
        <v>1E-3</v>
      </c>
      <c r="DQ744">
        <v>2.0000000000000002E-5</v>
      </c>
      <c r="DR744">
        <v>3.0000000000000001E-5</v>
      </c>
      <c r="DS744">
        <v>1.1100000000000001E-3</v>
      </c>
      <c r="DT744">
        <v>3.2799999999999999E-3</v>
      </c>
      <c r="DU744">
        <v>7.6299999999999996E-3</v>
      </c>
      <c r="DV744">
        <v>0.18831999999999999</v>
      </c>
      <c r="DW744">
        <v>0.55693999999999999</v>
      </c>
      <c r="DX744">
        <v>0</v>
      </c>
      <c r="DY744">
        <v>844.56239000000005</v>
      </c>
      <c r="DZ744">
        <v>4.5677300000000001</v>
      </c>
      <c r="EA744">
        <v>4.3627500000000001</v>
      </c>
      <c r="EB744">
        <v>3.7162899999999999</v>
      </c>
      <c r="EC744">
        <v>7.9200000000000007E-2</v>
      </c>
      <c r="ED744">
        <v>9.3200000000000005E-2</v>
      </c>
      <c r="EE744">
        <v>4.1846899999999998</v>
      </c>
      <c r="EF744">
        <v>11.805009999999999</v>
      </c>
      <c r="EG744">
        <v>48.232469999999999</v>
      </c>
      <c r="EH744">
        <v>1114.5224800000001</v>
      </c>
      <c r="EI744">
        <v>3297.64491</v>
      </c>
      <c r="EJ744">
        <v>0</v>
      </c>
      <c r="EK744">
        <v>15.259187259999999</v>
      </c>
      <c r="EL744">
        <v>1.1158862E-2</v>
      </c>
      <c r="EM744">
        <v>6.8587630000000004E-3</v>
      </c>
      <c r="EN744">
        <v>3.23098E-3</v>
      </c>
      <c r="EO744">
        <v>0</v>
      </c>
      <c r="EP744">
        <v>0</v>
      </c>
      <c r="EQ744">
        <v>0</v>
      </c>
      <c r="ER744">
        <v>0</v>
      </c>
      <c r="ES744">
        <v>0</v>
      </c>
      <c r="ET744">
        <v>0</v>
      </c>
      <c r="EU744">
        <v>0</v>
      </c>
      <c r="EV744">
        <v>0</v>
      </c>
      <c r="EW744">
        <v>8.6103804529999994</v>
      </c>
      <c r="EX744">
        <v>6.5355930000000001E-3</v>
      </c>
      <c r="EY744">
        <v>4.0980699999999997E-3</v>
      </c>
      <c r="EZ744">
        <v>1.976027E-3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0.24269099999999999</v>
      </c>
      <c r="FI744" t="s">
        <v>113</v>
      </c>
      <c r="FJ744" t="s">
        <v>113</v>
      </c>
      <c r="FK744">
        <v>857.28836000000001</v>
      </c>
      <c r="FL744" t="s">
        <v>113</v>
      </c>
      <c r="FM744" t="s">
        <v>113</v>
      </c>
    </row>
    <row r="745" spans="116:169">
      <c r="DL745">
        <v>0</v>
      </c>
      <c r="DM745">
        <v>0.23486000000000001</v>
      </c>
      <c r="DN745">
        <v>1.2800000000000001E-3</v>
      </c>
      <c r="DO745">
        <v>1.1999999999999999E-3</v>
      </c>
      <c r="DP745">
        <v>1.0499999999999999E-3</v>
      </c>
      <c r="DQ745">
        <v>2.0000000000000002E-5</v>
      </c>
      <c r="DR745">
        <v>3.0000000000000001E-5</v>
      </c>
      <c r="DS745">
        <v>1.0200000000000001E-3</v>
      </c>
      <c r="DT745">
        <v>3.2299999999999998E-3</v>
      </c>
      <c r="DU745">
        <v>7.6600000000000001E-3</v>
      </c>
      <c r="DV745">
        <v>0.18942999999999999</v>
      </c>
      <c r="DW745">
        <v>0.56022000000000005</v>
      </c>
      <c r="DX745">
        <v>0</v>
      </c>
      <c r="DY745">
        <v>814.14707999999996</v>
      </c>
      <c r="DZ745">
        <v>4.5307399999999998</v>
      </c>
      <c r="EA745">
        <v>4.30159</v>
      </c>
      <c r="EB745">
        <v>3.8315000000000001</v>
      </c>
      <c r="EC745">
        <v>7.7179999999999999E-2</v>
      </c>
      <c r="ED745">
        <v>8.9679999999999996E-2</v>
      </c>
      <c r="EE745">
        <v>3.7622</v>
      </c>
      <c r="EF745">
        <v>11.393739999999999</v>
      </c>
      <c r="EG745">
        <v>48.325670000000002</v>
      </c>
      <c r="EH745">
        <v>1118.7071800000001</v>
      </c>
      <c r="EI745">
        <v>3309.44992</v>
      </c>
      <c r="EJ745">
        <v>0</v>
      </c>
      <c r="EK745">
        <v>15.133193090000001</v>
      </c>
      <c r="EL745">
        <v>1.1354243E-2</v>
      </c>
      <c r="EM745">
        <v>7.1526239999999998E-3</v>
      </c>
      <c r="EN745">
        <v>2.9488180000000002E-3</v>
      </c>
      <c r="EO745">
        <v>0</v>
      </c>
      <c r="EP745">
        <v>0</v>
      </c>
      <c r="EQ745">
        <v>0</v>
      </c>
      <c r="ER745">
        <v>0</v>
      </c>
      <c r="ES745">
        <v>0</v>
      </c>
      <c r="ET745">
        <v>0</v>
      </c>
      <c r="EU745">
        <v>0</v>
      </c>
      <c r="EV745">
        <v>0</v>
      </c>
      <c r="EW745">
        <v>8.3051159450000007</v>
      </c>
      <c r="EX745">
        <v>6.4711650000000001E-3</v>
      </c>
      <c r="EY745">
        <v>4.1593130000000004E-3</v>
      </c>
      <c r="EZ745">
        <v>1.756447E-3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0</v>
      </c>
      <c r="FG745">
        <v>0</v>
      </c>
      <c r="FH745">
        <v>0.23841999999999999</v>
      </c>
      <c r="FI745" t="s">
        <v>113</v>
      </c>
      <c r="FJ745" t="s">
        <v>113</v>
      </c>
      <c r="FK745">
        <v>826.88808900000004</v>
      </c>
      <c r="FL745" t="s">
        <v>113</v>
      </c>
      <c r="FM745" t="s">
        <v>113</v>
      </c>
    </row>
    <row r="746" spans="116:169">
      <c r="DL746">
        <v>0</v>
      </c>
      <c r="DM746">
        <v>0.23061999999999999</v>
      </c>
      <c r="DN746">
        <v>1.25E-3</v>
      </c>
      <c r="DO746">
        <v>1.2099999999999999E-3</v>
      </c>
      <c r="DP746">
        <v>1.06E-3</v>
      </c>
      <c r="DQ746">
        <v>2.0000000000000002E-5</v>
      </c>
      <c r="DR746">
        <v>2.0000000000000002E-5</v>
      </c>
      <c r="DS746">
        <v>1.06E-3</v>
      </c>
      <c r="DT746">
        <v>3.1700000000000001E-3</v>
      </c>
      <c r="DU746">
        <v>7.6800000000000002E-3</v>
      </c>
      <c r="DV746">
        <v>0.19045000000000001</v>
      </c>
      <c r="DW746">
        <v>0.56345000000000001</v>
      </c>
      <c r="DX746">
        <v>0</v>
      </c>
      <c r="DY746">
        <v>784.45564000000002</v>
      </c>
      <c r="DZ746">
        <v>4.3487900000000002</v>
      </c>
      <c r="EA746">
        <v>4.2473700000000001</v>
      </c>
      <c r="EB746">
        <v>3.7833800000000002</v>
      </c>
      <c r="EC746">
        <v>7.6660000000000006E-2</v>
      </c>
      <c r="ED746">
        <v>8.7290000000000006E-2</v>
      </c>
      <c r="EE746">
        <v>3.8578100000000002</v>
      </c>
      <c r="EF746">
        <v>11.000080000000001</v>
      </c>
      <c r="EG746">
        <v>48.415349999999997</v>
      </c>
      <c r="EH746">
        <v>1122.46938</v>
      </c>
      <c r="EI746">
        <v>3320.84366</v>
      </c>
      <c r="EJ746">
        <v>0</v>
      </c>
      <c r="EK746">
        <v>15.009072189999999</v>
      </c>
      <c r="EL746">
        <v>1.1579916000000001E-2</v>
      </c>
      <c r="EM746">
        <v>7.2944949999999998E-3</v>
      </c>
      <c r="EN746">
        <v>3.1224790000000001E-3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0</v>
      </c>
      <c r="EU746">
        <v>0</v>
      </c>
      <c r="EV746">
        <v>0</v>
      </c>
      <c r="EW746">
        <v>8.0070478129999998</v>
      </c>
      <c r="EX746">
        <v>6.4199189999999996E-3</v>
      </c>
      <c r="EY746">
        <v>4.1279530000000002E-3</v>
      </c>
      <c r="EZ746">
        <v>1.8105980000000001E-3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0.23415900000000001</v>
      </c>
      <c r="FI746" t="s">
        <v>113</v>
      </c>
      <c r="FJ746" t="s">
        <v>113</v>
      </c>
      <c r="FK746">
        <v>796.911834</v>
      </c>
      <c r="FL746" t="s">
        <v>113</v>
      </c>
      <c r="FM746" t="s">
        <v>113</v>
      </c>
    </row>
    <row r="747" spans="116:169">
      <c r="DL747">
        <v>0</v>
      </c>
      <c r="DM747">
        <v>0.22631999999999999</v>
      </c>
      <c r="DN747">
        <v>1.3699999999999999E-3</v>
      </c>
      <c r="DO747">
        <v>1.1800000000000001E-3</v>
      </c>
      <c r="DP747">
        <v>1.06E-3</v>
      </c>
      <c r="DQ747">
        <v>2.0000000000000002E-5</v>
      </c>
      <c r="DR747">
        <v>2.0000000000000002E-5</v>
      </c>
      <c r="DS747">
        <v>1.07E-3</v>
      </c>
      <c r="DT747">
        <v>3.1099999999999999E-3</v>
      </c>
      <c r="DU747">
        <v>7.7099999999999998E-3</v>
      </c>
      <c r="DV747">
        <v>0.19152</v>
      </c>
      <c r="DW747">
        <v>0.56662000000000001</v>
      </c>
      <c r="DX747">
        <v>0</v>
      </c>
      <c r="DY747">
        <v>754.97414000000003</v>
      </c>
      <c r="DZ747">
        <v>4.6536900000000001</v>
      </c>
      <c r="EA747">
        <v>4.0886199999999997</v>
      </c>
      <c r="EB747">
        <v>3.7294200000000002</v>
      </c>
      <c r="EC747">
        <v>7.4639999999999998E-2</v>
      </c>
      <c r="ED747">
        <v>8.4330000000000002E-2</v>
      </c>
      <c r="EE747">
        <v>3.8244899999999999</v>
      </c>
      <c r="EF747">
        <v>10.583690000000001</v>
      </c>
      <c r="EG747">
        <v>48.50264</v>
      </c>
      <c r="EH747">
        <v>1126.32719</v>
      </c>
      <c r="EI747">
        <v>3331.8437399999998</v>
      </c>
      <c r="EJ747">
        <v>0</v>
      </c>
      <c r="EK747">
        <v>14.87665743</v>
      </c>
      <c r="EL747">
        <v>1.1582794E-2</v>
      </c>
      <c r="EM747">
        <v>7.4065049999999999E-3</v>
      </c>
      <c r="EN747">
        <v>3.1687989999999999E-3</v>
      </c>
      <c r="EO747">
        <v>0</v>
      </c>
      <c r="EP747">
        <v>0</v>
      </c>
      <c r="EQ747">
        <v>0</v>
      </c>
      <c r="ER747">
        <v>0</v>
      </c>
      <c r="ES747">
        <v>0</v>
      </c>
      <c r="ET747">
        <v>0</v>
      </c>
      <c r="EU747">
        <v>0</v>
      </c>
      <c r="EV747">
        <v>0</v>
      </c>
      <c r="EW747">
        <v>7.7107333550000003</v>
      </c>
      <c r="EX747">
        <v>6.2445089999999997E-3</v>
      </c>
      <c r="EY747">
        <v>4.0766170000000003E-3</v>
      </c>
      <c r="EZ747">
        <v>1.787931E-3</v>
      </c>
      <c r="FA747">
        <v>0</v>
      </c>
      <c r="FB747">
        <v>0</v>
      </c>
      <c r="FC747">
        <v>0</v>
      </c>
      <c r="FD747">
        <v>0</v>
      </c>
      <c r="FE747">
        <v>0</v>
      </c>
      <c r="FF747">
        <v>0</v>
      </c>
      <c r="FG747">
        <v>0</v>
      </c>
      <c r="FH747">
        <v>0.22994999999999999</v>
      </c>
      <c r="FI747" t="s">
        <v>113</v>
      </c>
      <c r="FJ747" t="s">
        <v>113</v>
      </c>
      <c r="FK747">
        <v>767.52050799999995</v>
      </c>
      <c r="FL747" t="s">
        <v>113</v>
      </c>
      <c r="FM747" t="s">
        <v>113</v>
      </c>
    </row>
    <row r="748" spans="116:169">
      <c r="DL748">
        <v>0</v>
      </c>
      <c r="DM748">
        <v>0.22203999999999999</v>
      </c>
      <c r="DN748">
        <v>1.4300000000000001E-3</v>
      </c>
      <c r="DO748">
        <v>1.2600000000000001E-3</v>
      </c>
      <c r="DP748">
        <v>1.0499999999999999E-3</v>
      </c>
      <c r="DQ748">
        <v>2.0000000000000002E-5</v>
      </c>
      <c r="DR748">
        <v>2.0000000000000002E-5</v>
      </c>
      <c r="DS748">
        <v>1.08E-3</v>
      </c>
      <c r="DT748">
        <v>3.0500000000000002E-3</v>
      </c>
      <c r="DU748">
        <v>7.7299999999999999E-3</v>
      </c>
      <c r="DV748">
        <v>0.19259000000000001</v>
      </c>
      <c r="DW748">
        <v>0.56972999999999996</v>
      </c>
      <c r="DX748">
        <v>0</v>
      </c>
      <c r="DY748">
        <v>725.98158000000001</v>
      </c>
      <c r="DZ748">
        <v>4.7794699999999999</v>
      </c>
      <c r="EA748">
        <v>4.2712399999999997</v>
      </c>
      <c r="EB748">
        <v>3.6059700000000001</v>
      </c>
      <c r="EC748">
        <v>7.4940000000000007E-2</v>
      </c>
      <c r="ED748">
        <v>8.2110000000000002E-2</v>
      </c>
      <c r="EE748">
        <v>3.7743500000000001</v>
      </c>
      <c r="EF748">
        <v>10.18538</v>
      </c>
      <c r="EG748">
        <v>48.586970000000001</v>
      </c>
      <c r="EH748">
        <v>1130.15167</v>
      </c>
      <c r="EI748">
        <v>3342.4274300000002</v>
      </c>
      <c r="EJ748">
        <v>0</v>
      </c>
      <c r="EK748">
        <v>14.742688810000001</v>
      </c>
      <c r="EL748">
        <v>1.2216905E-2</v>
      </c>
      <c r="EM748">
        <v>7.3644399999999999E-3</v>
      </c>
      <c r="EN748">
        <v>3.2118060000000002E-3</v>
      </c>
      <c r="EO748">
        <v>0</v>
      </c>
      <c r="EP748">
        <v>0</v>
      </c>
      <c r="EQ748">
        <v>0</v>
      </c>
      <c r="ER748">
        <v>0</v>
      </c>
      <c r="ES748">
        <v>0</v>
      </c>
      <c r="ET748">
        <v>0</v>
      </c>
      <c r="EU748">
        <v>0</v>
      </c>
      <c r="EV748">
        <v>0</v>
      </c>
      <c r="EW748">
        <v>7.4198808850000004</v>
      </c>
      <c r="EX748">
        <v>6.3968239999999997E-3</v>
      </c>
      <c r="EY748">
        <v>3.9407009999999996E-3</v>
      </c>
      <c r="EZ748">
        <v>1.762495E-3</v>
      </c>
      <c r="FA748">
        <v>0</v>
      </c>
      <c r="FB748">
        <v>0</v>
      </c>
      <c r="FC748">
        <v>0</v>
      </c>
      <c r="FD748">
        <v>0</v>
      </c>
      <c r="FE748">
        <v>0</v>
      </c>
      <c r="FF748">
        <v>0</v>
      </c>
      <c r="FG748">
        <v>0</v>
      </c>
      <c r="FH748">
        <v>0.225795</v>
      </c>
      <c r="FI748" t="s">
        <v>113</v>
      </c>
      <c r="FJ748" t="s">
        <v>113</v>
      </c>
      <c r="FK748">
        <v>738.71319100000005</v>
      </c>
      <c r="FL748" t="s">
        <v>113</v>
      </c>
      <c r="FM748" t="s">
        <v>113</v>
      </c>
    </row>
    <row r="749" spans="116:169">
      <c r="DL749">
        <v>0</v>
      </c>
      <c r="DM749">
        <v>0.21808</v>
      </c>
      <c r="DN749">
        <v>1.1999999999999999E-3</v>
      </c>
      <c r="DO749">
        <v>1.31E-3</v>
      </c>
      <c r="DP749">
        <v>1.1100000000000001E-3</v>
      </c>
      <c r="DQ749">
        <v>2.0000000000000002E-5</v>
      </c>
      <c r="DR749">
        <v>2.0000000000000002E-5</v>
      </c>
      <c r="DS749">
        <v>1.06E-3</v>
      </c>
      <c r="DT749">
        <v>3.0000000000000001E-3</v>
      </c>
      <c r="DU749">
        <v>7.7499999999999999E-3</v>
      </c>
      <c r="DV749">
        <v>0.19367000000000001</v>
      </c>
      <c r="DW749">
        <v>0.57277999999999996</v>
      </c>
      <c r="DX749">
        <v>0</v>
      </c>
      <c r="DY749">
        <v>698.46344999999997</v>
      </c>
      <c r="DZ749">
        <v>3.92259</v>
      </c>
      <c r="EA749">
        <v>4.3521599999999996</v>
      </c>
      <c r="EB749">
        <v>3.7421899999999999</v>
      </c>
      <c r="EC749">
        <v>7.5539999999999996E-2</v>
      </c>
      <c r="ED749">
        <v>7.9890000000000003E-2</v>
      </c>
      <c r="EE749">
        <v>3.6321300000000001</v>
      </c>
      <c r="EF749">
        <v>9.7943599999999993</v>
      </c>
      <c r="EG749">
        <v>48.669080000000001</v>
      </c>
      <c r="EH749">
        <v>1133.9260200000001</v>
      </c>
      <c r="EI749">
        <v>3352.6128100000001</v>
      </c>
      <c r="EJ749">
        <v>0</v>
      </c>
      <c r="EK749">
        <v>14.62699804</v>
      </c>
      <c r="EL749">
        <v>1.2874729999999999E-2</v>
      </c>
      <c r="EM749">
        <v>7.8140870000000008E-3</v>
      </c>
      <c r="EN749">
        <v>3.195313E-3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7.1441658520000004</v>
      </c>
      <c r="EX749">
        <v>6.5461579999999998E-3</v>
      </c>
      <c r="EY749">
        <v>4.0619610000000002E-3</v>
      </c>
      <c r="EZ749">
        <v>1.7044880000000001E-3</v>
      </c>
      <c r="FA749">
        <v>0</v>
      </c>
      <c r="FB749">
        <v>0</v>
      </c>
      <c r="FC749">
        <v>0</v>
      </c>
      <c r="FD749">
        <v>0</v>
      </c>
      <c r="FE749">
        <v>0</v>
      </c>
      <c r="FF749">
        <v>0</v>
      </c>
      <c r="FG749">
        <v>0</v>
      </c>
      <c r="FH749">
        <v>0.22172</v>
      </c>
      <c r="FI749" t="s">
        <v>113</v>
      </c>
      <c r="FJ749" t="s">
        <v>113</v>
      </c>
      <c r="FK749">
        <v>710.555927</v>
      </c>
      <c r="FL749" t="s">
        <v>113</v>
      </c>
      <c r="FM749" t="s">
        <v>113</v>
      </c>
    </row>
    <row r="750" spans="116:169">
      <c r="DL750">
        <v>0</v>
      </c>
      <c r="DM750">
        <v>0.21396000000000001</v>
      </c>
      <c r="DN750">
        <v>1.3699999999999999E-3</v>
      </c>
      <c r="DO750">
        <v>1.14E-3</v>
      </c>
      <c r="DP750">
        <v>1.14E-3</v>
      </c>
      <c r="DQ750">
        <v>2.0000000000000002E-5</v>
      </c>
      <c r="DR750">
        <v>2.0000000000000002E-5</v>
      </c>
      <c r="DS750">
        <v>1.1199999999999999E-3</v>
      </c>
      <c r="DT750">
        <v>2.9399999999999999E-3</v>
      </c>
      <c r="DU750">
        <v>7.7799999999999996E-3</v>
      </c>
      <c r="DV750">
        <v>0.19472</v>
      </c>
      <c r="DW750">
        <v>0.57577999999999996</v>
      </c>
      <c r="DX750">
        <v>0</v>
      </c>
      <c r="DY750">
        <v>670.80398000000002</v>
      </c>
      <c r="DZ750">
        <v>4.3910299999999998</v>
      </c>
      <c r="EA750">
        <v>3.7227600000000001</v>
      </c>
      <c r="EB750">
        <v>3.7854299999999999</v>
      </c>
      <c r="EC750">
        <v>7.1050000000000002E-2</v>
      </c>
      <c r="ED750">
        <v>7.6490000000000002E-2</v>
      </c>
      <c r="EE750">
        <v>3.77969</v>
      </c>
      <c r="EF750">
        <v>9.4089700000000001</v>
      </c>
      <c r="EG750">
        <v>48.74897</v>
      </c>
      <c r="EH750">
        <v>1137.5581500000001</v>
      </c>
      <c r="EI750">
        <v>3362.40717</v>
      </c>
      <c r="EJ750">
        <v>0</v>
      </c>
      <c r="EK750">
        <v>14.49289791</v>
      </c>
      <c r="EL750">
        <v>1.2004971E-2</v>
      </c>
      <c r="EM750">
        <v>8.2184179999999999E-3</v>
      </c>
      <c r="EN750">
        <v>3.4124929999999999E-3</v>
      </c>
      <c r="EO750">
        <v>0</v>
      </c>
      <c r="EP750">
        <v>0</v>
      </c>
      <c r="EQ750">
        <v>0</v>
      </c>
      <c r="ER750">
        <v>0</v>
      </c>
      <c r="ES750">
        <v>0</v>
      </c>
      <c r="ET750">
        <v>0</v>
      </c>
      <c r="EU750">
        <v>0</v>
      </c>
      <c r="EV750">
        <v>0</v>
      </c>
      <c r="EW750">
        <v>6.8652611339999998</v>
      </c>
      <c r="EX750">
        <v>5.9325330000000003E-3</v>
      </c>
      <c r="EY750">
        <v>4.1486709999999996E-3</v>
      </c>
      <c r="EZ750">
        <v>1.768571E-3</v>
      </c>
      <c r="FA750">
        <v>0</v>
      </c>
      <c r="FB750">
        <v>0</v>
      </c>
      <c r="FC750">
        <v>0</v>
      </c>
      <c r="FD750">
        <v>0</v>
      </c>
      <c r="FE750">
        <v>0</v>
      </c>
      <c r="FF750">
        <v>0</v>
      </c>
      <c r="FG750">
        <v>0</v>
      </c>
      <c r="FH750">
        <v>0.217638</v>
      </c>
      <c r="FI750" t="s">
        <v>113</v>
      </c>
      <c r="FJ750" t="s">
        <v>113</v>
      </c>
      <c r="FK750">
        <v>682.77424499999995</v>
      </c>
      <c r="FL750" t="s">
        <v>113</v>
      </c>
      <c r="FM750" t="s">
        <v>113</v>
      </c>
    </row>
    <row r="751" spans="116:169">
      <c r="DL751">
        <v>0</v>
      </c>
      <c r="DM751">
        <v>0.21029999999999999</v>
      </c>
      <c r="DN751">
        <v>1.01E-3</v>
      </c>
      <c r="DO751">
        <v>1.25E-3</v>
      </c>
      <c r="DP751">
        <v>1.0200000000000001E-3</v>
      </c>
      <c r="DQ751">
        <v>2.0000000000000002E-5</v>
      </c>
      <c r="DR751">
        <v>2.0000000000000002E-5</v>
      </c>
      <c r="DS751">
        <v>1.1299999999999999E-3</v>
      </c>
      <c r="DT751">
        <v>2.8900000000000002E-3</v>
      </c>
      <c r="DU751">
        <v>7.7999999999999996E-3</v>
      </c>
      <c r="DV751">
        <v>0.19583999999999999</v>
      </c>
      <c r="DW751">
        <v>0.57872000000000001</v>
      </c>
      <c r="DX751">
        <v>0</v>
      </c>
      <c r="DY751">
        <v>644.96522000000004</v>
      </c>
      <c r="DZ751">
        <v>3.1540699999999999</v>
      </c>
      <c r="EA751">
        <v>3.9900199999999999</v>
      </c>
      <c r="EB751">
        <v>3.3026800000000001</v>
      </c>
      <c r="EC751">
        <v>7.0540000000000005E-2</v>
      </c>
      <c r="ED751">
        <v>7.4569999999999997E-2</v>
      </c>
      <c r="EE751">
        <v>3.74335</v>
      </c>
      <c r="EF751">
        <v>9.0622100000000003</v>
      </c>
      <c r="EG751">
        <v>48.825470000000003</v>
      </c>
      <c r="EH751">
        <v>1141.3378399999999</v>
      </c>
      <c r="EI751">
        <v>3371.8161399999999</v>
      </c>
      <c r="EJ751">
        <v>0</v>
      </c>
      <c r="EK751">
        <v>14.387966649999999</v>
      </c>
      <c r="EL751">
        <v>1.2591753000000001E-2</v>
      </c>
      <c r="EM751">
        <v>7.4667689999999998E-3</v>
      </c>
      <c r="EN751">
        <v>3.5543240000000002E-3</v>
      </c>
      <c r="EO751">
        <v>0</v>
      </c>
      <c r="EP751">
        <v>0</v>
      </c>
      <c r="EQ751">
        <v>0</v>
      </c>
      <c r="ER751">
        <v>0</v>
      </c>
      <c r="ES751">
        <v>0</v>
      </c>
      <c r="ET751">
        <v>0</v>
      </c>
      <c r="EU751">
        <v>0</v>
      </c>
      <c r="EV751">
        <v>0</v>
      </c>
      <c r="EW751">
        <v>6.6057945480000004</v>
      </c>
      <c r="EX751">
        <v>6.029983E-3</v>
      </c>
      <c r="EY751">
        <v>3.6595130000000001E-3</v>
      </c>
      <c r="EZ751">
        <v>1.788691E-3</v>
      </c>
      <c r="FA751">
        <v>0</v>
      </c>
      <c r="FB751">
        <v>0</v>
      </c>
      <c r="FC751">
        <v>0</v>
      </c>
      <c r="FD751">
        <v>0</v>
      </c>
      <c r="FE751">
        <v>0</v>
      </c>
      <c r="FF751">
        <v>0</v>
      </c>
      <c r="FG751">
        <v>0</v>
      </c>
      <c r="FH751">
        <v>0.21359400000000001</v>
      </c>
      <c r="FI751" t="s">
        <v>113</v>
      </c>
      <c r="FJ751" t="s">
        <v>113</v>
      </c>
      <c r="FK751">
        <v>655.48253</v>
      </c>
      <c r="FL751" t="s">
        <v>113</v>
      </c>
      <c r="FM751" t="s">
        <v>113</v>
      </c>
    </row>
    <row r="752" spans="116:169">
      <c r="DL752">
        <v>0</v>
      </c>
      <c r="DM752">
        <v>0.20660999999999999</v>
      </c>
      <c r="DN752">
        <v>1.01E-3</v>
      </c>
      <c r="DO752">
        <v>9.8999999999999999E-4</v>
      </c>
      <c r="DP752">
        <v>1.08E-3</v>
      </c>
      <c r="DQ752">
        <v>2.0000000000000002E-5</v>
      </c>
      <c r="DR752">
        <v>2.0000000000000002E-5</v>
      </c>
      <c r="DS752">
        <v>1.0200000000000001E-3</v>
      </c>
      <c r="DT752">
        <v>2.8400000000000001E-3</v>
      </c>
      <c r="DU752">
        <v>7.8300000000000002E-3</v>
      </c>
      <c r="DV752">
        <v>0.19697000000000001</v>
      </c>
      <c r="DW752">
        <v>0.58160999999999996</v>
      </c>
      <c r="DX752">
        <v>0</v>
      </c>
      <c r="DY752">
        <v>619.39612999999997</v>
      </c>
      <c r="DZ752">
        <v>3.0868000000000002</v>
      </c>
      <c r="EA752">
        <v>3.0988199999999999</v>
      </c>
      <c r="EB752">
        <v>3.4537800000000001</v>
      </c>
      <c r="EC752">
        <v>6.2100000000000002E-2</v>
      </c>
      <c r="ED752">
        <v>6.9580000000000003E-2</v>
      </c>
      <c r="EE752">
        <v>3.3082099999999999</v>
      </c>
      <c r="EF752">
        <v>8.7111999999999998</v>
      </c>
      <c r="EG752">
        <v>48.900039999999997</v>
      </c>
      <c r="EH752">
        <v>1145.0811900000001</v>
      </c>
      <c r="EI752">
        <v>3380.8783400000002</v>
      </c>
      <c r="EJ752">
        <v>0</v>
      </c>
      <c r="EK752">
        <v>14.27382128</v>
      </c>
      <c r="EL752">
        <v>1.092746E-2</v>
      </c>
      <c r="EM752">
        <v>7.9648480000000001E-3</v>
      </c>
      <c r="EN752">
        <v>3.1978620000000001E-3</v>
      </c>
      <c r="EO752">
        <v>0</v>
      </c>
      <c r="EP752">
        <v>0</v>
      </c>
      <c r="EQ752">
        <v>0</v>
      </c>
      <c r="ER752">
        <v>0</v>
      </c>
      <c r="ES752">
        <v>0</v>
      </c>
      <c r="ET752">
        <v>0</v>
      </c>
      <c r="EU752">
        <v>0</v>
      </c>
      <c r="EV752">
        <v>0</v>
      </c>
      <c r="EW752">
        <v>6.347315118</v>
      </c>
      <c r="EX752">
        <v>5.082797E-3</v>
      </c>
      <c r="EY752">
        <v>3.784482E-3</v>
      </c>
      <c r="EZ752">
        <v>1.561748E-3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0</v>
      </c>
      <c r="FH752">
        <v>0.20971100000000001</v>
      </c>
      <c r="FI752" t="s">
        <v>113</v>
      </c>
      <c r="FJ752" t="s">
        <v>113</v>
      </c>
      <c r="FK752">
        <v>629.09762899999998</v>
      </c>
      <c r="FL752" t="s">
        <v>113</v>
      </c>
      <c r="FM752" t="s">
        <v>113</v>
      </c>
    </row>
    <row r="753" spans="116:169">
      <c r="DL753">
        <v>0</v>
      </c>
      <c r="DM753">
        <v>0.20286000000000001</v>
      </c>
      <c r="DN753">
        <v>1.09E-3</v>
      </c>
      <c r="DO753">
        <v>9.7000000000000005E-4</v>
      </c>
      <c r="DP753">
        <v>8.8000000000000003E-4</v>
      </c>
      <c r="DQ753">
        <v>2.0000000000000002E-5</v>
      </c>
      <c r="DR753">
        <v>2.0000000000000002E-5</v>
      </c>
      <c r="DS753">
        <v>1.08E-3</v>
      </c>
      <c r="DT753">
        <v>2.7899999999999999E-3</v>
      </c>
      <c r="DU753">
        <v>7.8499999999999993E-3</v>
      </c>
      <c r="DV753">
        <v>0.19799</v>
      </c>
      <c r="DW753">
        <v>0.58445000000000003</v>
      </c>
      <c r="DX753">
        <v>0</v>
      </c>
      <c r="DY753">
        <v>594.02948000000004</v>
      </c>
      <c r="DZ753">
        <v>3.2521200000000001</v>
      </c>
      <c r="EA753">
        <v>2.96319</v>
      </c>
      <c r="EB753">
        <v>2.7572899999999998</v>
      </c>
      <c r="EC753">
        <v>5.7709999999999997E-2</v>
      </c>
      <c r="ED753">
        <v>6.6799999999999998E-2</v>
      </c>
      <c r="EE753">
        <v>3.4197600000000001</v>
      </c>
      <c r="EF753">
        <v>8.3780900000000003</v>
      </c>
      <c r="EG753">
        <v>48.969630000000002</v>
      </c>
      <c r="EH753">
        <v>1148.3894</v>
      </c>
      <c r="EI753">
        <v>3389.5895399999999</v>
      </c>
      <c r="EJ753">
        <v>0</v>
      </c>
      <c r="EK753">
        <v>14.152678509999999</v>
      </c>
      <c r="EL753">
        <v>1.0318056000000001E-2</v>
      </c>
      <c r="EM753">
        <v>6.7347989999999996E-3</v>
      </c>
      <c r="EN753">
        <v>3.4466459999999998E-3</v>
      </c>
      <c r="EO753">
        <v>0</v>
      </c>
      <c r="EP753">
        <v>0</v>
      </c>
      <c r="EQ753">
        <v>0</v>
      </c>
      <c r="ER753">
        <v>0</v>
      </c>
      <c r="ES753">
        <v>0</v>
      </c>
      <c r="ET753">
        <v>0</v>
      </c>
      <c r="EU753">
        <v>0</v>
      </c>
      <c r="EV753">
        <v>0</v>
      </c>
      <c r="EW753">
        <v>6.0911246080000003</v>
      </c>
      <c r="EX753">
        <v>4.6476379999999999E-3</v>
      </c>
      <c r="EY753">
        <v>3.10392E-3</v>
      </c>
      <c r="EZ753">
        <v>1.632498E-3</v>
      </c>
      <c r="FA753">
        <v>0</v>
      </c>
      <c r="FB753">
        <v>0</v>
      </c>
      <c r="FC753">
        <v>0</v>
      </c>
      <c r="FD753">
        <v>0</v>
      </c>
      <c r="FE753">
        <v>0</v>
      </c>
      <c r="FF753">
        <v>0</v>
      </c>
      <c r="FG753">
        <v>0</v>
      </c>
      <c r="FH753">
        <v>0.205818</v>
      </c>
      <c r="FI753" t="s">
        <v>113</v>
      </c>
      <c r="FJ753" t="s">
        <v>113</v>
      </c>
      <c r="FK753">
        <v>603.05979500000001</v>
      </c>
      <c r="FL753" t="s">
        <v>113</v>
      </c>
      <c r="FM753" t="s">
        <v>113</v>
      </c>
    </row>
    <row r="754" spans="116:169">
      <c r="DL754">
        <v>0</v>
      </c>
      <c r="DM754">
        <v>0.19935</v>
      </c>
      <c r="DN754">
        <v>9.2000000000000003E-4</v>
      </c>
      <c r="DO754">
        <v>1.0200000000000001E-3</v>
      </c>
      <c r="DP754">
        <v>8.5999999999999998E-4</v>
      </c>
      <c r="DQ754">
        <v>2.0000000000000002E-5</v>
      </c>
      <c r="DR754">
        <v>2.0000000000000002E-5</v>
      </c>
      <c r="DS754">
        <v>8.8999999999999995E-4</v>
      </c>
      <c r="DT754">
        <v>2.7399999999999998E-3</v>
      </c>
      <c r="DU754">
        <v>7.8700000000000003E-3</v>
      </c>
      <c r="DV754">
        <v>0.19907</v>
      </c>
      <c r="DW754">
        <v>0.58723999999999998</v>
      </c>
      <c r="DX754">
        <v>0</v>
      </c>
      <c r="DY754">
        <v>569.72483</v>
      </c>
      <c r="DZ754">
        <v>2.7067000000000001</v>
      </c>
      <c r="EA754">
        <v>3.0459200000000002</v>
      </c>
      <c r="EB754">
        <v>2.6194799999999998</v>
      </c>
      <c r="EC754">
        <v>5.4629999999999998E-2</v>
      </c>
      <c r="ED754">
        <v>6.3390000000000002E-2</v>
      </c>
      <c r="EE754">
        <v>2.75345</v>
      </c>
      <c r="EF754">
        <v>8.0246399999999998</v>
      </c>
      <c r="EG754">
        <v>49.036430000000003</v>
      </c>
      <c r="EH754">
        <v>1151.80916</v>
      </c>
      <c r="EI754">
        <v>3397.9676399999998</v>
      </c>
      <c r="EJ754">
        <v>0</v>
      </c>
      <c r="EK754">
        <v>14.0469591</v>
      </c>
      <c r="EL754">
        <v>1.0512186999999999E-2</v>
      </c>
      <c r="EM754">
        <v>6.4392909999999998E-3</v>
      </c>
      <c r="EN754">
        <v>2.84242E-3</v>
      </c>
      <c r="EO754">
        <v>0</v>
      </c>
      <c r="EP754">
        <v>0</v>
      </c>
      <c r="EQ754">
        <v>0</v>
      </c>
      <c r="ER754">
        <v>0</v>
      </c>
      <c r="ES754">
        <v>0</v>
      </c>
      <c r="ET754">
        <v>0</v>
      </c>
      <c r="EU754">
        <v>0</v>
      </c>
      <c r="EV754">
        <v>0</v>
      </c>
      <c r="EW754">
        <v>5.8468451420000003</v>
      </c>
      <c r="EX754">
        <v>4.5789519999999998E-3</v>
      </c>
      <c r="EY754">
        <v>2.8734849999999998E-3</v>
      </c>
      <c r="EZ754">
        <v>1.304869E-3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0</v>
      </c>
      <c r="FH754">
        <v>0.20216999999999999</v>
      </c>
      <c r="FI754" t="s">
        <v>113</v>
      </c>
      <c r="FJ754" t="s">
        <v>113</v>
      </c>
      <c r="FK754">
        <v>578.15155700000003</v>
      </c>
      <c r="FL754" t="s">
        <v>113</v>
      </c>
      <c r="FM754" t="s">
        <v>113</v>
      </c>
    </row>
    <row r="755" spans="116:169">
      <c r="DL755">
        <v>0</v>
      </c>
      <c r="DM755">
        <v>0.19575999999999999</v>
      </c>
      <c r="DN755">
        <v>1.0200000000000001E-3</v>
      </c>
      <c r="DO755">
        <v>9.1E-4</v>
      </c>
      <c r="DP755">
        <v>8.8999999999999995E-4</v>
      </c>
      <c r="DQ755">
        <v>2.0000000000000002E-5</v>
      </c>
      <c r="DR755">
        <v>2.0000000000000002E-5</v>
      </c>
      <c r="DS755">
        <v>8.7000000000000001E-4</v>
      </c>
      <c r="DT755">
        <v>2.6900000000000001E-3</v>
      </c>
      <c r="DU755">
        <v>7.8899999999999994E-3</v>
      </c>
      <c r="DV755">
        <v>0.19996</v>
      </c>
      <c r="DW755">
        <v>0.58997999999999995</v>
      </c>
      <c r="DX755">
        <v>0</v>
      </c>
      <c r="DY755">
        <v>545.55757000000006</v>
      </c>
      <c r="DZ755">
        <v>2.9090199999999999</v>
      </c>
      <c r="EA755">
        <v>2.6403400000000001</v>
      </c>
      <c r="EB755">
        <v>2.6600700000000002</v>
      </c>
      <c r="EC755">
        <v>5.0849999999999999E-2</v>
      </c>
      <c r="ED755">
        <v>6.0220000000000003E-2</v>
      </c>
      <c r="EE755">
        <v>2.6388199999999999</v>
      </c>
      <c r="EF755">
        <v>7.6845600000000003</v>
      </c>
      <c r="EG755">
        <v>49.099820000000001</v>
      </c>
      <c r="EH755">
        <v>1154.5626099999999</v>
      </c>
      <c r="EI755">
        <v>3405.9922799999999</v>
      </c>
      <c r="EJ755">
        <v>0</v>
      </c>
      <c r="EK755">
        <v>13.93077239</v>
      </c>
      <c r="EL755">
        <v>9.806258E-3</v>
      </c>
      <c r="EM755">
        <v>6.7375079999999997E-3</v>
      </c>
      <c r="EN755">
        <v>2.7889880000000001E-3</v>
      </c>
      <c r="EO755">
        <v>0</v>
      </c>
      <c r="EP755">
        <v>0</v>
      </c>
      <c r="EQ755">
        <v>0</v>
      </c>
      <c r="ER755">
        <v>0</v>
      </c>
      <c r="ES755">
        <v>0</v>
      </c>
      <c r="ET755">
        <v>0</v>
      </c>
      <c r="EU755">
        <v>0</v>
      </c>
      <c r="EV755">
        <v>0</v>
      </c>
      <c r="EW755">
        <v>5.6032953000000001</v>
      </c>
      <c r="EX755">
        <v>4.136242E-3</v>
      </c>
      <c r="EY755">
        <v>2.9094939999999999E-3</v>
      </c>
      <c r="EZ755">
        <v>1.2400829999999999E-3</v>
      </c>
      <c r="FA755">
        <v>0</v>
      </c>
      <c r="FB755">
        <v>0</v>
      </c>
      <c r="FC755">
        <v>0</v>
      </c>
      <c r="FD755">
        <v>0</v>
      </c>
      <c r="FE755">
        <v>0</v>
      </c>
      <c r="FF755">
        <v>0</v>
      </c>
      <c r="FG755">
        <v>0</v>
      </c>
      <c r="FH755">
        <v>0.19859099999999999</v>
      </c>
      <c r="FI755" t="s">
        <v>113</v>
      </c>
      <c r="FJ755" t="s">
        <v>113</v>
      </c>
      <c r="FK755">
        <v>553.81784900000002</v>
      </c>
      <c r="FL755" t="s">
        <v>113</v>
      </c>
      <c r="FM755" t="s">
        <v>113</v>
      </c>
    </row>
    <row r="756" spans="116:169">
      <c r="DL756">
        <v>0</v>
      </c>
      <c r="DM756">
        <v>0.19223000000000001</v>
      </c>
      <c r="DN756">
        <v>1.0200000000000001E-3</v>
      </c>
      <c r="DO756">
        <v>9.6000000000000002E-4</v>
      </c>
      <c r="DP756">
        <v>8.0999999999999996E-4</v>
      </c>
      <c r="DQ756">
        <v>2.0000000000000002E-5</v>
      </c>
      <c r="DR756">
        <v>2.0000000000000002E-5</v>
      </c>
      <c r="DS756">
        <v>8.9999999999999998E-4</v>
      </c>
      <c r="DT756">
        <v>2.64E-3</v>
      </c>
      <c r="DU756">
        <v>7.9100000000000004E-3</v>
      </c>
      <c r="DV756">
        <v>0.20083000000000001</v>
      </c>
      <c r="DW756">
        <v>0.59267000000000003</v>
      </c>
      <c r="DX756">
        <v>0</v>
      </c>
      <c r="DY756">
        <v>521.93251999999995</v>
      </c>
      <c r="DZ756">
        <v>2.8458299999999999</v>
      </c>
      <c r="EA756">
        <v>2.7357200000000002</v>
      </c>
      <c r="EB756">
        <v>2.3458999999999999</v>
      </c>
      <c r="EC756">
        <v>4.9880000000000001E-2</v>
      </c>
      <c r="ED756">
        <v>5.8259999999999999E-2</v>
      </c>
      <c r="EE756">
        <v>2.6579600000000001</v>
      </c>
      <c r="EF756">
        <v>7.3557899999999998</v>
      </c>
      <c r="EG756">
        <v>49.160040000000002</v>
      </c>
      <c r="EH756">
        <v>1157.2014300000001</v>
      </c>
      <c r="EI756">
        <v>3413.6768400000001</v>
      </c>
      <c r="EJ756">
        <v>0</v>
      </c>
      <c r="EK756">
        <v>13.816736049999999</v>
      </c>
      <c r="EL756">
        <v>1.0104014999999999E-2</v>
      </c>
      <c r="EM756">
        <v>6.2104040000000001E-3</v>
      </c>
      <c r="EN756">
        <v>2.9255549999999998E-3</v>
      </c>
      <c r="EO756">
        <v>0</v>
      </c>
      <c r="EP756">
        <v>0</v>
      </c>
      <c r="EQ756">
        <v>0</v>
      </c>
      <c r="ER756">
        <v>0</v>
      </c>
      <c r="ES756">
        <v>0</v>
      </c>
      <c r="ET756">
        <v>0</v>
      </c>
      <c r="EU756">
        <v>0</v>
      </c>
      <c r="EV756">
        <v>0</v>
      </c>
      <c r="EW756">
        <v>5.3657603949999997</v>
      </c>
      <c r="EX756">
        <v>4.1159250000000003E-3</v>
      </c>
      <c r="EY756">
        <v>2.5949250000000001E-3</v>
      </c>
      <c r="EZ756">
        <v>1.2589949999999999E-3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0</v>
      </c>
      <c r="FH756">
        <v>0.19503599999999999</v>
      </c>
      <c r="FI756" t="s">
        <v>113</v>
      </c>
      <c r="FJ756" t="s">
        <v>113</v>
      </c>
      <c r="FK756">
        <v>529.90985899999998</v>
      </c>
      <c r="FL756" t="s">
        <v>113</v>
      </c>
      <c r="FM756" t="s">
        <v>113</v>
      </c>
    </row>
    <row r="757" spans="116:169">
      <c r="DL757">
        <v>0</v>
      </c>
      <c r="DM757">
        <v>0.18873999999999999</v>
      </c>
      <c r="DN757">
        <v>1.0300000000000001E-3</v>
      </c>
      <c r="DO757">
        <v>9.6000000000000002E-4</v>
      </c>
      <c r="DP757">
        <v>8.4999999999999995E-4</v>
      </c>
      <c r="DQ757">
        <v>2.0000000000000002E-5</v>
      </c>
      <c r="DR757">
        <v>2.0000000000000002E-5</v>
      </c>
      <c r="DS757">
        <v>8.1999999999999998E-4</v>
      </c>
      <c r="DT757">
        <v>2.5899999999999999E-3</v>
      </c>
      <c r="DU757">
        <v>7.9299999999999995E-3</v>
      </c>
      <c r="DV757">
        <v>0.20172000000000001</v>
      </c>
      <c r="DW757">
        <v>0.59531000000000001</v>
      </c>
      <c r="DX757">
        <v>0</v>
      </c>
      <c r="DY757">
        <v>498.7937</v>
      </c>
      <c r="DZ757">
        <v>2.7997000000000001</v>
      </c>
      <c r="EA757">
        <v>2.6763400000000002</v>
      </c>
      <c r="EB757">
        <v>2.40089</v>
      </c>
      <c r="EC757">
        <v>4.8230000000000002E-2</v>
      </c>
      <c r="ED757">
        <v>5.561E-2</v>
      </c>
      <c r="EE757">
        <v>2.3717800000000002</v>
      </c>
      <c r="EF757">
        <v>7.0415299999999998</v>
      </c>
      <c r="EG757">
        <v>49.218299999999999</v>
      </c>
      <c r="EH757">
        <v>1159.8593900000001</v>
      </c>
      <c r="EI757">
        <v>3421.0326399999999</v>
      </c>
      <c r="EJ757">
        <v>0</v>
      </c>
      <c r="EK757">
        <v>13.7026521</v>
      </c>
      <c r="EL757">
        <v>1.0280925999999999E-2</v>
      </c>
      <c r="EM757">
        <v>6.476486E-3</v>
      </c>
      <c r="EN757">
        <v>2.670066E-3</v>
      </c>
      <c r="EO757">
        <v>0</v>
      </c>
      <c r="EP757">
        <v>0</v>
      </c>
      <c r="EQ757">
        <v>0</v>
      </c>
      <c r="ER757">
        <v>0</v>
      </c>
      <c r="ES757">
        <v>0</v>
      </c>
      <c r="ET757">
        <v>0</v>
      </c>
      <c r="EU757">
        <v>0</v>
      </c>
      <c r="EV757">
        <v>0</v>
      </c>
      <c r="EW757">
        <v>5.1332683870000002</v>
      </c>
      <c r="EX757">
        <v>4.0442530000000003E-3</v>
      </c>
      <c r="EY757">
        <v>2.6142180000000002E-3</v>
      </c>
      <c r="EZ757">
        <v>1.111265E-3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0</v>
      </c>
      <c r="FH757">
        <v>0.191603</v>
      </c>
      <c r="FI757" t="s">
        <v>113</v>
      </c>
      <c r="FJ757" t="s">
        <v>113</v>
      </c>
      <c r="FK757">
        <v>506.718863</v>
      </c>
      <c r="FL757" t="s">
        <v>113</v>
      </c>
      <c r="FM757" t="s">
        <v>113</v>
      </c>
    </row>
    <row r="758" spans="116:169">
      <c r="DL758">
        <v>0</v>
      </c>
      <c r="DM758">
        <v>0.18532999999999999</v>
      </c>
      <c r="DN758">
        <v>1.01E-3</v>
      </c>
      <c r="DO758">
        <v>9.7000000000000005E-4</v>
      </c>
      <c r="DP758">
        <v>8.4999999999999995E-4</v>
      </c>
      <c r="DQ758">
        <v>2.0000000000000002E-5</v>
      </c>
      <c r="DR758">
        <v>2.0000000000000002E-5</v>
      </c>
      <c r="DS758">
        <v>8.4999999999999995E-4</v>
      </c>
      <c r="DT758">
        <v>2.5500000000000002E-3</v>
      </c>
      <c r="DU758">
        <v>7.9500000000000005E-3</v>
      </c>
      <c r="DV758">
        <v>0.20254</v>
      </c>
      <c r="DW758">
        <v>0.59789999999999999</v>
      </c>
      <c r="DX758">
        <v>0</v>
      </c>
      <c r="DY758">
        <v>476.21654000000001</v>
      </c>
      <c r="DZ758">
        <v>2.6640600000000001</v>
      </c>
      <c r="EA758">
        <v>2.6208800000000001</v>
      </c>
      <c r="EB758">
        <v>2.3521899999999998</v>
      </c>
      <c r="EC758">
        <v>4.7530000000000003E-2</v>
      </c>
      <c r="ED758">
        <v>5.3670000000000002E-2</v>
      </c>
      <c r="EE758">
        <v>2.4142100000000002</v>
      </c>
      <c r="EF758">
        <v>6.7395899999999997</v>
      </c>
      <c r="EG758">
        <v>49.273910000000001</v>
      </c>
      <c r="EH758">
        <v>1162.23117</v>
      </c>
      <c r="EI758">
        <v>3428.0741699999999</v>
      </c>
      <c r="EJ758">
        <v>0</v>
      </c>
      <c r="EK758">
        <v>13.59026435</v>
      </c>
      <c r="EL758">
        <v>1.0485266E-2</v>
      </c>
      <c r="EM758">
        <v>6.6049469999999999E-3</v>
      </c>
      <c r="EN758">
        <v>2.8273109999999999E-3</v>
      </c>
      <c r="EO758">
        <v>0</v>
      </c>
      <c r="EP758">
        <v>0</v>
      </c>
      <c r="EQ758">
        <v>0</v>
      </c>
      <c r="ER758">
        <v>0</v>
      </c>
      <c r="ES758">
        <v>0</v>
      </c>
      <c r="ET758">
        <v>0</v>
      </c>
      <c r="EU758">
        <v>0</v>
      </c>
      <c r="EV758">
        <v>0</v>
      </c>
      <c r="EW758">
        <v>4.9063689019999996</v>
      </c>
      <c r="EX758">
        <v>3.980089E-3</v>
      </c>
      <c r="EY758">
        <v>2.5745690000000001E-3</v>
      </c>
      <c r="EZ758">
        <v>1.137098E-3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0</v>
      </c>
      <c r="FH758">
        <v>0.18817900000000001</v>
      </c>
      <c r="FI758" t="s">
        <v>113</v>
      </c>
      <c r="FJ758" t="s">
        <v>113</v>
      </c>
      <c r="FK758">
        <v>483.90120200000001</v>
      </c>
      <c r="FL758" t="s">
        <v>113</v>
      </c>
      <c r="FM758" t="s">
        <v>113</v>
      </c>
    </row>
    <row r="759" spans="116:169">
      <c r="DL759">
        <v>0</v>
      </c>
      <c r="DM759">
        <v>0.18187999999999999</v>
      </c>
      <c r="DN759">
        <v>1.1000000000000001E-3</v>
      </c>
      <c r="DO759">
        <v>9.5E-4</v>
      </c>
      <c r="DP759">
        <v>8.4999999999999995E-4</v>
      </c>
      <c r="DQ759">
        <v>2.0000000000000002E-5</v>
      </c>
      <c r="DR759">
        <v>2.0000000000000002E-5</v>
      </c>
      <c r="DS759">
        <v>8.5999999999999998E-4</v>
      </c>
      <c r="DT759">
        <v>2.5000000000000001E-3</v>
      </c>
      <c r="DU759">
        <v>7.9699999999999997E-3</v>
      </c>
      <c r="DV759">
        <v>0.2034</v>
      </c>
      <c r="DW759">
        <v>0.60045000000000004</v>
      </c>
      <c r="DX759">
        <v>0</v>
      </c>
      <c r="DY759">
        <v>453.88864000000001</v>
      </c>
      <c r="DZ759">
        <v>2.82483</v>
      </c>
      <c r="EA759">
        <v>2.5009299999999999</v>
      </c>
      <c r="EB759">
        <v>2.2995199999999998</v>
      </c>
      <c r="EC759">
        <v>4.589E-2</v>
      </c>
      <c r="ED759">
        <v>5.1400000000000001E-2</v>
      </c>
      <c r="EE759">
        <v>2.37425</v>
      </c>
      <c r="EF759">
        <v>6.4253099999999996</v>
      </c>
      <c r="EG759">
        <v>49.327579999999998</v>
      </c>
      <c r="EH759">
        <v>1164.6453899999999</v>
      </c>
      <c r="EI759">
        <v>3434.81376</v>
      </c>
      <c r="EJ759">
        <v>0</v>
      </c>
      <c r="EK759">
        <v>13.47036677</v>
      </c>
      <c r="EL759">
        <v>1.0487872000000001E-2</v>
      </c>
      <c r="EM759">
        <v>6.7063679999999999E-3</v>
      </c>
      <c r="EN759">
        <v>2.8692520000000001E-3</v>
      </c>
      <c r="EO759">
        <v>0</v>
      </c>
      <c r="EP759">
        <v>0</v>
      </c>
      <c r="EQ759">
        <v>0</v>
      </c>
      <c r="ER759">
        <v>0</v>
      </c>
      <c r="ES759">
        <v>0</v>
      </c>
      <c r="ET759">
        <v>0</v>
      </c>
      <c r="EU759">
        <v>0</v>
      </c>
      <c r="EV759">
        <v>0</v>
      </c>
      <c r="EW759">
        <v>4.6817233150000002</v>
      </c>
      <c r="EX759">
        <v>3.8388300000000001E-3</v>
      </c>
      <c r="EY759">
        <v>2.5219069999999999E-3</v>
      </c>
      <c r="EZ759">
        <v>1.1141650000000001E-3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0</v>
      </c>
      <c r="FG759">
        <v>0</v>
      </c>
      <c r="FH759">
        <v>0.18479699999999999</v>
      </c>
      <c r="FI759" t="s">
        <v>113</v>
      </c>
      <c r="FJ759" t="s">
        <v>113</v>
      </c>
      <c r="FK759">
        <v>461.55981200000002</v>
      </c>
      <c r="FL759" t="s">
        <v>113</v>
      </c>
      <c r="FM759" t="s">
        <v>113</v>
      </c>
    </row>
    <row r="760" spans="116:169">
      <c r="DL760">
        <v>0</v>
      </c>
      <c r="DM760">
        <v>0.17843999999999999</v>
      </c>
      <c r="DN760">
        <v>1.15E-3</v>
      </c>
      <c r="DO760">
        <v>1.01E-3</v>
      </c>
      <c r="DP760">
        <v>8.4000000000000003E-4</v>
      </c>
      <c r="DQ760">
        <v>2.0000000000000002E-5</v>
      </c>
      <c r="DR760">
        <v>2.0000000000000002E-5</v>
      </c>
      <c r="DS760">
        <v>8.7000000000000001E-4</v>
      </c>
      <c r="DT760">
        <v>2.4499999999999999E-3</v>
      </c>
      <c r="DU760">
        <v>7.9900000000000006E-3</v>
      </c>
      <c r="DV760">
        <v>0.20426</v>
      </c>
      <c r="DW760">
        <v>0.60294999999999999</v>
      </c>
      <c r="DX760">
        <v>0</v>
      </c>
      <c r="DY760">
        <v>431.98172</v>
      </c>
      <c r="DZ760">
        <v>2.8731399999999998</v>
      </c>
      <c r="EA760">
        <v>2.5888900000000001</v>
      </c>
      <c r="EB760">
        <v>2.2038799999999998</v>
      </c>
      <c r="EC760">
        <v>4.5659999999999999E-2</v>
      </c>
      <c r="ED760">
        <v>4.9570000000000003E-2</v>
      </c>
      <c r="EE760">
        <v>2.3235000000000001</v>
      </c>
      <c r="EF760">
        <v>6.1237500000000002</v>
      </c>
      <c r="EG760">
        <v>49.378970000000002</v>
      </c>
      <c r="EH760">
        <v>1167.01964</v>
      </c>
      <c r="EI760">
        <v>3441.2390700000001</v>
      </c>
      <c r="EJ760">
        <v>0</v>
      </c>
      <c r="EK760">
        <v>13.349062200000001</v>
      </c>
      <c r="EL760">
        <v>1.1062041E-2</v>
      </c>
      <c r="EM760">
        <v>6.668279E-3</v>
      </c>
      <c r="EN760">
        <v>2.9081939999999998E-3</v>
      </c>
      <c r="EO760">
        <v>0</v>
      </c>
      <c r="EP760">
        <v>0</v>
      </c>
      <c r="EQ760">
        <v>0</v>
      </c>
      <c r="ER760">
        <v>0</v>
      </c>
      <c r="ES760">
        <v>0</v>
      </c>
      <c r="ET760">
        <v>0</v>
      </c>
      <c r="EU760">
        <v>0</v>
      </c>
      <c r="EV760">
        <v>0</v>
      </c>
      <c r="EW760">
        <v>4.4616254230000001</v>
      </c>
      <c r="EX760">
        <v>3.8966629999999999E-3</v>
      </c>
      <c r="EY760">
        <v>2.4169640000000002E-3</v>
      </c>
      <c r="EZ760">
        <v>1.089345E-3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0</v>
      </c>
      <c r="FH760">
        <v>0.18145800000000001</v>
      </c>
      <c r="FI760" t="s">
        <v>113</v>
      </c>
      <c r="FJ760" t="s">
        <v>113</v>
      </c>
      <c r="FK760">
        <v>439.69328400000001</v>
      </c>
      <c r="FL760" t="s">
        <v>113</v>
      </c>
      <c r="FM760" t="s">
        <v>113</v>
      </c>
    </row>
    <row r="761" spans="116:169">
      <c r="DL761">
        <v>0</v>
      </c>
      <c r="DM761">
        <v>0.17526</v>
      </c>
      <c r="DN761">
        <v>9.6000000000000002E-4</v>
      </c>
      <c r="DO761">
        <v>1.0499999999999999E-3</v>
      </c>
      <c r="DP761">
        <v>8.8999999999999995E-4</v>
      </c>
      <c r="DQ761">
        <v>2.0000000000000002E-5</v>
      </c>
      <c r="DR761">
        <v>2.0000000000000002E-5</v>
      </c>
      <c r="DS761">
        <v>8.4999999999999995E-4</v>
      </c>
      <c r="DT761">
        <v>2.4099999999999998E-3</v>
      </c>
      <c r="DU761">
        <v>8.0099999999999998E-3</v>
      </c>
      <c r="DV761">
        <v>0.20512</v>
      </c>
      <c r="DW761">
        <v>0.60540000000000005</v>
      </c>
      <c r="DX761">
        <v>0</v>
      </c>
      <c r="DY761">
        <v>411.07664999999997</v>
      </c>
      <c r="DZ761">
        <v>2.33379</v>
      </c>
      <c r="EA761">
        <v>2.6124200000000002</v>
      </c>
      <c r="EB761">
        <v>2.2663099999999998</v>
      </c>
      <c r="EC761">
        <v>4.5589999999999999E-2</v>
      </c>
      <c r="ED761">
        <v>4.7759999999999997E-2</v>
      </c>
      <c r="EE761">
        <v>2.2165300000000001</v>
      </c>
      <c r="EF761">
        <v>5.8283100000000001</v>
      </c>
      <c r="EG761">
        <v>49.428550000000001</v>
      </c>
      <c r="EH761">
        <v>1169.3431399999999</v>
      </c>
      <c r="EI761">
        <v>3447.36283</v>
      </c>
      <c r="EJ761">
        <v>0</v>
      </c>
      <c r="EK761">
        <v>13.24430768</v>
      </c>
      <c r="EL761">
        <v>1.1657682000000001E-2</v>
      </c>
      <c r="EM761">
        <v>7.0754210000000001E-3</v>
      </c>
      <c r="EN761">
        <v>2.8932599999999999E-3</v>
      </c>
      <c r="EO761">
        <v>0</v>
      </c>
      <c r="EP761">
        <v>0</v>
      </c>
      <c r="EQ761">
        <v>0</v>
      </c>
      <c r="ER761">
        <v>0</v>
      </c>
      <c r="ES761">
        <v>0</v>
      </c>
      <c r="ET761">
        <v>0</v>
      </c>
      <c r="EU761">
        <v>0</v>
      </c>
      <c r="EV761">
        <v>0</v>
      </c>
      <c r="EW761">
        <v>4.251831288</v>
      </c>
      <c r="EX761">
        <v>3.949686E-3</v>
      </c>
      <c r="EY761">
        <v>2.4686249999999999E-3</v>
      </c>
      <c r="EZ761">
        <v>1.044407E-3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0.17818200000000001</v>
      </c>
      <c r="FI761" t="s">
        <v>113</v>
      </c>
      <c r="FJ761" t="s">
        <v>113</v>
      </c>
      <c r="FK761">
        <v>418.33475800000002</v>
      </c>
      <c r="FL761" t="s">
        <v>113</v>
      </c>
      <c r="FM761" t="s">
        <v>113</v>
      </c>
    </row>
    <row r="762" spans="116:169">
      <c r="DL762">
        <v>0</v>
      </c>
      <c r="DM762">
        <v>0.17194999999999999</v>
      </c>
      <c r="DN762">
        <v>1.1000000000000001E-3</v>
      </c>
      <c r="DO762">
        <v>9.2000000000000003E-4</v>
      </c>
      <c r="DP762">
        <v>9.2000000000000003E-4</v>
      </c>
      <c r="DQ762">
        <v>2.0000000000000002E-5</v>
      </c>
      <c r="DR762">
        <v>2.0000000000000002E-5</v>
      </c>
      <c r="DS762">
        <v>8.9999999999999998E-4</v>
      </c>
      <c r="DT762">
        <v>2.3600000000000001E-3</v>
      </c>
      <c r="DU762">
        <v>8.0300000000000007E-3</v>
      </c>
      <c r="DV762">
        <v>0.20596999999999999</v>
      </c>
      <c r="DW762">
        <v>0.60780999999999996</v>
      </c>
      <c r="DX762">
        <v>0</v>
      </c>
      <c r="DY762">
        <v>390.21424999999999</v>
      </c>
      <c r="DZ762">
        <v>2.5840200000000002</v>
      </c>
      <c r="EA762">
        <v>2.21102</v>
      </c>
      <c r="EB762">
        <v>2.2703899999999999</v>
      </c>
      <c r="EC762">
        <v>4.2479999999999997E-2</v>
      </c>
      <c r="ED762">
        <v>4.5249999999999999E-2</v>
      </c>
      <c r="EE762">
        <v>2.28511</v>
      </c>
      <c r="EF762">
        <v>5.5379500000000004</v>
      </c>
      <c r="EG762">
        <v>49.476300000000002</v>
      </c>
      <c r="EH762">
        <v>1171.5596700000001</v>
      </c>
      <c r="EI762">
        <v>3453.1911300000002</v>
      </c>
      <c r="EJ762">
        <v>0</v>
      </c>
      <c r="EK762">
        <v>13.122884040000001</v>
      </c>
      <c r="EL762">
        <v>1.0870141E-2</v>
      </c>
      <c r="EM762">
        <v>7.4415310000000004E-3</v>
      </c>
      <c r="EN762">
        <v>3.08991E-3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0</v>
      </c>
      <c r="EV762">
        <v>0</v>
      </c>
      <c r="EW762">
        <v>4.0413484589999999</v>
      </c>
      <c r="EX762">
        <v>3.5451219999999999E-3</v>
      </c>
      <c r="EY762">
        <v>2.4971339999999998E-3</v>
      </c>
      <c r="EZ762">
        <v>1.0737909999999999E-3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0</v>
      </c>
      <c r="FH762">
        <v>0.174902</v>
      </c>
      <c r="FI762" t="s">
        <v>113</v>
      </c>
      <c r="FJ762" t="s">
        <v>113</v>
      </c>
      <c r="FK762">
        <v>397.32216</v>
      </c>
      <c r="FL762" t="s">
        <v>113</v>
      </c>
      <c r="FM762" t="s">
        <v>113</v>
      </c>
    </row>
    <row r="763" spans="116:169">
      <c r="DL763">
        <v>0</v>
      </c>
      <c r="DM763">
        <v>0.16900999999999999</v>
      </c>
      <c r="DN763">
        <v>8.0999999999999996E-4</v>
      </c>
      <c r="DO763">
        <v>1E-3</v>
      </c>
      <c r="DP763">
        <v>8.1999999999999998E-4</v>
      </c>
      <c r="DQ763">
        <v>2.0000000000000002E-5</v>
      </c>
      <c r="DR763">
        <v>2.0000000000000002E-5</v>
      </c>
      <c r="DS763">
        <v>9.1E-4</v>
      </c>
      <c r="DT763">
        <v>2.32E-3</v>
      </c>
      <c r="DU763">
        <v>8.0499999999999999E-3</v>
      </c>
      <c r="DV763">
        <v>0.20687</v>
      </c>
      <c r="DW763">
        <v>0.61016999999999999</v>
      </c>
      <c r="DX763">
        <v>0</v>
      </c>
      <c r="DY763">
        <v>370.53534999999999</v>
      </c>
      <c r="DZ763">
        <v>1.83447</v>
      </c>
      <c r="EA763">
        <v>2.3441100000000001</v>
      </c>
      <c r="EB763">
        <v>1.9596199999999999</v>
      </c>
      <c r="EC763">
        <v>4.1709999999999997E-2</v>
      </c>
      <c r="ED763">
        <v>4.3619999999999999E-2</v>
      </c>
      <c r="EE763">
        <v>2.24207</v>
      </c>
      <c r="EF763">
        <v>5.2719500000000004</v>
      </c>
      <c r="EG763">
        <v>49.521549999999998</v>
      </c>
      <c r="EH763">
        <v>1173.8447799999999</v>
      </c>
      <c r="EI763">
        <v>3458.7290899999998</v>
      </c>
      <c r="EJ763">
        <v>0</v>
      </c>
      <c r="EK763">
        <v>13.02787193</v>
      </c>
      <c r="EL763">
        <v>1.1401454E-2</v>
      </c>
      <c r="EM763">
        <v>6.760935E-3</v>
      </c>
      <c r="EN763">
        <v>3.2183340000000002E-3</v>
      </c>
      <c r="EO763">
        <v>0</v>
      </c>
      <c r="EP763">
        <v>0</v>
      </c>
      <c r="EQ763">
        <v>0</v>
      </c>
      <c r="ER763">
        <v>0</v>
      </c>
      <c r="ES763">
        <v>0</v>
      </c>
      <c r="ET763">
        <v>0</v>
      </c>
      <c r="EU763">
        <v>0</v>
      </c>
      <c r="EV763">
        <v>0</v>
      </c>
      <c r="EW763">
        <v>3.843516535</v>
      </c>
      <c r="EX763">
        <v>3.5636840000000001E-3</v>
      </c>
      <c r="EY763">
        <v>2.1805700000000002E-3</v>
      </c>
      <c r="EZ763">
        <v>1.0755179999999999E-3</v>
      </c>
      <c r="FA763">
        <v>0</v>
      </c>
      <c r="FB763">
        <v>0</v>
      </c>
      <c r="FC763">
        <v>0</v>
      </c>
      <c r="FD763">
        <v>0</v>
      </c>
      <c r="FE763">
        <v>0</v>
      </c>
      <c r="FF763">
        <v>0</v>
      </c>
      <c r="FG763">
        <v>0</v>
      </c>
      <c r="FH763">
        <v>0.171652</v>
      </c>
      <c r="FI763" t="s">
        <v>113</v>
      </c>
      <c r="FJ763" t="s">
        <v>113</v>
      </c>
      <c r="FK763">
        <v>376.71527300000002</v>
      </c>
      <c r="FL763" t="s">
        <v>113</v>
      </c>
      <c r="FM763" t="s">
        <v>113</v>
      </c>
    </row>
    <row r="764" spans="116:169">
      <c r="DL764">
        <v>0</v>
      </c>
      <c r="DM764">
        <v>0.16603999999999999</v>
      </c>
      <c r="DN764">
        <v>8.0999999999999996E-4</v>
      </c>
      <c r="DO764">
        <v>8.0000000000000004E-4</v>
      </c>
      <c r="DP764">
        <v>8.7000000000000001E-4</v>
      </c>
      <c r="DQ764">
        <v>2.0000000000000002E-5</v>
      </c>
      <c r="DR764">
        <v>2.0000000000000002E-5</v>
      </c>
      <c r="DS764">
        <v>8.1999999999999998E-4</v>
      </c>
      <c r="DT764">
        <v>2.2799999999999999E-3</v>
      </c>
      <c r="DU764">
        <v>8.0700000000000008E-3</v>
      </c>
      <c r="DV764">
        <v>0.20777999999999999</v>
      </c>
      <c r="DW764">
        <v>0.61248999999999998</v>
      </c>
      <c r="DX764">
        <v>0</v>
      </c>
      <c r="DY764">
        <v>351.13087000000002</v>
      </c>
      <c r="DZ764">
        <v>1.77308</v>
      </c>
      <c r="EA764">
        <v>1.79837</v>
      </c>
      <c r="EB764">
        <v>2.0272399999999999</v>
      </c>
      <c r="EC764">
        <v>3.6319999999999998E-2</v>
      </c>
      <c r="ED764">
        <v>4.0189999999999997E-2</v>
      </c>
      <c r="EE764">
        <v>1.9597</v>
      </c>
      <c r="EF764">
        <v>5.0049700000000001</v>
      </c>
      <c r="EG764">
        <v>49.565170000000002</v>
      </c>
      <c r="EH764">
        <v>1176.0868499999999</v>
      </c>
      <c r="EI764">
        <v>3464.0010299999999</v>
      </c>
      <c r="EJ764">
        <v>0</v>
      </c>
      <c r="EK764">
        <v>12.92451672</v>
      </c>
      <c r="EL764">
        <v>9.8944870000000004E-3</v>
      </c>
      <c r="EM764">
        <v>7.2119310000000004E-3</v>
      </c>
      <c r="EN764">
        <v>2.8955679999999998E-3</v>
      </c>
      <c r="EO764">
        <v>0</v>
      </c>
      <c r="EP764">
        <v>0</v>
      </c>
      <c r="EQ764">
        <v>0</v>
      </c>
      <c r="ER764">
        <v>0</v>
      </c>
      <c r="ES764">
        <v>0</v>
      </c>
      <c r="ET764">
        <v>0</v>
      </c>
      <c r="EU764">
        <v>0</v>
      </c>
      <c r="EV764">
        <v>0</v>
      </c>
      <c r="EW764">
        <v>3.647416218</v>
      </c>
      <c r="EX764">
        <v>2.9719669999999998E-3</v>
      </c>
      <c r="EY764">
        <v>2.2302789999999999E-3</v>
      </c>
      <c r="EZ764">
        <v>9.2943599999999996E-4</v>
      </c>
      <c r="FA764">
        <v>0</v>
      </c>
      <c r="FB764">
        <v>0</v>
      </c>
      <c r="FC764">
        <v>0</v>
      </c>
      <c r="FD764">
        <v>0</v>
      </c>
      <c r="FE764">
        <v>0</v>
      </c>
      <c r="FF764">
        <v>0</v>
      </c>
      <c r="FG764">
        <v>0</v>
      </c>
      <c r="FH764">
        <v>0.16853199999999999</v>
      </c>
      <c r="FI764" t="s">
        <v>113</v>
      </c>
      <c r="FJ764" t="s">
        <v>113</v>
      </c>
      <c r="FK764">
        <v>356.76588700000002</v>
      </c>
      <c r="FL764" t="s">
        <v>113</v>
      </c>
      <c r="FM764" t="s">
        <v>113</v>
      </c>
    </row>
    <row r="765" spans="116:169">
      <c r="DL765">
        <v>0</v>
      </c>
      <c r="DM765">
        <v>0.16303000000000001</v>
      </c>
      <c r="DN765">
        <v>8.7000000000000001E-4</v>
      </c>
      <c r="DO765">
        <v>7.7999999999999999E-4</v>
      </c>
      <c r="DP765">
        <v>7.1000000000000002E-4</v>
      </c>
      <c r="DQ765">
        <v>1.0000000000000001E-5</v>
      </c>
      <c r="DR765">
        <v>2.0000000000000002E-5</v>
      </c>
      <c r="DS765">
        <v>8.7000000000000001E-4</v>
      </c>
      <c r="DT765">
        <v>2.2499999999999998E-3</v>
      </c>
      <c r="DU765">
        <v>8.09E-3</v>
      </c>
      <c r="DV765">
        <v>0.20860000000000001</v>
      </c>
      <c r="DW765">
        <v>0.61477999999999999</v>
      </c>
      <c r="DX765">
        <v>0</v>
      </c>
      <c r="DY765">
        <v>331.96762000000001</v>
      </c>
      <c r="DZ765">
        <v>1.8433200000000001</v>
      </c>
      <c r="EA765">
        <v>1.6980599999999999</v>
      </c>
      <c r="EB765">
        <v>1.5984</v>
      </c>
      <c r="EC765">
        <v>3.3340000000000002E-2</v>
      </c>
      <c r="ED765">
        <v>3.8100000000000002E-2</v>
      </c>
      <c r="EE765">
        <v>2.00387</v>
      </c>
      <c r="EF765">
        <v>4.74979</v>
      </c>
      <c r="EG765">
        <v>49.605359999999997</v>
      </c>
      <c r="EH765">
        <v>1178.04655</v>
      </c>
      <c r="EI765">
        <v>3469.0059999999999</v>
      </c>
      <c r="EJ765">
        <v>0</v>
      </c>
      <c r="EK765">
        <v>12.814825580000001</v>
      </c>
      <c r="EL765">
        <v>9.3426900000000007E-3</v>
      </c>
      <c r="EM765">
        <v>6.0981589999999997E-3</v>
      </c>
      <c r="EN765">
        <v>3.1208339999999998E-3</v>
      </c>
      <c r="EO765">
        <v>0</v>
      </c>
      <c r="EP765">
        <v>0</v>
      </c>
      <c r="EQ765">
        <v>0</v>
      </c>
      <c r="ER765">
        <v>0</v>
      </c>
      <c r="ES765">
        <v>0</v>
      </c>
      <c r="ET765">
        <v>0</v>
      </c>
      <c r="EU765">
        <v>0</v>
      </c>
      <c r="EV765">
        <v>0</v>
      </c>
      <c r="EW765">
        <v>3.4538679220000001</v>
      </c>
      <c r="EX765">
        <v>2.6843129999999998E-3</v>
      </c>
      <c r="EY765">
        <v>1.808612E-3</v>
      </c>
      <c r="EZ765">
        <v>9.6095900000000005E-4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0</v>
      </c>
      <c r="FH765">
        <v>0.16540299999999999</v>
      </c>
      <c r="FI765" t="s">
        <v>113</v>
      </c>
      <c r="FJ765" t="s">
        <v>113</v>
      </c>
      <c r="FK765">
        <v>337.14074900000003</v>
      </c>
      <c r="FL765" t="s">
        <v>113</v>
      </c>
      <c r="FM765" t="s">
        <v>113</v>
      </c>
    </row>
    <row r="766" spans="116:169">
      <c r="DL766">
        <v>0</v>
      </c>
      <c r="DM766">
        <v>0.16020000000000001</v>
      </c>
      <c r="DN766">
        <v>7.3999999999999999E-4</v>
      </c>
      <c r="DO766">
        <v>8.1999999999999998E-4</v>
      </c>
      <c r="DP766">
        <v>6.8999999999999997E-4</v>
      </c>
      <c r="DQ766">
        <v>1.0000000000000001E-5</v>
      </c>
      <c r="DR766">
        <v>2.0000000000000002E-5</v>
      </c>
      <c r="DS766">
        <v>7.1000000000000002E-4</v>
      </c>
      <c r="DT766">
        <v>2.2000000000000001E-3</v>
      </c>
      <c r="DU766">
        <v>8.1099999999999992E-3</v>
      </c>
      <c r="DV766">
        <v>0.20946999999999999</v>
      </c>
      <c r="DW766">
        <v>0.61702000000000001</v>
      </c>
      <c r="DX766">
        <v>0</v>
      </c>
      <c r="DY766">
        <v>313.52506</v>
      </c>
      <c r="DZ766">
        <v>1.51233</v>
      </c>
      <c r="EA766">
        <v>1.72235</v>
      </c>
      <c r="EB766">
        <v>1.4992300000000001</v>
      </c>
      <c r="EC766">
        <v>3.1130000000000001E-2</v>
      </c>
      <c r="ED766">
        <v>3.5630000000000002E-2</v>
      </c>
      <c r="EE766">
        <v>1.59318</v>
      </c>
      <c r="EF766">
        <v>4.48482</v>
      </c>
      <c r="EG766">
        <v>49.643459999999997</v>
      </c>
      <c r="EH766">
        <v>1180.05042</v>
      </c>
      <c r="EI766">
        <v>3473.7557900000002</v>
      </c>
      <c r="EJ766">
        <v>0</v>
      </c>
      <c r="EK766">
        <v>12.719099829999999</v>
      </c>
      <c r="EL766">
        <v>9.5184699999999994E-3</v>
      </c>
      <c r="EM766">
        <v>5.8305839999999998E-3</v>
      </c>
      <c r="EN766">
        <v>2.5737260000000001E-3</v>
      </c>
      <c r="EO766">
        <v>0</v>
      </c>
      <c r="EP766">
        <v>0</v>
      </c>
      <c r="EQ766">
        <v>0</v>
      </c>
      <c r="ER766">
        <v>0</v>
      </c>
      <c r="ES766">
        <v>0</v>
      </c>
      <c r="ET766">
        <v>0</v>
      </c>
      <c r="EU766">
        <v>0</v>
      </c>
      <c r="EV766">
        <v>0</v>
      </c>
      <c r="EW766">
        <v>3.2683212070000001</v>
      </c>
      <c r="EX766">
        <v>2.6093459999999998E-3</v>
      </c>
      <c r="EY766">
        <v>1.653517E-3</v>
      </c>
      <c r="EZ766">
        <v>7.5919400000000004E-4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0</v>
      </c>
      <c r="FH766">
        <v>0.162471</v>
      </c>
      <c r="FI766" t="s">
        <v>113</v>
      </c>
      <c r="FJ766" t="s">
        <v>113</v>
      </c>
      <c r="FK766">
        <v>318.29009000000002</v>
      </c>
      <c r="FL766" t="s">
        <v>113</v>
      </c>
      <c r="FM766" t="s">
        <v>113</v>
      </c>
    </row>
    <row r="767" spans="116:169">
      <c r="DL767">
        <v>0</v>
      </c>
      <c r="DM767">
        <v>0.15731999999999999</v>
      </c>
      <c r="DN767">
        <v>8.1999999999999998E-4</v>
      </c>
      <c r="DO767">
        <v>7.2999999999999996E-4</v>
      </c>
      <c r="DP767">
        <v>7.2000000000000005E-4</v>
      </c>
      <c r="DQ767">
        <v>1.0000000000000001E-5</v>
      </c>
      <c r="DR767">
        <v>2.0000000000000002E-5</v>
      </c>
      <c r="DS767">
        <v>6.9999999999999999E-4</v>
      </c>
      <c r="DT767">
        <v>2.16E-3</v>
      </c>
      <c r="DU767">
        <v>8.1200000000000005E-3</v>
      </c>
      <c r="DV767">
        <v>0.21018000000000001</v>
      </c>
      <c r="DW767">
        <v>0.61921999999999999</v>
      </c>
      <c r="DX767">
        <v>0</v>
      </c>
      <c r="DY767">
        <v>295.28663999999998</v>
      </c>
      <c r="DZ767">
        <v>1.60057</v>
      </c>
      <c r="EA767">
        <v>1.4711000000000001</v>
      </c>
      <c r="EB767">
        <v>1.50231</v>
      </c>
      <c r="EC767">
        <v>2.8580000000000001E-2</v>
      </c>
      <c r="ED767">
        <v>3.3349999999999998E-2</v>
      </c>
      <c r="EE767">
        <v>1.5069300000000001</v>
      </c>
      <c r="EF767">
        <v>4.2292100000000001</v>
      </c>
      <c r="EG767">
        <v>49.679090000000002</v>
      </c>
      <c r="EH767">
        <v>1181.6436000000001</v>
      </c>
      <c r="EI767">
        <v>3478.2406099999998</v>
      </c>
      <c r="EJ767">
        <v>0</v>
      </c>
      <c r="EK767">
        <v>12.61389625</v>
      </c>
      <c r="EL767">
        <v>8.879273E-3</v>
      </c>
      <c r="EM767">
        <v>6.1006109999999997E-3</v>
      </c>
      <c r="EN767">
        <v>2.525345E-3</v>
      </c>
      <c r="EO767">
        <v>0</v>
      </c>
      <c r="EP767">
        <v>0</v>
      </c>
      <c r="EQ767">
        <v>0</v>
      </c>
      <c r="ER767">
        <v>0</v>
      </c>
      <c r="ES767">
        <v>0</v>
      </c>
      <c r="ET767">
        <v>0</v>
      </c>
      <c r="EU767">
        <v>0</v>
      </c>
      <c r="EV767">
        <v>0</v>
      </c>
      <c r="EW767">
        <v>3.0844267510000001</v>
      </c>
      <c r="EX767">
        <v>2.3254539999999998E-3</v>
      </c>
      <c r="EY767">
        <v>1.6520879999999999E-3</v>
      </c>
      <c r="EZ767">
        <v>7.1257000000000004E-4</v>
      </c>
      <c r="FA767">
        <v>0</v>
      </c>
      <c r="FB767">
        <v>0</v>
      </c>
      <c r="FC767">
        <v>0</v>
      </c>
      <c r="FD767">
        <v>0</v>
      </c>
      <c r="FE767">
        <v>0</v>
      </c>
      <c r="FF767">
        <v>0</v>
      </c>
      <c r="FG767">
        <v>0</v>
      </c>
      <c r="FH767">
        <v>0.15959499999999999</v>
      </c>
      <c r="FI767" t="s">
        <v>113</v>
      </c>
      <c r="FJ767" t="s">
        <v>113</v>
      </c>
      <c r="FK767">
        <v>299.88920200000001</v>
      </c>
      <c r="FL767" t="s">
        <v>113</v>
      </c>
      <c r="FM767" t="s">
        <v>113</v>
      </c>
    </row>
    <row r="768" spans="116:169">
      <c r="DL768">
        <v>0</v>
      </c>
      <c r="DM768">
        <v>0.15448000000000001</v>
      </c>
      <c r="DN768">
        <v>8.1999999999999998E-4</v>
      </c>
      <c r="DO768">
        <v>7.6999999999999996E-4</v>
      </c>
      <c r="DP768">
        <v>6.4999999999999997E-4</v>
      </c>
      <c r="DQ768">
        <v>1.0000000000000001E-5</v>
      </c>
      <c r="DR768">
        <v>2.0000000000000002E-5</v>
      </c>
      <c r="DS768">
        <v>7.2000000000000005E-4</v>
      </c>
      <c r="DT768">
        <v>2.1199999999999999E-3</v>
      </c>
      <c r="DU768">
        <v>8.1399999999999997E-3</v>
      </c>
      <c r="DV768">
        <v>0.21088000000000001</v>
      </c>
      <c r="DW768">
        <v>0.62139</v>
      </c>
      <c r="DX768">
        <v>0</v>
      </c>
      <c r="DY768">
        <v>277.47620999999998</v>
      </c>
      <c r="DZ768">
        <v>1.5400400000000001</v>
      </c>
      <c r="EA768">
        <v>1.5009999999999999</v>
      </c>
      <c r="EB768">
        <v>1.3051699999999999</v>
      </c>
      <c r="EC768">
        <v>2.7619999999999999E-2</v>
      </c>
      <c r="ED768">
        <v>3.175E-2</v>
      </c>
      <c r="EE768">
        <v>1.4976700000000001</v>
      </c>
      <c r="EF768">
        <v>3.9817</v>
      </c>
      <c r="EG768">
        <v>49.712440000000001</v>
      </c>
      <c r="EH768">
        <v>1183.1505299999999</v>
      </c>
      <c r="EI768">
        <v>3482.46983</v>
      </c>
      <c r="EJ768">
        <v>0</v>
      </c>
      <c r="EK768">
        <v>12.510639769999999</v>
      </c>
      <c r="EL768">
        <v>9.1488820000000005E-3</v>
      </c>
      <c r="EM768">
        <v>5.6233350000000001E-3</v>
      </c>
      <c r="EN768">
        <v>2.6490020000000001E-3</v>
      </c>
      <c r="EO768">
        <v>0</v>
      </c>
      <c r="EP768">
        <v>0</v>
      </c>
      <c r="EQ768">
        <v>0</v>
      </c>
      <c r="ER768">
        <v>0</v>
      </c>
      <c r="ES768">
        <v>0</v>
      </c>
      <c r="ET768">
        <v>0</v>
      </c>
      <c r="EU768">
        <v>0</v>
      </c>
      <c r="EV768">
        <v>0</v>
      </c>
      <c r="EW768">
        <v>2.905147151</v>
      </c>
      <c r="EX768">
        <v>2.2788050000000001E-3</v>
      </c>
      <c r="EY768">
        <v>1.4529650000000001E-3</v>
      </c>
      <c r="EZ768">
        <v>7.13862E-4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0</v>
      </c>
      <c r="FH768">
        <v>0.15673799999999999</v>
      </c>
      <c r="FI768" t="s">
        <v>113</v>
      </c>
      <c r="FJ768" t="s">
        <v>113</v>
      </c>
      <c r="FK768">
        <v>281.85002600000001</v>
      </c>
      <c r="FL768" t="s">
        <v>113</v>
      </c>
      <c r="FM768" t="s">
        <v>113</v>
      </c>
    </row>
    <row r="769" spans="116:169">
      <c r="DL769">
        <v>0</v>
      </c>
      <c r="DM769">
        <v>0.15168000000000001</v>
      </c>
      <c r="DN769">
        <v>8.3000000000000001E-4</v>
      </c>
      <c r="DO769">
        <v>7.7999999999999999E-4</v>
      </c>
      <c r="DP769">
        <v>6.8000000000000005E-4</v>
      </c>
      <c r="DQ769">
        <v>1.0000000000000001E-5</v>
      </c>
      <c r="DR769">
        <v>2.0000000000000002E-5</v>
      </c>
      <c r="DS769">
        <v>6.6E-4</v>
      </c>
      <c r="DT769">
        <v>2.0799999999999998E-3</v>
      </c>
      <c r="DU769">
        <v>8.1600000000000006E-3</v>
      </c>
      <c r="DV769">
        <v>0.21160000000000001</v>
      </c>
      <c r="DW769">
        <v>0.62351000000000001</v>
      </c>
      <c r="DX769">
        <v>0</v>
      </c>
      <c r="DY769">
        <v>260.06177000000002</v>
      </c>
      <c r="DZ769">
        <v>1.48811</v>
      </c>
      <c r="EA769">
        <v>1.4440200000000001</v>
      </c>
      <c r="EB769">
        <v>1.3152999999999999</v>
      </c>
      <c r="EC769">
        <v>2.6270000000000002E-2</v>
      </c>
      <c r="ED769">
        <v>2.9770000000000001E-2</v>
      </c>
      <c r="EE769">
        <v>1.31599</v>
      </c>
      <c r="EF769">
        <v>3.7438500000000001</v>
      </c>
      <c r="EG769">
        <v>49.744190000000003</v>
      </c>
      <c r="EH769">
        <v>1184.6482000000001</v>
      </c>
      <c r="EI769">
        <v>3486.4515200000001</v>
      </c>
      <c r="EJ769">
        <v>0</v>
      </c>
      <c r="EK769">
        <v>12.40734018</v>
      </c>
      <c r="EL769">
        <v>9.3090699999999992E-3</v>
      </c>
      <c r="EM769">
        <v>5.8642640000000001E-3</v>
      </c>
      <c r="EN769">
        <v>2.4176649999999998E-3</v>
      </c>
      <c r="EO769">
        <v>0</v>
      </c>
      <c r="EP769">
        <v>0</v>
      </c>
      <c r="EQ769">
        <v>0</v>
      </c>
      <c r="ER769">
        <v>0</v>
      </c>
      <c r="ES769">
        <v>0</v>
      </c>
      <c r="ET769">
        <v>0</v>
      </c>
      <c r="EU769">
        <v>0</v>
      </c>
      <c r="EV769">
        <v>0</v>
      </c>
      <c r="EW769">
        <v>2.7299250640000001</v>
      </c>
      <c r="EX769">
        <v>2.2031910000000002E-3</v>
      </c>
      <c r="EY769">
        <v>1.441374E-3</v>
      </c>
      <c r="EZ769">
        <v>6.21157E-4</v>
      </c>
      <c r="FA769">
        <v>0</v>
      </c>
      <c r="FB769">
        <v>0</v>
      </c>
      <c r="FC769">
        <v>0</v>
      </c>
      <c r="FD769">
        <v>0</v>
      </c>
      <c r="FE769">
        <v>0</v>
      </c>
      <c r="FF769">
        <v>0</v>
      </c>
      <c r="FG769">
        <v>0</v>
      </c>
      <c r="FH769">
        <v>0.15398000000000001</v>
      </c>
      <c r="FI769" t="s">
        <v>113</v>
      </c>
      <c r="FJ769" t="s">
        <v>113</v>
      </c>
      <c r="FK769">
        <v>264.33547800000002</v>
      </c>
      <c r="FL769" t="s">
        <v>113</v>
      </c>
      <c r="FM769" t="s">
        <v>113</v>
      </c>
    </row>
    <row r="770" spans="116:169">
      <c r="DL770">
        <v>0</v>
      </c>
      <c r="DM770">
        <v>0.14893999999999999</v>
      </c>
      <c r="DN770">
        <v>8.0999999999999996E-4</v>
      </c>
      <c r="DO770">
        <v>7.7999999999999999E-4</v>
      </c>
      <c r="DP770">
        <v>6.8000000000000005E-4</v>
      </c>
      <c r="DQ770">
        <v>1.0000000000000001E-5</v>
      </c>
      <c r="DR770">
        <v>2.0000000000000002E-5</v>
      </c>
      <c r="DS770">
        <v>6.8999999999999997E-4</v>
      </c>
      <c r="DT770">
        <v>2.0500000000000002E-3</v>
      </c>
      <c r="DU770">
        <v>8.1700000000000002E-3</v>
      </c>
      <c r="DV770">
        <v>0.21226</v>
      </c>
      <c r="DW770">
        <v>0.62558999999999998</v>
      </c>
      <c r="DX770">
        <v>0</v>
      </c>
      <c r="DY770">
        <v>243.08054000000001</v>
      </c>
      <c r="DZ770">
        <v>1.3886799999999999</v>
      </c>
      <c r="EA770">
        <v>1.38869</v>
      </c>
      <c r="EB770">
        <v>1.26709</v>
      </c>
      <c r="EC770">
        <v>2.545E-2</v>
      </c>
      <c r="ED770">
        <v>2.8209999999999999E-2</v>
      </c>
      <c r="EE770">
        <v>1.31894</v>
      </c>
      <c r="EF770">
        <v>3.5142600000000002</v>
      </c>
      <c r="EG770">
        <v>49.773960000000002</v>
      </c>
      <c r="EH770">
        <v>1185.9641799999999</v>
      </c>
      <c r="EI770">
        <v>3490.1953800000001</v>
      </c>
      <c r="EJ770">
        <v>0</v>
      </c>
      <c r="EK770">
        <v>12.30557645</v>
      </c>
      <c r="EL770">
        <v>9.4940939999999998E-3</v>
      </c>
      <c r="EM770">
        <v>5.9805809999999996E-3</v>
      </c>
      <c r="EN770">
        <v>2.5600459999999998E-3</v>
      </c>
      <c r="EO770">
        <v>0</v>
      </c>
      <c r="EP770">
        <v>0</v>
      </c>
      <c r="EQ770">
        <v>0</v>
      </c>
      <c r="ER770">
        <v>0</v>
      </c>
      <c r="ES770">
        <v>0</v>
      </c>
      <c r="ET770">
        <v>0</v>
      </c>
      <c r="EU770">
        <v>0</v>
      </c>
      <c r="EV770">
        <v>0</v>
      </c>
      <c r="EW770">
        <v>2.5590246149999998</v>
      </c>
      <c r="EX770">
        <v>2.130818E-3</v>
      </c>
      <c r="EY770">
        <v>1.396429E-3</v>
      </c>
      <c r="EZ770">
        <v>6.2590499999999995E-4</v>
      </c>
      <c r="FA770">
        <v>0</v>
      </c>
      <c r="FB770">
        <v>0</v>
      </c>
      <c r="FC770">
        <v>0</v>
      </c>
      <c r="FD770">
        <v>0</v>
      </c>
      <c r="FE770">
        <v>0</v>
      </c>
      <c r="FF770">
        <v>0</v>
      </c>
      <c r="FG770">
        <v>0</v>
      </c>
      <c r="FH770">
        <v>0.151228</v>
      </c>
      <c r="FI770" t="s">
        <v>113</v>
      </c>
      <c r="FJ770" t="s">
        <v>113</v>
      </c>
      <c r="FK770">
        <v>247.15045699999999</v>
      </c>
      <c r="FL770" t="s">
        <v>113</v>
      </c>
      <c r="FM770" t="s">
        <v>113</v>
      </c>
    </row>
    <row r="771" spans="116:169">
      <c r="DL771">
        <v>0</v>
      </c>
      <c r="DM771">
        <v>0.14616000000000001</v>
      </c>
      <c r="DN771">
        <v>8.8000000000000003E-4</v>
      </c>
      <c r="DO771">
        <v>7.6000000000000004E-4</v>
      </c>
      <c r="DP771">
        <v>6.8999999999999997E-4</v>
      </c>
      <c r="DQ771">
        <v>1.0000000000000001E-5</v>
      </c>
      <c r="DR771">
        <v>2.0000000000000002E-5</v>
      </c>
      <c r="DS771">
        <v>6.8999999999999997E-4</v>
      </c>
      <c r="DT771">
        <v>2.0100000000000001E-3</v>
      </c>
      <c r="DU771">
        <v>8.1899999999999994E-3</v>
      </c>
      <c r="DV771">
        <v>0.21293999999999999</v>
      </c>
      <c r="DW771">
        <v>0.62763999999999998</v>
      </c>
      <c r="DX771">
        <v>0</v>
      </c>
      <c r="DY771">
        <v>226.37254999999999</v>
      </c>
      <c r="DZ771">
        <v>1.4415899999999999</v>
      </c>
      <c r="EA771">
        <v>1.2991900000000001</v>
      </c>
      <c r="EB771">
        <v>1.21635</v>
      </c>
      <c r="EC771">
        <v>2.4119999999999999E-2</v>
      </c>
      <c r="ED771">
        <v>2.647E-2</v>
      </c>
      <c r="EE771">
        <v>1.27488</v>
      </c>
      <c r="EF771">
        <v>3.2801200000000001</v>
      </c>
      <c r="EG771">
        <v>49.802169999999997</v>
      </c>
      <c r="EH771">
        <v>1187.2831200000001</v>
      </c>
      <c r="EI771">
        <v>3493.70964</v>
      </c>
      <c r="EJ771">
        <v>0</v>
      </c>
      <c r="EK771">
        <v>12.19701278</v>
      </c>
      <c r="EL771">
        <v>9.4964530000000002E-3</v>
      </c>
      <c r="EM771">
        <v>6.0724150000000003E-3</v>
      </c>
      <c r="EN771">
        <v>2.5980220000000002E-3</v>
      </c>
      <c r="EO771">
        <v>0</v>
      </c>
      <c r="EP771">
        <v>0</v>
      </c>
      <c r="EQ771">
        <v>0</v>
      </c>
      <c r="ER771">
        <v>0</v>
      </c>
      <c r="ES771">
        <v>0</v>
      </c>
      <c r="ET771">
        <v>0</v>
      </c>
      <c r="EU771">
        <v>0</v>
      </c>
      <c r="EV771">
        <v>0</v>
      </c>
      <c r="EW771">
        <v>2.3907002249999998</v>
      </c>
      <c r="EX771">
        <v>2.0170320000000002E-3</v>
      </c>
      <c r="EY771">
        <v>1.3437799999999999E-3</v>
      </c>
      <c r="EZ771">
        <v>6.03205E-4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0</v>
      </c>
      <c r="FH771">
        <v>0.14851</v>
      </c>
      <c r="FI771" t="s">
        <v>113</v>
      </c>
      <c r="FJ771" t="s">
        <v>113</v>
      </c>
      <c r="FK771">
        <v>230.35379900000001</v>
      </c>
      <c r="FL771" t="s">
        <v>113</v>
      </c>
      <c r="FM771" t="s">
        <v>113</v>
      </c>
    </row>
    <row r="772" spans="116:169">
      <c r="DL772">
        <v>0</v>
      </c>
      <c r="DM772">
        <v>0.1434</v>
      </c>
      <c r="DN772">
        <v>9.3000000000000005E-4</v>
      </c>
      <c r="DO772">
        <v>8.0999999999999996E-4</v>
      </c>
      <c r="DP772">
        <v>6.8000000000000005E-4</v>
      </c>
      <c r="DQ772">
        <v>1.0000000000000001E-5</v>
      </c>
      <c r="DR772">
        <v>2.0000000000000002E-5</v>
      </c>
      <c r="DS772">
        <v>6.9999999999999999E-4</v>
      </c>
      <c r="DT772">
        <v>1.97E-3</v>
      </c>
      <c r="DU772">
        <v>8.2100000000000003E-3</v>
      </c>
      <c r="DV772">
        <v>0.21364</v>
      </c>
      <c r="DW772">
        <v>0.62965000000000004</v>
      </c>
      <c r="DX772">
        <v>0</v>
      </c>
      <c r="DY772">
        <v>210.02828</v>
      </c>
      <c r="DZ772">
        <v>1.43262</v>
      </c>
      <c r="EA772">
        <v>1.31664</v>
      </c>
      <c r="EB772">
        <v>1.1427099999999999</v>
      </c>
      <c r="EC772">
        <v>2.351E-2</v>
      </c>
      <c r="ED772">
        <v>2.4979999999999999E-2</v>
      </c>
      <c r="EE772">
        <v>1.22464</v>
      </c>
      <c r="EF772">
        <v>3.0545599999999999</v>
      </c>
      <c r="EG772">
        <v>49.828650000000003</v>
      </c>
      <c r="EH772">
        <v>1188.55801</v>
      </c>
      <c r="EI772">
        <v>3496.9897599999999</v>
      </c>
      <c r="EJ772">
        <v>0</v>
      </c>
      <c r="EK772">
        <v>12.087175139999999</v>
      </c>
      <c r="EL772">
        <v>1.0016346000000001E-2</v>
      </c>
      <c r="EM772">
        <v>6.0379259999999999E-3</v>
      </c>
      <c r="EN772">
        <v>2.6332830000000002E-3</v>
      </c>
      <c r="EO772">
        <v>0</v>
      </c>
      <c r="EP772">
        <v>0</v>
      </c>
      <c r="EQ772">
        <v>0</v>
      </c>
      <c r="ER772">
        <v>0</v>
      </c>
      <c r="ES772">
        <v>0</v>
      </c>
      <c r="ET772">
        <v>0</v>
      </c>
      <c r="EU772">
        <v>0</v>
      </c>
      <c r="EV772">
        <v>0</v>
      </c>
      <c r="EW772">
        <v>2.2261738109999998</v>
      </c>
      <c r="EX772">
        <v>2.00504E-3</v>
      </c>
      <c r="EY772">
        <v>1.2633220000000001E-3</v>
      </c>
      <c r="EZ772">
        <v>5.7929200000000002E-4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0.14582600000000001</v>
      </c>
      <c r="FI772" t="s">
        <v>113</v>
      </c>
      <c r="FJ772" t="s">
        <v>113</v>
      </c>
      <c r="FK772">
        <v>213.94376399999999</v>
      </c>
      <c r="FL772" t="s">
        <v>113</v>
      </c>
      <c r="FM772" t="s">
        <v>113</v>
      </c>
    </row>
    <row r="773" spans="116:169">
      <c r="DL773">
        <v>0</v>
      </c>
      <c r="DM773">
        <v>0.14085</v>
      </c>
      <c r="DN773">
        <v>7.6999999999999996E-4</v>
      </c>
      <c r="DO773">
        <v>8.4999999999999995E-4</v>
      </c>
      <c r="DP773">
        <v>7.1000000000000002E-4</v>
      </c>
      <c r="DQ773">
        <v>1.0000000000000001E-5</v>
      </c>
      <c r="DR773">
        <v>2.0000000000000002E-5</v>
      </c>
      <c r="DS773">
        <v>6.8000000000000005E-4</v>
      </c>
      <c r="DT773">
        <v>1.9300000000000001E-3</v>
      </c>
      <c r="DU773">
        <v>8.2199999999999999E-3</v>
      </c>
      <c r="DV773">
        <v>0.21432999999999999</v>
      </c>
      <c r="DW773">
        <v>0.63161999999999996</v>
      </c>
      <c r="DX773">
        <v>0</v>
      </c>
      <c r="DY773">
        <v>194.32337999999999</v>
      </c>
      <c r="DZ773">
        <v>1.1343399999999999</v>
      </c>
      <c r="EA773">
        <v>1.2979799999999999</v>
      </c>
      <c r="EB773">
        <v>1.15029</v>
      </c>
      <c r="EC773">
        <v>2.2950000000000002E-2</v>
      </c>
      <c r="ED773">
        <v>2.349E-2</v>
      </c>
      <c r="EE773">
        <v>1.1452899999999999</v>
      </c>
      <c r="EF773">
        <v>2.8341400000000001</v>
      </c>
      <c r="EG773">
        <v>49.853619999999999</v>
      </c>
      <c r="EH773">
        <v>1189.7826399999999</v>
      </c>
      <c r="EI773">
        <v>3500.04432</v>
      </c>
      <c r="EJ773">
        <v>0</v>
      </c>
      <c r="EK773">
        <v>11.992323069999999</v>
      </c>
      <c r="EL773">
        <v>1.0555681000000001E-2</v>
      </c>
      <c r="EM773">
        <v>6.4065820000000001E-3</v>
      </c>
      <c r="EN773">
        <v>2.6197600000000001E-3</v>
      </c>
      <c r="EO773">
        <v>0</v>
      </c>
      <c r="EP773">
        <v>0</v>
      </c>
      <c r="EQ773">
        <v>0</v>
      </c>
      <c r="ER773">
        <v>0</v>
      </c>
      <c r="ES773">
        <v>0</v>
      </c>
      <c r="ET773">
        <v>0</v>
      </c>
      <c r="EU773">
        <v>0</v>
      </c>
      <c r="EV773">
        <v>0</v>
      </c>
      <c r="EW773">
        <v>2.0682425699999998</v>
      </c>
      <c r="EX773">
        <v>1.986996E-3</v>
      </c>
      <c r="EY773">
        <v>1.2633779999999999E-3</v>
      </c>
      <c r="EZ773">
        <v>5.4469900000000005E-4</v>
      </c>
      <c r="FA773">
        <v>0</v>
      </c>
      <c r="FB773">
        <v>0</v>
      </c>
      <c r="FC773">
        <v>0</v>
      </c>
      <c r="FD773">
        <v>0</v>
      </c>
      <c r="FE773">
        <v>0</v>
      </c>
      <c r="FF773">
        <v>0</v>
      </c>
      <c r="FG773">
        <v>0</v>
      </c>
      <c r="FH773">
        <v>0.14319399999999999</v>
      </c>
      <c r="FI773" t="s">
        <v>113</v>
      </c>
      <c r="FJ773" t="s">
        <v>113</v>
      </c>
      <c r="FK773">
        <v>197.92893599999999</v>
      </c>
      <c r="FL773" t="s">
        <v>113</v>
      </c>
      <c r="FM773" t="s">
        <v>113</v>
      </c>
    </row>
    <row r="774" spans="116:169">
      <c r="DL774">
        <v>0</v>
      </c>
      <c r="DM774">
        <v>0.13818</v>
      </c>
      <c r="DN774">
        <v>8.8999999999999995E-4</v>
      </c>
      <c r="DO774">
        <v>7.3999999999999999E-4</v>
      </c>
      <c r="DP774">
        <v>7.3999999999999999E-4</v>
      </c>
      <c r="DQ774">
        <v>1.0000000000000001E-5</v>
      </c>
      <c r="DR774">
        <v>2.0000000000000002E-5</v>
      </c>
      <c r="DS774">
        <v>7.2000000000000005E-4</v>
      </c>
      <c r="DT774">
        <v>1.9E-3</v>
      </c>
      <c r="DU774">
        <v>8.2400000000000008E-3</v>
      </c>
      <c r="DV774">
        <v>0.21501000000000001</v>
      </c>
      <c r="DW774">
        <v>0.63354999999999995</v>
      </c>
      <c r="DX774">
        <v>0</v>
      </c>
      <c r="DY774">
        <v>178.79426000000001</v>
      </c>
      <c r="DZ774">
        <v>1.22116</v>
      </c>
      <c r="EA774">
        <v>1.06993</v>
      </c>
      <c r="EB774">
        <v>1.1257900000000001</v>
      </c>
      <c r="EC774">
        <v>2.0899999999999998E-2</v>
      </c>
      <c r="ED774">
        <v>2.1669999999999998E-2</v>
      </c>
      <c r="EE774">
        <v>1.1551400000000001</v>
      </c>
      <c r="EF774">
        <v>2.6183299999999998</v>
      </c>
      <c r="EG774">
        <v>49.877110000000002</v>
      </c>
      <c r="EH774">
        <v>1190.92794</v>
      </c>
      <c r="EI774">
        <v>3502.8784599999999</v>
      </c>
      <c r="EJ774">
        <v>0</v>
      </c>
      <c r="EK774">
        <v>11.8823776</v>
      </c>
      <c r="EL774">
        <v>9.8425869999999999E-3</v>
      </c>
      <c r="EM774">
        <v>6.7380829999999997E-3</v>
      </c>
      <c r="EN774">
        <v>2.7978209999999998E-3</v>
      </c>
      <c r="EO774">
        <v>0</v>
      </c>
      <c r="EP774">
        <v>0</v>
      </c>
      <c r="EQ774">
        <v>0</v>
      </c>
      <c r="ER774">
        <v>0</v>
      </c>
      <c r="ES774">
        <v>0</v>
      </c>
      <c r="ET774">
        <v>0</v>
      </c>
      <c r="EU774">
        <v>0</v>
      </c>
      <c r="EV774">
        <v>0</v>
      </c>
      <c r="EW774">
        <v>1.9114553139999999</v>
      </c>
      <c r="EX774">
        <v>1.7420700000000001E-3</v>
      </c>
      <c r="EY774">
        <v>1.249008E-3</v>
      </c>
      <c r="EZ774">
        <v>5.4828799999999997E-4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0</v>
      </c>
      <c r="FH774">
        <v>0.14055799999999999</v>
      </c>
      <c r="FI774" t="s">
        <v>113</v>
      </c>
      <c r="FJ774" t="s">
        <v>113</v>
      </c>
      <c r="FK774">
        <v>182.23203699999999</v>
      </c>
      <c r="FL774" t="s">
        <v>113</v>
      </c>
      <c r="FM774" t="s">
        <v>113</v>
      </c>
    </row>
    <row r="775" spans="116:169">
      <c r="DL775">
        <v>0</v>
      </c>
      <c r="DM775">
        <v>0.13582</v>
      </c>
      <c r="DN775">
        <v>6.4999999999999997E-4</v>
      </c>
      <c r="DO775">
        <v>8.0999999999999996E-4</v>
      </c>
      <c r="DP775">
        <v>6.6E-4</v>
      </c>
      <c r="DQ775">
        <v>1.0000000000000001E-5</v>
      </c>
      <c r="DR775">
        <v>2.0000000000000002E-5</v>
      </c>
      <c r="DS775">
        <v>7.2999999999999996E-4</v>
      </c>
      <c r="DT775">
        <v>1.8699999999999999E-3</v>
      </c>
      <c r="DU775">
        <v>8.2500000000000004E-3</v>
      </c>
      <c r="DV775">
        <v>0.21573999999999999</v>
      </c>
      <c r="DW775">
        <v>0.63544999999999996</v>
      </c>
      <c r="DX775">
        <v>0</v>
      </c>
      <c r="DY775">
        <v>163.96298999999999</v>
      </c>
      <c r="DZ775">
        <v>0.84018999999999999</v>
      </c>
      <c r="EA775">
        <v>1.1029199999999999</v>
      </c>
      <c r="EB775">
        <v>0.94594999999999996</v>
      </c>
      <c r="EC775">
        <v>1.9959999999999999E-2</v>
      </c>
      <c r="ED775">
        <v>2.0279999999999999E-2</v>
      </c>
      <c r="EE775">
        <v>1.1080099999999999</v>
      </c>
      <c r="EF775">
        <v>2.4160300000000001</v>
      </c>
      <c r="EG775">
        <v>49.898780000000002</v>
      </c>
      <c r="EH775">
        <v>1192.0830800000001</v>
      </c>
      <c r="EI775">
        <v>3505.4967900000001</v>
      </c>
      <c r="EJ775">
        <v>0</v>
      </c>
      <c r="EK775">
        <v>11.79634699</v>
      </c>
      <c r="EL775">
        <v>1.0323674999999999E-2</v>
      </c>
      <c r="EM775">
        <v>6.1218239999999997E-3</v>
      </c>
      <c r="EN775">
        <v>2.9141039999999998E-3</v>
      </c>
      <c r="EO775">
        <v>0</v>
      </c>
      <c r="EP775">
        <v>0</v>
      </c>
      <c r="EQ775">
        <v>0</v>
      </c>
      <c r="ER775">
        <v>0</v>
      </c>
      <c r="ES775">
        <v>0</v>
      </c>
      <c r="ET775">
        <v>0</v>
      </c>
      <c r="EU775">
        <v>0</v>
      </c>
      <c r="EV775">
        <v>0</v>
      </c>
      <c r="EW775">
        <v>1.762145275</v>
      </c>
      <c r="EX775">
        <v>1.702882E-3</v>
      </c>
      <c r="EY775">
        <v>1.0639110000000001E-3</v>
      </c>
      <c r="EZ775">
        <v>5.36598E-4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0</v>
      </c>
      <c r="FH775">
        <v>0.13794600000000001</v>
      </c>
      <c r="FI775" t="s">
        <v>113</v>
      </c>
      <c r="FJ775" t="s">
        <v>113</v>
      </c>
      <c r="FK775">
        <v>166.872007</v>
      </c>
      <c r="FL775" t="s">
        <v>113</v>
      </c>
      <c r="FM775" t="s">
        <v>113</v>
      </c>
    </row>
    <row r="776" spans="116:169">
      <c r="DL776">
        <v>0</v>
      </c>
      <c r="DM776">
        <v>0.13342999999999999</v>
      </c>
      <c r="DN776">
        <v>6.4999999999999997E-4</v>
      </c>
      <c r="DO776">
        <v>6.4000000000000005E-4</v>
      </c>
      <c r="DP776">
        <v>6.9999999999999999E-4</v>
      </c>
      <c r="DQ776">
        <v>1.0000000000000001E-5</v>
      </c>
      <c r="DR776">
        <v>1.0000000000000001E-5</v>
      </c>
      <c r="DS776">
        <v>6.6E-4</v>
      </c>
      <c r="DT776">
        <v>1.83E-3</v>
      </c>
      <c r="DU776">
        <v>8.2699999999999996E-3</v>
      </c>
      <c r="DV776">
        <v>0.21647</v>
      </c>
      <c r="DW776">
        <v>0.63732</v>
      </c>
      <c r="DX776">
        <v>0</v>
      </c>
      <c r="DY776">
        <v>149.40450999999999</v>
      </c>
      <c r="DZ776">
        <v>0.78422000000000003</v>
      </c>
      <c r="EA776">
        <v>0.81869000000000003</v>
      </c>
      <c r="EB776">
        <v>0.95155000000000001</v>
      </c>
      <c r="EC776">
        <v>1.6889999999999999E-2</v>
      </c>
      <c r="ED776">
        <v>1.806E-2</v>
      </c>
      <c r="EE776">
        <v>0.94205000000000005</v>
      </c>
      <c r="EF776">
        <v>2.21516</v>
      </c>
      <c r="EG776">
        <v>49.919060000000002</v>
      </c>
      <c r="EH776">
        <v>1193.19109</v>
      </c>
      <c r="EI776">
        <v>3507.91282</v>
      </c>
      <c r="EJ776">
        <v>0</v>
      </c>
      <c r="EK776">
        <v>11.702761949999999</v>
      </c>
      <c r="EL776">
        <v>8.9591610000000002E-3</v>
      </c>
      <c r="EM776">
        <v>6.5301869999999998E-3</v>
      </c>
      <c r="EN776">
        <v>2.6218499999999998E-3</v>
      </c>
      <c r="EO776">
        <v>0</v>
      </c>
      <c r="EP776">
        <v>0</v>
      </c>
      <c r="EQ776">
        <v>0</v>
      </c>
      <c r="ER776">
        <v>0</v>
      </c>
      <c r="ES776">
        <v>0</v>
      </c>
      <c r="ET776">
        <v>0</v>
      </c>
      <c r="EU776">
        <v>0</v>
      </c>
      <c r="EV776">
        <v>0</v>
      </c>
      <c r="EW776">
        <v>1.6150764150000001</v>
      </c>
      <c r="EX776">
        <v>1.380813E-3</v>
      </c>
      <c r="EY776">
        <v>1.057934E-3</v>
      </c>
      <c r="EZ776">
        <v>4.5207E-4</v>
      </c>
      <c r="FA776">
        <v>0</v>
      </c>
      <c r="FB776">
        <v>0</v>
      </c>
      <c r="FC776">
        <v>0</v>
      </c>
      <c r="FD776">
        <v>0</v>
      </c>
      <c r="FE776">
        <v>0</v>
      </c>
      <c r="FF776">
        <v>0</v>
      </c>
      <c r="FG776">
        <v>0</v>
      </c>
      <c r="FH776">
        <v>0.135438</v>
      </c>
      <c r="FI776" t="s">
        <v>113</v>
      </c>
      <c r="FJ776" t="s">
        <v>113</v>
      </c>
      <c r="FK776">
        <v>151.97585599999999</v>
      </c>
      <c r="FL776" t="s">
        <v>113</v>
      </c>
      <c r="FM776" t="s">
        <v>113</v>
      </c>
    </row>
    <row r="777" spans="116:169">
      <c r="DL777">
        <v>0</v>
      </c>
      <c r="DM777">
        <v>0.13100999999999999</v>
      </c>
      <c r="DN777">
        <v>6.9999999999999999E-4</v>
      </c>
      <c r="DO777">
        <v>6.3000000000000003E-4</v>
      </c>
      <c r="DP777">
        <v>5.6999999999999998E-4</v>
      </c>
      <c r="DQ777">
        <v>1.0000000000000001E-5</v>
      </c>
      <c r="DR777">
        <v>1.0000000000000001E-5</v>
      </c>
      <c r="DS777">
        <v>6.9999999999999999E-4</v>
      </c>
      <c r="DT777">
        <v>1.8E-3</v>
      </c>
      <c r="DU777">
        <v>8.2799999999999992E-3</v>
      </c>
      <c r="DV777">
        <v>0.21712999999999999</v>
      </c>
      <c r="DW777">
        <v>0.63915</v>
      </c>
      <c r="DX777">
        <v>0</v>
      </c>
      <c r="DY777">
        <v>135.11098000000001</v>
      </c>
      <c r="DZ777">
        <v>0.78395999999999999</v>
      </c>
      <c r="EA777">
        <v>0.74594000000000005</v>
      </c>
      <c r="EB777">
        <v>0.72545000000000004</v>
      </c>
      <c r="EC777">
        <v>1.499E-2</v>
      </c>
      <c r="ED777">
        <v>1.6500000000000001E-2</v>
      </c>
      <c r="EE777">
        <v>0.93635999999999997</v>
      </c>
      <c r="EF777">
        <v>2.02142</v>
      </c>
      <c r="EG777">
        <v>49.937130000000003</v>
      </c>
      <c r="EH777">
        <v>1194.1331399999999</v>
      </c>
      <c r="EI777">
        <v>3510.1279800000002</v>
      </c>
      <c r="EJ777">
        <v>0</v>
      </c>
      <c r="EK777">
        <v>11.603439910000001</v>
      </c>
      <c r="EL777">
        <v>8.4595260000000002E-3</v>
      </c>
      <c r="EM777">
        <v>5.5217E-3</v>
      </c>
      <c r="EN777">
        <v>2.825822E-3</v>
      </c>
      <c r="EO777">
        <v>0</v>
      </c>
      <c r="EP777">
        <v>0</v>
      </c>
      <c r="EQ777">
        <v>0</v>
      </c>
      <c r="ER777">
        <v>0</v>
      </c>
      <c r="ES777">
        <v>0</v>
      </c>
      <c r="ET777">
        <v>0</v>
      </c>
      <c r="EU777">
        <v>0</v>
      </c>
      <c r="EV777">
        <v>0</v>
      </c>
      <c r="EW777">
        <v>1.4707036550000001</v>
      </c>
      <c r="EX777">
        <v>1.205834E-3</v>
      </c>
      <c r="EY777">
        <v>8.3248299999999996E-4</v>
      </c>
      <c r="EZ777">
        <v>4.5446400000000002E-4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0</v>
      </c>
      <c r="FH777">
        <v>0.13292399999999999</v>
      </c>
      <c r="FI777" t="s">
        <v>113</v>
      </c>
      <c r="FJ777" t="s">
        <v>113</v>
      </c>
      <c r="FK777">
        <v>137.38132999999999</v>
      </c>
      <c r="FL777" t="s">
        <v>113</v>
      </c>
      <c r="FM777" t="s">
        <v>113</v>
      </c>
    </row>
    <row r="778" spans="116:169">
      <c r="DL778">
        <v>0</v>
      </c>
      <c r="DM778">
        <v>0.12875</v>
      </c>
      <c r="DN778">
        <v>5.9999999999999995E-4</v>
      </c>
      <c r="DO778">
        <v>6.6E-4</v>
      </c>
      <c r="DP778">
        <v>5.5999999999999995E-4</v>
      </c>
      <c r="DQ778">
        <v>1.0000000000000001E-5</v>
      </c>
      <c r="DR778">
        <v>1.0000000000000001E-5</v>
      </c>
      <c r="DS778">
        <v>5.6999999999999998E-4</v>
      </c>
      <c r="DT778">
        <v>1.7700000000000001E-3</v>
      </c>
      <c r="DU778">
        <v>8.3000000000000001E-3</v>
      </c>
      <c r="DV778">
        <v>0.21782000000000001</v>
      </c>
      <c r="DW778">
        <v>0.64095999999999997</v>
      </c>
      <c r="DX778">
        <v>0</v>
      </c>
      <c r="DY778">
        <v>121.27642</v>
      </c>
      <c r="DZ778">
        <v>0.61514999999999997</v>
      </c>
      <c r="EA778">
        <v>0.72726000000000002</v>
      </c>
      <c r="EB778">
        <v>0.65622999999999998</v>
      </c>
      <c r="EC778">
        <v>1.345E-2</v>
      </c>
      <c r="ED778">
        <v>1.477E-2</v>
      </c>
      <c r="EE778">
        <v>0.71931999999999996</v>
      </c>
      <c r="EF778">
        <v>1.82575</v>
      </c>
      <c r="EG778">
        <v>49.953629999999997</v>
      </c>
      <c r="EH778">
        <v>1195.06951</v>
      </c>
      <c r="EI778">
        <v>3512.14939</v>
      </c>
      <c r="EJ778">
        <v>0</v>
      </c>
      <c r="EK778">
        <v>11.51676312</v>
      </c>
      <c r="EL778">
        <v>8.6186890000000006E-3</v>
      </c>
      <c r="EM778">
        <v>5.2794189999999996E-3</v>
      </c>
      <c r="EN778">
        <v>2.3304319999999999E-3</v>
      </c>
      <c r="EO778">
        <v>0</v>
      </c>
      <c r="EP778">
        <v>0</v>
      </c>
      <c r="EQ778">
        <v>0</v>
      </c>
      <c r="ER778">
        <v>0</v>
      </c>
      <c r="ES778">
        <v>0</v>
      </c>
      <c r="ET778">
        <v>0</v>
      </c>
      <c r="EU778">
        <v>0</v>
      </c>
      <c r="EV778">
        <v>0</v>
      </c>
      <c r="EW778">
        <v>1.33133915</v>
      </c>
      <c r="EX778">
        <v>1.127687E-3</v>
      </c>
      <c r="EY778">
        <v>7.35091E-4</v>
      </c>
      <c r="EZ778">
        <v>3.4802999999999999E-4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0</v>
      </c>
      <c r="FG778">
        <v>0</v>
      </c>
      <c r="FH778">
        <v>0.13056799999999999</v>
      </c>
      <c r="FI778" t="s">
        <v>113</v>
      </c>
      <c r="FJ778" t="s">
        <v>113</v>
      </c>
      <c r="FK778">
        <v>123.2885</v>
      </c>
      <c r="FL778" t="s">
        <v>113</v>
      </c>
      <c r="FM778" t="s">
        <v>113</v>
      </c>
    </row>
    <row r="779" spans="116:169">
      <c r="DL779">
        <v>0</v>
      </c>
      <c r="DM779">
        <v>0.12642999999999999</v>
      </c>
      <c r="DN779">
        <v>6.6E-4</v>
      </c>
      <c r="DO779">
        <v>5.9000000000000003E-4</v>
      </c>
      <c r="DP779">
        <v>5.8E-4</v>
      </c>
      <c r="DQ779">
        <v>1.0000000000000001E-5</v>
      </c>
      <c r="DR779">
        <v>1.0000000000000001E-5</v>
      </c>
      <c r="DS779">
        <v>5.5999999999999995E-4</v>
      </c>
      <c r="DT779">
        <v>1.74E-3</v>
      </c>
      <c r="DU779">
        <v>8.3099999999999997E-3</v>
      </c>
      <c r="DV779">
        <v>0.21839</v>
      </c>
      <c r="DW779">
        <v>0.64273000000000002</v>
      </c>
      <c r="DX779">
        <v>0</v>
      </c>
      <c r="DY779">
        <v>107.69079000000001</v>
      </c>
      <c r="DZ779">
        <v>0.61873999999999996</v>
      </c>
      <c r="EA779">
        <v>0.59297999999999995</v>
      </c>
      <c r="EB779">
        <v>0.63195000000000001</v>
      </c>
      <c r="EC779">
        <v>1.1849999999999999E-2</v>
      </c>
      <c r="ED779">
        <v>1.3169999999999999E-2</v>
      </c>
      <c r="EE779">
        <v>0.65530999999999995</v>
      </c>
      <c r="EF779">
        <v>1.63636</v>
      </c>
      <c r="EG779">
        <v>49.968400000000003</v>
      </c>
      <c r="EH779">
        <v>1195.78883</v>
      </c>
      <c r="EI779">
        <v>3513.97514</v>
      </c>
      <c r="EJ779">
        <v>0</v>
      </c>
      <c r="EK779">
        <v>11.42150444</v>
      </c>
      <c r="EL779">
        <v>8.0399149999999999E-3</v>
      </c>
      <c r="EM779">
        <v>5.5239199999999999E-3</v>
      </c>
      <c r="EN779">
        <v>2.2866240000000001E-3</v>
      </c>
      <c r="EO779">
        <v>0</v>
      </c>
      <c r="EP779">
        <v>0</v>
      </c>
      <c r="EQ779">
        <v>0</v>
      </c>
      <c r="ER779">
        <v>0</v>
      </c>
      <c r="ES779">
        <v>0</v>
      </c>
      <c r="ET779">
        <v>0</v>
      </c>
      <c r="EU779">
        <v>0</v>
      </c>
      <c r="EV779">
        <v>0</v>
      </c>
      <c r="EW779">
        <v>1.194267609</v>
      </c>
      <c r="EX779">
        <v>9.6463099999999997E-4</v>
      </c>
      <c r="EY779">
        <v>7.0644499999999999E-4</v>
      </c>
      <c r="EZ779">
        <v>3.15488E-4</v>
      </c>
      <c r="FA779">
        <v>0</v>
      </c>
      <c r="FB779">
        <v>0</v>
      </c>
      <c r="FC779">
        <v>0</v>
      </c>
      <c r="FD779">
        <v>0</v>
      </c>
      <c r="FE779">
        <v>0</v>
      </c>
      <c r="FF779">
        <v>0</v>
      </c>
      <c r="FG779">
        <v>0</v>
      </c>
      <c r="FH779">
        <v>0.12825700000000001</v>
      </c>
      <c r="FI779" t="s">
        <v>113</v>
      </c>
      <c r="FJ779" t="s">
        <v>113</v>
      </c>
      <c r="FK779">
        <v>109.546306</v>
      </c>
      <c r="FL779" t="s">
        <v>113</v>
      </c>
      <c r="FM779" t="s">
        <v>113</v>
      </c>
    </row>
    <row r="780" spans="116:169">
      <c r="DL780">
        <v>0</v>
      </c>
      <c r="DM780">
        <v>0.12415</v>
      </c>
      <c r="DN780">
        <v>6.6E-4</v>
      </c>
      <c r="DO780">
        <v>6.2E-4</v>
      </c>
      <c r="DP780">
        <v>5.1999999999999995E-4</v>
      </c>
      <c r="DQ780">
        <v>1.0000000000000001E-5</v>
      </c>
      <c r="DR780">
        <v>1.0000000000000001E-5</v>
      </c>
      <c r="DS780">
        <v>5.8E-4</v>
      </c>
      <c r="DT780">
        <v>1.6999999999999999E-3</v>
      </c>
      <c r="DU780">
        <v>8.3199999999999993E-3</v>
      </c>
      <c r="DV780">
        <v>0.21895999999999999</v>
      </c>
      <c r="DW780">
        <v>0.64446000000000003</v>
      </c>
      <c r="DX780">
        <v>0</v>
      </c>
      <c r="DY780">
        <v>94.442080000000004</v>
      </c>
      <c r="DZ780">
        <v>0.56125999999999998</v>
      </c>
      <c r="EA780">
        <v>0.57465999999999995</v>
      </c>
      <c r="EB780">
        <v>0.52363000000000004</v>
      </c>
      <c r="EC780">
        <v>1.09E-2</v>
      </c>
      <c r="ED780">
        <v>1.187E-2</v>
      </c>
      <c r="EE780">
        <v>0.62556</v>
      </c>
      <c r="EF780">
        <v>1.4525600000000001</v>
      </c>
      <c r="EG780">
        <v>49.981569999999998</v>
      </c>
      <c r="EH780">
        <v>1196.4441400000001</v>
      </c>
      <c r="EI780">
        <v>3515.6115</v>
      </c>
      <c r="EJ780">
        <v>0</v>
      </c>
      <c r="EK780">
        <v>11.32800879</v>
      </c>
      <c r="EL780">
        <v>8.2840380000000005E-3</v>
      </c>
      <c r="EM780">
        <v>5.0917610000000002E-3</v>
      </c>
      <c r="EN780">
        <v>2.3985920000000002E-3</v>
      </c>
      <c r="EO780">
        <v>0</v>
      </c>
      <c r="EP780">
        <v>0</v>
      </c>
      <c r="EQ780">
        <v>0</v>
      </c>
      <c r="ER780">
        <v>0</v>
      </c>
      <c r="ES780">
        <v>0</v>
      </c>
      <c r="ET780">
        <v>0</v>
      </c>
      <c r="EU780">
        <v>0</v>
      </c>
      <c r="EV780">
        <v>0</v>
      </c>
      <c r="EW780">
        <v>1.0607064660000001</v>
      </c>
      <c r="EX780">
        <v>8.9968800000000005E-4</v>
      </c>
      <c r="EY780">
        <v>5.9502399999999999E-4</v>
      </c>
      <c r="EZ780">
        <v>3.0393400000000001E-4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0</v>
      </c>
      <c r="FH780">
        <v>0.12596099999999999</v>
      </c>
      <c r="FI780" t="s">
        <v>113</v>
      </c>
      <c r="FJ780" t="s">
        <v>113</v>
      </c>
      <c r="FK780">
        <v>96.112537000000003</v>
      </c>
      <c r="FL780" t="s">
        <v>113</v>
      </c>
      <c r="FM780" t="s">
        <v>113</v>
      </c>
    </row>
    <row r="781" spans="116:169">
      <c r="DL781">
        <v>0</v>
      </c>
      <c r="DM781">
        <v>0.12179</v>
      </c>
      <c r="DN781">
        <v>6.8000000000000005E-4</v>
      </c>
      <c r="DO781">
        <v>7.2000000000000005E-4</v>
      </c>
      <c r="DP781">
        <v>5.5000000000000003E-4</v>
      </c>
      <c r="DQ781">
        <v>1.0000000000000001E-5</v>
      </c>
      <c r="DR781">
        <v>1.0000000000000001E-5</v>
      </c>
      <c r="DS781">
        <v>5.2999999999999998E-4</v>
      </c>
      <c r="DT781">
        <v>1.6800000000000001E-3</v>
      </c>
      <c r="DU781">
        <v>8.3400000000000002E-3</v>
      </c>
      <c r="DV781">
        <v>0.21953</v>
      </c>
      <c r="DW781">
        <v>0.64617000000000002</v>
      </c>
      <c r="DX781">
        <v>0</v>
      </c>
      <c r="DY781">
        <v>81.444159999999997</v>
      </c>
      <c r="DZ781">
        <v>0.51376999999999995</v>
      </c>
      <c r="EA781">
        <v>0.59938999999999998</v>
      </c>
      <c r="EB781">
        <v>0.50378000000000001</v>
      </c>
      <c r="EC781">
        <v>1.044E-2</v>
      </c>
      <c r="ED781">
        <v>1.061E-2</v>
      </c>
      <c r="EE781">
        <v>0.52366000000000001</v>
      </c>
      <c r="EF781">
        <v>1.27519</v>
      </c>
      <c r="EG781">
        <v>49.99344</v>
      </c>
      <c r="EH781">
        <v>1197.0697</v>
      </c>
      <c r="EI781">
        <v>3517.06405</v>
      </c>
      <c r="EJ781">
        <v>0</v>
      </c>
      <c r="EK781">
        <v>11.21468452</v>
      </c>
      <c r="EL781">
        <v>9.3499659999999995E-3</v>
      </c>
      <c r="EM781">
        <v>5.3099150000000001E-3</v>
      </c>
      <c r="EN781">
        <v>2.1891229999999999E-3</v>
      </c>
      <c r="EO781">
        <v>0</v>
      </c>
      <c r="EP781">
        <v>0</v>
      </c>
      <c r="EQ781">
        <v>0</v>
      </c>
      <c r="ER781">
        <v>0</v>
      </c>
      <c r="ES781">
        <v>0</v>
      </c>
      <c r="ET781">
        <v>0</v>
      </c>
      <c r="EU781">
        <v>0</v>
      </c>
      <c r="EV781">
        <v>0</v>
      </c>
      <c r="EW781">
        <v>0.92866568000000005</v>
      </c>
      <c r="EX781">
        <v>9.0880799999999999E-4</v>
      </c>
      <c r="EY781">
        <v>5.61174E-4</v>
      </c>
      <c r="EZ781">
        <v>2.5299099999999999E-4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0</v>
      </c>
      <c r="FH781">
        <v>0.12374300000000001</v>
      </c>
      <c r="FI781" t="s">
        <v>113</v>
      </c>
      <c r="FJ781" t="s">
        <v>113</v>
      </c>
      <c r="FK781">
        <v>83.071539999999999</v>
      </c>
      <c r="FL781" t="s">
        <v>113</v>
      </c>
      <c r="FM781" t="s">
        <v>113</v>
      </c>
    </row>
    <row r="782" spans="116:169">
      <c r="DL782">
        <v>0</v>
      </c>
      <c r="DM782">
        <v>0.11047</v>
      </c>
      <c r="DN782">
        <v>1.6000000000000001E-4</v>
      </c>
      <c r="DO782">
        <v>7.2999999999999996E-4</v>
      </c>
      <c r="DP782">
        <v>6.2E-4</v>
      </c>
      <c r="DQ782">
        <v>1.0000000000000001E-5</v>
      </c>
      <c r="DR782">
        <v>1.0000000000000001E-5</v>
      </c>
      <c r="DS782">
        <v>5.4000000000000001E-4</v>
      </c>
      <c r="DT782">
        <v>1.1209999999999999E-2</v>
      </c>
      <c r="DU782">
        <v>8.3499999999999998E-3</v>
      </c>
      <c r="DV782">
        <v>0.22006000000000001</v>
      </c>
      <c r="DW782">
        <v>0.64783999999999997</v>
      </c>
      <c r="DX782">
        <v>0</v>
      </c>
      <c r="DY782">
        <v>63.60812</v>
      </c>
      <c r="DZ782">
        <v>0.10296</v>
      </c>
      <c r="EA782">
        <v>0.54469000000000001</v>
      </c>
      <c r="EB782">
        <v>0.51773999999999998</v>
      </c>
      <c r="EC782">
        <v>9.8200000000000006E-3</v>
      </c>
      <c r="ED782">
        <v>8.9099999999999995E-3</v>
      </c>
      <c r="EE782">
        <v>0.48914000000000002</v>
      </c>
      <c r="EF782">
        <v>7.49533</v>
      </c>
      <c r="EG782">
        <v>50.004049999999999</v>
      </c>
      <c r="EH782">
        <v>1197.5933600000001</v>
      </c>
      <c r="EI782">
        <v>3518.33925</v>
      </c>
      <c r="EJ782">
        <v>0</v>
      </c>
      <c r="EK782">
        <v>10.27640804</v>
      </c>
      <c r="EL782">
        <v>1.0006919E-2</v>
      </c>
      <c r="EM782">
        <v>6.0874939999999997E-3</v>
      </c>
      <c r="EN782">
        <v>2.332195E-3</v>
      </c>
      <c r="EO782">
        <v>0</v>
      </c>
      <c r="EP782">
        <v>0</v>
      </c>
      <c r="EQ782">
        <v>0</v>
      </c>
      <c r="ER782">
        <v>0</v>
      </c>
      <c r="ES782">
        <v>0</v>
      </c>
      <c r="ET782">
        <v>0</v>
      </c>
      <c r="EU782">
        <v>0</v>
      </c>
      <c r="EV782">
        <v>0</v>
      </c>
      <c r="EW782">
        <v>0.74093862099999996</v>
      </c>
      <c r="EX782">
        <v>8.6507399999999996E-4</v>
      </c>
      <c r="EY782">
        <v>5.7628099999999999E-4</v>
      </c>
      <c r="EZ782">
        <v>2.43787E-4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0</v>
      </c>
      <c r="FH782">
        <v>0.111986</v>
      </c>
      <c r="FI782" t="s">
        <v>113</v>
      </c>
      <c r="FJ782" t="s">
        <v>113</v>
      </c>
      <c r="FK782">
        <v>64.783330000000007</v>
      </c>
      <c r="FL782" t="s">
        <v>113</v>
      </c>
      <c r="FM782" t="s">
        <v>113</v>
      </c>
    </row>
    <row r="783" spans="116:169">
      <c r="DL783">
        <v>0</v>
      </c>
      <c r="DM783">
        <v>6.3189999999999996E-2</v>
      </c>
      <c r="DN783">
        <v>4.0000000000000003E-5</v>
      </c>
      <c r="DO783">
        <v>2.5000000000000001E-4</v>
      </c>
      <c r="DP783">
        <v>6.0999999999999997E-4</v>
      </c>
      <c r="DQ783">
        <v>1.0000000000000001E-5</v>
      </c>
      <c r="DR783">
        <v>1.0000000000000001E-5</v>
      </c>
      <c r="DS783">
        <v>5.9999999999999995E-4</v>
      </c>
      <c r="DT783">
        <v>4.7280000000000003E-2</v>
      </c>
      <c r="DU783">
        <v>8.3599999999999994E-3</v>
      </c>
      <c r="DV783">
        <v>0.22059999999999999</v>
      </c>
      <c r="DW783">
        <v>0.65905000000000002</v>
      </c>
      <c r="DX783">
        <v>0</v>
      </c>
      <c r="DY783">
        <v>30.454699999999999</v>
      </c>
      <c r="DZ783">
        <v>2.2669999999999999E-2</v>
      </c>
      <c r="EA783">
        <v>0.15811</v>
      </c>
      <c r="EB783">
        <v>0.45684999999999998</v>
      </c>
      <c r="EC783">
        <v>6.13E-3</v>
      </c>
      <c r="ED783">
        <v>4.8999999999999998E-3</v>
      </c>
      <c r="EE783">
        <v>0.49628</v>
      </c>
      <c r="EF783">
        <v>27.224789999999999</v>
      </c>
      <c r="EG783">
        <v>50.01296</v>
      </c>
      <c r="EH783">
        <v>1198.0825</v>
      </c>
      <c r="EI783">
        <v>3525.83457</v>
      </c>
      <c r="EJ783">
        <v>0</v>
      </c>
      <c r="EK783">
        <v>5.9441017269999996</v>
      </c>
      <c r="EL783">
        <v>5.7710369999999997E-3</v>
      </c>
      <c r="EM783">
        <v>6.3637720000000002E-3</v>
      </c>
      <c r="EN783">
        <v>2.674058E-3</v>
      </c>
      <c r="EO783">
        <v>0</v>
      </c>
      <c r="EP783">
        <v>0</v>
      </c>
      <c r="EQ783">
        <v>0</v>
      </c>
      <c r="ER783">
        <v>0</v>
      </c>
      <c r="ES783">
        <v>0</v>
      </c>
      <c r="ET783">
        <v>0</v>
      </c>
      <c r="EU783">
        <v>0</v>
      </c>
      <c r="EV783">
        <v>0</v>
      </c>
      <c r="EW783">
        <v>0.36566534000000001</v>
      </c>
      <c r="EX783">
        <v>4.54611E-4</v>
      </c>
      <c r="EY783">
        <v>5.3399700000000003E-4</v>
      </c>
      <c r="EZ783">
        <v>2.5030300000000001E-4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0</v>
      </c>
      <c r="FH783">
        <v>6.4098000000000002E-2</v>
      </c>
      <c r="FI783" t="s">
        <v>113</v>
      </c>
      <c r="FJ783" t="s">
        <v>113</v>
      </c>
      <c r="FK783">
        <v>31.098452000000002</v>
      </c>
      <c r="FL783" t="s">
        <v>113</v>
      </c>
      <c r="FM783" t="s">
        <v>113</v>
      </c>
    </row>
    <row r="784" spans="116:169">
      <c r="DL784">
        <v>0</v>
      </c>
      <c r="DM784">
        <v>9.7000000000000003E-3</v>
      </c>
      <c r="DN784">
        <v>1.0000000000000001E-5</v>
      </c>
      <c r="DO784">
        <v>6.9999999999999994E-5</v>
      </c>
      <c r="DP784">
        <v>2.2000000000000001E-4</v>
      </c>
      <c r="DQ784">
        <v>0</v>
      </c>
      <c r="DR784">
        <v>0</v>
      </c>
      <c r="DS784">
        <v>5.6999999999999998E-4</v>
      </c>
      <c r="DT784">
        <v>5.3510000000000002E-2</v>
      </c>
      <c r="DU784">
        <v>8.3700000000000007E-3</v>
      </c>
      <c r="DV784">
        <v>0.22120000000000001</v>
      </c>
      <c r="DW784">
        <v>0.70633000000000001</v>
      </c>
      <c r="DX784">
        <v>0</v>
      </c>
      <c r="DY784">
        <v>3.75501</v>
      </c>
      <c r="DZ784">
        <v>6.13E-3</v>
      </c>
      <c r="EA784">
        <v>3.6799999999999999E-2</v>
      </c>
      <c r="EB784">
        <v>0.14404</v>
      </c>
      <c r="EC784">
        <v>2.9399999999999999E-3</v>
      </c>
      <c r="ED784">
        <v>1.57E-3</v>
      </c>
      <c r="EE784">
        <v>0.42498000000000002</v>
      </c>
      <c r="EF784">
        <v>25.79128</v>
      </c>
      <c r="EG784">
        <v>50.017859999999999</v>
      </c>
      <c r="EH784">
        <v>1198.5787800000001</v>
      </c>
      <c r="EI784">
        <v>3553.0593600000002</v>
      </c>
      <c r="EJ784">
        <v>0</v>
      </c>
      <c r="EK784">
        <v>0.92740962100000002</v>
      </c>
      <c r="EL784">
        <v>2.7850879999999998E-3</v>
      </c>
      <c r="EM784">
        <v>2.8660080000000002E-3</v>
      </c>
      <c r="EN784">
        <v>2.6587630000000002E-3</v>
      </c>
      <c r="EO784">
        <v>0</v>
      </c>
      <c r="EP784">
        <v>0</v>
      </c>
      <c r="EQ784">
        <v>0</v>
      </c>
      <c r="ER784">
        <v>0</v>
      </c>
      <c r="ES784">
        <v>0</v>
      </c>
      <c r="ET784">
        <v>0</v>
      </c>
      <c r="EU784">
        <v>0</v>
      </c>
      <c r="EV784">
        <v>0</v>
      </c>
      <c r="EW784">
        <v>4.7432218999999998E-2</v>
      </c>
      <c r="EX784">
        <v>1.9568299999999999E-4</v>
      </c>
      <c r="EY784">
        <v>2.1302300000000001E-4</v>
      </c>
      <c r="EZ784">
        <v>2.20106E-4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0</v>
      </c>
      <c r="FH784">
        <v>1.001E-2</v>
      </c>
      <c r="FI784" t="s">
        <v>113</v>
      </c>
      <c r="FJ784" t="s">
        <v>113</v>
      </c>
      <c r="FK784">
        <v>3.944912</v>
      </c>
      <c r="FL784" t="s">
        <v>113</v>
      </c>
      <c r="FM784" t="s">
        <v>113</v>
      </c>
    </row>
    <row r="785" spans="116:169">
      <c r="DL785">
        <v>0</v>
      </c>
      <c r="DM785">
        <v>2.4000000000000001E-4</v>
      </c>
      <c r="DN785">
        <v>0</v>
      </c>
      <c r="DO785">
        <v>2.0000000000000002E-5</v>
      </c>
      <c r="DP785">
        <v>6.0000000000000002E-5</v>
      </c>
      <c r="DQ785">
        <v>0</v>
      </c>
      <c r="DR785">
        <v>0</v>
      </c>
      <c r="DS785">
        <v>2.1000000000000001E-4</v>
      </c>
      <c r="DT785">
        <v>9.4699999999999993E-3</v>
      </c>
      <c r="DU785">
        <v>8.3700000000000007E-3</v>
      </c>
      <c r="DV785">
        <v>0.22178</v>
      </c>
      <c r="DW785">
        <v>0.75983999999999996</v>
      </c>
      <c r="DX785">
        <v>0</v>
      </c>
      <c r="DY785">
        <v>7.0430000000000006E-2</v>
      </c>
      <c r="DZ785">
        <v>1.6299999999999999E-3</v>
      </c>
      <c r="EA785">
        <v>8.6700000000000006E-3</v>
      </c>
      <c r="EB785">
        <v>3.4810000000000001E-2</v>
      </c>
      <c r="EC785">
        <v>8.3000000000000001E-4</v>
      </c>
      <c r="ED785">
        <v>3.6000000000000002E-4</v>
      </c>
      <c r="EE785">
        <v>0.13347000000000001</v>
      </c>
      <c r="EF785">
        <v>3.6655000000000002</v>
      </c>
      <c r="EG785">
        <v>50.019419999999997</v>
      </c>
      <c r="EH785">
        <v>1199.0037600000001</v>
      </c>
      <c r="EI785">
        <v>3578.8506400000001</v>
      </c>
      <c r="EJ785">
        <v>0</v>
      </c>
      <c r="EK785">
        <v>2.6281095000000001E-2</v>
      </c>
      <c r="EL785">
        <v>1.0316570000000001E-3</v>
      </c>
      <c r="EM785">
        <v>9.1064E-4</v>
      </c>
      <c r="EN785">
        <v>9.7932199999999992E-4</v>
      </c>
      <c r="EO785">
        <v>0</v>
      </c>
      <c r="EP785">
        <v>0</v>
      </c>
      <c r="EQ785">
        <v>0</v>
      </c>
      <c r="ER785">
        <v>0</v>
      </c>
      <c r="ES785">
        <v>0</v>
      </c>
      <c r="ET785">
        <v>0</v>
      </c>
      <c r="EU785">
        <v>0</v>
      </c>
      <c r="EV785">
        <v>0</v>
      </c>
      <c r="EW785">
        <v>1.1298879999999999E-3</v>
      </c>
      <c r="EX785" s="10">
        <v>6.2606000000000003E-5</v>
      </c>
      <c r="EY785" s="10">
        <v>5.8520500000000003E-5</v>
      </c>
      <c r="EZ785" s="10">
        <v>7.0583100000000005E-5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0</v>
      </c>
      <c r="FH785">
        <v>3.3199999999999999E-4</v>
      </c>
      <c r="FI785" t="s">
        <v>113</v>
      </c>
      <c r="FJ785" t="s">
        <v>113</v>
      </c>
      <c r="FK785">
        <v>0.116369</v>
      </c>
      <c r="FL785" t="s">
        <v>113</v>
      </c>
      <c r="FM785" t="s">
        <v>113</v>
      </c>
    </row>
    <row r="786" spans="116:169">
      <c r="DL786">
        <v>0</v>
      </c>
      <c r="DM786">
        <v>0</v>
      </c>
      <c r="DN786">
        <v>0</v>
      </c>
      <c r="DO786">
        <v>1.0000000000000001E-5</v>
      </c>
      <c r="DP786">
        <v>2.0000000000000002E-5</v>
      </c>
      <c r="DQ786">
        <v>0</v>
      </c>
      <c r="DR786">
        <v>0</v>
      </c>
      <c r="DS786">
        <v>6.0000000000000002E-5</v>
      </c>
      <c r="DT786">
        <v>2.4000000000000001E-4</v>
      </c>
      <c r="DU786">
        <v>8.3700000000000007E-3</v>
      </c>
      <c r="DV786">
        <v>0.22198000000000001</v>
      </c>
      <c r="DW786">
        <v>0.76931000000000005</v>
      </c>
      <c r="DX786">
        <v>0</v>
      </c>
      <c r="DY786">
        <v>0</v>
      </c>
      <c r="DZ786">
        <v>3.6000000000000002E-4</v>
      </c>
      <c r="EA786">
        <v>2.15E-3</v>
      </c>
      <c r="EB786">
        <v>8.1899999999999994E-3</v>
      </c>
      <c r="EC786">
        <v>2.0000000000000001E-4</v>
      </c>
      <c r="ED786">
        <v>9.0000000000000006E-5</v>
      </c>
      <c r="EE786">
        <v>3.2250000000000001E-2</v>
      </c>
      <c r="EF786">
        <v>7.0279999999999995E-2</v>
      </c>
      <c r="EG786">
        <v>50.01979</v>
      </c>
      <c r="EH786">
        <v>1199.13723</v>
      </c>
      <c r="EI786">
        <v>3582.5161400000002</v>
      </c>
      <c r="EJ786">
        <v>0</v>
      </c>
      <c r="EK786">
        <v>1.9867460000000002E-3</v>
      </c>
      <c r="EL786">
        <v>3.1703800000000001E-4</v>
      </c>
      <c r="EM786">
        <v>2.6477800000000002E-4</v>
      </c>
      <c r="EN786">
        <v>2.81103E-4</v>
      </c>
      <c r="EO786">
        <v>0</v>
      </c>
      <c r="EP786">
        <v>0</v>
      </c>
      <c r="EQ786">
        <v>0</v>
      </c>
      <c r="ER786">
        <v>0</v>
      </c>
      <c r="ES786">
        <v>0</v>
      </c>
      <c r="ET786">
        <v>0</v>
      </c>
      <c r="EU786">
        <v>0</v>
      </c>
      <c r="EV786">
        <v>0</v>
      </c>
      <c r="EW786" s="10">
        <v>5.8946500000000002E-5</v>
      </c>
      <c r="EX786" s="10">
        <v>1.5925499999999999E-5</v>
      </c>
      <c r="EY786" s="10">
        <v>1.42449E-5</v>
      </c>
      <c r="EZ786" s="10">
        <v>1.7278700000000001E-5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0</v>
      </c>
      <c r="FG786">
        <v>0</v>
      </c>
      <c r="FH786">
        <v>3.0000000000000001E-5</v>
      </c>
      <c r="FI786" t="s">
        <v>113</v>
      </c>
      <c r="FJ786" t="s">
        <v>113</v>
      </c>
      <c r="FK786">
        <v>1.0905E-2</v>
      </c>
      <c r="FL786" t="s">
        <v>113</v>
      </c>
      <c r="FM786" t="s">
        <v>113</v>
      </c>
    </row>
    <row r="787" spans="116:169">
      <c r="DL787">
        <v>0</v>
      </c>
      <c r="DM787">
        <v>2</v>
      </c>
      <c r="DN787">
        <v>0</v>
      </c>
      <c r="DO787">
        <v>0</v>
      </c>
      <c r="DP787">
        <v>0</v>
      </c>
      <c r="DQ787">
        <v>0</v>
      </c>
      <c r="DR787">
        <v>0</v>
      </c>
      <c r="DS787">
        <v>0</v>
      </c>
      <c r="DT787">
        <v>0</v>
      </c>
      <c r="DU787">
        <v>0</v>
      </c>
      <c r="DV787">
        <v>0</v>
      </c>
      <c r="DW787">
        <v>0</v>
      </c>
      <c r="DX787">
        <v>0</v>
      </c>
      <c r="DY787">
        <v>26530.45</v>
      </c>
      <c r="DZ787">
        <v>0</v>
      </c>
      <c r="EA787">
        <v>0</v>
      </c>
      <c r="EB787">
        <v>0</v>
      </c>
      <c r="EC787">
        <v>0</v>
      </c>
      <c r="ED787">
        <v>0</v>
      </c>
      <c r="EE787">
        <v>0</v>
      </c>
      <c r="EF787">
        <v>0</v>
      </c>
      <c r="EG787">
        <v>0</v>
      </c>
      <c r="EH787">
        <v>0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0</v>
      </c>
      <c r="ER787">
        <v>0</v>
      </c>
      <c r="ES787">
        <v>0</v>
      </c>
      <c r="ET787">
        <v>0</v>
      </c>
      <c r="EU787">
        <v>0</v>
      </c>
      <c r="EV787">
        <v>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 t="s">
        <v>113</v>
      </c>
      <c r="FI787" t="s">
        <v>113</v>
      </c>
      <c r="FJ787" t="s">
        <v>113</v>
      </c>
      <c r="FK787" t="s">
        <v>113</v>
      </c>
      <c r="FL787" t="s">
        <v>113</v>
      </c>
      <c r="FM787" t="s">
        <v>113</v>
      </c>
    </row>
    <row r="788" spans="116:169">
      <c r="DL788">
        <v>0</v>
      </c>
      <c r="DM788">
        <v>1.93083</v>
      </c>
      <c r="DN788">
        <v>7.1599999999999997E-3</v>
      </c>
      <c r="DO788">
        <v>5.5999999999999995E-4</v>
      </c>
      <c r="DP788">
        <v>0</v>
      </c>
      <c r="DQ788">
        <v>0</v>
      </c>
      <c r="DR788">
        <v>2.2399999999999998E-3</v>
      </c>
      <c r="DS788">
        <v>0</v>
      </c>
      <c r="DT788">
        <v>5.9209999999999999E-2</v>
      </c>
      <c r="DU788">
        <v>0</v>
      </c>
      <c r="DV788">
        <v>0</v>
      </c>
      <c r="DW788">
        <v>0</v>
      </c>
      <c r="DX788">
        <v>0</v>
      </c>
      <c r="DY788">
        <v>25521.379229999999</v>
      </c>
      <c r="DZ788">
        <v>94.984309999999994</v>
      </c>
      <c r="EA788">
        <v>7.4283200000000003</v>
      </c>
      <c r="EB788">
        <v>0</v>
      </c>
      <c r="EC788">
        <v>0</v>
      </c>
      <c r="ED788">
        <v>29.713259999999998</v>
      </c>
      <c r="EE788">
        <v>0</v>
      </c>
      <c r="EF788">
        <v>785.49264000000005</v>
      </c>
      <c r="EG788">
        <v>0</v>
      </c>
      <c r="EH788">
        <v>0</v>
      </c>
      <c r="EI788">
        <v>0</v>
      </c>
      <c r="EJ788">
        <v>0</v>
      </c>
      <c r="EK788">
        <v>91.452245000000005</v>
      </c>
      <c r="EL788">
        <v>0</v>
      </c>
      <c r="EM788">
        <v>0</v>
      </c>
      <c r="EN788">
        <v>0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0</v>
      </c>
      <c r="EU788">
        <v>0</v>
      </c>
      <c r="EV788">
        <v>0</v>
      </c>
      <c r="EW788">
        <v>332.0122925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1.9385460000000001</v>
      </c>
      <c r="FI788" t="s">
        <v>113</v>
      </c>
      <c r="FJ788" t="s">
        <v>113</v>
      </c>
      <c r="FK788" s="9">
        <v>25623.791852999999</v>
      </c>
      <c r="FL788" t="s">
        <v>113</v>
      </c>
      <c r="FM788" t="s">
        <v>113</v>
      </c>
    </row>
    <row r="789" spans="116:169">
      <c r="DL789">
        <v>0</v>
      </c>
      <c r="DM789">
        <v>1.8791800000000001</v>
      </c>
      <c r="DN789">
        <v>1.057E-2</v>
      </c>
      <c r="DO789">
        <v>5.9800000000000001E-3</v>
      </c>
      <c r="DP789">
        <v>3.8999999999999999E-4</v>
      </c>
      <c r="DQ789">
        <v>0</v>
      </c>
      <c r="DR789">
        <v>1.6299999999999999E-3</v>
      </c>
      <c r="DS789">
        <v>3.0000000000000001E-5</v>
      </c>
      <c r="DT789">
        <v>4.0770000000000001E-2</v>
      </c>
      <c r="DU789">
        <v>2.2399999999999998E-3</v>
      </c>
      <c r="DV789">
        <v>0</v>
      </c>
      <c r="DW789">
        <v>5.9209999999999999E-2</v>
      </c>
      <c r="DX789">
        <v>0</v>
      </c>
      <c r="DY789">
        <v>24748.538670000002</v>
      </c>
      <c r="DZ789">
        <v>139.67155</v>
      </c>
      <c r="EA789">
        <v>79.212819999999994</v>
      </c>
      <c r="EB789">
        <v>5.15855</v>
      </c>
      <c r="EC789">
        <v>0</v>
      </c>
      <c r="ED789">
        <v>21.570170000000001</v>
      </c>
      <c r="EE789">
        <v>0.41267999999999999</v>
      </c>
      <c r="EF789">
        <v>538.95681999999999</v>
      </c>
      <c r="EG789">
        <v>29.713259999999998</v>
      </c>
      <c r="EH789">
        <v>0</v>
      </c>
      <c r="EI789">
        <v>785.49264000000005</v>
      </c>
      <c r="EJ789">
        <v>0</v>
      </c>
      <c r="EK789">
        <v>90.258914340000004</v>
      </c>
      <c r="EL789">
        <v>1.1677E-2</v>
      </c>
      <c r="EM789">
        <v>0</v>
      </c>
      <c r="EN789">
        <v>0</v>
      </c>
      <c r="EO789">
        <v>0</v>
      </c>
      <c r="EP789">
        <v>0</v>
      </c>
      <c r="EQ789">
        <v>0</v>
      </c>
      <c r="ER789">
        <v>0</v>
      </c>
      <c r="ES789">
        <v>0</v>
      </c>
      <c r="ET789">
        <v>0</v>
      </c>
      <c r="EU789">
        <v>0</v>
      </c>
      <c r="EV789">
        <v>0</v>
      </c>
      <c r="EW789">
        <v>322.3375484</v>
      </c>
      <c r="EX789">
        <v>4.2392700999999998E-2</v>
      </c>
      <c r="EY789">
        <v>0</v>
      </c>
      <c r="EZ789">
        <v>0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0</v>
      </c>
      <c r="FG789">
        <v>0</v>
      </c>
      <c r="FH789">
        <v>1.89611</v>
      </c>
      <c r="FI789" t="s">
        <v>113</v>
      </c>
      <c r="FJ789" t="s">
        <v>113</v>
      </c>
      <c r="FK789" s="9">
        <v>24972.581596</v>
      </c>
      <c r="FL789" t="s">
        <v>113</v>
      </c>
      <c r="FM789" t="s">
        <v>113</v>
      </c>
    </row>
    <row r="790" spans="116:169">
      <c r="DL790">
        <v>0</v>
      </c>
      <c r="DM790">
        <v>1.83203</v>
      </c>
      <c r="DN790">
        <v>1.0619999999999999E-2</v>
      </c>
      <c r="DO790">
        <v>9.7000000000000003E-3</v>
      </c>
      <c r="DP790">
        <v>5.7499999999999999E-3</v>
      </c>
      <c r="DQ790">
        <v>2.5999999999999998E-4</v>
      </c>
      <c r="DR790">
        <v>1.6000000000000001E-3</v>
      </c>
      <c r="DS790">
        <v>6.4000000000000005E-4</v>
      </c>
      <c r="DT790">
        <v>3.551E-2</v>
      </c>
      <c r="DU790">
        <v>3.8700000000000002E-3</v>
      </c>
      <c r="DV790">
        <v>3.0000000000000001E-5</v>
      </c>
      <c r="DW790">
        <v>9.9989999999999996E-2</v>
      </c>
      <c r="DX790">
        <v>0</v>
      </c>
      <c r="DY790">
        <v>24038.570449999999</v>
      </c>
      <c r="DZ790">
        <v>139.85898</v>
      </c>
      <c r="EA790">
        <v>128.20230000000001</v>
      </c>
      <c r="EB790">
        <v>76.180639999999997</v>
      </c>
      <c r="EC790">
        <v>3.4440400000000002</v>
      </c>
      <c r="ED790">
        <v>21.03708</v>
      </c>
      <c r="EE790">
        <v>8.4367400000000004</v>
      </c>
      <c r="EF790">
        <v>467.68745999999999</v>
      </c>
      <c r="EG790">
        <v>51.283430000000003</v>
      </c>
      <c r="EH790">
        <v>0.41267999999999999</v>
      </c>
      <c r="EI790">
        <v>1324.44946</v>
      </c>
      <c r="EJ790">
        <v>0</v>
      </c>
      <c r="EK790">
        <v>89.113824339999994</v>
      </c>
      <c r="EL790">
        <v>3.7776724999999997E-2</v>
      </c>
      <c r="EM790">
        <v>1.2308828000000001E-2</v>
      </c>
      <c r="EN790">
        <v>0</v>
      </c>
      <c r="EO790">
        <v>0</v>
      </c>
      <c r="EP790">
        <v>0</v>
      </c>
      <c r="EQ790">
        <v>0</v>
      </c>
      <c r="ER790">
        <v>0</v>
      </c>
      <c r="ES790">
        <v>0</v>
      </c>
      <c r="ET790">
        <v>0</v>
      </c>
      <c r="EU790">
        <v>0</v>
      </c>
      <c r="EV790">
        <v>0</v>
      </c>
      <c r="EW790">
        <v>313.0346816</v>
      </c>
      <c r="EX790">
        <v>0.13563719699999999</v>
      </c>
      <c r="EY790">
        <v>4.4686517000000002E-2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1.858363</v>
      </c>
      <c r="FI790" t="s">
        <v>113</v>
      </c>
      <c r="FJ790" t="s">
        <v>113</v>
      </c>
      <c r="FK790" s="9">
        <v>24386.256409000001</v>
      </c>
      <c r="FL790" t="s">
        <v>113</v>
      </c>
      <c r="FM790" t="s">
        <v>113</v>
      </c>
    </row>
    <row r="791" spans="116:169">
      <c r="DL791">
        <v>0</v>
      </c>
      <c r="DM791">
        <v>1.7820499999999999</v>
      </c>
      <c r="DN791">
        <v>1.0789999999999999E-2</v>
      </c>
      <c r="DO791">
        <v>1.291E-2</v>
      </c>
      <c r="DP791">
        <v>9.8200000000000006E-3</v>
      </c>
      <c r="DQ791">
        <v>2.7999999999999998E-4</v>
      </c>
      <c r="DR791">
        <v>0</v>
      </c>
      <c r="DS791">
        <v>5.7999999999999996E-3</v>
      </c>
      <c r="DT791">
        <v>3.6720000000000003E-2</v>
      </c>
      <c r="DU791">
        <v>5.47E-3</v>
      </c>
      <c r="DV791">
        <v>6.7000000000000002E-4</v>
      </c>
      <c r="DW791">
        <v>0.13550000000000001</v>
      </c>
      <c r="DX791">
        <v>0</v>
      </c>
      <c r="DY791">
        <v>23295.03861</v>
      </c>
      <c r="DZ791">
        <v>141.53572</v>
      </c>
      <c r="EA791">
        <v>169.87397999999999</v>
      </c>
      <c r="EB791">
        <v>129.69739000000001</v>
      </c>
      <c r="EC791">
        <v>3.6804999999999999</v>
      </c>
      <c r="ED791">
        <v>0</v>
      </c>
      <c r="EE791">
        <v>76.749380000000002</v>
      </c>
      <c r="EF791">
        <v>481.77798999999999</v>
      </c>
      <c r="EG791">
        <v>72.320499999999996</v>
      </c>
      <c r="EH791">
        <v>8.8494200000000003</v>
      </c>
      <c r="EI791">
        <v>1792.1369199999999</v>
      </c>
      <c r="EJ791">
        <v>0</v>
      </c>
      <c r="EK791">
        <v>87.809258139999997</v>
      </c>
      <c r="EL791">
        <v>5.5124803E-2</v>
      </c>
      <c r="EM791">
        <v>1.3692454999999999E-2</v>
      </c>
      <c r="EN791">
        <v>2.4760655999999999E-2</v>
      </c>
      <c r="EO791">
        <v>0</v>
      </c>
      <c r="EP791">
        <v>0</v>
      </c>
      <c r="EQ791">
        <v>0</v>
      </c>
      <c r="ER791">
        <v>0</v>
      </c>
      <c r="ES791">
        <v>0</v>
      </c>
      <c r="ET791">
        <v>0</v>
      </c>
      <c r="EU791">
        <v>0</v>
      </c>
      <c r="EV791">
        <v>0</v>
      </c>
      <c r="EW791">
        <v>303.38360610000001</v>
      </c>
      <c r="EX791">
        <v>0.195238413</v>
      </c>
      <c r="EY791">
        <v>4.8898349000000001E-2</v>
      </c>
      <c r="EZ791">
        <v>8.9892184999999999E-2</v>
      </c>
      <c r="FA791">
        <v>0</v>
      </c>
      <c r="FB791">
        <v>0</v>
      </c>
      <c r="FC791">
        <v>0</v>
      </c>
      <c r="FD791">
        <v>0</v>
      </c>
      <c r="FE791">
        <v>0</v>
      </c>
      <c r="FF791">
        <v>0</v>
      </c>
      <c r="FG791">
        <v>0</v>
      </c>
      <c r="FH791">
        <v>1.815849</v>
      </c>
      <c r="FI791" t="s">
        <v>113</v>
      </c>
      <c r="FJ791" t="s">
        <v>113</v>
      </c>
      <c r="FK791" s="9">
        <v>23739.826197999999</v>
      </c>
      <c r="FL791" t="s">
        <v>113</v>
      </c>
      <c r="FM791" t="s">
        <v>113</v>
      </c>
    </row>
    <row r="792" spans="116:169">
      <c r="DL792">
        <v>0</v>
      </c>
      <c r="DM792">
        <v>1.7373000000000001</v>
      </c>
      <c r="DN792">
        <v>1.427E-2</v>
      </c>
      <c r="DO792">
        <v>1.03E-2</v>
      </c>
      <c r="DP792">
        <v>1.1639999999999999E-2</v>
      </c>
      <c r="DQ792">
        <v>2.9E-4</v>
      </c>
      <c r="DR792">
        <v>7.5000000000000002E-4</v>
      </c>
      <c r="DS792">
        <v>9.6900000000000007E-3</v>
      </c>
      <c r="DT792">
        <v>3.1609999999999999E-2</v>
      </c>
      <c r="DU792">
        <v>5.47E-3</v>
      </c>
      <c r="DV792">
        <v>6.4700000000000001E-3</v>
      </c>
      <c r="DW792">
        <v>0.17222000000000001</v>
      </c>
      <c r="DX792">
        <v>0</v>
      </c>
      <c r="DY792">
        <v>22623.43116</v>
      </c>
      <c r="DZ792">
        <v>186.50344999999999</v>
      </c>
      <c r="EA792">
        <v>135.06843000000001</v>
      </c>
      <c r="EB792">
        <v>153.09502000000001</v>
      </c>
      <c r="EC792">
        <v>3.8510399999999998</v>
      </c>
      <c r="ED792">
        <v>9.7808600000000006</v>
      </c>
      <c r="EE792">
        <v>127.90178</v>
      </c>
      <c r="EF792">
        <v>413.24205999999998</v>
      </c>
      <c r="EG792">
        <v>72.320499999999996</v>
      </c>
      <c r="EH792">
        <v>85.59881</v>
      </c>
      <c r="EI792">
        <v>2273.91491</v>
      </c>
      <c r="EJ792">
        <v>0</v>
      </c>
      <c r="EK792">
        <v>86.820236120000004</v>
      </c>
      <c r="EL792">
        <v>7.3514227000000001E-2</v>
      </c>
      <c r="EM792">
        <v>5.4194754999999997E-2</v>
      </c>
      <c r="EN792">
        <v>4.446551E-3</v>
      </c>
      <c r="EO792">
        <v>0</v>
      </c>
      <c r="EP792">
        <v>0</v>
      </c>
      <c r="EQ792">
        <v>0</v>
      </c>
      <c r="ER792">
        <v>0</v>
      </c>
      <c r="ES792">
        <v>0</v>
      </c>
      <c r="ET792">
        <v>0</v>
      </c>
      <c r="EU792">
        <v>0</v>
      </c>
      <c r="EV792">
        <v>0</v>
      </c>
      <c r="EW792">
        <v>295.02633539999999</v>
      </c>
      <c r="EX792">
        <v>0.255063963</v>
      </c>
      <c r="EY792">
        <v>0.19088972700000001</v>
      </c>
      <c r="EZ792">
        <v>1.5879474000000001E-2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0</v>
      </c>
      <c r="FH792">
        <v>1.773798</v>
      </c>
      <c r="FI792" t="s">
        <v>113</v>
      </c>
      <c r="FJ792" t="s">
        <v>113</v>
      </c>
      <c r="FK792" s="9">
        <v>23101.949100999998</v>
      </c>
      <c r="FL792" t="s">
        <v>113</v>
      </c>
      <c r="FM792" t="s">
        <v>113</v>
      </c>
    </row>
    <row r="793" spans="116:169">
      <c r="DL793">
        <v>0</v>
      </c>
      <c r="DM793">
        <v>1.6927000000000001</v>
      </c>
      <c r="DN793">
        <v>1.5869999999999999E-2</v>
      </c>
      <c r="DO793">
        <v>1.265E-2</v>
      </c>
      <c r="DP793">
        <v>9.4999999999999998E-3</v>
      </c>
      <c r="DQ793">
        <v>2.9999999999999997E-4</v>
      </c>
      <c r="DR793">
        <v>7.1000000000000002E-4</v>
      </c>
      <c r="DS793">
        <v>1.1299999999999999E-2</v>
      </c>
      <c r="DT793">
        <v>3.0759999999999999E-2</v>
      </c>
      <c r="DU793">
        <v>6.2100000000000002E-3</v>
      </c>
      <c r="DV793">
        <v>1.6160000000000001E-2</v>
      </c>
      <c r="DW793">
        <v>0.20383000000000001</v>
      </c>
      <c r="DX793">
        <v>0</v>
      </c>
      <c r="DY793">
        <v>21957.10946</v>
      </c>
      <c r="DZ793">
        <v>206.61667</v>
      </c>
      <c r="EA793">
        <v>165.25396000000001</v>
      </c>
      <c r="EB793">
        <v>124.53624000000001</v>
      </c>
      <c r="EC793">
        <v>4.0048500000000002</v>
      </c>
      <c r="ED793">
        <v>9.2441999999999993</v>
      </c>
      <c r="EE793">
        <v>148.71181000000001</v>
      </c>
      <c r="EF793">
        <v>400.60570000000001</v>
      </c>
      <c r="EG793">
        <v>82.101370000000003</v>
      </c>
      <c r="EH793">
        <v>213.50058000000001</v>
      </c>
      <c r="EI793">
        <v>2687.15697</v>
      </c>
      <c r="EJ793">
        <v>0</v>
      </c>
      <c r="EK793">
        <v>85.718997639999998</v>
      </c>
      <c r="EL793">
        <v>9.1055663999999994E-2</v>
      </c>
      <c r="EM793">
        <v>5.0814384999999997E-2</v>
      </c>
      <c r="EN793">
        <v>5.3347610000000004E-3</v>
      </c>
      <c r="EO793">
        <v>0</v>
      </c>
      <c r="EP793">
        <v>0</v>
      </c>
      <c r="EQ793">
        <v>0</v>
      </c>
      <c r="ER793">
        <v>0</v>
      </c>
      <c r="ES793">
        <v>0</v>
      </c>
      <c r="ET793">
        <v>0</v>
      </c>
      <c r="EU793">
        <v>0</v>
      </c>
      <c r="EV793">
        <v>0</v>
      </c>
      <c r="EW793">
        <v>286.4618122</v>
      </c>
      <c r="EX793">
        <v>0.31056043</v>
      </c>
      <c r="EY793">
        <v>0.17617701299999999</v>
      </c>
      <c r="EZ793">
        <v>1.8739374E-2</v>
      </c>
      <c r="FA793">
        <v>0</v>
      </c>
      <c r="FB793">
        <v>0</v>
      </c>
      <c r="FC793">
        <v>0</v>
      </c>
      <c r="FD793">
        <v>0</v>
      </c>
      <c r="FE793">
        <v>0</v>
      </c>
      <c r="FF793">
        <v>0</v>
      </c>
      <c r="FG793">
        <v>0</v>
      </c>
      <c r="FH793">
        <v>1.7310209999999999</v>
      </c>
      <c r="FI793" t="s">
        <v>113</v>
      </c>
      <c r="FJ793" t="s">
        <v>113</v>
      </c>
      <c r="FK793" s="9">
        <v>22457.521187999999</v>
      </c>
      <c r="FL793" t="s">
        <v>113</v>
      </c>
      <c r="FM793" t="s">
        <v>113</v>
      </c>
    </row>
    <row r="794" spans="116:169">
      <c r="DL794">
        <v>0</v>
      </c>
      <c r="DM794">
        <v>1.64869</v>
      </c>
      <c r="DN794">
        <v>1.66E-2</v>
      </c>
      <c r="DO794">
        <v>1.3849999999999999E-2</v>
      </c>
      <c r="DP794">
        <v>1.154E-2</v>
      </c>
      <c r="DQ794">
        <v>2.7999999999999998E-4</v>
      </c>
      <c r="DR794">
        <v>7.1000000000000002E-4</v>
      </c>
      <c r="DS794">
        <v>9.3900000000000008E-3</v>
      </c>
      <c r="DT794">
        <v>2.9960000000000001E-2</v>
      </c>
      <c r="DU794">
        <v>6.9199999999999999E-3</v>
      </c>
      <c r="DV794">
        <v>2.7459999999999998E-2</v>
      </c>
      <c r="DW794">
        <v>0.23458999999999999</v>
      </c>
      <c r="DX794">
        <v>0</v>
      </c>
      <c r="DY794">
        <v>21301.77462</v>
      </c>
      <c r="DZ794">
        <v>215.29766000000001</v>
      </c>
      <c r="EA794">
        <v>180.32971000000001</v>
      </c>
      <c r="EB794">
        <v>150.68770000000001</v>
      </c>
      <c r="EC794">
        <v>3.7154799999999999</v>
      </c>
      <c r="ED794">
        <v>9.2497600000000002</v>
      </c>
      <c r="EE794">
        <v>123.08301</v>
      </c>
      <c r="EF794">
        <v>388.62975999999998</v>
      </c>
      <c r="EG794">
        <v>91.345569999999995</v>
      </c>
      <c r="EH794">
        <v>362.21239000000003</v>
      </c>
      <c r="EI794">
        <v>3087.7626799999998</v>
      </c>
      <c r="EJ794">
        <v>0</v>
      </c>
      <c r="EK794">
        <v>84.596119290000004</v>
      </c>
      <c r="EL794">
        <v>9.8709018999999995E-2</v>
      </c>
      <c r="EM794">
        <v>5.4252982999999998E-2</v>
      </c>
      <c r="EN794">
        <v>4.4120840000000001E-3</v>
      </c>
      <c r="EO794">
        <v>0</v>
      </c>
      <c r="EP794">
        <v>0</v>
      </c>
      <c r="EQ794">
        <v>0</v>
      </c>
      <c r="ER794">
        <v>0</v>
      </c>
      <c r="ES794">
        <v>0</v>
      </c>
      <c r="ET794">
        <v>0</v>
      </c>
      <c r="EU794">
        <v>0</v>
      </c>
      <c r="EV794">
        <v>0</v>
      </c>
      <c r="EW794">
        <v>278.01064020000001</v>
      </c>
      <c r="EX794">
        <v>0.33089626300000002</v>
      </c>
      <c r="EY794">
        <v>0.18485116800000001</v>
      </c>
      <c r="EZ794">
        <v>1.5243504E-2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0</v>
      </c>
      <c r="FG794">
        <v>0</v>
      </c>
      <c r="FH794">
        <v>1.690957</v>
      </c>
      <c r="FI794" t="s">
        <v>113</v>
      </c>
      <c r="FJ794" t="s">
        <v>113</v>
      </c>
      <c r="FK794" s="9">
        <v>21851.80517</v>
      </c>
      <c r="FL794" t="s">
        <v>113</v>
      </c>
      <c r="FM794" t="s">
        <v>113</v>
      </c>
    </row>
    <row r="795" spans="116:169">
      <c r="DL795">
        <v>0</v>
      </c>
      <c r="DM795">
        <v>1.6158600000000001</v>
      </c>
      <c r="DN795">
        <v>1.257E-2</v>
      </c>
      <c r="DO795">
        <v>1.281E-2</v>
      </c>
      <c r="DP795">
        <v>1.3480000000000001E-2</v>
      </c>
      <c r="DQ795">
        <v>5.5000000000000003E-4</v>
      </c>
      <c r="DR795">
        <v>2.7E-4</v>
      </c>
      <c r="DS795">
        <v>1.099E-2</v>
      </c>
      <c r="DT795">
        <v>2.443E-2</v>
      </c>
      <c r="DU795">
        <v>7.6400000000000001E-3</v>
      </c>
      <c r="DV795">
        <v>3.6850000000000001E-2</v>
      </c>
      <c r="DW795">
        <v>0.26455000000000001</v>
      </c>
      <c r="DX795">
        <v>0</v>
      </c>
      <c r="DY795">
        <v>20793.942709999999</v>
      </c>
      <c r="DZ795">
        <v>162.34755999999999</v>
      </c>
      <c r="EA795">
        <v>166.20014</v>
      </c>
      <c r="EB795">
        <v>175.35244</v>
      </c>
      <c r="EC795">
        <v>7.1370699999999996</v>
      </c>
      <c r="ED795">
        <v>3.5260899999999999</v>
      </c>
      <c r="EE795">
        <v>143.49931000000001</v>
      </c>
      <c r="EF795">
        <v>315.61281000000002</v>
      </c>
      <c r="EG795">
        <v>100.59533</v>
      </c>
      <c r="EH795">
        <v>485.29539999999997</v>
      </c>
      <c r="EI795">
        <v>3476.3924299999999</v>
      </c>
      <c r="EJ795">
        <v>0</v>
      </c>
      <c r="EK795">
        <v>84.029643410000006</v>
      </c>
      <c r="EL795">
        <v>0.114751641</v>
      </c>
      <c r="EM795">
        <v>1.4682311999999999E-2</v>
      </c>
      <c r="EN795">
        <v>2.7965370999999999E-2</v>
      </c>
      <c r="EO795">
        <v>0</v>
      </c>
      <c r="EP795">
        <v>0</v>
      </c>
      <c r="EQ795">
        <v>0</v>
      </c>
      <c r="ER795">
        <v>0</v>
      </c>
      <c r="ES795">
        <v>0</v>
      </c>
      <c r="ET795">
        <v>0</v>
      </c>
      <c r="EU795">
        <v>0</v>
      </c>
      <c r="EV795">
        <v>0</v>
      </c>
      <c r="EW795">
        <v>271.54170370000003</v>
      </c>
      <c r="EX795">
        <v>0.38087123699999997</v>
      </c>
      <c r="EY795">
        <v>4.9063226000000001E-2</v>
      </c>
      <c r="EZ795">
        <v>9.5024511000000006E-2</v>
      </c>
      <c r="FA795">
        <v>0</v>
      </c>
      <c r="FB795">
        <v>0</v>
      </c>
      <c r="FC795">
        <v>0</v>
      </c>
      <c r="FD795">
        <v>0</v>
      </c>
      <c r="FE795">
        <v>0</v>
      </c>
      <c r="FF795">
        <v>0</v>
      </c>
      <c r="FG795">
        <v>0</v>
      </c>
      <c r="FH795">
        <v>1.655267</v>
      </c>
      <c r="FI795" t="s">
        <v>113</v>
      </c>
      <c r="FJ795" t="s">
        <v>113</v>
      </c>
      <c r="FK795" s="9">
        <v>21304.979914</v>
      </c>
      <c r="FL795" t="s">
        <v>113</v>
      </c>
      <c r="FM795" t="s">
        <v>113</v>
      </c>
    </row>
    <row r="796" spans="116:169">
      <c r="DL796">
        <v>0</v>
      </c>
      <c r="DM796">
        <v>1.5809899999999999</v>
      </c>
      <c r="DN796">
        <v>1.443E-2</v>
      </c>
      <c r="DO796">
        <v>9.8399999999999998E-3</v>
      </c>
      <c r="DP796">
        <v>1.2500000000000001E-2</v>
      </c>
      <c r="DQ796">
        <v>5.5000000000000003E-4</v>
      </c>
      <c r="DR796">
        <v>2.7E-4</v>
      </c>
      <c r="DS796">
        <v>1.2789999999999999E-2</v>
      </c>
      <c r="DT796">
        <v>2.3900000000000001E-2</v>
      </c>
      <c r="DU796">
        <v>7.9100000000000004E-3</v>
      </c>
      <c r="DV796">
        <v>4.7840000000000001E-2</v>
      </c>
      <c r="DW796">
        <v>0.28898000000000001</v>
      </c>
      <c r="DX796">
        <v>0</v>
      </c>
      <c r="DY796">
        <v>20262.175090000001</v>
      </c>
      <c r="DZ796">
        <v>185.71014</v>
      </c>
      <c r="EA796">
        <v>127.12381000000001</v>
      </c>
      <c r="EB796">
        <v>162.02064999999999</v>
      </c>
      <c r="EC796">
        <v>7.0844100000000001</v>
      </c>
      <c r="ED796">
        <v>3.4371999999999998</v>
      </c>
      <c r="EE796">
        <v>166.41756000000001</v>
      </c>
      <c r="EF796">
        <v>307.55279999999999</v>
      </c>
      <c r="EG796">
        <v>104.12142</v>
      </c>
      <c r="EH796">
        <v>628.79470000000003</v>
      </c>
      <c r="EI796">
        <v>3792.0052500000002</v>
      </c>
      <c r="EJ796">
        <v>0</v>
      </c>
      <c r="EK796">
        <v>83.276049009999994</v>
      </c>
      <c r="EL796">
        <v>0.13535876199999999</v>
      </c>
      <c r="EM796">
        <v>1.375616E-2</v>
      </c>
      <c r="EN796">
        <v>3.3090254E-2</v>
      </c>
      <c r="EO796">
        <v>0</v>
      </c>
      <c r="EP796">
        <v>0</v>
      </c>
      <c r="EQ796">
        <v>0</v>
      </c>
      <c r="ER796">
        <v>0</v>
      </c>
      <c r="ES796">
        <v>0</v>
      </c>
      <c r="ET796">
        <v>0</v>
      </c>
      <c r="EU796">
        <v>0</v>
      </c>
      <c r="EV796">
        <v>0</v>
      </c>
      <c r="EW796">
        <v>264.5988274</v>
      </c>
      <c r="EX796">
        <v>0.443901031</v>
      </c>
      <c r="EY796">
        <v>4.5204059999999997E-2</v>
      </c>
      <c r="EZ796">
        <v>0.110576222</v>
      </c>
      <c r="FA796">
        <v>0</v>
      </c>
      <c r="FB796">
        <v>0</v>
      </c>
      <c r="FC796">
        <v>0</v>
      </c>
      <c r="FD796">
        <v>0</v>
      </c>
      <c r="FE796">
        <v>0</v>
      </c>
      <c r="FF796">
        <v>0</v>
      </c>
      <c r="FG796">
        <v>0</v>
      </c>
      <c r="FH796">
        <v>1.6183069999999999</v>
      </c>
      <c r="FI796" t="s">
        <v>113</v>
      </c>
      <c r="FJ796" t="s">
        <v>113</v>
      </c>
      <c r="FK796" s="9">
        <v>20744.114096000001</v>
      </c>
      <c r="FL796" t="s">
        <v>113</v>
      </c>
      <c r="FM796" t="s">
        <v>113</v>
      </c>
    </row>
    <row r="797" spans="116:169">
      <c r="DL797">
        <v>0</v>
      </c>
      <c r="DM797">
        <v>1.5507299999999999</v>
      </c>
      <c r="DN797">
        <v>1.059E-2</v>
      </c>
      <c r="DO797">
        <v>1.1129999999999999E-2</v>
      </c>
      <c r="DP797">
        <v>9.92E-3</v>
      </c>
      <c r="DQ797">
        <v>4.4999999999999999E-4</v>
      </c>
      <c r="DR797">
        <v>2.5999999999999998E-4</v>
      </c>
      <c r="DS797">
        <v>1.175E-2</v>
      </c>
      <c r="DT797">
        <v>2.3460000000000002E-2</v>
      </c>
      <c r="DU797">
        <v>8.1799999999999998E-3</v>
      </c>
      <c r="DV797">
        <v>6.0639999999999999E-2</v>
      </c>
      <c r="DW797">
        <v>0.31287999999999999</v>
      </c>
      <c r="DX797">
        <v>0</v>
      </c>
      <c r="DY797">
        <v>19791.825779999999</v>
      </c>
      <c r="DZ797">
        <v>135.77154999999999</v>
      </c>
      <c r="EA797">
        <v>143.23919000000001</v>
      </c>
      <c r="EB797">
        <v>128.11686</v>
      </c>
      <c r="EC797">
        <v>5.8061999999999996</v>
      </c>
      <c r="ED797">
        <v>3.3572600000000001</v>
      </c>
      <c r="EE797">
        <v>152.35104999999999</v>
      </c>
      <c r="EF797">
        <v>300.72300999999999</v>
      </c>
      <c r="EG797">
        <v>107.55862</v>
      </c>
      <c r="EH797">
        <v>795.21226999999999</v>
      </c>
      <c r="EI797">
        <v>4099.5580499999996</v>
      </c>
      <c r="EJ797">
        <v>0</v>
      </c>
      <c r="EK797">
        <v>82.741023780000006</v>
      </c>
      <c r="EL797">
        <v>0.14037876299999999</v>
      </c>
      <c r="EM797">
        <v>1.0701094E-2</v>
      </c>
      <c r="EN797">
        <v>3.1081614E-2</v>
      </c>
      <c r="EO797">
        <v>0</v>
      </c>
      <c r="EP797">
        <v>0</v>
      </c>
      <c r="EQ797">
        <v>0</v>
      </c>
      <c r="ER797">
        <v>0</v>
      </c>
      <c r="ES797">
        <v>0</v>
      </c>
      <c r="ET797">
        <v>0</v>
      </c>
      <c r="EU797">
        <v>0</v>
      </c>
      <c r="EV797">
        <v>0</v>
      </c>
      <c r="EW797">
        <v>258.4752656</v>
      </c>
      <c r="EX797">
        <v>0.45238384599999998</v>
      </c>
      <c r="EY797">
        <v>3.4577881999999997E-2</v>
      </c>
      <c r="EZ797">
        <v>0.10213715900000001</v>
      </c>
      <c r="FA797">
        <v>0</v>
      </c>
      <c r="FB797">
        <v>0</v>
      </c>
      <c r="FC797">
        <v>0</v>
      </c>
      <c r="FD797">
        <v>0</v>
      </c>
      <c r="FE797">
        <v>0</v>
      </c>
      <c r="FF797">
        <v>0</v>
      </c>
      <c r="FG797">
        <v>0</v>
      </c>
      <c r="FH797">
        <v>1.5828279999999999</v>
      </c>
      <c r="FI797" t="s">
        <v>113</v>
      </c>
      <c r="FJ797" t="s">
        <v>113</v>
      </c>
      <c r="FK797" s="9">
        <v>20204.759582999999</v>
      </c>
      <c r="FL797" t="s">
        <v>113</v>
      </c>
      <c r="FM797" t="s">
        <v>113</v>
      </c>
    </row>
    <row r="798" spans="116:169">
      <c r="DL798">
        <v>0</v>
      </c>
      <c r="DM798">
        <v>1.5158</v>
      </c>
      <c r="DN798">
        <v>1.251E-2</v>
      </c>
      <c r="DO798">
        <v>1.0359999999999999E-2</v>
      </c>
      <c r="DP798">
        <v>1.056E-2</v>
      </c>
      <c r="DQ798">
        <v>2.9E-4</v>
      </c>
      <c r="DR798">
        <v>3.6999999999999999E-4</v>
      </c>
      <c r="DS798">
        <v>9.8300000000000002E-3</v>
      </c>
      <c r="DT798">
        <v>2.3099999999999999E-2</v>
      </c>
      <c r="DU798">
        <v>8.4399999999999996E-3</v>
      </c>
      <c r="DV798">
        <v>7.2389999999999996E-2</v>
      </c>
      <c r="DW798">
        <v>0.33634999999999998</v>
      </c>
      <c r="DX798">
        <v>0</v>
      </c>
      <c r="DY798">
        <v>19264.39431</v>
      </c>
      <c r="DZ798">
        <v>159.67828</v>
      </c>
      <c r="EA798">
        <v>132.67862</v>
      </c>
      <c r="EB798">
        <v>135.80287000000001</v>
      </c>
      <c r="EC798">
        <v>3.7798699999999998</v>
      </c>
      <c r="ED798">
        <v>4.7138900000000001</v>
      </c>
      <c r="EE798">
        <v>126.90823</v>
      </c>
      <c r="EF798">
        <v>294.83481999999998</v>
      </c>
      <c r="EG798">
        <v>110.91588</v>
      </c>
      <c r="EH798">
        <v>947.56331999999998</v>
      </c>
      <c r="EI798">
        <v>4400.28107</v>
      </c>
      <c r="EJ798">
        <v>0</v>
      </c>
      <c r="EK798">
        <v>81.872411749999998</v>
      </c>
      <c r="EL798">
        <v>4.8281837000000001E-2</v>
      </c>
      <c r="EM798">
        <v>2.3646013E-2</v>
      </c>
      <c r="EN798">
        <v>2.4343073E-2</v>
      </c>
      <c r="EO798">
        <v>0</v>
      </c>
      <c r="EP798">
        <v>0</v>
      </c>
      <c r="EQ798">
        <v>0</v>
      </c>
      <c r="ER798">
        <v>0</v>
      </c>
      <c r="ES798">
        <v>0</v>
      </c>
      <c r="ET798">
        <v>0</v>
      </c>
      <c r="EU798">
        <v>0</v>
      </c>
      <c r="EV798">
        <v>0</v>
      </c>
      <c r="EW798">
        <v>251.4399411</v>
      </c>
      <c r="EX798">
        <v>0.15232939100000001</v>
      </c>
      <c r="EY798">
        <v>7.5290524999999997E-2</v>
      </c>
      <c r="EZ798">
        <v>7.8658487999999999E-2</v>
      </c>
      <c r="FA798">
        <v>0</v>
      </c>
      <c r="FB798">
        <v>0</v>
      </c>
      <c r="FC798">
        <v>0</v>
      </c>
      <c r="FD798">
        <v>0</v>
      </c>
      <c r="FE798">
        <v>0</v>
      </c>
      <c r="FF798">
        <v>0</v>
      </c>
      <c r="FG798">
        <v>0</v>
      </c>
      <c r="FH798">
        <v>1.549525</v>
      </c>
      <c r="FI798" t="s">
        <v>113</v>
      </c>
      <c r="FJ798" t="s">
        <v>113</v>
      </c>
      <c r="FK798" s="9">
        <v>19696.333961</v>
      </c>
      <c r="FL798" t="s">
        <v>113</v>
      </c>
      <c r="FM798" t="s">
        <v>113</v>
      </c>
    </row>
    <row r="799" spans="116:169">
      <c r="DL799">
        <v>0</v>
      </c>
      <c r="DM799">
        <v>1.4803200000000001</v>
      </c>
      <c r="DN799">
        <v>1.363E-2</v>
      </c>
      <c r="DO799">
        <v>1.189E-2</v>
      </c>
      <c r="DP799">
        <v>9.9900000000000006E-3</v>
      </c>
      <c r="DQ799">
        <v>2.9E-4</v>
      </c>
      <c r="DR799">
        <v>3.6000000000000002E-4</v>
      </c>
      <c r="DS799">
        <v>1.043E-2</v>
      </c>
      <c r="DT799">
        <v>2.2610000000000002E-2</v>
      </c>
      <c r="DU799">
        <v>8.8100000000000001E-3</v>
      </c>
      <c r="DV799">
        <v>8.2220000000000001E-2</v>
      </c>
      <c r="DW799">
        <v>0.35944999999999999</v>
      </c>
      <c r="DX799">
        <v>0</v>
      </c>
      <c r="DY799">
        <v>18732.68734</v>
      </c>
      <c r="DZ799">
        <v>173.22166000000001</v>
      </c>
      <c r="EA799">
        <v>151.66306</v>
      </c>
      <c r="EB799">
        <v>127.94512</v>
      </c>
      <c r="EC799">
        <v>3.73428</v>
      </c>
      <c r="ED799">
        <v>4.5630300000000004</v>
      </c>
      <c r="EE799">
        <v>134.06829999999999</v>
      </c>
      <c r="EF799">
        <v>287.37461000000002</v>
      </c>
      <c r="EG799">
        <v>115.62976999999999</v>
      </c>
      <c r="EH799">
        <v>1074.47155</v>
      </c>
      <c r="EI799">
        <v>4695.11589</v>
      </c>
      <c r="EJ799">
        <v>0</v>
      </c>
      <c r="EK799">
        <v>80.978339099999999</v>
      </c>
      <c r="EL799">
        <v>4.8868654999999997E-2</v>
      </c>
      <c r="EM799">
        <v>2.3115480000000001E-2</v>
      </c>
      <c r="EN799">
        <v>2.6240434E-2</v>
      </c>
      <c r="EO799">
        <v>0</v>
      </c>
      <c r="EP799">
        <v>0</v>
      </c>
      <c r="EQ799">
        <v>0</v>
      </c>
      <c r="ER799">
        <v>0</v>
      </c>
      <c r="ES799">
        <v>0</v>
      </c>
      <c r="ET799">
        <v>0</v>
      </c>
      <c r="EU799">
        <v>0</v>
      </c>
      <c r="EV799">
        <v>0</v>
      </c>
      <c r="EW799">
        <v>244.4726982</v>
      </c>
      <c r="EX799">
        <v>0.151356293</v>
      </c>
      <c r="EY799">
        <v>7.2379927999999996E-2</v>
      </c>
      <c r="EZ799">
        <v>8.3368497E-2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0</v>
      </c>
      <c r="FG799">
        <v>0</v>
      </c>
      <c r="FH799">
        <v>1.516127</v>
      </c>
      <c r="FI799" t="s">
        <v>113</v>
      </c>
      <c r="FJ799" t="s">
        <v>113</v>
      </c>
      <c r="FK799" s="9">
        <v>19189.251461</v>
      </c>
      <c r="FL799" t="s">
        <v>113</v>
      </c>
      <c r="FM799" t="s">
        <v>113</v>
      </c>
    </row>
    <row r="800" spans="116:169">
      <c r="DL800">
        <v>0</v>
      </c>
      <c r="DM800">
        <v>1.4478899999999999</v>
      </c>
      <c r="DN800">
        <v>1.146E-2</v>
      </c>
      <c r="DO800">
        <v>1.2829999999999999E-2</v>
      </c>
      <c r="DP800">
        <v>1.133E-2</v>
      </c>
      <c r="DQ800">
        <v>3.2000000000000003E-4</v>
      </c>
      <c r="DR800">
        <v>3.6000000000000002E-4</v>
      </c>
      <c r="DS800">
        <v>9.8799999999999999E-3</v>
      </c>
      <c r="DT800">
        <v>2.206E-2</v>
      </c>
      <c r="DU800">
        <v>9.1599999999999997E-3</v>
      </c>
      <c r="DV800">
        <v>9.2649999999999996E-2</v>
      </c>
      <c r="DW800">
        <v>0.38206000000000001</v>
      </c>
      <c r="DX800">
        <v>0</v>
      </c>
      <c r="DY800">
        <v>18242.11995</v>
      </c>
      <c r="DZ800">
        <v>144.99005</v>
      </c>
      <c r="EA800">
        <v>162.93450000000001</v>
      </c>
      <c r="EB800">
        <v>144.47546</v>
      </c>
      <c r="EC800">
        <v>4.0446600000000004</v>
      </c>
      <c r="ED800">
        <v>4.6141800000000002</v>
      </c>
      <c r="EE800">
        <v>126.51394000000001</v>
      </c>
      <c r="EF800">
        <v>279.20877999999999</v>
      </c>
      <c r="EG800">
        <v>120.19280000000001</v>
      </c>
      <c r="EH800">
        <v>1208.5398499999999</v>
      </c>
      <c r="EI800">
        <v>4982.4904900000001</v>
      </c>
      <c r="EJ800">
        <v>0</v>
      </c>
      <c r="EK800">
        <v>80.246610009999998</v>
      </c>
      <c r="EL800">
        <v>5.2644320000000001E-2</v>
      </c>
      <c r="EM800">
        <v>2.5526798999999999E-2</v>
      </c>
      <c r="EN800">
        <v>2.5154394E-2</v>
      </c>
      <c r="EO800">
        <v>0</v>
      </c>
      <c r="EP800">
        <v>0</v>
      </c>
      <c r="EQ800">
        <v>0</v>
      </c>
      <c r="ER800">
        <v>0</v>
      </c>
      <c r="ES800">
        <v>0</v>
      </c>
      <c r="ET800">
        <v>0</v>
      </c>
      <c r="EU800">
        <v>0</v>
      </c>
      <c r="EV800">
        <v>0</v>
      </c>
      <c r="EW800">
        <v>238.13757269999999</v>
      </c>
      <c r="EX800">
        <v>0.16022388500000001</v>
      </c>
      <c r="EY800">
        <v>7.8555588999999995E-2</v>
      </c>
      <c r="EZ800">
        <v>7.8573441999999993E-2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0</v>
      </c>
      <c r="FH800">
        <v>1.483814</v>
      </c>
      <c r="FI800" t="s">
        <v>113</v>
      </c>
      <c r="FJ800" t="s">
        <v>113</v>
      </c>
      <c r="FK800" s="9">
        <v>18698.564624999999</v>
      </c>
      <c r="FL800" t="s">
        <v>113</v>
      </c>
      <c r="FM800" t="s">
        <v>113</v>
      </c>
    </row>
    <row r="801" spans="116:169">
      <c r="DL801">
        <v>0</v>
      </c>
      <c r="DM801">
        <v>1.4144600000000001</v>
      </c>
      <c r="DN801">
        <v>1.278E-2</v>
      </c>
      <c r="DO801">
        <v>1.1050000000000001E-2</v>
      </c>
      <c r="DP801">
        <v>1.2120000000000001E-2</v>
      </c>
      <c r="DQ801">
        <v>3.1E-4</v>
      </c>
      <c r="DR801">
        <v>3.6999999999999999E-4</v>
      </c>
      <c r="DS801">
        <v>1.119E-2</v>
      </c>
      <c r="DT801">
        <v>2.154E-2</v>
      </c>
      <c r="DU801">
        <v>9.5300000000000003E-3</v>
      </c>
      <c r="DV801">
        <v>0.10254000000000001</v>
      </c>
      <c r="DW801">
        <v>0.40411999999999998</v>
      </c>
      <c r="DX801">
        <v>0</v>
      </c>
      <c r="DY801">
        <v>17741.807229999999</v>
      </c>
      <c r="DZ801">
        <v>161.05139</v>
      </c>
      <c r="EA801">
        <v>139.70490000000001</v>
      </c>
      <c r="EB801">
        <v>153.87853000000001</v>
      </c>
      <c r="EC801">
        <v>3.9718599999999999</v>
      </c>
      <c r="ED801">
        <v>4.6734299999999998</v>
      </c>
      <c r="EE801">
        <v>142.57944000000001</v>
      </c>
      <c r="EF801">
        <v>271.37195000000003</v>
      </c>
      <c r="EG801">
        <v>124.80698</v>
      </c>
      <c r="EH801">
        <v>1335.0537899999999</v>
      </c>
      <c r="EI801">
        <v>5261.6992700000001</v>
      </c>
      <c r="EJ801">
        <v>0</v>
      </c>
      <c r="EK801">
        <v>79.416261129999995</v>
      </c>
      <c r="EL801">
        <v>5.2478402E-2</v>
      </c>
      <c r="EM801">
        <v>2.8248478E-2</v>
      </c>
      <c r="EN801">
        <v>2.8889178000000001E-2</v>
      </c>
      <c r="EO801">
        <v>0</v>
      </c>
      <c r="EP801">
        <v>0</v>
      </c>
      <c r="EQ801">
        <v>0</v>
      </c>
      <c r="ER801">
        <v>0</v>
      </c>
      <c r="ES801">
        <v>0</v>
      </c>
      <c r="ET801">
        <v>0</v>
      </c>
      <c r="EU801">
        <v>0</v>
      </c>
      <c r="EV801">
        <v>0</v>
      </c>
      <c r="EW801">
        <v>231.6423829</v>
      </c>
      <c r="EX801">
        <v>0.15715802200000001</v>
      </c>
      <c r="EY801">
        <v>8.5464136999999996E-2</v>
      </c>
      <c r="EZ801">
        <v>8.8715115999999997E-2</v>
      </c>
      <c r="FA801">
        <v>0</v>
      </c>
      <c r="FB801">
        <v>0</v>
      </c>
      <c r="FC801">
        <v>0</v>
      </c>
      <c r="FD801">
        <v>0</v>
      </c>
      <c r="FE801">
        <v>0</v>
      </c>
      <c r="FF801">
        <v>0</v>
      </c>
      <c r="FG801">
        <v>0</v>
      </c>
      <c r="FH801">
        <v>1.45072</v>
      </c>
      <c r="FI801" t="s">
        <v>113</v>
      </c>
      <c r="FJ801" t="s">
        <v>113</v>
      </c>
      <c r="FK801" s="9">
        <v>18200.413923</v>
      </c>
      <c r="FL801" t="s">
        <v>113</v>
      </c>
      <c r="FM801" t="s">
        <v>113</v>
      </c>
    </row>
    <row r="802" spans="116:169">
      <c r="DL802">
        <v>0</v>
      </c>
      <c r="DM802">
        <v>1.3816900000000001</v>
      </c>
      <c r="DN802">
        <v>1.2749999999999999E-2</v>
      </c>
      <c r="DO802">
        <v>1.206E-2</v>
      </c>
      <c r="DP802">
        <v>1.0659999999999999E-2</v>
      </c>
      <c r="DQ802">
        <v>3.1E-4</v>
      </c>
      <c r="DR802">
        <v>3.5E-4</v>
      </c>
      <c r="DS802">
        <v>1.1849999999999999E-2</v>
      </c>
      <c r="DT802">
        <v>2.103E-2</v>
      </c>
      <c r="DU802">
        <v>9.9000000000000008E-3</v>
      </c>
      <c r="DV802">
        <v>0.11372</v>
      </c>
      <c r="DW802">
        <v>0.42565999999999998</v>
      </c>
      <c r="DX802">
        <v>0</v>
      </c>
      <c r="DY802">
        <v>17252.372510000001</v>
      </c>
      <c r="DZ802">
        <v>159.97597999999999</v>
      </c>
      <c r="EA802">
        <v>151.89373000000001</v>
      </c>
      <c r="EB802">
        <v>134.85706999999999</v>
      </c>
      <c r="EC802">
        <v>3.89506</v>
      </c>
      <c r="ED802">
        <v>4.4309799999999999</v>
      </c>
      <c r="EE802">
        <v>150.49251000000001</v>
      </c>
      <c r="EF802">
        <v>263.79856999999998</v>
      </c>
      <c r="EG802">
        <v>129.48041000000001</v>
      </c>
      <c r="EH802">
        <v>1477.6332299999999</v>
      </c>
      <c r="EI802">
        <v>5533.0712199999998</v>
      </c>
      <c r="EJ802">
        <v>0</v>
      </c>
      <c r="EK802">
        <v>78.586013899999998</v>
      </c>
      <c r="EL802">
        <v>5.4012549E-2</v>
      </c>
      <c r="EM802">
        <v>2.6176615E-2</v>
      </c>
      <c r="EN802">
        <v>3.1298112000000003E-2</v>
      </c>
      <c r="EO802">
        <v>0</v>
      </c>
      <c r="EP802">
        <v>0</v>
      </c>
      <c r="EQ802">
        <v>0</v>
      </c>
      <c r="ER802">
        <v>0</v>
      </c>
      <c r="ES802">
        <v>0</v>
      </c>
      <c r="ET802">
        <v>0</v>
      </c>
      <c r="EU802">
        <v>0</v>
      </c>
      <c r="EV802">
        <v>0</v>
      </c>
      <c r="EW802">
        <v>225.2819289</v>
      </c>
      <c r="EX802">
        <v>0.15894597499999999</v>
      </c>
      <c r="EY802">
        <v>7.7876507999999997E-2</v>
      </c>
      <c r="EZ802">
        <v>9.4482200000000002E-2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0</v>
      </c>
      <c r="FH802">
        <v>1.4174819999999999</v>
      </c>
      <c r="FI802" t="s">
        <v>113</v>
      </c>
      <c r="FJ802" t="s">
        <v>113</v>
      </c>
      <c r="FK802" s="9">
        <v>17702.994352000002</v>
      </c>
      <c r="FL802" t="s">
        <v>113</v>
      </c>
      <c r="FM802" t="s">
        <v>113</v>
      </c>
    </row>
    <row r="803" spans="116:169">
      <c r="DL803">
        <v>0</v>
      </c>
      <c r="DM803">
        <v>1.3493599999999999</v>
      </c>
      <c r="DN803">
        <v>1.2840000000000001E-2</v>
      </c>
      <c r="DO803">
        <v>1.2030000000000001E-2</v>
      </c>
      <c r="DP803">
        <v>1.1469999999999999E-2</v>
      </c>
      <c r="DQ803">
        <v>3.1E-4</v>
      </c>
      <c r="DR803">
        <v>3.5E-4</v>
      </c>
      <c r="DS803">
        <v>1.055E-2</v>
      </c>
      <c r="DT803">
        <v>2.0549999999999999E-2</v>
      </c>
      <c r="DU803">
        <v>1.025E-2</v>
      </c>
      <c r="DV803">
        <v>0.12558</v>
      </c>
      <c r="DW803">
        <v>0.44668999999999998</v>
      </c>
      <c r="DX803">
        <v>0</v>
      </c>
      <c r="DY803">
        <v>16771.147980000002</v>
      </c>
      <c r="DZ803">
        <v>160.37782000000001</v>
      </c>
      <c r="EA803">
        <v>150.8648</v>
      </c>
      <c r="EB803">
        <v>144.42695000000001</v>
      </c>
      <c r="EC803">
        <v>3.9542600000000001</v>
      </c>
      <c r="ED803">
        <v>4.3953800000000003</v>
      </c>
      <c r="EE803">
        <v>133.36895999999999</v>
      </c>
      <c r="EF803">
        <v>256.60081000000002</v>
      </c>
      <c r="EG803">
        <v>133.91139999999999</v>
      </c>
      <c r="EH803">
        <v>1628.12574</v>
      </c>
      <c r="EI803">
        <v>5796.8698000000004</v>
      </c>
      <c r="EJ803">
        <v>0</v>
      </c>
      <c r="EK803">
        <v>77.747834740000002</v>
      </c>
      <c r="EL803">
        <v>5.4372893999999998E-2</v>
      </c>
      <c r="EM803">
        <v>2.7265757000000002E-2</v>
      </c>
      <c r="EN803">
        <v>2.7907624999999998E-2</v>
      </c>
      <c r="EO803">
        <v>0</v>
      </c>
      <c r="EP803">
        <v>0</v>
      </c>
      <c r="EQ803">
        <v>0</v>
      </c>
      <c r="ER803">
        <v>0</v>
      </c>
      <c r="ES803">
        <v>0</v>
      </c>
      <c r="ET803">
        <v>0</v>
      </c>
      <c r="EU803">
        <v>0</v>
      </c>
      <c r="EV803">
        <v>0</v>
      </c>
      <c r="EW803">
        <v>219.03238730000001</v>
      </c>
      <c r="EX803">
        <v>0.157223793</v>
      </c>
      <c r="EY803">
        <v>7.9700015999999999E-2</v>
      </c>
      <c r="EZ803">
        <v>8.2811831000000002E-2</v>
      </c>
      <c r="FA803">
        <v>0</v>
      </c>
      <c r="FB803">
        <v>0</v>
      </c>
      <c r="FC803">
        <v>0</v>
      </c>
      <c r="FD803">
        <v>0</v>
      </c>
      <c r="FE803">
        <v>0</v>
      </c>
      <c r="FF803">
        <v>0</v>
      </c>
      <c r="FG803">
        <v>0</v>
      </c>
      <c r="FH803">
        <v>1.386028</v>
      </c>
      <c r="FI803" t="s">
        <v>113</v>
      </c>
      <c r="FJ803" t="s">
        <v>113</v>
      </c>
      <c r="FK803" s="9">
        <v>17230.771822999999</v>
      </c>
      <c r="FL803" t="s">
        <v>113</v>
      </c>
      <c r="FM803" t="s">
        <v>113</v>
      </c>
    </row>
    <row r="804" spans="116:169">
      <c r="DL804">
        <v>0</v>
      </c>
      <c r="DM804">
        <v>1.32335</v>
      </c>
      <c r="DN804">
        <v>1.0829999999999999E-2</v>
      </c>
      <c r="DO804">
        <v>1.0959999999999999E-2</v>
      </c>
      <c r="DP804">
        <v>1.095E-2</v>
      </c>
      <c r="DQ804">
        <v>5.9000000000000003E-4</v>
      </c>
      <c r="DR804">
        <v>1.6000000000000001E-4</v>
      </c>
      <c r="DS804">
        <v>1.095E-2</v>
      </c>
      <c r="DT804">
        <v>1.822E-2</v>
      </c>
      <c r="DU804">
        <v>1.06E-2</v>
      </c>
      <c r="DV804">
        <v>0.13613</v>
      </c>
      <c r="DW804">
        <v>0.46723999999999999</v>
      </c>
      <c r="DX804">
        <v>0</v>
      </c>
      <c r="DY804">
        <v>16370.805700000001</v>
      </c>
      <c r="DZ804">
        <v>134.63892000000001</v>
      </c>
      <c r="EA804">
        <v>136.84043</v>
      </c>
      <c r="EB804">
        <v>137.26658</v>
      </c>
      <c r="EC804">
        <v>7.3623099999999999</v>
      </c>
      <c r="ED804">
        <v>2.0130599999999998</v>
      </c>
      <c r="EE804">
        <v>137.8725</v>
      </c>
      <c r="EF804">
        <v>226.52546000000001</v>
      </c>
      <c r="EG804">
        <v>138.30677</v>
      </c>
      <c r="EH804">
        <v>1761.4947</v>
      </c>
      <c r="EI804">
        <v>6053.4706100000003</v>
      </c>
      <c r="EJ804">
        <v>0</v>
      </c>
      <c r="EK804">
        <v>77.284421460000004</v>
      </c>
      <c r="EL804">
        <v>9.5548596E-2</v>
      </c>
      <c r="EM804">
        <v>4.5984916000000001E-2</v>
      </c>
      <c r="EN804">
        <v>2.0923283000000001E-2</v>
      </c>
      <c r="EO804">
        <v>0</v>
      </c>
      <c r="EP804">
        <v>0</v>
      </c>
      <c r="EQ804">
        <v>0</v>
      </c>
      <c r="ER804">
        <v>0</v>
      </c>
      <c r="ES804">
        <v>0</v>
      </c>
      <c r="ET804">
        <v>0</v>
      </c>
      <c r="EU804">
        <v>0</v>
      </c>
      <c r="EV804">
        <v>0</v>
      </c>
      <c r="EW804">
        <v>213.95452990000001</v>
      </c>
      <c r="EX804">
        <v>0.27102089499999998</v>
      </c>
      <c r="EY804">
        <v>0.13212877100000001</v>
      </c>
      <c r="EZ804">
        <v>6.1024539000000003E-2</v>
      </c>
      <c r="FA804">
        <v>0</v>
      </c>
      <c r="FB804">
        <v>0</v>
      </c>
      <c r="FC804">
        <v>0</v>
      </c>
      <c r="FD804">
        <v>0</v>
      </c>
      <c r="FE804">
        <v>0</v>
      </c>
      <c r="FF804">
        <v>0</v>
      </c>
      <c r="FG804">
        <v>0</v>
      </c>
      <c r="FH804">
        <v>1.356687</v>
      </c>
      <c r="FI804" t="s">
        <v>113</v>
      </c>
      <c r="FJ804" t="s">
        <v>113</v>
      </c>
      <c r="FK804" s="9">
        <v>16786.913927000001</v>
      </c>
      <c r="FL804" t="s">
        <v>113</v>
      </c>
      <c r="FM804" t="s">
        <v>113</v>
      </c>
    </row>
    <row r="805" spans="116:169">
      <c r="DL805">
        <v>0</v>
      </c>
      <c r="DM805">
        <v>1.2965899999999999</v>
      </c>
      <c r="DN805">
        <v>1.174E-2</v>
      </c>
      <c r="DO805">
        <v>9.3900000000000008E-3</v>
      </c>
      <c r="DP805">
        <v>9.9699999999999997E-3</v>
      </c>
      <c r="DQ805">
        <v>5.4000000000000001E-4</v>
      </c>
      <c r="DR805">
        <v>1.6000000000000001E-4</v>
      </c>
      <c r="DS805">
        <v>1.047E-2</v>
      </c>
      <c r="DT805">
        <v>1.7840000000000002E-2</v>
      </c>
      <c r="DU805">
        <v>1.076E-2</v>
      </c>
      <c r="DV805">
        <v>0.14707999999999999</v>
      </c>
      <c r="DW805">
        <v>0.48547000000000001</v>
      </c>
      <c r="DX805">
        <v>0</v>
      </c>
      <c r="DY805">
        <v>15963.25827</v>
      </c>
      <c r="DZ805">
        <v>145.16427999999999</v>
      </c>
      <c r="EA805">
        <v>116.62187</v>
      </c>
      <c r="EB805">
        <v>124.44188</v>
      </c>
      <c r="EC805">
        <v>6.7318100000000003</v>
      </c>
      <c r="ED805">
        <v>1.96322</v>
      </c>
      <c r="EE805">
        <v>131.16908000000001</v>
      </c>
      <c r="EF805">
        <v>220.66732999999999</v>
      </c>
      <c r="EG805">
        <v>140.31983</v>
      </c>
      <c r="EH805">
        <v>1899.3671999999999</v>
      </c>
      <c r="EI805">
        <v>6279.9960700000001</v>
      </c>
      <c r="EJ805">
        <v>0</v>
      </c>
      <c r="EK805">
        <v>76.731396520000004</v>
      </c>
      <c r="EL805">
        <v>0.101567158</v>
      </c>
      <c r="EM805">
        <v>4.2995221E-2</v>
      </c>
      <c r="EN805">
        <v>2.0232903999999999E-2</v>
      </c>
      <c r="EO805">
        <v>0</v>
      </c>
      <c r="EP805">
        <v>0</v>
      </c>
      <c r="EQ805">
        <v>0</v>
      </c>
      <c r="ER805">
        <v>0</v>
      </c>
      <c r="ES805">
        <v>0</v>
      </c>
      <c r="ET805">
        <v>0</v>
      </c>
      <c r="EU805">
        <v>0</v>
      </c>
      <c r="EV805">
        <v>0</v>
      </c>
      <c r="EW805">
        <v>208.72795189999999</v>
      </c>
      <c r="EX805">
        <v>0.28410501799999999</v>
      </c>
      <c r="EY805">
        <v>0.12141729900000001</v>
      </c>
      <c r="EZ805">
        <v>5.7996919000000001E-2</v>
      </c>
      <c r="FA805">
        <v>0</v>
      </c>
      <c r="FB805">
        <v>0</v>
      </c>
      <c r="FC805">
        <v>0</v>
      </c>
      <c r="FD805">
        <v>0</v>
      </c>
      <c r="FE805">
        <v>0</v>
      </c>
      <c r="FF805">
        <v>0</v>
      </c>
      <c r="FG805">
        <v>0</v>
      </c>
      <c r="FH805">
        <v>1.3282240000000001</v>
      </c>
      <c r="FI805" t="s">
        <v>113</v>
      </c>
      <c r="FJ805" t="s">
        <v>113</v>
      </c>
      <c r="FK805" s="9">
        <v>16356.218113999999</v>
      </c>
      <c r="FL805" t="s">
        <v>113</v>
      </c>
      <c r="FM805" t="s">
        <v>113</v>
      </c>
    </row>
    <row r="806" spans="116:169">
      <c r="DL806">
        <v>0</v>
      </c>
      <c r="DM806">
        <v>1.26969</v>
      </c>
      <c r="DN806">
        <v>1.226E-2</v>
      </c>
      <c r="DO806">
        <v>9.9600000000000001E-3</v>
      </c>
      <c r="DP806">
        <v>8.6300000000000005E-3</v>
      </c>
      <c r="DQ806">
        <v>5.0000000000000001E-4</v>
      </c>
      <c r="DR806">
        <v>1.6000000000000001E-4</v>
      </c>
      <c r="DS806">
        <v>9.5600000000000008E-3</v>
      </c>
      <c r="DT806">
        <v>1.746E-2</v>
      </c>
      <c r="DU806">
        <v>1.0919999999999999E-2</v>
      </c>
      <c r="DV806">
        <v>0.15755</v>
      </c>
      <c r="DW806">
        <v>0.50329999999999997</v>
      </c>
      <c r="DX806">
        <v>0</v>
      </c>
      <c r="DY806">
        <v>15556.257750000001</v>
      </c>
      <c r="DZ806">
        <v>150.90349000000001</v>
      </c>
      <c r="EA806">
        <v>123.19271999999999</v>
      </c>
      <c r="EB806">
        <v>107.25591</v>
      </c>
      <c r="EC806">
        <v>6.2023999999999999</v>
      </c>
      <c r="ED806">
        <v>1.91327</v>
      </c>
      <c r="EE806">
        <v>119.26657</v>
      </c>
      <c r="EF806">
        <v>214.96274</v>
      </c>
      <c r="EG806">
        <v>142.28305</v>
      </c>
      <c r="EH806">
        <v>2030.53628</v>
      </c>
      <c r="EI806">
        <v>6500.6633899999997</v>
      </c>
      <c r="EJ806">
        <v>0</v>
      </c>
      <c r="EK806">
        <v>76.105529610000005</v>
      </c>
      <c r="EL806">
        <v>0.101101593</v>
      </c>
      <c r="EM806">
        <v>3.7964110000000002E-2</v>
      </c>
      <c r="EN806">
        <v>1.8662464E-2</v>
      </c>
      <c r="EO806">
        <v>0</v>
      </c>
      <c r="EP806">
        <v>0</v>
      </c>
      <c r="EQ806">
        <v>0</v>
      </c>
      <c r="ER806">
        <v>0</v>
      </c>
      <c r="ES806">
        <v>0</v>
      </c>
      <c r="ET806">
        <v>0</v>
      </c>
      <c r="EU806">
        <v>0</v>
      </c>
      <c r="EV806">
        <v>0</v>
      </c>
      <c r="EW806">
        <v>203.4011035</v>
      </c>
      <c r="EX806">
        <v>0.277669043</v>
      </c>
      <c r="EY806">
        <v>0.105363496</v>
      </c>
      <c r="EZ806">
        <v>5.2571913999999997E-2</v>
      </c>
      <c r="FA806">
        <v>0</v>
      </c>
      <c r="FB806">
        <v>0</v>
      </c>
      <c r="FC806">
        <v>0</v>
      </c>
      <c r="FD806">
        <v>0</v>
      </c>
      <c r="FE806">
        <v>0</v>
      </c>
      <c r="FF806">
        <v>0</v>
      </c>
      <c r="FG806">
        <v>0</v>
      </c>
      <c r="FH806">
        <v>1.3010489999999999</v>
      </c>
      <c r="FI806" t="s">
        <v>113</v>
      </c>
      <c r="FJ806" t="s">
        <v>113</v>
      </c>
      <c r="FK806" s="9">
        <v>15943.812276000001</v>
      </c>
      <c r="FL806" t="s">
        <v>113</v>
      </c>
      <c r="FM806" t="s">
        <v>113</v>
      </c>
    </row>
    <row r="807" spans="116:169">
      <c r="DL807">
        <v>0</v>
      </c>
      <c r="DM807">
        <v>1.2453000000000001</v>
      </c>
      <c r="DN807">
        <v>1.026E-2</v>
      </c>
      <c r="DO807">
        <v>1.0359999999999999E-2</v>
      </c>
      <c r="DP807">
        <v>9.0900000000000009E-3</v>
      </c>
      <c r="DQ807">
        <v>4.8999999999999998E-4</v>
      </c>
      <c r="DR807">
        <v>1.4999999999999999E-4</v>
      </c>
      <c r="DS807">
        <v>8.3099999999999997E-3</v>
      </c>
      <c r="DT807">
        <v>1.7090000000000001E-2</v>
      </c>
      <c r="DU807">
        <v>1.108E-2</v>
      </c>
      <c r="DV807">
        <v>0.16711000000000001</v>
      </c>
      <c r="DW807">
        <v>0.52076</v>
      </c>
      <c r="DX807">
        <v>0</v>
      </c>
      <c r="DY807">
        <v>15181.961670000001</v>
      </c>
      <c r="DZ807">
        <v>125.63484</v>
      </c>
      <c r="EA807">
        <v>127.45726999999999</v>
      </c>
      <c r="EB807">
        <v>112.39242</v>
      </c>
      <c r="EC807">
        <v>6.0853400000000004</v>
      </c>
      <c r="ED807">
        <v>1.8672500000000001</v>
      </c>
      <c r="EE807">
        <v>103.18259</v>
      </c>
      <c r="EF807">
        <v>209.46030999999999</v>
      </c>
      <c r="EG807">
        <v>144.19631000000001</v>
      </c>
      <c r="EH807">
        <v>2149.80285</v>
      </c>
      <c r="EI807">
        <v>6715.6261400000003</v>
      </c>
      <c r="EJ807">
        <v>0</v>
      </c>
      <c r="EK807">
        <v>75.612099509999993</v>
      </c>
      <c r="EL807">
        <v>0.103523777</v>
      </c>
      <c r="EM807">
        <v>3.8584014E-2</v>
      </c>
      <c r="EN807">
        <v>1.6370609000000001E-2</v>
      </c>
      <c r="EO807">
        <v>0</v>
      </c>
      <c r="EP807">
        <v>0</v>
      </c>
      <c r="EQ807">
        <v>0</v>
      </c>
      <c r="ER807">
        <v>0</v>
      </c>
      <c r="ES807">
        <v>0</v>
      </c>
      <c r="ET807">
        <v>0</v>
      </c>
      <c r="EU807">
        <v>0</v>
      </c>
      <c r="EV807">
        <v>0</v>
      </c>
      <c r="EW807">
        <v>198.52835719999999</v>
      </c>
      <c r="EX807">
        <v>0.27918835800000003</v>
      </c>
      <c r="EY807">
        <v>0.10518229</v>
      </c>
      <c r="EZ807">
        <v>4.5316159000000002E-2</v>
      </c>
      <c r="FA807">
        <v>0</v>
      </c>
      <c r="FB807">
        <v>0</v>
      </c>
      <c r="FC807">
        <v>0</v>
      </c>
      <c r="FD807">
        <v>0</v>
      </c>
      <c r="FE807">
        <v>0</v>
      </c>
      <c r="FF807">
        <v>0</v>
      </c>
      <c r="FG807">
        <v>0</v>
      </c>
      <c r="FH807">
        <v>1.2754909999999999</v>
      </c>
      <c r="FI807" t="s">
        <v>113</v>
      </c>
      <c r="FJ807" t="s">
        <v>113</v>
      </c>
      <c r="FK807" s="9">
        <v>15553.531545</v>
      </c>
      <c r="FL807" t="s">
        <v>113</v>
      </c>
      <c r="FM807" t="s">
        <v>113</v>
      </c>
    </row>
    <row r="808" spans="116:169">
      <c r="DL808">
        <v>0</v>
      </c>
      <c r="DM808">
        <v>1.2193700000000001</v>
      </c>
      <c r="DN808">
        <v>1.1730000000000001E-2</v>
      </c>
      <c r="DO808">
        <v>8.8699999999999994E-3</v>
      </c>
      <c r="DP808">
        <v>9.3799999999999994E-3</v>
      </c>
      <c r="DQ808">
        <v>4.8999999999999998E-4</v>
      </c>
      <c r="DR808">
        <v>1.4999999999999999E-4</v>
      </c>
      <c r="DS808">
        <v>8.7500000000000008E-3</v>
      </c>
      <c r="DT808">
        <v>1.6740000000000001E-2</v>
      </c>
      <c r="DU808">
        <v>1.123E-2</v>
      </c>
      <c r="DV808">
        <v>0.17541999999999999</v>
      </c>
      <c r="DW808">
        <v>0.53786</v>
      </c>
      <c r="DX808">
        <v>0</v>
      </c>
      <c r="DY808">
        <v>14791.186089999999</v>
      </c>
      <c r="DZ808">
        <v>143.04182</v>
      </c>
      <c r="EA808">
        <v>108.60818999999999</v>
      </c>
      <c r="EB808">
        <v>115.41024</v>
      </c>
      <c r="EC808">
        <v>6.0173800000000002</v>
      </c>
      <c r="ED808">
        <v>1.8196300000000001</v>
      </c>
      <c r="EE808">
        <v>108.17783</v>
      </c>
      <c r="EF808">
        <v>204.12555</v>
      </c>
      <c r="EG808">
        <v>146.06357</v>
      </c>
      <c r="EH808">
        <v>2252.9854399999999</v>
      </c>
      <c r="EI808">
        <v>6925.08644</v>
      </c>
      <c r="EJ808">
        <v>0</v>
      </c>
      <c r="EK808">
        <v>74.990476099999995</v>
      </c>
      <c r="EL808">
        <v>9.6118533000000006E-2</v>
      </c>
      <c r="EM808">
        <v>4.0763012000000001E-2</v>
      </c>
      <c r="EN808">
        <v>1.7458742999999999E-2</v>
      </c>
      <c r="EO808">
        <v>0</v>
      </c>
      <c r="EP808">
        <v>0</v>
      </c>
      <c r="EQ808">
        <v>0</v>
      </c>
      <c r="ER808">
        <v>0</v>
      </c>
      <c r="ES808">
        <v>0</v>
      </c>
      <c r="ET808">
        <v>0</v>
      </c>
      <c r="EU808">
        <v>0</v>
      </c>
      <c r="EV808">
        <v>0</v>
      </c>
      <c r="EW808">
        <v>193.4168105</v>
      </c>
      <c r="EX808">
        <v>0.25487103</v>
      </c>
      <c r="EY808">
        <v>0.109181048</v>
      </c>
      <c r="EZ808">
        <v>4.7486403000000003E-2</v>
      </c>
      <c r="FA808">
        <v>0</v>
      </c>
      <c r="FB808">
        <v>0</v>
      </c>
      <c r="FC808">
        <v>0</v>
      </c>
      <c r="FD808">
        <v>0</v>
      </c>
      <c r="FE808">
        <v>0</v>
      </c>
      <c r="FF808">
        <v>0</v>
      </c>
      <c r="FG808">
        <v>0</v>
      </c>
      <c r="FH808">
        <v>1.2498450000000001</v>
      </c>
      <c r="FI808" t="s">
        <v>113</v>
      </c>
      <c r="FJ808" t="s">
        <v>113</v>
      </c>
      <c r="FK808" s="9">
        <v>15164.263720000001</v>
      </c>
      <c r="FL808" t="s">
        <v>113</v>
      </c>
      <c r="FM808" t="s">
        <v>113</v>
      </c>
    </row>
    <row r="809" spans="116:169">
      <c r="DL809">
        <v>0</v>
      </c>
      <c r="DM809">
        <v>1.1971499999999999</v>
      </c>
      <c r="DN809">
        <v>8.6099999999999996E-3</v>
      </c>
      <c r="DO809">
        <v>9.8899999999999995E-3</v>
      </c>
      <c r="DP809">
        <v>8.1799999999999998E-3</v>
      </c>
      <c r="DQ809">
        <v>4.8000000000000001E-4</v>
      </c>
      <c r="DR809">
        <v>1.4999999999999999E-4</v>
      </c>
      <c r="DS809">
        <v>8.94E-3</v>
      </c>
      <c r="DT809">
        <v>1.6449999999999999E-2</v>
      </c>
      <c r="DU809">
        <v>1.1379999999999999E-2</v>
      </c>
      <c r="DV809">
        <v>0.18418000000000001</v>
      </c>
      <c r="DW809">
        <v>0.55459999999999998</v>
      </c>
      <c r="DX809">
        <v>0</v>
      </c>
      <c r="DY809">
        <v>14447.2886</v>
      </c>
      <c r="DZ809">
        <v>104.40522</v>
      </c>
      <c r="EA809">
        <v>120.58076</v>
      </c>
      <c r="EB809">
        <v>100.09472</v>
      </c>
      <c r="EC809">
        <v>5.8349399999999996</v>
      </c>
      <c r="ED809">
        <v>1.7772399999999999</v>
      </c>
      <c r="EE809">
        <v>109.97186000000001</v>
      </c>
      <c r="EF809">
        <v>199.56769</v>
      </c>
      <c r="EG809">
        <v>147.88319999999999</v>
      </c>
      <c r="EH809">
        <v>2361.16327</v>
      </c>
      <c r="EI809">
        <v>7129.2119899999998</v>
      </c>
      <c r="EJ809">
        <v>0</v>
      </c>
      <c r="EK809">
        <v>74.586176850000001</v>
      </c>
      <c r="EL809">
        <v>0.101025317</v>
      </c>
      <c r="EM809">
        <v>3.7231937E-2</v>
      </c>
      <c r="EN809">
        <v>1.8246049E-2</v>
      </c>
      <c r="EO809">
        <v>0</v>
      </c>
      <c r="EP809">
        <v>0</v>
      </c>
      <c r="EQ809">
        <v>0</v>
      </c>
      <c r="ER809">
        <v>0</v>
      </c>
      <c r="ES809">
        <v>0</v>
      </c>
      <c r="ET809">
        <v>0</v>
      </c>
      <c r="EU809">
        <v>0</v>
      </c>
      <c r="EV809">
        <v>0</v>
      </c>
      <c r="EW809">
        <v>188.9581024</v>
      </c>
      <c r="EX809">
        <v>0.262984363</v>
      </c>
      <c r="EY809">
        <v>9.8003122999999998E-2</v>
      </c>
      <c r="EZ809">
        <v>4.8759240000000002E-2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0</v>
      </c>
      <c r="FH809">
        <v>1.224307</v>
      </c>
      <c r="FI809" t="s">
        <v>113</v>
      </c>
      <c r="FJ809" t="s">
        <v>113</v>
      </c>
      <c r="FK809" s="9">
        <v>14778.204254</v>
      </c>
      <c r="FL809" t="s">
        <v>113</v>
      </c>
      <c r="FM809" t="s">
        <v>113</v>
      </c>
    </row>
    <row r="810" spans="116:169">
      <c r="DL810">
        <v>0</v>
      </c>
      <c r="DM810">
        <v>1.1771400000000001</v>
      </c>
      <c r="DN810">
        <v>8.0199999999999994E-3</v>
      </c>
      <c r="DO810">
        <v>7.6699999999999997E-3</v>
      </c>
      <c r="DP810">
        <v>8.8999999999999999E-3</v>
      </c>
      <c r="DQ810">
        <v>3.2000000000000003E-4</v>
      </c>
      <c r="DR810">
        <v>6.9999999999999994E-5</v>
      </c>
      <c r="DS810">
        <v>8.1499999999999993E-3</v>
      </c>
      <c r="DT810">
        <v>1.4030000000000001E-2</v>
      </c>
      <c r="DU810">
        <v>1.1520000000000001E-2</v>
      </c>
      <c r="DV810">
        <v>0.19312000000000001</v>
      </c>
      <c r="DW810">
        <v>0.57104999999999995</v>
      </c>
      <c r="DX810">
        <v>0</v>
      </c>
      <c r="DY810">
        <v>14131.71687</v>
      </c>
      <c r="DZ810">
        <v>96.722589999999997</v>
      </c>
      <c r="EA810">
        <v>93.021450000000002</v>
      </c>
      <c r="EB810">
        <v>108.41609</v>
      </c>
      <c r="EC810">
        <v>3.9386399999999999</v>
      </c>
      <c r="ED810">
        <v>0.90383999999999998</v>
      </c>
      <c r="EE810">
        <v>99.674989999999994</v>
      </c>
      <c r="EF810">
        <v>169.34912</v>
      </c>
      <c r="EG810">
        <v>149.66043999999999</v>
      </c>
      <c r="EH810">
        <v>2471.1351300000001</v>
      </c>
      <c r="EI810">
        <v>7328.7796799999996</v>
      </c>
      <c r="EJ810">
        <v>0</v>
      </c>
      <c r="EK810">
        <v>74.297755140000007</v>
      </c>
      <c r="EL810">
        <v>9.8439344999999998E-2</v>
      </c>
      <c r="EM810">
        <v>3.5059132E-2</v>
      </c>
      <c r="EN810">
        <v>2.9416813E-2</v>
      </c>
      <c r="EO810">
        <v>0</v>
      </c>
      <c r="EP810">
        <v>0</v>
      </c>
      <c r="EQ810">
        <v>0</v>
      </c>
      <c r="ER810">
        <v>0</v>
      </c>
      <c r="ES810">
        <v>0</v>
      </c>
      <c r="ET810">
        <v>0</v>
      </c>
      <c r="EU810">
        <v>0</v>
      </c>
      <c r="EV810">
        <v>0</v>
      </c>
      <c r="EW810">
        <v>184.8688927</v>
      </c>
      <c r="EX810">
        <v>0.25187471099999997</v>
      </c>
      <c r="EY810">
        <v>9.0585672000000006E-2</v>
      </c>
      <c r="EZ810">
        <v>7.7228654999999993E-2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0</v>
      </c>
      <c r="FH810">
        <v>1.2020519999999999</v>
      </c>
      <c r="FI810" t="s">
        <v>113</v>
      </c>
      <c r="FJ810" t="s">
        <v>113</v>
      </c>
      <c r="FK810" s="9">
        <v>14433.815634000001</v>
      </c>
      <c r="FL810" t="s">
        <v>113</v>
      </c>
      <c r="FM810" t="s">
        <v>113</v>
      </c>
    </row>
    <row r="811" spans="116:169">
      <c r="DL811">
        <v>0</v>
      </c>
      <c r="DM811">
        <v>1.15632</v>
      </c>
      <c r="DN811">
        <v>8.5699999999999995E-3</v>
      </c>
      <c r="DO811">
        <v>7.1399999999999996E-3</v>
      </c>
      <c r="DP811">
        <v>7.1199999999999996E-3</v>
      </c>
      <c r="DQ811">
        <v>2.7999999999999998E-4</v>
      </c>
      <c r="DR811">
        <v>6.9999999999999994E-5</v>
      </c>
      <c r="DS811">
        <v>8.7299999999999999E-3</v>
      </c>
      <c r="DT811">
        <v>1.3820000000000001E-2</v>
      </c>
      <c r="DU811">
        <v>1.1599999999999999E-2</v>
      </c>
      <c r="DV811">
        <v>0.20127</v>
      </c>
      <c r="DW811">
        <v>0.58508000000000004</v>
      </c>
      <c r="DX811">
        <v>0</v>
      </c>
      <c r="DY811">
        <v>13808.053739999999</v>
      </c>
      <c r="DZ811">
        <v>102.85728</v>
      </c>
      <c r="EA811">
        <v>86.072280000000006</v>
      </c>
      <c r="EB811">
        <v>86.281729999999996</v>
      </c>
      <c r="EC811">
        <v>3.4406699999999999</v>
      </c>
      <c r="ED811">
        <v>0.89507999999999999</v>
      </c>
      <c r="EE811">
        <v>106.277</v>
      </c>
      <c r="EF811">
        <v>165.90763999999999</v>
      </c>
      <c r="EG811">
        <v>150.56428</v>
      </c>
      <c r="EH811">
        <v>2570.8101299999998</v>
      </c>
      <c r="EI811">
        <v>7498.1288000000004</v>
      </c>
      <c r="EJ811">
        <v>0</v>
      </c>
      <c r="EK811">
        <v>73.884427410000001</v>
      </c>
      <c r="EL811">
        <v>8.3466078999999999E-2</v>
      </c>
      <c r="EM811">
        <v>2.9891744000000001E-2</v>
      </c>
      <c r="EN811">
        <v>3.2434511999999999E-2</v>
      </c>
      <c r="EO811">
        <v>0</v>
      </c>
      <c r="EP811">
        <v>0</v>
      </c>
      <c r="EQ811">
        <v>0</v>
      </c>
      <c r="ER811">
        <v>0</v>
      </c>
      <c r="ES811">
        <v>0</v>
      </c>
      <c r="ET811">
        <v>0</v>
      </c>
      <c r="EU811">
        <v>0</v>
      </c>
      <c r="EV811">
        <v>0</v>
      </c>
      <c r="EW811">
        <v>180.53826119999999</v>
      </c>
      <c r="EX811">
        <v>0.20952625799999999</v>
      </c>
      <c r="EY811">
        <v>7.5905414000000004E-2</v>
      </c>
      <c r="EZ811">
        <v>8.3646366E-2</v>
      </c>
      <c r="FA811">
        <v>0</v>
      </c>
      <c r="FB811">
        <v>0</v>
      </c>
      <c r="FC811">
        <v>0</v>
      </c>
      <c r="FD811">
        <v>0</v>
      </c>
      <c r="FE811">
        <v>0</v>
      </c>
      <c r="FF811">
        <v>0</v>
      </c>
      <c r="FG811">
        <v>0</v>
      </c>
      <c r="FH811">
        <v>1.1794279999999999</v>
      </c>
      <c r="FI811" t="s">
        <v>113</v>
      </c>
      <c r="FJ811" t="s">
        <v>113</v>
      </c>
      <c r="FK811" s="9">
        <v>14086.705701000001</v>
      </c>
      <c r="FL811" t="s">
        <v>113</v>
      </c>
      <c r="FM811" t="s">
        <v>113</v>
      </c>
    </row>
    <row r="812" spans="116:169">
      <c r="DL812">
        <v>0</v>
      </c>
      <c r="DM812">
        <v>1.1370800000000001</v>
      </c>
      <c r="DN812">
        <v>7.3200000000000001E-3</v>
      </c>
      <c r="DO812">
        <v>7.4799999999999997E-3</v>
      </c>
      <c r="DP812">
        <v>6.6E-3</v>
      </c>
      <c r="DQ812">
        <v>2.7E-4</v>
      </c>
      <c r="DR812">
        <v>6.9999999999999994E-5</v>
      </c>
      <c r="DS812">
        <v>7.0400000000000003E-3</v>
      </c>
      <c r="DT812">
        <v>1.3559999999999999E-2</v>
      </c>
      <c r="DU812">
        <v>1.167E-2</v>
      </c>
      <c r="DV812">
        <v>0.20999000000000001</v>
      </c>
      <c r="DW812">
        <v>0.59889999999999999</v>
      </c>
      <c r="DX812">
        <v>0</v>
      </c>
      <c r="DY812">
        <v>13504.968440000001</v>
      </c>
      <c r="DZ812">
        <v>87.35557</v>
      </c>
      <c r="EA812">
        <v>89.706670000000003</v>
      </c>
      <c r="EB812">
        <v>79.598150000000004</v>
      </c>
      <c r="EC812">
        <v>3.3014600000000001</v>
      </c>
      <c r="ED812">
        <v>0.85121000000000002</v>
      </c>
      <c r="EE812">
        <v>85.267859999999999</v>
      </c>
      <c r="EF812">
        <v>161.93281999999999</v>
      </c>
      <c r="EG812">
        <v>151.45936</v>
      </c>
      <c r="EH812">
        <v>2677.0871299999999</v>
      </c>
      <c r="EI812">
        <v>7664.0364300000001</v>
      </c>
      <c r="EJ812">
        <v>0</v>
      </c>
      <c r="EK812">
        <v>73.587527910000006</v>
      </c>
      <c r="EL812">
        <v>8.2613238000000006E-2</v>
      </c>
      <c r="EM812">
        <v>2.7089094000000001E-2</v>
      </c>
      <c r="EN812">
        <v>2.6289930999999999E-2</v>
      </c>
      <c r="EO812">
        <v>0</v>
      </c>
      <c r="EP812">
        <v>0</v>
      </c>
      <c r="EQ812">
        <v>0</v>
      </c>
      <c r="ER812">
        <v>0</v>
      </c>
      <c r="ES812">
        <v>0</v>
      </c>
      <c r="ET812">
        <v>0</v>
      </c>
      <c r="EU812">
        <v>0</v>
      </c>
      <c r="EV812">
        <v>0</v>
      </c>
      <c r="EW812">
        <v>176.56883010000001</v>
      </c>
      <c r="EX812">
        <v>0.203491386</v>
      </c>
      <c r="EY812">
        <v>6.7544050999999994E-2</v>
      </c>
      <c r="EZ812">
        <v>6.6595863000000005E-2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1.1587540000000001</v>
      </c>
      <c r="FI812" t="s">
        <v>113</v>
      </c>
      <c r="FJ812" t="s">
        <v>113</v>
      </c>
      <c r="FK812" s="9">
        <v>13764.930281999999</v>
      </c>
      <c r="FL812" t="s">
        <v>113</v>
      </c>
      <c r="FM812" t="s">
        <v>113</v>
      </c>
    </row>
    <row r="813" spans="116:169">
      <c r="DL813">
        <v>0</v>
      </c>
      <c r="DM813">
        <v>1.11704</v>
      </c>
      <c r="DN813">
        <v>8.0700000000000008E-3</v>
      </c>
      <c r="DO813">
        <v>6.5799999999999999E-3</v>
      </c>
      <c r="DP813">
        <v>6.79E-3</v>
      </c>
      <c r="DQ813">
        <v>2.5999999999999998E-4</v>
      </c>
      <c r="DR813">
        <v>6.9999999999999994E-5</v>
      </c>
      <c r="DS813">
        <v>6.6299999999999996E-3</v>
      </c>
      <c r="DT813">
        <v>1.3310000000000001E-2</v>
      </c>
      <c r="DU813">
        <v>1.174E-2</v>
      </c>
      <c r="DV813">
        <v>0.21704000000000001</v>
      </c>
      <c r="DW813">
        <v>0.61246</v>
      </c>
      <c r="DX813">
        <v>0</v>
      </c>
      <c r="DY813">
        <v>13193.87191</v>
      </c>
      <c r="DZ813">
        <v>95.857119999999995</v>
      </c>
      <c r="EA813">
        <v>78.493830000000003</v>
      </c>
      <c r="EB813">
        <v>81.474710000000002</v>
      </c>
      <c r="EC813">
        <v>3.1581100000000002</v>
      </c>
      <c r="ED813">
        <v>0.80318999999999996</v>
      </c>
      <c r="EE813">
        <v>79.828490000000002</v>
      </c>
      <c r="EF813">
        <v>158.09508</v>
      </c>
      <c r="EG813">
        <v>152.31057000000001</v>
      </c>
      <c r="EH813">
        <v>2762.3549899999998</v>
      </c>
      <c r="EI813">
        <v>7825.9692599999998</v>
      </c>
      <c r="EJ813">
        <v>0</v>
      </c>
      <c r="EK813">
        <v>73.217962510000007</v>
      </c>
      <c r="EL813">
        <v>7.7242237000000005E-2</v>
      </c>
      <c r="EM813">
        <v>2.7941964E-2</v>
      </c>
      <c r="EN813">
        <v>2.4697427000000001E-2</v>
      </c>
      <c r="EO813">
        <v>0</v>
      </c>
      <c r="EP813">
        <v>0</v>
      </c>
      <c r="EQ813">
        <v>0</v>
      </c>
      <c r="ER813">
        <v>0</v>
      </c>
      <c r="ES813">
        <v>0</v>
      </c>
      <c r="ET813">
        <v>0</v>
      </c>
      <c r="EU813">
        <v>0</v>
      </c>
      <c r="EV813">
        <v>0</v>
      </c>
      <c r="EW813">
        <v>172.49648339999999</v>
      </c>
      <c r="EX813">
        <v>0.18693380200000001</v>
      </c>
      <c r="EY813">
        <v>6.8407964000000002E-2</v>
      </c>
      <c r="EZ813">
        <v>6.1445195000000001E-2</v>
      </c>
      <c r="FA813">
        <v>0</v>
      </c>
      <c r="FB813">
        <v>0</v>
      </c>
      <c r="FC813">
        <v>0</v>
      </c>
      <c r="FD813">
        <v>0</v>
      </c>
      <c r="FE813">
        <v>0</v>
      </c>
      <c r="FF813">
        <v>0</v>
      </c>
      <c r="FG813">
        <v>0</v>
      </c>
      <c r="FH813">
        <v>1.138747</v>
      </c>
      <c r="FI813" t="s">
        <v>113</v>
      </c>
      <c r="FJ813" t="s">
        <v>113</v>
      </c>
      <c r="FK813" s="9">
        <v>13452.855683</v>
      </c>
      <c r="FL813" t="s">
        <v>113</v>
      </c>
      <c r="FM813" t="s">
        <v>113</v>
      </c>
    </row>
    <row r="814" spans="116:169">
      <c r="DL814">
        <v>0</v>
      </c>
      <c r="DM814">
        <v>1.0972999999999999</v>
      </c>
      <c r="DN814">
        <v>8.1200000000000005E-3</v>
      </c>
      <c r="DO814">
        <v>7.0600000000000003E-3</v>
      </c>
      <c r="DP814">
        <v>6.11E-3</v>
      </c>
      <c r="DQ814">
        <v>2.5999999999999998E-4</v>
      </c>
      <c r="DR814">
        <v>6.9999999999999994E-5</v>
      </c>
      <c r="DS814">
        <v>6.7600000000000004E-3</v>
      </c>
      <c r="DT814">
        <v>1.307E-2</v>
      </c>
      <c r="DU814">
        <v>1.1809999999999999E-2</v>
      </c>
      <c r="DV814">
        <v>0.22367000000000001</v>
      </c>
      <c r="DW814">
        <v>0.62578</v>
      </c>
      <c r="DX814">
        <v>0</v>
      </c>
      <c r="DY814">
        <v>12888.04507</v>
      </c>
      <c r="DZ814">
        <v>95.893510000000006</v>
      </c>
      <c r="EA814">
        <v>83.796949999999995</v>
      </c>
      <c r="EB814">
        <v>72.863560000000007</v>
      </c>
      <c r="EC814">
        <v>3.06568</v>
      </c>
      <c r="ED814">
        <v>0.80737999999999999</v>
      </c>
      <c r="EE814">
        <v>80.99521</v>
      </c>
      <c r="EF814">
        <v>154.39850999999999</v>
      </c>
      <c r="EG814">
        <v>153.11376000000001</v>
      </c>
      <c r="EH814">
        <v>2842.1834800000001</v>
      </c>
      <c r="EI814">
        <v>7984.0643300000002</v>
      </c>
      <c r="EJ814">
        <v>0</v>
      </c>
      <c r="EK814">
        <v>72.858932089999996</v>
      </c>
      <c r="EL814">
        <v>7.9299699000000001E-2</v>
      </c>
      <c r="EM814">
        <v>2.5839755999999998E-2</v>
      </c>
      <c r="EN814">
        <v>2.5739877000000001E-2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0</v>
      </c>
      <c r="EU814">
        <v>0</v>
      </c>
      <c r="EV814">
        <v>0</v>
      </c>
      <c r="EW814">
        <v>168.52162799999999</v>
      </c>
      <c r="EX814">
        <v>0.188336325</v>
      </c>
      <c r="EY814">
        <v>6.2137066999999997E-2</v>
      </c>
      <c r="EZ814">
        <v>6.2889843000000001E-2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1.118846</v>
      </c>
      <c r="FI814" t="s">
        <v>113</v>
      </c>
      <c r="FJ814" t="s">
        <v>113</v>
      </c>
      <c r="FK814" s="9">
        <v>13143.664778</v>
      </c>
      <c r="FL814" t="s">
        <v>113</v>
      </c>
      <c r="FM814" t="s">
        <v>113</v>
      </c>
    </row>
    <row r="815" spans="116:169">
      <c r="DL815">
        <v>0</v>
      </c>
      <c r="DM815">
        <v>1.07772</v>
      </c>
      <c r="DN815">
        <v>8.2199999999999999E-3</v>
      </c>
      <c r="DO815">
        <v>7.1000000000000004E-3</v>
      </c>
      <c r="DP815">
        <v>6.4599999999999996E-3</v>
      </c>
      <c r="DQ815">
        <v>2.5999999999999998E-4</v>
      </c>
      <c r="DR815">
        <v>6.9999999999999994E-5</v>
      </c>
      <c r="DS815">
        <v>6.1700000000000001E-3</v>
      </c>
      <c r="DT815">
        <v>1.285E-2</v>
      </c>
      <c r="DU815">
        <v>1.188E-2</v>
      </c>
      <c r="DV815">
        <v>0.23043</v>
      </c>
      <c r="DW815">
        <v>0.63885000000000003</v>
      </c>
      <c r="DX815">
        <v>0</v>
      </c>
      <c r="DY815">
        <v>12585.833860000001</v>
      </c>
      <c r="DZ815">
        <v>96.58802</v>
      </c>
      <c r="EA815">
        <v>83.73648</v>
      </c>
      <c r="EB815">
        <v>76.632260000000002</v>
      </c>
      <c r="EC815">
        <v>3.10582</v>
      </c>
      <c r="ED815">
        <v>0.77946000000000004</v>
      </c>
      <c r="EE815">
        <v>73.486450000000005</v>
      </c>
      <c r="EF815">
        <v>150.87982</v>
      </c>
      <c r="EG815">
        <v>153.92113000000001</v>
      </c>
      <c r="EH815">
        <v>2923.1786900000002</v>
      </c>
      <c r="EI815">
        <v>8138.4628400000001</v>
      </c>
      <c r="EJ815">
        <v>0</v>
      </c>
      <c r="EK815">
        <v>72.491128329999995</v>
      </c>
      <c r="EL815">
        <v>8.1072676999999996E-2</v>
      </c>
      <c r="EM815">
        <v>2.6951158999999999E-2</v>
      </c>
      <c r="EN815">
        <v>2.3445823000000001E-2</v>
      </c>
      <c r="EO815">
        <v>0</v>
      </c>
      <c r="EP815">
        <v>0</v>
      </c>
      <c r="EQ815">
        <v>0</v>
      </c>
      <c r="ER815">
        <v>0</v>
      </c>
      <c r="ES815">
        <v>0</v>
      </c>
      <c r="ET815">
        <v>0</v>
      </c>
      <c r="EU815">
        <v>0</v>
      </c>
      <c r="EV815">
        <v>0</v>
      </c>
      <c r="EW815">
        <v>164.5977565</v>
      </c>
      <c r="EX815">
        <v>0.18901652299999999</v>
      </c>
      <c r="EY815">
        <v>6.3616923000000006E-2</v>
      </c>
      <c r="EZ815">
        <v>5.6251717999999999E-2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0</v>
      </c>
      <c r="FH815">
        <v>1.099766</v>
      </c>
      <c r="FI815" t="s">
        <v>113</v>
      </c>
      <c r="FJ815" t="s">
        <v>113</v>
      </c>
      <c r="FK815" s="9">
        <v>12845.896441999999</v>
      </c>
      <c r="FL815" t="s">
        <v>113</v>
      </c>
      <c r="FM815" t="s">
        <v>113</v>
      </c>
    </row>
    <row r="816" spans="116:169">
      <c r="DL816">
        <v>0</v>
      </c>
      <c r="DM816">
        <v>1.0585800000000001</v>
      </c>
      <c r="DN816">
        <v>8.0700000000000008E-3</v>
      </c>
      <c r="DO816">
        <v>7.1599999999999997E-3</v>
      </c>
      <c r="DP816">
        <v>6.5100000000000002E-3</v>
      </c>
      <c r="DQ816">
        <v>2.5999999999999998E-4</v>
      </c>
      <c r="DR816">
        <v>6.9999999999999994E-5</v>
      </c>
      <c r="DS816">
        <v>6.4799999999999996E-3</v>
      </c>
      <c r="DT816">
        <v>1.264E-2</v>
      </c>
      <c r="DU816">
        <v>1.1950000000000001E-2</v>
      </c>
      <c r="DV816">
        <v>0.2366</v>
      </c>
      <c r="DW816">
        <v>0.65168999999999999</v>
      </c>
      <c r="DX816">
        <v>0</v>
      </c>
      <c r="DY816">
        <v>12290.38256</v>
      </c>
      <c r="DZ816">
        <v>94.194540000000003</v>
      </c>
      <c r="EA816">
        <v>83.999020000000002</v>
      </c>
      <c r="EB816">
        <v>76.823480000000004</v>
      </c>
      <c r="EC816">
        <v>3.1145100000000001</v>
      </c>
      <c r="ED816">
        <v>0.77581999999999995</v>
      </c>
      <c r="EE816">
        <v>76.778260000000003</v>
      </c>
      <c r="EF816">
        <v>147.55766</v>
      </c>
      <c r="EG816">
        <v>154.70060000000001</v>
      </c>
      <c r="EH816">
        <v>2996.6651400000001</v>
      </c>
      <c r="EI816">
        <v>8289.3426600000003</v>
      </c>
      <c r="EJ816">
        <v>0</v>
      </c>
      <c r="EK816">
        <v>72.134432860000004</v>
      </c>
      <c r="EL816">
        <v>8.3305892000000006E-2</v>
      </c>
      <c r="EM816">
        <v>2.7745847000000001E-2</v>
      </c>
      <c r="EN816">
        <v>2.5112407E-2</v>
      </c>
      <c r="EO816">
        <v>0</v>
      </c>
      <c r="EP816">
        <v>0</v>
      </c>
      <c r="EQ816">
        <v>0</v>
      </c>
      <c r="ER816">
        <v>0</v>
      </c>
      <c r="ES816">
        <v>0</v>
      </c>
      <c r="ET816">
        <v>0</v>
      </c>
      <c r="EU816">
        <v>0</v>
      </c>
      <c r="EV816">
        <v>0</v>
      </c>
      <c r="EW816">
        <v>160.76933450000001</v>
      </c>
      <c r="EX816">
        <v>0.190679655</v>
      </c>
      <c r="EY816">
        <v>6.4304821999999998E-2</v>
      </c>
      <c r="EZ816">
        <v>5.9157849999999998E-2</v>
      </c>
      <c r="FA816">
        <v>0</v>
      </c>
      <c r="FB816">
        <v>0</v>
      </c>
      <c r="FC816">
        <v>0</v>
      </c>
      <c r="FD816">
        <v>0</v>
      </c>
      <c r="FE816">
        <v>0</v>
      </c>
      <c r="FF816">
        <v>0</v>
      </c>
      <c r="FG816">
        <v>0</v>
      </c>
      <c r="FH816">
        <v>1.0805849999999999</v>
      </c>
      <c r="FI816" t="s">
        <v>113</v>
      </c>
      <c r="FJ816" t="s">
        <v>113</v>
      </c>
      <c r="FK816" s="9">
        <v>12548.51411</v>
      </c>
      <c r="FL816" t="s">
        <v>113</v>
      </c>
      <c r="FM816" t="s">
        <v>113</v>
      </c>
    </row>
    <row r="817" spans="116:169">
      <c r="DL817">
        <v>0</v>
      </c>
      <c r="DM817">
        <v>1.0388999999999999</v>
      </c>
      <c r="DN817">
        <v>8.8199999999999997E-3</v>
      </c>
      <c r="DO817">
        <v>7.0299999999999998E-3</v>
      </c>
      <c r="DP817">
        <v>6.5599999999999999E-3</v>
      </c>
      <c r="DQ817">
        <v>2.5999999999999998E-4</v>
      </c>
      <c r="DR817">
        <v>6.9999999999999994E-5</v>
      </c>
      <c r="DS817">
        <v>6.5599999999999999E-3</v>
      </c>
      <c r="DT817">
        <v>1.239E-2</v>
      </c>
      <c r="DU817">
        <v>1.201E-2</v>
      </c>
      <c r="DV817">
        <v>0.24307000000000001</v>
      </c>
      <c r="DW817">
        <v>0.66432999999999998</v>
      </c>
      <c r="DX817">
        <v>0</v>
      </c>
      <c r="DY817">
        <v>11990.28584</v>
      </c>
      <c r="DZ817">
        <v>102.37931</v>
      </c>
      <c r="EA817">
        <v>82.043220000000005</v>
      </c>
      <c r="EB817">
        <v>76.933710000000005</v>
      </c>
      <c r="EC817">
        <v>3.08223</v>
      </c>
      <c r="ED817">
        <v>0.76070000000000004</v>
      </c>
      <c r="EE817">
        <v>77.335539999999995</v>
      </c>
      <c r="EF817">
        <v>143.84136000000001</v>
      </c>
      <c r="EG817">
        <v>155.47640999999999</v>
      </c>
      <c r="EH817">
        <v>3073.4433899999999</v>
      </c>
      <c r="EI817">
        <v>8436.9003300000004</v>
      </c>
      <c r="EJ817">
        <v>0</v>
      </c>
      <c r="EK817">
        <v>71.714338830000003</v>
      </c>
      <c r="EL817">
        <v>8.3868286E-2</v>
      </c>
      <c r="EM817">
        <v>2.834768E-2</v>
      </c>
      <c r="EN817">
        <v>2.5642548000000001E-2</v>
      </c>
      <c r="EO817">
        <v>0</v>
      </c>
      <c r="EP817">
        <v>0</v>
      </c>
      <c r="EQ817">
        <v>0</v>
      </c>
      <c r="ER817">
        <v>0</v>
      </c>
      <c r="ES817">
        <v>0</v>
      </c>
      <c r="ET817">
        <v>0</v>
      </c>
      <c r="EU817">
        <v>0</v>
      </c>
      <c r="EV817">
        <v>0</v>
      </c>
      <c r="EW817">
        <v>156.87028770000001</v>
      </c>
      <c r="EX817">
        <v>0.18845956</v>
      </c>
      <c r="EY817">
        <v>6.4496066000000005E-2</v>
      </c>
      <c r="EZ817">
        <v>5.9305556000000002E-2</v>
      </c>
      <c r="FA817">
        <v>0</v>
      </c>
      <c r="FB817">
        <v>0</v>
      </c>
      <c r="FC817">
        <v>0</v>
      </c>
      <c r="FD817">
        <v>0</v>
      </c>
      <c r="FE817">
        <v>0</v>
      </c>
      <c r="FF817">
        <v>0</v>
      </c>
      <c r="FG817">
        <v>0</v>
      </c>
      <c r="FH817">
        <v>1.0615680000000001</v>
      </c>
      <c r="FI817" t="s">
        <v>113</v>
      </c>
      <c r="FJ817" t="s">
        <v>113</v>
      </c>
      <c r="FK817" s="9">
        <v>12254.724308999999</v>
      </c>
      <c r="FL817" t="s">
        <v>113</v>
      </c>
      <c r="FM817" t="s">
        <v>113</v>
      </c>
    </row>
    <row r="818" spans="116:169">
      <c r="DL818">
        <v>0</v>
      </c>
      <c r="DM818">
        <v>1.0191699999999999</v>
      </c>
      <c r="DN818">
        <v>9.2599999999999991E-3</v>
      </c>
      <c r="DO818">
        <v>7.5500000000000003E-3</v>
      </c>
      <c r="DP818">
        <v>6.4900000000000001E-3</v>
      </c>
      <c r="DQ818">
        <v>2.7E-4</v>
      </c>
      <c r="DR818">
        <v>6.9999999999999994E-5</v>
      </c>
      <c r="DS818">
        <v>6.62E-3</v>
      </c>
      <c r="DT818">
        <v>1.2149999999999999E-2</v>
      </c>
      <c r="DU818">
        <v>1.208E-2</v>
      </c>
      <c r="DV818">
        <v>0.24964</v>
      </c>
      <c r="DW818">
        <v>0.67671999999999999</v>
      </c>
      <c r="DX818">
        <v>0</v>
      </c>
      <c r="DY818">
        <v>11691.535</v>
      </c>
      <c r="DZ818">
        <v>106.85411999999999</v>
      </c>
      <c r="EA818">
        <v>87.532899999999998</v>
      </c>
      <c r="EB818">
        <v>75.691749999999999</v>
      </c>
      <c r="EC818">
        <v>3.1263100000000001</v>
      </c>
      <c r="ED818">
        <v>0.76137999999999995</v>
      </c>
      <c r="EE818">
        <v>77.518330000000006</v>
      </c>
      <c r="EF818">
        <v>140.28578999999999</v>
      </c>
      <c r="EG818">
        <v>156.23711</v>
      </c>
      <c r="EH818">
        <v>3150.7789400000001</v>
      </c>
      <c r="EI818">
        <v>8580.7416900000007</v>
      </c>
      <c r="EJ818">
        <v>0</v>
      </c>
      <c r="EK818">
        <v>71.275520610000001</v>
      </c>
      <c r="EL818">
        <v>8.8692245000000003E-2</v>
      </c>
      <c r="EM818">
        <v>2.8369788E-2</v>
      </c>
      <c r="EN818">
        <v>2.6158707999999999E-2</v>
      </c>
      <c r="EO818">
        <v>0</v>
      </c>
      <c r="EP818">
        <v>0</v>
      </c>
      <c r="EQ818">
        <v>0</v>
      </c>
      <c r="ER818">
        <v>0</v>
      </c>
      <c r="ES818">
        <v>0</v>
      </c>
      <c r="ET818">
        <v>0</v>
      </c>
      <c r="EU818">
        <v>0</v>
      </c>
      <c r="EV818">
        <v>0</v>
      </c>
      <c r="EW818">
        <v>153.0036643</v>
      </c>
      <c r="EX818">
        <v>0.19553511900000001</v>
      </c>
      <c r="EY818">
        <v>6.3359926999999996E-2</v>
      </c>
      <c r="EZ818">
        <v>5.9390370999999997E-2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0</v>
      </c>
      <c r="FG818">
        <v>0</v>
      </c>
      <c r="FH818">
        <v>1.042732</v>
      </c>
      <c r="FI818" t="s">
        <v>113</v>
      </c>
      <c r="FJ818" t="s">
        <v>113</v>
      </c>
      <c r="FK818" s="9">
        <v>11964.740073999999</v>
      </c>
      <c r="FL818" t="s">
        <v>113</v>
      </c>
      <c r="FM818" t="s">
        <v>113</v>
      </c>
    </row>
    <row r="819" spans="116:169">
      <c r="DL819">
        <v>0</v>
      </c>
      <c r="DM819">
        <v>1.0013799999999999</v>
      </c>
      <c r="DN819">
        <v>7.7799999999999996E-3</v>
      </c>
      <c r="DO819">
        <v>7.8700000000000003E-3</v>
      </c>
      <c r="DP819">
        <v>6.9199999999999999E-3</v>
      </c>
      <c r="DQ819">
        <v>2.7999999999999998E-4</v>
      </c>
      <c r="DR819">
        <v>6.9999999999999994E-5</v>
      </c>
      <c r="DS819">
        <v>6.5100000000000002E-3</v>
      </c>
      <c r="DT819">
        <v>1.193E-2</v>
      </c>
      <c r="DU819">
        <v>1.214E-2</v>
      </c>
      <c r="DV819">
        <v>0.25624999999999998</v>
      </c>
      <c r="DW819">
        <v>0.68886999999999998</v>
      </c>
      <c r="DX819">
        <v>0</v>
      </c>
      <c r="DY819">
        <v>11416.71723</v>
      </c>
      <c r="DZ819">
        <v>89.296999999999997</v>
      </c>
      <c r="EA819">
        <v>90.724450000000004</v>
      </c>
      <c r="EB819">
        <v>80.235780000000005</v>
      </c>
      <c r="EC819">
        <v>3.2446999999999999</v>
      </c>
      <c r="ED819">
        <v>0.75490000000000002</v>
      </c>
      <c r="EE819">
        <v>75.844120000000004</v>
      </c>
      <c r="EF819">
        <v>136.81801999999999</v>
      </c>
      <c r="EG819">
        <v>156.99849</v>
      </c>
      <c r="EH819">
        <v>3228.29727</v>
      </c>
      <c r="EI819">
        <v>8721.0274800000007</v>
      </c>
      <c r="EJ819">
        <v>0</v>
      </c>
      <c r="EK819">
        <v>70.953321590000002</v>
      </c>
      <c r="EL819">
        <v>9.4048760999999995E-2</v>
      </c>
      <c r="EM819">
        <v>3.0281115000000001E-2</v>
      </c>
      <c r="EN819">
        <v>2.6221073000000001E-2</v>
      </c>
      <c r="EO819">
        <v>0</v>
      </c>
      <c r="EP819">
        <v>0</v>
      </c>
      <c r="EQ819">
        <v>0</v>
      </c>
      <c r="ER819">
        <v>0</v>
      </c>
      <c r="ES819">
        <v>0</v>
      </c>
      <c r="ET819">
        <v>0</v>
      </c>
      <c r="EU819">
        <v>0</v>
      </c>
      <c r="EV819">
        <v>0</v>
      </c>
      <c r="EW819">
        <v>149.4557409</v>
      </c>
      <c r="EX819">
        <v>0.20346207199999999</v>
      </c>
      <c r="EY819">
        <v>6.6366889999999998E-2</v>
      </c>
      <c r="EZ819">
        <v>5.8434593E-2</v>
      </c>
      <c r="FA819">
        <v>0</v>
      </c>
      <c r="FB819">
        <v>0</v>
      </c>
      <c r="FC819">
        <v>0</v>
      </c>
      <c r="FD819">
        <v>0</v>
      </c>
      <c r="FE819">
        <v>0</v>
      </c>
      <c r="FF819">
        <v>0</v>
      </c>
      <c r="FG819">
        <v>0</v>
      </c>
      <c r="FH819">
        <v>1.02423</v>
      </c>
      <c r="FI819" t="s">
        <v>113</v>
      </c>
      <c r="FJ819" t="s">
        <v>113</v>
      </c>
      <c r="FK819" s="9">
        <v>11680.219159</v>
      </c>
      <c r="FL819" t="s">
        <v>113</v>
      </c>
      <c r="FM819" t="s">
        <v>113</v>
      </c>
    </row>
    <row r="820" spans="116:169">
      <c r="DL820">
        <v>0</v>
      </c>
      <c r="DM820">
        <v>0.98236000000000001</v>
      </c>
      <c r="DN820">
        <v>8.9099999999999995E-3</v>
      </c>
      <c r="DO820">
        <v>6.8199999999999997E-3</v>
      </c>
      <c r="DP820">
        <v>7.1399999999999996E-3</v>
      </c>
      <c r="DQ820">
        <v>2.7E-4</v>
      </c>
      <c r="DR820">
        <v>6.0000000000000002E-5</v>
      </c>
      <c r="DS820">
        <v>6.9699999999999996E-3</v>
      </c>
      <c r="DT820">
        <v>1.17E-2</v>
      </c>
      <c r="DU820">
        <v>1.221E-2</v>
      </c>
      <c r="DV820">
        <v>0.26275999999999999</v>
      </c>
      <c r="DW820">
        <v>0.70079999999999998</v>
      </c>
      <c r="DX820">
        <v>0</v>
      </c>
      <c r="DY820">
        <v>11129.589089999999</v>
      </c>
      <c r="DZ820">
        <v>101.62878000000001</v>
      </c>
      <c r="EA820">
        <v>78.128190000000004</v>
      </c>
      <c r="EB820">
        <v>82.332440000000005</v>
      </c>
      <c r="EC820">
        <v>3.1153400000000002</v>
      </c>
      <c r="ED820">
        <v>0.72558999999999996</v>
      </c>
      <c r="EE820">
        <v>80.700959999999995</v>
      </c>
      <c r="EF820">
        <v>133.34504999999999</v>
      </c>
      <c r="EG820">
        <v>157.75339</v>
      </c>
      <c r="EH820">
        <v>3304.1413899999998</v>
      </c>
      <c r="EI820">
        <v>8857.8454899999997</v>
      </c>
      <c r="EJ820">
        <v>0</v>
      </c>
      <c r="EK820">
        <v>70.504355369999999</v>
      </c>
      <c r="EL820">
        <v>8.8919171000000005E-2</v>
      </c>
      <c r="EM820">
        <v>3.2138191000000003E-2</v>
      </c>
      <c r="EN820">
        <v>2.8318829E-2</v>
      </c>
      <c r="EO820">
        <v>0</v>
      </c>
      <c r="EP820">
        <v>0</v>
      </c>
      <c r="EQ820">
        <v>0</v>
      </c>
      <c r="ER820">
        <v>0</v>
      </c>
      <c r="ES820">
        <v>0</v>
      </c>
      <c r="ET820">
        <v>0</v>
      </c>
      <c r="EU820">
        <v>0</v>
      </c>
      <c r="EV820">
        <v>0</v>
      </c>
      <c r="EW820">
        <v>145.70760179999999</v>
      </c>
      <c r="EX820">
        <v>0.18894533199999999</v>
      </c>
      <c r="EY820">
        <v>6.9126885999999998E-2</v>
      </c>
      <c r="EZ820">
        <v>6.1939521999999997E-2</v>
      </c>
      <c r="FA820">
        <v>0</v>
      </c>
      <c r="FB820">
        <v>0</v>
      </c>
      <c r="FC820">
        <v>0</v>
      </c>
      <c r="FD820">
        <v>0</v>
      </c>
      <c r="FE820">
        <v>0</v>
      </c>
      <c r="FF820">
        <v>0</v>
      </c>
      <c r="FG820">
        <v>0</v>
      </c>
      <c r="FH820">
        <v>1.005504</v>
      </c>
      <c r="FI820" t="s">
        <v>113</v>
      </c>
      <c r="FJ820" t="s">
        <v>113</v>
      </c>
      <c r="FK820" s="9">
        <v>11394.793834</v>
      </c>
      <c r="FL820" t="s">
        <v>113</v>
      </c>
      <c r="FM820" t="s">
        <v>113</v>
      </c>
    </row>
    <row r="821" spans="116:169">
      <c r="DL821">
        <v>0</v>
      </c>
      <c r="DM821">
        <v>0.96616000000000002</v>
      </c>
      <c r="DN821">
        <v>6.5700000000000003E-3</v>
      </c>
      <c r="DO821">
        <v>7.5599999999999999E-3</v>
      </c>
      <c r="DP821">
        <v>6.3499999999999997E-3</v>
      </c>
      <c r="DQ821">
        <v>2.7E-4</v>
      </c>
      <c r="DR821">
        <v>6.0000000000000002E-5</v>
      </c>
      <c r="DS821">
        <v>7.0099999999999997E-3</v>
      </c>
      <c r="DT821">
        <v>1.1520000000000001E-2</v>
      </c>
      <c r="DU821">
        <v>1.227E-2</v>
      </c>
      <c r="DV821">
        <v>0.26973000000000003</v>
      </c>
      <c r="DW821">
        <v>0.71248999999999996</v>
      </c>
      <c r="DX821">
        <v>0</v>
      </c>
      <c r="DY821">
        <v>10876.002420000001</v>
      </c>
      <c r="DZ821">
        <v>74.439019999999999</v>
      </c>
      <c r="EA821">
        <v>86.148120000000006</v>
      </c>
      <c r="EB821">
        <v>72.779079999999993</v>
      </c>
      <c r="EC821">
        <v>3.0443699999999998</v>
      </c>
      <c r="ED821">
        <v>0.73801000000000005</v>
      </c>
      <c r="EE821">
        <v>80.778859999999995</v>
      </c>
      <c r="EF821">
        <v>130.46588</v>
      </c>
      <c r="EG821">
        <v>158.47898000000001</v>
      </c>
      <c r="EH821">
        <v>3384.8423499999999</v>
      </c>
      <c r="EI821">
        <v>8991.1905399999996</v>
      </c>
      <c r="EJ821">
        <v>0</v>
      </c>
      <c r="EK821">
        <v>70.246057370000003</v>
      </c>
      <c r="EL821">
        <v>9.2995451000000007E-2</v>
      </c>
      <c r="EM821">
        <v>2.9404515999999999E-2</v>
      </c>
      <c r="EN821">
        <v>2.9608695000000001E-2</v>
      </c>
      <c r="EO821">
        <v>0</v>
      </c>
      <c r="EP821">
        <v>0</v>
      </c>
      <c r="EQ821">
        <v>0</v>
      </c>
      <c r="ER821">
        <v>0</v>
      </c>
      <c r="ES821">
        <v>0</v>
      </c>
      <c r="ET821">
        <v>0</v>
      </c>
      <c r="EU821">
        <v>0</v>
      </c>
      <c r="EV821">
        <v>0</v>
      </c>
      <c r="EW821">
        <v>142.41714479999999</v>
      </c>
      <c r="EX821">
        <v>0.19374518900000001</v>
      </c>
      <c r="EY821">
        <v>6.2079922000000003E-2</v>
      </c>
      <c r="EZ821">
        <v>6.3553113999999994E-2</v>
      </c>
      <c r="FA821">
        <v>0</v>
      </c>
      <c r="FB821">
        <v>0</v>
      </c>
      <c r="FC821">
        <v>0</v>
      </c>
      <c r="FD821">
        <v>0</v>
      </c>
      <c r="FE821">
        <v>0</v>
      </c>
      <c r="FF821">
        <v>0</v>
      </c>
      <c r="FG821">
        <v>0</v>
      </c>
      <c r="FH821">
        <v>0.98691099999999998</v>
      </c>
      <c r="FI821" t="s">
        <v>113</v>
      </c>
      <c r="FJ821" t="s">
        <v>113</v>
      </c>
      <c r="FK821" s="9">
        <v>11112.413008</v>
      </c>
      <c r="FL821" t="s">
        <v>113</v>
      </c>
      <c r="FM821" t="s">
        <v>113</v>
      </c>
    </row>
    <row r="822" spans="116:169">
      <c r="DL822">
        <v>0</v>
      </c>
      <c r="DM822">
        <v>0.94921</v>
      </c>
      <c r="DN822">
        <v>5.2100000000000002E-3</v>
      </c>
      <c r="DO822">
        <v>6.1199999999999996E-3</v>
      </c>
      <c r="DP822">
        <v>6.5300000000000002E-3</v>
      </c>
      <c r="DQ822">
        <v>1.2E-4</v>
      </c>
      <c r="DR822">
        <v>1.1E-4</v>
      </c>
      <c r="DS822">
        <v>6.3299999999999997E-3</v>
      </c>
      <c r="DT822">
        <v>1.329E-2</v>
      </c>
      <c r="DU822">
        <v>1.234E-2</v>
      </c>
      <c r="DV822">
        <v>0.27673999999999999</v>
      </c>
      <c r="DW822">
        <v>0.72401000000000004</v>
      </c>
      <c r="DX822">
        <v>0</v>
      </c>
      <c r="DY822">
        <v>10615.50375</v>
      </c>
      <c r="DZ822">
        <v>58.603819999999999</v>
      </c>
      <c r="EA822">
        <v>69.282290000000003</v>
      </c>
      <c r="EB822">
        <v>74.39479</v>
      </c>
      <c r="EC822">
        <v>1.33342</v>
      </c>
      <c r="ED822">
        <v>1.2625900000000001</v>
      </c>
      <c r="EE822">
        <v>72.417019999999994</v>
      </c>
      <c r="EF822">
        <v>149.56908000000001</v>
      </c>
      <c r="EG822">
        <v>159.21699000000001</v>
      </c>
      <c r="EH822">
        <v>3465.6212099999998</v>
      </c>
      <c r="EI822">
        <v>9121.6564299999991</v>
      </c>
      <c r="EJ822">
        <v>0</v>
      </c>
      <c r="EK822">
        <v>69.89129561</v>
      </c>
      <c r="EL822">
        <v>8.1104613000000006E-2</v>
      </c>
      <c r="EM822">
        <v>5.2735259E-2</v>
      </c>
      <c r="EN822">
        <v>2.1107474000000001E-2</v>
      </c>
      <c r="EO822">
        <v>0</v>
      </c>
      <c r="EP822">
        <v>0</v>
      </c>
      <c r="EQ822">
        <v>0</v>
      </c>
      <c r="ER822">
        <v>0</v>
      </c>
      <c r="ES822">
        <v>0</v>
      </c>
      <c r="ET822">
        <v>0</v>
      </c>
      <c r="EU822">
        <v>0</v>
      </c>
      <c r="EV822">
        <v>0</v>
      </c>
      <c r="EW822">
        <v>138.98909950000001</v>
      </c>
      <c r="EX822">
        <v>0.16603723000000001</v>
      </c>
      <c r="EY822">
        <v>0.10924331700000001</v>
      </c>
      <c r="EZ822">
        <v>4.4455922000000002E-2</v>
      </c>
      <c r="FA822">
        <v>0</v>
      </c>
      <c r="FB822">
        <v>0</v>
      </c>
      <c r="FC822">
        <v>0</v>
      </c>
      <c r="FD822">
        <v>0</v>
      </c>
      <c r="FE822">
        <v>0</v>
      </c>
      <c r="FF822">
        <v>0</v>
      </c>
      <c r="FG822">
        <v>0</v>
      </c>
      <c r="FH822">
        <v>0.96718700000000002</v>
      </c>
      <c r="FI822" t="s">
        <v>113</v>
      </c>
      <c r="FJ822" t="s">
        <v>113</v>
      </c>
      <c r="FK822" s="9">
        <v>10819.118069</v>
      </c>
      <c r="FL822" t="s">
        <v>113</v>
      </c>
      <c r="FM822" t="s">
        <v>113</v>
      </c>
    </row>
    <row r="823" spans="116:169">
      <c r="DL823">
        <v>0</v>
      </c>
      <c r="DM823">
        <v>0.93157999999999996</v>
      </c>
      <c r="DN823">
        <v>5.4999999999999997E-3</v>
      </c>
      <c r="DO823">
        <v>5.0099999999999997E-3</v>
      </c>
      <c r="DP823">
        <v>5.3800000000000002E-3</v>
      </c>
      <c r="DQ823">
        <v>1E-4</v>
      </c>
      <c r="DR823">
        <v>1.1E-4</v>
      </c>
      <c r="DS823">
        <v>6.45E-3</v>
      </c>
      <c r="DT823">
        <v>1.306E-2</v>
      </c>
      <c r="DU823">
        <v>1.2449999999999999E-2</v>
      </c>
      <c r="DV823">
        <v>0.28306999999999999</v>
      </c>
      <c r="DW823">
        <v>0.73729999999999996</v>
      </c>
      <c r="DX823">
        <v>0</v>
      </c>
      <c r="DY823">
        <v>10349.13624</v>
      </c>
      <c r="DZ823">
        <v>61.479349999999997</v>
      </c>
      <c r="EA823">
        <v>56.339950000000002</v>
      </c>
      <c r="EB823">
        <v>60.816789999999997</v>
      </c>
      <c r="EC823">
        <v>1.1637599999999999</v>
      </c>
      <c r="ED823">
        <v>1.2015800000000001</v>
      </c>
      <c r="EE823">
        <v>73.390450000000001</v>
      </c>
      <c r="EF823">
        <v>146.03577999999999</v>
      </c>
      <c r="EG823">
        <v>160.47959</v>
      </c>
      <c r="EH823">
        <v>3538.0382300000001</v>
      </c>
      <c r="EI823">
        <v>9271.2255100000002</v>
      </c>
      <c r="EJ823">
        <v>0</v>
      </c>
      <c r="EK823">
        <v>69.426819679999994</v>
      </c>
      <c r="EL823">
        <v>6.1512018000000002E-2</v>
      </c>
      <c r="EM823">
        <v>4.3842908E-2</v>
      </c>
      <c r="EN823">
        <v>2.1989916000000002E-2</v>
      </c>
      <c r="EO823">
        <v>0</v>
      </c>
      <c r="EP823">
        <v>0</v>
      </c>
      <c r="EQ823">
        <v>0</v>
      </c>
      <c r="ER823">
        <v>0</v>
      </c>
      <c r="ES823">
        <v>0</v>
      </c>
      <c r="ET823">
        <v>0</v>
      </c>
      <c r="EU823">
        <v>0</v>
      </c>
      <c r="EV823">
        <v>0</v>
      </c>
      <c r="EW823">
        <v>135.40617499999999</v>
      </c>
      <c r="EX823">
        <v>0.123343965</v>
      </c>
      <c r="EY823">
        <v>8.9086113999999994E-2</v>
      </c>
      <c r="EZ823">
        <v>4.5440412999999999E-2</v>
      </c>
      <c r="FA823">
        <v>0</v>
      </c>
      <c r="FB823">
        <v>0</v>
      </c>
      <c r="FC823">
        <v>0</v>
      </c>
      <c r="FD823">
        <v>0</v>
      </c>
      <c r="FE823">
        <v>0</v>
      </c>
      <c r="FF823">
        <v>0</v>
      </c>
      <c r="FG823">
        <v>0</v>
      </c>
      <c r="FH823">
        <v>0.94757199999999997</v>
      </c>
      <c r="FI823" t="s">
        <v>113</v>
      </c>
      <c r="FJ823" t="s">
        <v>113</v>
      </c>
      <c r="FK823" s="9">
        <v>10528.936092</v>
      </c>
      <c r="FL823" t="s">
        <v>113</v>
      </c>
      <c r="FM823" t="s">
        <v>113</v>
      </c>
    </row>
    <row r="824" spans="116:169">
      <c r="DL824">
        <v>0</v>
      </c>
      <c r="DM824">
        <v>0.91500999999999999</v>
      </c>
      <c r="DN824">
        <v>4.6899999999999997E-3</v>
      </c>
      <c r="DO824">
        <v>5.11E-3</v>
      </c>
      <c r="DP824">
        <v>4.4600000000000004E-3</v>
      </c>
      <c r="DQ824">
        <v>9.0000000000000006E-5</v>
      </c>
      <c r="DR824">
        <v>1E-4</v>
      </c>
      <c r="DS824">
        <v>5.3099999999999996E-3</v>
      </c>
      <c r="DT824">
        <v>1.2789999999999999E-2</v>
      </c>
      <c r="DU824">
        <v>1.256E-2</v>
      </c>
      <c r="DV824">
        <v>0.28952</v>
      </c>
      <c r="DW824">
        <v>0.75034999999999996</v>
      </c>
      <c r="DX824">
        <v>0</v>
      </c>
      <c r="DY824">
        <v>10096.0509</v>
      </c>
      <c r="DZ824">
        <v>52.14</v>
      </c>
      <c r="EA824">
        <v>57.077680000000001</v>
      </c>
      <c r="EB824">
        <v>50.084150000000001</v>
      </c>
      <c r="EC824">
        <v>1.05681</v>
      </c>
      <c r="ED824">
        <v>1.1436900000000001</v>
      </c>
      <c r="EE824">
        <v>60.063830000000003</v>
      </c>
      <c r="EF824">
        <v>142.14240000000001</v>
      </c>
      <c r="EG824">
        <v>161.68116000000001</v>
      </c>
      <c r="EH824">
        <v>3611.42868</v>
      </c>
      <c r="EI824">
        <v>9417.2612900000004</v>
      </c>
      <c r="EJ824">
        <v>0</v>
      </c>
      <c r="EK824">
        <v>69.063185349999998</v>
      </c>
      <c r="EL824">
        <v>5.8650513000000001E-2</v>
      </c>
      <c r="EM824">
        <v>3.6469320999999999E-2</v>
      </c>
      <c r="EN824">
        <v>1.8328423999999999E-2</v>
      </c>
      <c r="EO824">
        <v>0</v>
      </c>
      <c r="EP824">
        <v>0</v>
      </c>
      <c r="EQ824">
        <v>0</v>
      </c>
      <c r="ER824">
        <v>0</v>
      </c>
      <c r="ES824">
        <v>0</v>
      </c>
      <c r="ET824">
        <v>0</v>
      </c>
      <c r="EU824">
        <v>0</v>
      </c>
      <c r="EV824">
        <v>0</v>
      </c>
      <c r="EW824">
        <v>132.08853780000001</v>
      </c>
      <c r="EX824">
        <v>0.11524986500000001</v>
      </c>
      <c r="EY824">
        <v>7.2691659000000006E-2</v>
      </c>
      <c r="EZ824">
        <v>3.7155013000000001E-2</v>
      </c>
      <c r="FA824">
        <v>0</v>
      </c>
      <c r="FB824">
        <v>0</v>
      </c>
      <c r="FC824">
        <v>0</v>
      </c>
      <c r="FD824">
        <v>0</v>
      </c>
      <c r="FE824">
        <v>0</v>
      </c>
      <c r="FF824">
        <v>0</v>
      </c>
      <c r="FG824">
        <v>0</v>
      </c>
      <c r="FH824">
        <v>0.92935999999999996</v>
      </c>
      <c r="FI824" t="s">
        <v>113</v>
      </c>
      <c r="FJ824" t="s">
        <v>113</v>
      </c>
      <c r="FK824" s="9">
        <v>10256.409529</v>
      </c>
      <c r="FL824" t="s">
        <v>113</v>
      </c>
      <c r="FM824" t="s">
        <v>113</v>
      </c>
    </row>
    <row r="825" spans="116:169">
      <c r="DL825">
        <v>0</v>
      </c>
      <c r="DM825">
        <v>0.89795000000000003</v>
      </c>
      <c r="DN825">
        <v>5.1999999999999998E-3</v>
      </c>
      <c r="DO825">
        <v>4.5199999999999997E-3</v>
      </c>
      <c r="DP825">
        <v>4.47E-3</v>
      </c>
      <c r="DQ825">
        <v>9.0000000000000006E-5</v>
      </c>
      <c r="DR825">
        <v>1E-4</v>
      </c>
      <c r="DS825">
        <v>4.4999999999999997E-3</v>
      </c>
      <c r="DT825">
        <v>1.255E-2</v>
      </c>
      <c r="DU825">
        <v>1.2659999999999999E-2</v>
      </c>
      <c r="DV825">
        <v>0.29482999999999998</v>
      </c>
      <c r="DW825">
        <v>0.76315</v>
      </c>
      <c r="DX825">
        <v>0</v>
      </c>
      <c r="DY825">
        <v>9839.3680399999994</v>
      </c>
      <c r="DZ825">
        <v>57.331209999999999</v>
      </c>
      <c r="EA825">
        <v>50.137250000000002</v>
      </c>
      <c r="EB825">
        <v>49.879899999999999</v>
      </c>
      <c r="EC825">
        <v>0.95567999999999997</v>
      </c>
      <c r="ED825">
        <v>1.0843100000000001</v>
      </c>
      <c r="EE825">
        <v>50.476010000000002</v>
      </c>
      <c r="EF825">
        <v>138.42857000000001</v>
      </c>
      <c r="EG825">
        <v>162.82486</v>
      </c>
      <c r="EH825">
        <v>3671.4925199999998</v>
      </c>
      <c r="EI825">
        <v>9559.4036899999992</v>
      </c>
      <c r="EJ825">
        <v>0</v>
      </c>
      <c r="EK825">
        <v>68.643617689999999</v>
      </c>
      <c r="EL825">
        <v>5.3312657999999999E-2</v>
      </c>
      <c r="EM825">
        <v>3.6248196000000003E-2</v>
      </c>
      <c r="EN825">
        <v>1.5392602999999999E-2</v>
      </c>
      <c r="EO825">
        <v>0</v>
      </c>
      <c r="EP825">
        <v>0</v>
      </c>
      <c r="EQ825">
        <v>0</v>
      </c>
      <c r="ER825">
        <v>0</v>
      </c>
      <c r="ES825">
        <v>0</v>
      </c>
      <c r="ET825">
        <v>0</v>
      </c>
      <c r="EU825">
        <v>0</v>
      </c>
      <c r="EV825">
        <v>0</v>
      </c>
      <c r="EW825">
        <v>128.7270575</v>
      </c>
      <c r="EX825">
        <v>0.102760376</v>
      </c>
      <c r="EY825">
        <v>7.0839790999999999E-2</v>
      </c>
      <c r="EZ825">
        <v>3.0607290999999998E-2</v>
      </c>
      <c r="FA825">
        <v>0</v>
      </c>
      <c r="FB825">
        <v>0</v>
      </c>
      <c r="FC825">
        <v>0</v>
      </c>
      <c r="FD825">
        <v>0</v>
      </c>
      <c r="FE825">
        <v>0</v>
      </c>
      <c r="FF825">
        <v>0</v>
      </c>
      <c r="FG825">
        <v>0</v>
      </c>
      <c r="FH825">
        <v>0.91222000000000003</v>
      </c>
      <c r="FI825" t="s">
        <v>113</v>
      </c>
      <c r="FJ825" t="s">
        <v>113</v>
      </c>
      <c r="FK825" s="9">
        <v>9997.6720750000004</v>
      </c>
      <c r="FL825" t="s">
        <v>113</v>
      </c>
      <c r="FM825" t="s">
        <v>113</v>
      </c>
    </row>
    <row r="826" spans="116:169">
      <c r="DL826">
        <v>0</v>
      </c>
      <c r="DM826">
        <v>0.88116000000000005</v>
      </c>
      <c r="DN826">
        <v>5.2500000000000003E-3</v>
      </c>
      <c r="DO826">
        <v>4.8199999999999996E-3</v>
      </c>
      <c r="DP826">
        <v>4.0200000000000001E-3</v>
      </c>
      <c r="DQ826">
        <v>9.0000000000000006E-5</v>
      </c>
      <c r="DR826">
        <v>1E-4</v>
      </c>
      <c r="DS826">
        <v>4.4900000000000001E-3</v>
      </c>
      <c r="DT826">
        <v>1.231E-2</v>
      </c>
      <c r="DU826">
        <v>1.2760000000000001E-2</v>
      </c>
      <c r="DV826">
        <v>0.29932999999999998</v>
      </c>
      <c r="DW826">
        <v>0.77568999999999999</v>
      </c>
      <c r="DX826">
        <v>0</v>
      </c>
      <c r="DY826">
        <v>9587.2794200000008</v>
      </c>
      <c r="DZ826">
        <v>57.51229</v>
      </c>
      <c r="EA826">
        <v>53.115769999999998</v>
      </c>
      <c r="EB826">
        <v>44.531550000000003</v>
      </c>
      <c r="EC826">
        <v>0.94786999999999999</v>
      </c>
      <c r="ED826">
        <v>1.06456</v>
      </c>
      <c r="EE826">
        <v>50.03342</v>
      </c>
      <c r="EF826">
        <v>134.84944999999999</v>
      </c>
      <c r="EG826">
        <v>163.90916999999999</v>
      </c>
      <c r="EH826">
        <v>3721.9685300000001</v>
      </c>
      <c r="EI826">
        <v>9697.8322599999992</v>
      </c>
      <c r="EJ826">
        <v>0</v>
      </c>
      <c r="EK826">
        <v>68.234148610000005</v>
      </c>
      <c r="EL826">
        <v>5.4785610999999998E-2</v>
      </c>
      <c r="EM826">
        <v>3.3175682999999997E-2</v>
      </c>
      <c r="EN826">
        <v>1.562931E-2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0</v>
      </c>
      <c r="EU826">
        <v>0</v>
      </c>
      <c r="EV826">
        <v>0</v>
      </c>
      <c r="EW826">
        <v>125.44839639999999</v>
      </c>
      <c r="EX826">
        <v>0.103474866</v>
      </c>
      <c r="EY826">
        <v>6.3591824000000005E-2</v>
      </c>
      <c r="EZ826">
        <v>3.0480264E-2</v>
      </c>
      <c r="FA826">
        <v>0</v>
      </c>
      <c r="FB826">
        <v>0</v>
      </c>
      <c r="FC826">
        <v>0</v>
      </c>
      <c r="FD826">
        <v>0</v>
      </c>
      <c r="FE826">
        <v>0</v>
      </c>
      <c r="FF826">
        <v>0</v>
      </c>
      <c r="FG826">
        <v>0</v>
      </c>
      <c r="FH826">
        <v>0.89533099999999999</v>
      </c>
      <c r="FI826" t="s">
        <v>113</v>
      </c>
      <c r="FJ826" t="s">
        <v>113</v>
      </c>
      <c r="FK826" s="9">
        <v>9743.3869070000001</v>
      </c>
      <c r="FL826" t="s">
        <v>113</v>
      </c>
      <c r="FM826" t="s">
        <v>113</v>
      </c>
    </row>
    <row r="827" spans="116:169">
      <c r="DL827">
        <v>0</v>
      </c>
      <c r="DM827">
        <v>0.86455000000000004</v>
      </c>
      <c r="DN827">
        <v>5.3400000000000001E-3</v>
      </c>
      <c r="DO827">
        <v>4.8599999999999997E-3</v>
      </c>
      <c r="DP827">
        <v>4.2300000000000003E-3</v>
      </c>
      <c r="DQ827">
        <v>9.0000000000000006E-5</v>
      </c>
      <c r="DR827">
        <v>9.0000000000000006E-5</v>
      </c>
      <c r="DS827">
        <v>4.0899999999999999E-3</v>
      </c>
      <c r="DT827">
        <v>1.208E-2</v>
      </c>
      <c r="DU827">
        <v>1.285E-2</v>
      </c>
      <c r="DV827">
        <v>0.30381999999999998</v>
      </c>
      <c r="DW827">
        <v>0.78800000000000003</v>
      </c>
      <c r="DX827">
        <v>0</v>
      </c>
      <c r="DY827">
        <v>9338.8463200000006</v>
      </c>
      <c r="DZ827">
        <v>58.092730000000003</v>
      </c>
      <c r="EA827">
        <v>53.231499999999997</v>
      </c>
      <c r="EB827">
        <v>46.580039999999997</v>
      </c>
      <c r="EC827">
        <v>0.93594999999999995</v>
      </c>
      <c r="ED827">
        <v>1.0351999999999999</v>
      </c>
      <c r="EE827">
        <v>45.270389999999999</v>
      </c>
      <c r="EF827">
        <v>131.46893</v>
      </c>
      <c r="EG827">
        <v>164.97372999999999</v>
      </c>
      <c r="EH827">
        <v>3772.0019400000001</v>
      </c>
      <c r="EI827">
        <v>9832.6816999999992</v>
      </c>
      <c r="EJ827">
        <v>0</v>
      </c>
      <c r="EK827">
        <v>67.820679690000006</v>
      </c>
      <c r="EL827">
        <v>5.6129851000000001E-2</v>
      </c>
      <c r="EM827">
        <v>3.4801806999999997E-2</v>
      </c>
      <c r="EN827">
        <v>1.4231798E-2</v>
      </c>
      <c r="EO827">
        <v>0</v>
      </c>
      <c r="EP827">
        <v>0</v>
      </c>
      <c r="EQ827">
        <v>0</v>
      </c>
      <c r="ER827">
        <v>0</v>
      </c>
      <c r="ES827">
        <v>0</v>
      </c>
      <c r="ET827">
        <v>0</v>
      </c>
      <c r="EU827">
        <v>0</v>
      </c>
      <c r="EV827">
        <v>0</v>
      </c>
      <c r="EW827">
        <v>122.22495840000001</v>
      </c>
      <c r="EX827">
        <v>0.103925719</v>
      </c>
      <c r="EY827">
        <v>6.5393736999999993E-2</v>
      </c>
      <c r="EZ827">
        <v>2.7217539999999998E-2</v>
      </c>
      <c r="FA827">
        <v>0</v>
      </c>
      <c r="FB827">
        <v>0</v>
      </c>
      <c r="FC827">
        <v>0</v>
      </c>
      <c r="FD827">
        <v>0</v>
      </c>
      <c r="FE827">
        <v>0</v>
      </c>
      <c r="FF827">
        <v>0</v>
      </c>
      <c r="FG827">
        <v>0</v>
      </c>
      <c r="FH827">
        <v>0.87906600000000001</v>
      </c>
      <c r="FI827" t="s">
        <v>113</v>
      </c>
      <c r="FJ827" t="s">
        <v>113</v>
      </c>
      <c r="FK827" s="9">
        <v>9497.6865390000003</v>
      </c>
      <c r="FL827" t="s">
        <v>113</v>
      </c>
      <c r="FM827" t="s">
        <v>113</v>
      </c>
    </row>
    <row r="828" spans="116:169">
      <c r="DL828">
        <v>0</v>
      </c>
      <c r="DM828">
        <v>0.84828000000000003</v>
      </c>
      <c r="DN828">
        <v>5.2599999999999999E-3</v>
      </c>
      <c r="DO828">
        <v>4.9199999999999999E-3</v>
      </c>
      <c r="DP828">
        <v>4.2700000000000004E-3</v>
      </c>
      <c r="DQ828">
        <v>9.0000000000000006E-5</v>
      </c>
      <c r="DR828">
        <v>9.0000000000000006E-5</v>
      </c>
      <c r="DS828">
        <v>4.28E-3</v>
      </c>
      <c r="DT828">
        <v>1.187E-2</v>
      </c>
      <c r="DU828">
        <v>1.295E-2</v>
      </c>
      <c r="DV828">
        <v>0.30790000000000001</v>
      </c>
      <c r="DW828">
        <v>0.80008000000000001</v>
      </c>
      <c r="DX828">
        <v>0</v>
      </c>
      <c r="DY828">
        <v>9095.8185699999995</v>
      </c>
      <c r="DZ828">
        <v>56.806310000000003</v>
      </c>
      <c r="EA828">
        <v>53.479120000000002</v>
      </c>
      <c r="EB828">
        <v>46.744</v>
      </c>
      <c r="EC828">
        <v>0.94452999999999998</v>
      </c>
      <c r="ED828">
        <v>1.02007</v>
      </c>
      <c r="EE828">
        <v>47.097969999999997</v>
      </c>
      <c r="EF828">
        <v>128.25509</v>
      </c>
      <c r="EG828">
        <v>166.00892999999999</v>
      </c>
      <c r="EH828">
        <v>3817.2723299999998</v>
      </c>
      <c r="EI828">
        <v>9964.1506399999998</v>
      </c>
      <c r="EJ828">
        <v>0</v>
      </c>
      <c r="EK828">
        <v>67.412129739999997</v>
      </c>
      <c r="EL828">
        <v>5.7775185E-2</v>
      </c>
      <c r="EM828">
        <v>3.5791721999999998E-2</v>
      </c>
      <c r="EN828">
        <v>1.5181013E-2</v>
      </c>
      <c r="EO828">
        <v>0</v>
      </c>
      <c r="EP828">
        <v>0</v>
      </c>
      <c r="EQ828">
        <v>0</v>
      </c>
      <c r="ER828">
        <v>0</v>
      </c>
      <c r="ES828">
        <v>0</v>
      </c>
      <c r="ET828">
        <v>0</v>
      </c>
      <c r="EU828">
        <v>0</v>
      </c>
      <c r="EV828">
        <v>0</v>
      </c>
      <c r="EW828">
        <v>119.0716098</v>
      </c>
      <c r="EX828">
        <v>0.104862147</v>
      </c>
      <c r="EY828">
        <v>6.5938014000000003E-2</v>
      </c>
      <c r="EZ828">
        <v>2.8467064E-2</v>
      </c>
      <c r="FA828">
        <v>0</v>
      </c>
      <c r="FB828">
        <v>0</v>
      </c>
      <c r="FC828">
        <v>0</v>
      </c>
      <c r="FD828">
        <v>0</v>
      </c>
      <c r="FE828">
        <v>0</v>
      </c>
      <c r="FF828">
        <v>0</v>
      </c>
      <c r="FG828">
        <v>0</v>
      </c>
      <c r="FH828">
        <v>0.86281699999999995</v>
      </c>
      <c r="FI828" t="s">
        <v>113</v>
      </c>
      <c r="FJ828" t="s">
        <v>113</v>
      </c>
      <c r="FK828" s="9">
        <v>9253.7925369999994</v>
      </c>
      <c r="FL828" t="s">
        <v>113</v>
      </c>
      <c r="FM828" t="s">
        <v>113</v>
      </c>
    </row>
    <row r="829" spans="116:169">
      <c r="DL829">
        <v>0</v>
      </c>
      <c r="DM829">
        <v>0.83170999999999995</v>
      </c>
      <c r="DN829">
        <v>5.7800000000000004E-3</v>
      </c>
      <c r="DO829">
        <v>4.8500000000000001E-3</v>
      </c>
      <c r="DP829">
        <v>4.3200000000000001E-3</v>
      </c>
      <c r="DQ829">
        <v>9.0000000000000006E-5</v>
      </c>
      <c r="DR829">
        <v>9.0000000000000006E-5</v>
      </c>
      <c r="DS829">
        <v>4.3499999999999997E-3</v>
      </c>
      <c r="DT829">
        <v>1.163E-2</v>
      </c>
      <c r="DU829">
        <v>1.304E-2</v>
      </c>
      <c r="DV829">
        <v>0.31218000000000001</v>
      </c>
      <c r="DW829">
        <v>0.81196000000000002</v>
      </c>
      <c r="DX829">
        <v>0</v>
      </c>
      <c r="DY829">
        <v>8851.3767100000005</v>
      </c>
      <c r="DZ829">
        <v>61.960949999999997</v>
      </c>
      <c r="EA829">
        <v>52.382350000000002</v>
      </c>
      <c r="EB829">
        <v>46.874830000000003</v>
      </c>
      <c r="EC829">
        <v>0.93476999999999999</v>
      </c>
      <c r="ED829">
        <v>0.99782999999999999</v>
      </c>
      <c r="EE829">
        <v>47.474580000000003</v>
      </c>
      <c r="EF829">
        <v>124.72436</v>
      </c>
      <c r="EG829">
        <v>167.029</v>
      </c>
      <c r="EH829">
        <v>3864.3703</v>
      </c>
      <c r="EI829">
        <v>10092.405720000001</v>
      </c>
      <c r="EJ829">
        <v>0</v>
      </c>
      <c r="EK829">
        <v>66.955588149999997</v>
      </c>
      <c r="EL829">
        <v>5.8342389000000001E-2</v>
      </c>
      <c r="EM829">
        <v>3.6679942E-2</v>
      </c>
      <c r="EN829">
        <v>1.5539213E-2</v>
      </c>
      <c r="EO829">
        <v>0</v>
      </c>
      <c r="EP829">
        <v>0</v>
      </c>
      <c r="EQ829">
        <v>0</v>
      </c>
      <c r="ER829">
        <v>0</v>
      </c>
      <c r="ES829">
        <v>0</v>
      </c>
      <c r="ET829">
        <v>0</v>
      </c>
      <c r="EU829">
        <v>0</v>
      </c>
      <c r="EV829">
        <v>0</v>
      </c>
      <c r="EW829">
        <v>115.895161</v>
      </c>
      <c r="EX829">
        <v>0.10380213200000001</v>
      </c>
      <c r="EY829">
        <v>6.6240272000000003E-2</v>
      </c>
      <c r="EZ829">
        <v>2.8567014000000002E-2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0</v>
      </c>
      <c r="FG829">
        <v>0</v>
      </c>
      <c r="FH829">
        <v>0.84674700000000003</v>
      </c>
      <c r="FI829" t="s">
        <v>113</v>
      </c>
      <c r="FJ829" t="s">
        <v>113</v>
      </c>
      <c r="FK829" s="9">
        <v>9013.5296120000003</v>
      </c>
      <c r="FL829" t="s">
        <v>113</v>
      </c>
      <c r="FM829" t="s">
        <v>113</v>
      </c>
    </row>
    <row r="830" spans="116:169">
      <c r="DL830">
        <v>0</v>
      </c>
      <c r="DM830">
        <v>0.81518000000000002</v>
      </c>
      <c r="DN830">
        <v>6.1000000000000004E-3</v>
      </c>
      <c r="DO830">
        <v>5.2100000000000002E-3</v>
      </c>
      <c r="DP830">
        <v>4.28E-3</v>
      </c>
      <c r="DQ830">
        <v>9.0000000000000006E-5</v>
      </c>
      <c r="DR830">
        <v>9.0000000000000006E-5</v>
      </c>
      <c r="DS830">
        <v>4.4000000000000003E-3</v>
      </c>
      <c r="DT830">
        <v>1.14E-2</v>
      </c>
      <c r="DU830">
        <v>1.3129999999999999E-2</v>
      </c>
      <c r="DV830">
        <v>0.31652999999999998</v>
      </c>
      <c r="DW830">
        <v>0.82359000000000004</v>
      </c>
      <c r="DX830">
        <v>0</v>
      </c>
      <c r="DY830">
        <v>8609.1599600000009</v>
      </c>
      <c r="DZ830">
        <v>64.875640000000004</v>
      </c>
      <c r="EA830">
        <v>55.800730000000001</v>
      </c>
      <c r="EB830">
        <v>46.117820000000002</v>
      </c>
      <c r="EC830">
        <v>0.95604</v>
      </c>
      <c r="ED830">
        <v>0.98507</v>
      </c>
      <c r="EE830">
        <v>47.675870000000003</v>
      </c>
      <c r="EF830">
        <v>121.3584</v>
      </c>
      <c r="EG830">
        <v>168.02682999999999</v>
      </c>
      <c r="EH830">
        <v>3911.8448899999999</v>
      </c>
      <c r="EI830">
        <v>10217.130090000001</v>
      </c>
      <c r="EJ830">
        <v>0</v>
      </c>
      <c r="EK830">
        <v>66.485176820000007</v>
      </c>
      <c r="EL830">
        <v>6.2197671000000003E-2</v>
      </c>
      <c r="EM830">
        <v>3.6802822999999998E-2</v>
      </c>
      <c r="EN830">
        <v>1.5896592000000001E-2</v>
      </c>
      <c r="EO830">
        <v>0</v>
      </c>
      <c r="EP830">
        <v>0</v>
      </c>
      <c r="EQ830">
        <v>0</v>
      </c>
      <c r="ER830">
        <v>0</v>
      </c>
      <c r="ES830">
        <v>0</v>
      </c>
      <c r="ET830">
        <v>0</v>
      </c>
      <c r="EU830">
        <v>0</v>
      </c>
      <c r="EV830">
        <v>0</v>
      </c>
      <c r="EW830">
        <v>112.7578062</v>
      </c>
      <c r="EX830">
        <v>0.108407009</v>
      </c>
      <c r="EY830">
        <v>6.5142940999999996E-2</v>
      </c>
      <c r="EZ830">
        <v>2.8646613000000001E-2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0.83085600000000004</v>
      </c>
      <c r="FI830" t="s">
        <v>113</v>
      </c>
      <c r="FJ830" t="s">
        <v>113</v>
      </c>
      <c r="FK830" s="9">
        <v>8776.9101979999996</v>
      </c>
      <c r="FL830" t="s">
        <v>113</v>
      </c>
      <c r="FM830" t="s">
        <v>113</v>
      </c>
    </row>
    <row r="831" spans="116:169">
      <c r="DL831">
        <v>0</v>
      </c>
      <c r="DM831">
        <v>0.80001</v>
      </c>
      <c r="DN831">
        <v>5.1399999999999996E-3</v>
      </c>
      <c r="DO831">
        <v>5.45E-3</v>
      </c>
      <c r="DP831">
        <v>4.5599999999999998E-3</v>
      </c>
      <c r="DQ831">
        <v>9.0000000000000006E-5</v>
      </c>
      <c r="DR831">
        <v>9.0000000000000006E-5</v>
      </c>
      <c r="DS831">
        <v>4.3299999999999996E-3</v>
      </c>
      <c r="DT831">
        <v>1.1180000000000001E-2</v>
      </c>
      <c r="DU831">
        <v>1.323E-2</v>
      </c>
      <c r="DV831">
        <v>0.32092999999999999</v>
      </c>
      <c r="DW831">
        <v>0.83499000000000001</v>
      </c>
      <c r="DX831">
        <v>0</v>
      </c>
      <c r="DY831">
        <v>8382.9429999999993</v>
      </c>
      <c r="DZ831">
        <v>54.292380000000001</v>
      </c>
      <c r="EA831">
        <v>57.96801</v>
      </c>
      <c r="EB831">
        <v>48.799100000000003</v>
      </c>
      <c r="EC831">
        <v>0.98212999999999995</v>
      </c>
      <c r="ED831">
        <v>0.97231999999999996</v>
      </c>
      <c r="EE831">
        <v>46.666780000000003</v>
      </c>
      <c r="EF831">
        <v>118.05965</v>
      </c>
      <c r="EG831">
        <v>169.0119</v>
      </c>
      <c r="EH831">
        <v>3959.5207500000001</v>
      </c>
      <c r="EI831">
        <v>10338.48849</v>
      </c>
      <c r="EJ831">
        <v>0</v>
      </c>
      <c r="EK831">
        <v>66.105148040000003</v>
      </c>
      <c r="EL831">
        <v>6.6236603000000005E-2</v>
      </c>
      <c r="EM831">
        <v>3.9473669000000003E-2</v>
      </c>
      <c r="EN831">
        <v>1.5958145999999999E-2</v>
      </c>
      <c r="EO831">
        <v>0</v>
      </c>
      <c r="EP831">
        <v>0</v>
      </c>
      <c r="EQ831">
        <v>0</v>
      </c>
      <c r="ER831">
        <v>0</v>
      </c>
      <c r="ES831">
        <v>0</v>
      </c>
      <c r="ET831">
        <v>0</v>
      </c>
      <c r="EU831">
        <v>0</v>
      </c>
      <c r="EV831">
        <v>0</v>
      </c>
      <c r="EW831">
        <v>109.8332027</v>
      </c>
      <c r="EX831">
        <v>0.113109245</v>
      </c>
      <c r="EY831">
        <v>6.8463102999999997E-2</v>
      </c>
      <c r="EZ831">
        <v>2.8185315999999998E-2</v>
      </c>
      <c r="FA831">
        <v>0</v>
      </c>
      <c r="FB831">
        <v>0</v>
      </c>
      <c r="FC831">
        <v>0</v>
      </c>
      <c r="FD831">
        <v>0</v>
      </c>
      <c r="FE831">
        <v>0</v>
      </c>
      <c r="FF831">
        <v>0</v>
      </c>
      <c r="FG831">
        <v>0</v>
      </c>
      <c r="FH831">
        <v>0.81525300000000001</v>
      </c>
      <c r="FI831" t="s">
        <v>113</v>
      </c>
      <c r="FJ831" t="s">
        <v>113</v>
      </c>
      <c r="FK831" s="9">
        <v>8544.9846319999997</v>
      </c>
      <c r="FL831" t="s">
        <v>113</v>
      </c>
      <c r="FM831" t="s">
        <v>113</v>
      </c>
    </row>
    <row r="832" spans="116:169">
      <c r="DL832">
        <v>0</v>
      </c>
      <c r="DM832">
        <v>0.78405999999999998</v>
      </c>
      <c r="DN832">
        <v>5.9199999999999999E-3</v>
      </c>
      <c r="DO832">
        <v>4.7800000000000004E-3</v>
      </c>
      <c r="DP832">
        <v>4.7400000000000003E-3</v>
      </c>
      <c r="DQ832">
        <v>9.0000000000000006E-5</v>
      </c>
      <c r="DR832">
        <v>9.0000000000000006E-5</v>
      </c>
      <c r="DS832">
        <v>4.6299999999999996E-3</v>
      </c>
      <c r="DT832">
        <v>1.095E-2</v>
      </c>
      <c r="DU832">
        <v>1.332E-2</v>
      </c>
      <c r="DV832">
        <v>0.32525999999999999</v>
      </c>
      <c r="DW832">
        <v>0.84616999999999998</v>
      </c>
      <c r="DX832">
        <v>0</v>
      </c>
      <c r="DY832">
        <v>8150.3411500000002</v>
      </c>
      <c r="DZ832">
        <v>62.030270000000002</v>
      </c>
      <c r="EA832">
        <v>50.384650000000001</v>
      </c>
      <c r="EB832">
        <v>50.312669999999997</v>
      </c>
      <c r="EC832">
        <v>0.93833</v>
      </c>
      <c r="ED832">
        <v>0.94293000000000005</v>
      </c>
      <c r="EE832">
        <v>49.531309999999998</v>
      </c>
      <c r="EF832">
        <v>114.75954</v>
      </c>
      <c r="EG832">
        <v>169.98421999999999</v>
      </c>
      <c r="EH832">
        <v>4006.1875300000002</v>
      </c>
      <c r="EI832">
        <v>10456.548140000001</v>
      </c>
      <c r="EJ832">
        <v>0</v>
      </c>
      <c r="EK832">
        <v>65.622326490000006</v>
      </c>
      <c r="EL832">
        <v>6.2273209000000003E-2</v>
      </c>
      <c r="EM832">
        <v>4.1950604000000002E-2</v>
      </c>
      <c r="EN832">
        <v>1.7229772000000001E-2</v>
      </c>
      <c r="EO832">
        <v>0</v>
      </c>
      <c r="EP832">
        <v>0</v>
      </c>
      <c r="EQ832">
        <v>0</v>
      </c>
      <c r="ER832">
        <v>0</v>
      </c>
      <c r="ES832">
        <v>0</v>
      </c>
      <c r="ET832">
        <v>0</v>
      </c>
      <c r="EU832">
        <v>0</v>
      </c>
      <c r="EV832">
        <v>0</v>
      </c>
      <c r="EW832">
        <v>106.7960033</v>
      </c>
      <c r="EX832">
        <v>0.104276035</v>
      </c>
      <c r="EY832">
        <v>7.1292334999999998E-2</v>
      </c>
      <c r="EZ832">
        <v>2.9821354000000001E-2</v>
      </c>
      <c r="FA832">
        <v>0</v>
      </c>
      <c r="FB832">
        <v>0</v>
      </c>
      <c r="FC832">
        <v>0</v>
      </c>
      <c r="FD832">
        <v>0</v>
      </c>
      <c r="FE832">
        <v>0</v>
      </c>
      <c r="FF832">
        <v>0</v>
      </c>
      <c r="FG832">
        <v>0</v>
      </c>
      <c r="FH832">
        <v>0.79957800000000001</v>
      </c>
      <c r="FI832" t="s">
        <v>113</v>
      </c>
      <c r="FJ832" t="s">
        <v>113</v>
      </c>
      <c r="FK832" s="9">
        <v>8314.0070739999992</v>
      </c>
      <c r="FL832" t="s">
        <v>113</v>
      </c>
      <c r="FM832" t="s">
        <v>113</v>
      </c>
    </row>
    <row r="833" spans="116:169">
      <c r="DL833">
        <v>0</v>
      </c>
      <c r="DM833">
        <v>0.77005000000000001</v>
      </c>
      <c r="DN833">
        <v>4.3699999999999998E-3</v>
      </c>
      <c r="DO833">
        <v>5.2700000000000004E-3</v>
      </c>
      <c r="DP833">
        <v>4.2300000000000003E-3</v>
      </c>
      <c r="DQ833">
        <v>9.0000000000000006E-5</v>
      </c>
      <c r="DR833">
        <v>9.0000000000000006E-5</v>
      </c>
      <c r="DS833">
        <v>4.7000000000000002E-3</v>
      </c>
      <c r="DT833">
        <v>1.077E-2</v>
      </c>
      <c r="DU833">
        <v>1.341E-2</v>
      </c>
      <c r="DV833">
        <v>0.32989000000000002</v>
      </c>
      <c r="DW833">
        <v>0.85711999999999999</v>
      </c>
      <c r="DX833">
        <v>0</v>
      </c>
      <c r="DY833">
        <v>7939.5784700000004</v>
      </c>
      <c r="DZ833">
        <v>45.465499999999999</v>
      </c>
      <c r="EA833">
        <v>55.190300000000001</v>
      </c>
      <c r="EB833">
        <v>44.613030000000002</v>
      </c>
      <c r="EC833">
        <v>0.95033999999999996</v>
      </c>
      <c r="ED833">
        <v>0.93394999999999995</v>
      </c>
      <c r="EE833">
        <v>49.932969999999997</v>
      </c>
      <c r="EF833">
        <v>111.92918</v>
      </c>
      <c r="EG833">
        <v>170.92715000000001</v>
      </c>
      <c r="EH833">
        <v>4055.71884</v>
      </c>
      <c r="EI833">
        <v>10571.30769</v>
      </c>
      <c r="EJ833">
        <v>0</v>
      </c>
      <c r="EK833">
        <v>65.290806480000001</v>
      </c>
      <c r="EL833">
        <v>6.6032888999999997E-2</v>
      </c>
      <c r="EM833">
        <v>3.8366629999999999E-2</v>
      </c>
      <c r="EN833">
        <v>1.8128542000000001E-2</v>
      </c>
      <c r="EO833">
        <v>0</v>
      </c>
      <c r="EP833">
        <v>0</v>
      </c>
      <c r="EQ833">
        <v>0</v>
      </c>
      <c r="ER833">
        <v>0</v>
      </c>
      <c r="ES833">
        <v>0</v>
      </c>
      <c r="ET833">
        <v>0</v>
      </c>
      <c r="EU833">
        <v>0</v>
      </c>
      <c r="EV833">
        <v>0</v>
      </c>
      <c r="EW833">
        <v>104.06129610000001</v>
      </c>
      <c r="EX833">
        <v>0.108233063</v>
      </c>
      <c r="EY833">
        <v>6.3893537E-2</v>
      </c>
      <c r="EZ833">
        <v>3.0743434E-2</v>
      </c>
      <c r="FA833">
        <v>0</v>
      </c>
      <c r="FB833">
        <v>0</v>
      </c>
      <c r="FC833">
        <v>0</v>
      </c>
      <c r="FD833">
        <v>0</v>
      </c>
      <c r="FE833">
        <v>0</v>
      </c>
      <c r="FF833">
        <v>0</v>
      </c>
      <c r="FG833">
        <v>0</v>
      </c>
      <c r="FH833">
        <v>0.78401699999999996</v>
      </c>
      <c r="FI833" t="s">
        <v>113</v>
      </c>
      <c r="FJ833" t="s">
        <v>113</v>
      </c>
      <c r="FK833" s="9">
        <v>8085.7976390000003</v>
      </c>
      <c r="FL833" t="s">
        <v>113</v>
      </c>
      <c r="FM833" t="s">
        <v>113</v>
      </c>
    </row>
    <row r="834" spans="116:169">
      <c r="DL834">
        <v>0</v>
      </c>
      <c r="DM834">
        <v>0.75585999999999998</v>
      </c>
      <c r="DN834">
        <v>4.4099999999999999E-3</v>
      </c>
      <c r="DO834">
        <v>4.1900000000000001E-3</v>
      </c>
      <c r="DP834">
        <v>4.5500000000000002E-3</v>
      </c>
      <c r="DQ834">
        <v>8.0000000000000007E-5</v>
      </c>
      <c r="DR834">
        <v>9.0000000000000006E-5</v>
      </c>
      <c r="DS834">
        <v>4.2599999999999999E-3</v>
      </c>
      <c r="DT834">
        <v>1.057E-2</v>
      </c>
      <c r="DU834">
        <v>1.35E-2</v>
      </c>
      <c r="DV834">
        <v>0.33460000000000001</v>
      </c>
      <c r="DW834">
        <v>0.86789000000000005</v>
      </c>
      <c r="DX834">
        <v>0</v>
      </c>
      <c r="DY834">
        <v>7728.5758900000001</v>
      </c>
      <c r="DZ834">
        <v>45.46311</v>
      </c>
      <c r="EA834">
        <v>43.467410000000001</v>
      </c>
      <c r="EB834">
        <v>47.65005</v>
      </c>
      <c r="EC834">
        <v>0.84874000000000005</v>
      </c>
      <c r="ED834">
        <v>0.88109000000000004</v>
      </c>
      <c r="EE834">
        <v>44.891869999999997</v>
      </c>
      <c r="EF834">
        <v>108.99879</v>
      </c>
      <c r="EG834">
        <v>171.86108999999999</v>
      </c>
      <c r="EH834">
        <v>4105.6518100000003</v>
      </c>
      <c r="EI834">
        <v>10683.236870000001</v>
      </c>
      <c r="EJ834">
        <v>0</v>
      </c>
      <c r="EK834">
        <v>64.905198200000001</v>
      </c>
      <c r="EL834">
        <v>5.7701563999999997E-2</v>
      </c>
      <c r="EM834">
        <v>4.1393205000000002E-2</v>
      </c>
      <c r="EN834">
        <v>1.6412598E-2</v>
      </c>
      <c r="EO834">
        <v>0</v>
      </c>
      <c r="EP834">
        <v>0</v>
      </c>
      <c r="EQ834">
        <v>0</v>
      </c>
      <c r="ER834">
        <v>0</v>
      </c>
      <c r="ES834">
        <v>0</v>
      </c>
      <c r="ET834">
        <v>0</v>
      </c>
      <c r="EU834">
        <v>0</v>
      </c>
      <c r="EV834">
        <v>0</v>
      </c>
      <c r="EW834">
        <v>101.2919828</v>
      </c>
      <c r="EX834">
        <v>9.2745823000000005E-2</v>
      </c>
      <c r="EY834">
        <v>6.7500773999999999E-2</v>
      </c>
      <c r="EZ834">
        <v>2.7267228000000001E-2</v>
      </c>
      <c r="FA834">
        <v>0</v>
      </c>
      <c r="FB834">
        <v>0</v>
      </c>
      <c r="FC834">
        <v>0</v>
      </c>
      <c r="FD834">
        <v>0</v>
      </c>
      <c r="FE834">
        <v>0</v>
      </c>
      <c r="FF834">
        <v>0</v>
      </c>
      <c r="FG834">
        <v>0</v>
      </c>
      <c r="FH834">
        <v>0.76909700000000003</v>
      </c>
      <c r="FI834" t="s">
        <v>113</v>
      </c>
      <c r="FJ834" t="s">
        <v>113</v>
      </c>
      <c r="FK834" s="9">
        <v>7866.0051839999996</v>
      </c>
      <c r="FL834" t="s">
        <v>113</v>
      </c>
      <c r="FM834" t="s">
        <v>113</v>
      </c>
    </row>
    <row r="835" spans="116:169">
      <c r="DL835">
        <v>0</v>
      </c>
      <c r="DM835">
        <v>0.74141999999999997</v>
      </c>
      <c r="DN835">
        <v>4.7499999999999999E-3</v>
      </c>
      <c r="DO835">
        <v>4.1200000000000004E-3</v>
      </c>
      <c r="DP835">
        <v>3.7200000000000002E-3</v>
      </c>
      <c r="DQ835">
        <v>8.0000000000000007E-5</v>
      </c>
      <c r="DR835">
        <v>8.0000000000000007E-5</v>
      </c>
      <c r="DS835">
        <v>4.5300000000000002E-3</v>
      </c>
      <c r="DT835">
        <v>1.039E-2</v>
      </c>
      <c r="DU835">
        <v>1.358E-2</v>
      </c>
      <c r="DV835">
        <v>0.33885999999999999</v>
      </c>
      <c r="DW835">
        <v>0.87846000000000002</v>
      </c>
      <c r="DX835">
        <v>0</v>
      </c>
      <c r="DY835">
        <v>7516.5613300000005</v>
      </c>
      <c r="DZ835">
        <v>48.594569999999997</v>
      </c>
      <c r="EA835">
        <v>42.413310000000003</v>
      </c>
      <c r="EB835">
        <v>38.580930000000002</v>
      </c>
      <c r="EC835">
        <v>0.80257999999999996</v>
      </c>
      <c r="ED835">
        <v>0.85858999999999996</v>
      </c>
      <c r="EE835">
        <v>47.361269999999998</v>
      </c>
      <c r="EF835">
        <v>106.24472</v>
      </c>
      <c r="EG835">
        <v>172.74217999999999</v>
      </c>
      <c r="EH835">
        <v>4150.5436799999998</v>
      </c>
      <c r="EI835">
        <v>10792.235650000001</v>
      </c>
      <c r="EJ835">
        <v>0</v>
      </c>
      <c r="EK835">
        <v>64.47987105</v>
      </c>
      <c r="EL835">
        <v>5.4984245000000001E-2</v>
      </c>
      <c r="EM835">
        <v>3.5140982000000001E-2</v>
      </c>
      <c r="EN835">
        <v>1.7893391000000002E-2</v>
      </c>
      <c r="EO835">
        <v>0</v>
      </c>
      <c r="EP835">
        <v>0</v>
      </c>
      <c r="EQ835">
        <v>0</v>
      </c>
      <c r="ER835">
        <v>0</v>
      </c>
      <c r="ES835">
        <v>0</v>
      </c>
      <c r="ET835">
        <v>0</v>
      </c>
      <c r="EU835">
        <v>0</v>
      </c>
      <c r="EV835">
        <v>0</v>
      </c>
      <c r="EW835">
        <v>98.514778590000006</v>
      </c>
      <c r="EX835">
        <v>8.6515248000000003E-2</v>
      </c>
      <c r="EY835">
        <v>5.6148795000000001E-2</v>
      </c>
      <c r="EZ835">
        <v>2.9117961000000001E-2</v>
      </c>
      <c r="FA835">
        <v>0</v>
      </c>
      <c r="FB835">
        <v>0</v>
      </c>
      <c r="FC835">
        <v>0</v>
      </c>
      <c r="FD835">
        <v>0</v>
      </c>
      <c r="FE835">
        <v>0</v>
      </c>
      <c r="FF835">
        <v>0</v>
      </c>
      <c r="FG835">
        <v>0</v>
      </c>
      <c r="FH835">
        <v>0.75409000000000004</v>
      </c>
      <c r="FI835" t="s">
        <v>113</v>
      </c>
      <c r="FJ835" t="s">
        <v>113</v>
      </c>
      <c r="FK835" s="9">
        <v>7646.9527230000003</v>
      </c>
      <c r="FL835" t="s">
        <v>113</v>
      </c>
      <c r="FM835" t="s">
        <v>113</v>
      </c>
    </row>
    <row r="836" spans="116:169">
      <c r="DL836">
        <v>0</v>
      </c>
      <c r="DM836">
        <v>0.72799999999999998</v>
      </c>
      <c r="DN836">
        <v>4.0499999999999998E-3</v>
      </c>
      <c r="DO836">
        <v>4.3400000000000001E-3</v>
      </c>
      <c r="DP836">
        <v>3.63E-3</v>
      </c>
      <c r="DQ836">
        <v>8.0000000000000007E-5</v>
      </c>
      <c r="DR836">
        <v>8.0000000000000007E-5</v>
      </c>
      <c r="DS836">
        <v>3.7299999999999998E-3</v>
      </c>
      <c r="DT836">
        <v>1.018E-2</v>
      </c>
      <c r="DU836">
        <v>1.367E-2</v>
      </c>
      <c r="DV836">
        <v>0.34339999999999998</v>
      </c>
      <c r="DW836">
        <v>0.88885000000000003</v>
      </c>
      <c r="DX836">
        <v>0</v>
      </c>
      <c r="DY836">
        <v>7316.4556400000001</v>
      </c>
      <c r="DZ836">
        <v>41.026510000000002</v>
      </c>
      <c r="EA836">
        <v>44.338830000000002</v>
      </c>
      <c r="EB836">
        <v>37.382170000000002</v>
      </c>
      <c r="EC836">
        <v>0.77363000000000004</v>
      </c>
      <c r="ED836">
        <v>0.82643</v>
      </c>
      <c r="EE836">
        <v>38.69256</v>
      </c>
      <c r="EF836">
        <v>103.21646</v>
      </c>
      <c r="EG836">
        <v>173.60077000000001</v>
      </c>
      <c r="EH836">
        <v>4197.9049500000001</v>
      </c>
      <c r="EI836">
        <v>10898.480369999999</v>
      </c>
      <c r="EJ836">
        <v>0</v>
      </c>
      <c r="EK836">
        <v>64.135438739999998</v>
      </c>
      <c r="EL836">
        <v>5.6382623999999999E-2</v>
      </c>
      <c r="EM836">
        <v>3.3876218999999999E-2</v>
      </c>
      <c r="EN836">
        <v>1.4799131E-2</v>
      </c>
      <c r="EO836">
        <v>0</v>
      </c>
      <c r="EP836">
        <v>0</v>
      </c>
      <c r="EQ836">
        <v>0</v>
      </c>
      <c r="ER836">
        <v>0</v>
      </c>
      <c r="ES836">
        <v>0</v>
      </c>
      <c r="ET836">
        <v>0</v>
      </c>
      <c r="EU836">
        <v>0</v>
      </c>
      <c r="EV836">
        <v>0</v>
      </c>
      <c r="EW836">
        <v>95.913818719999995</v>
      </c>
      <c r="EX836">
        <v>8.6795519000000002E-2</v>
      </c>
      <c r="EY836">
        <v>5.2987033000000003E-2</v>
      </c>
      <c r="EZ836">
        <v>2.3585099000000002E-2</v>
      </c>
      <c r="FA836">
        <v>0</v>
      </c>
      <c r="FB836">
        <v>0</v>
      </c>
      <c r="FC836">
        <v>0</v>
      </c>
      <c r="FD836">
        <v>0</v>
      </c>
      <c r="FE836">
        <v>0</v>
      </c>
      <c r="FF836">
        <v>0</v>
      </c>
      <c r="FG836">
        <v>0</v>
      </c>
      <c r="FH836">
        <v>0.74009400000000003</v>
      </c>
      <c r="FI836" t="s">
        <v>113</v>
      </c>
      <c r="FJ836" t="s">
        <v>113</v>
      </c>
      <c r="FK836" s="9">
        <v>7439.9767780000002</v>
      </c>
      <c r="FL836" t="s">
        <v>113</v>
      </c>
      <c r="FM836" t="s">
        <v>113</v>
      </c>
    </row>
    <row r="837" spans="116:169">
      <c r="DL837">
        <v>0</v>
      </c>
      <c r="DM837">
        <v>0.71419999999999995</v>
      </c>
      <c r="DN837">
        <v>4.45E-3</v>
      </c>
      <c r="DO837">
        <v>3.8400000000000001E-3</v>
      </c>
      <c r="DP837">
        <v>3.7799999999999999E-3</v>
      </c>
      <c r="DQ837">
        <v>6.9999999999999994E-5</v>
      </c>
      <c r="DR837">
        <v>8.0000000000000007E-5</v>
      </c>
      <c r="DS837">
        <v>3.6800000000000001E-3</v>
      </c>
      <c r="DT837">
        <v>9.9799999999999993E-3</v>
      </c>
      <c r="DU837">
        <v>1.375E-2</v>
      </c>
      <c r="DV837">
        <v>0.34712999999999999</v>
      </c>
      <c r="DW837">
        <v>0.89903</v>
      </c>
      <c r="DX837">
        <v>0</v>
      </c>
      <c r="DY837">
        <v>7114.2433899999996</v>
      </c>
      <c r="DZ837">
        <v>44.753500000000003</v>
      </c>
      <c r="EA837">
        <v>38.88749</v>
      </c>
      <c r="EB837">
        <v>38.607640000000004</v>
      </c>
      <c r="EC837">
        <v>0.73014999999999997</v>
      </c>
      <c r="ED837">
        <v>0.79607000000000006</v>
      </c>
      <c r="EE837">
        <v>37.824129999999997</v>
      </c>
      <c r="EF837">
        <v>100.30071</v>
      </c>
      <c r="EG837">
        <v>174.4272</v>
      </c>
      <c r="EH837">
        <v>4236.5975099999996</v>
      </c>
      <c r="EI837">
        <v>11001.696830000001</v>
      </c>
      <c r="EJ837">
        <v>0</v>
      </c>
      <c r="EK837">
        <v>63.730672339999998</v>
      </c>
      <c r="EL837">
        <v>5.2726090000000003E-2</v>
      </c>
      <c r="EM837">
        <v>3.5662541999999998E-2</v>
      </c>
      <c r="EN837">
        <v>1.4645475E-2</v>
      </c>
      <c r="EO837">
        <v>0</v>
      </c>
      <c r="EP837">
        <v>0</v>
      </c>
      <c r="EQ837">
        <v>0</v>
      </c>
      <c r="ER837">
        <v>0</v>
      </c>
      <c r="ES837">
        <v>0</v>
      </c>
      <c r="ET837">
        <v>0</v>
      </c>
      <c r="EU837">
        <v>0</v>
      </c>
      <c r="EV837">
        <v>0</v>
      </c>
      <c r="EW837">
        <v>93.273177149999995</v>
      </c>
      <c r="EX837">
        <v>7.9504352E-2</v>
      </c>
      <c r="EY837">
        <v>5.460305E-2</v>
      </c>
      <c r="EZ837">
        <v>2.2854124E-2</v>
      </c>
      <c r="FA837">
        <v>0</v>
      </c>
      <c r="FB837">
        <v>0</v>
      </c>
      <c r="FC837">
        <v>0</v>
      </c>
      <c r="FD837">
        <v>0</v>
      </c>
      <c r="FE837">
        <v>0</v>
      </c>
      <c r="FF837">
        <v>0</v>
      </c>
      <c r="FG837">
        <v>0</v>
      </c>
      <c r="FH837">
        <v>0.72635300000000003</v>
      </c>
      <c r="FI837" t="s">
        <v>113</v>
      </c>
      <c r="FJ837" t="s">
        <v>113</v>
      </c>
      <c r="FK837" s="9">
        <v>7237.2221630000004</v>
      </c>
      <c r="FL837" t="s">
        <v>113</v>
      </c>
      <c r="FM837" t="s">
        <v>113</v>
      </c>
    </row>
    <row r="838" spans="116:169">
      <c r="DL838">
        <v>0</v>
      </c>
      <c r="DM838">
        <v>0.70065999999999995</v>
      </c>
      <c r="DN838">
        <v>4.4600000000000004E-3</v>
      </c>
      <c r="DO838">
        <v>4.0800000000000003E-3</v>
      </c>
      <c r="DP838">
        <v>3.4099999999999998E-3</v>
      </c>
      <c r="DQ838">
        <v>6.9999999999999994E-5</v>
      </c>
      <c r="DR838">
        <v>8.0000000000000007E-5</v>
      </c>
      <c r="DS838">
        <v>3.8E-3</v>
      </c>
      <c r="DT838">
        <v>9.7900000000000001E-3</v>
      </c>
      <c r="DU838">
        <v>1.383E-2</v>
      </c>
      <c r="DV838">
        <v>0.35081000000000001</v>
      </c>
      <c r="DW838">
        <v>0.90900999999999998</v>
      </c>
      <c r="DX838">
        <v>0</v>
      </c>
      <c r="DY838">
        <v>6916.1445400000002</v>
      </c>
      <c r="DZ838">
        <v>44.4589</v>
      </c>
      <c r="EA838">
        <v>40.989640000000001</v>
      </c>
      <c r="EB838">
        <v>34.462330000000001</v>
      </c>
      <c r="EC838">
        <v>0.72789999999999999</v>
      </c>
      <c r="ED838">
        <v>0.78293000000000001</v>
      </c>
      <c r="EE838">
        <v>38.727780000000003</v>
      </c>
      <c r="EF838">
        <v>97.49051</v>
      </c>
      <c r="EG838">
        <v>175.22327000000001</v>
      </c>
      <c r="EH838">
        <v>4274.4216399999996</v>
      </c>
      <c r="EI838">
        <v>11101.99754</v>
      </c>
      <c r="EJ838">
        <v>0</v>
      </c>
      <c r="EK838">
        <v>63.334798329999998</v>
      </c>
      <c r="EL838">
        <v>5.4502097999999999E-2</v>
      </c>
      <c r="EM838">
        <v>3.2879508000000002E-2</v>
      </c>
      <c r="EN838">
        <v>1.544821E-2</v>
      </c>
      <c r="EO838">
        <v>0</v>
      </c>
      <c r="EP838">
        <v>0</v>
      </c>
      <c r="EQ838">
        <v>0</v>
      </c>
      <c r="ER838">
        <v>0</v>
      </c>
      <c r="ES838">
        <v>0</v>
      </c>
      <c r="ET838">
        <v>0</v>
      </c>
      <c r="EU838">
        <v>0</v>
      </c>
      <c r="EV838">
        <v>0</v>
      </c>
      <c r="EW838">
        <v>90.697106039999994</v>
      </c>
      <c r="EX838">
        <v>8.0386997000000002E-2</v>
      </c>
      <c r="EY838">
        <v>4.9289782999999997E-2</v>
      </c>
      <c r="EZ838">
        <v>2.3600605E-2</v>
      </c>
      <c r="FA838">
        <v>0</v>
      </c>
      <c r="FB838">
        <v>0</v>
      </c>
      <c r="FC838">
        <v>0</v>
      </c>
      <c r="FD838">
        <v>0</v>
      </c>
      <c r="FE838">
        <v>0</v>
      </c>
      <c r="FF838">
        <v>0</v>
      </c>
      <c r="FG838">
        <v>0</v>
      </c>
      <c r="FH838">
        <v>0.71268799999999999</v>
      </c>
      <c r="FI838" t="s">
        <v>113</v>
      </c>
      <c r="FJ838" t="s">
        <v>113</v>
      </c>
      <c r="FK838" s="9">
        <v>7036.7833170000004</v>
      </c>
      <c r="FL838" t="s">
        <v>113</v>
      </c>
      <c r="FM838" t="s">
        <v>113</v>
      </c>
    </row>
    <row r="839" spans="116:169">
      <c r="DL839">
        <v>0</v>
      </c>
      <c r="DM839">
        <v>0.68728999999999996</v>
      </c>
      <c r="DN839">
        <v>4.4999999999999997E-3</v>
      </c>
      <c r="DO839">
        <v>4.1000000000000003E-3</v>
      </c>
      <c r="DP839">
        <v>3.5799999999999998E-3</v>
      </c>
      <c r="DQ839">
        <v>6.9999999999999994E-5</v>
      </c>
      <c r="DR839">
        <v>8.0000000000000007E-5</v>
      </c>
      <c r="DS839">
        <v>3.47E-3</v>
      </c>
      <c r="DT839">
        <v>9.6100000000000005E-3</v>
      </c>
      <c r="DU839">
        <v>1.3899999999999999E-2</v>
      </c>
      <c r="DV839">
        <v>0.35460999999999998</v>
      </c>
      <c r="DW839">
        <v>0.91879</v>
      </c>
      <c r="DX839">
        <v>0</v>
      </c>
      <c r="DY839">
        <v>6721.3552799999998</v>
      </c>
      <c r="DZ839">
        <v>44.445639999999997</v>
      </c>
      <c r="EA839">
        <v>40.749519999999997</v>
      </c>
      <c r="EB839">
        <v>35.87717</v>
      </c>
      <c r="EC839">
        <v>0.71511000000000002</v>
      </c>
      <c r="ED839">
        <v>0.75905999999999996</v>
      </c>
      <c r="EE839">
        <v>35.00873</v>
      </c>
      <c r="EF839">
        <v>94.832669999999993</v>
      </c>
      <c r="EG839">
        <v>176.00620000000001</v>
      </c>
      <c r="EH839">
        <v>4313.1494199999997</v>
      </c>
      <c r="EI839">
        <v>11199.48805</v>
      </c>
      <c r="EJ839">
        <v>0</v>
      </c>
      <c r="EK839">
        <v>62.936022250000001</v>
      </c>
      <c r="EL839">
        <v>5.5597909000000001E-2</v>
      </c>
      <c r="EM839">
        <v>3.4421172999999999E-2</v>
      </c>
      <c r="EN839">
        <v>1.4091477E-2</v>
      </c>
      <c r="EO839">
        <v>0</v>
      </c>
      <c r="EP839">
        <v>0</v>
      </c>
      <c r="EQ839">
        <v>0</v>
      </c>
      <c r="ER839">
        <v>0</v>
      </c>
      <c r="ES839">
        <v>0</v>
      </c>
      <c r="ET839">
        <v>0</v>
      </c>
      <c r="EU839">
        <v>0</v>
      </c>
      <c r="EV839">
        <v>0</v>
      </c>
      <c r="EW839">
        <v>88.167522039999994</v>
      </c>
      <c r="EX839">
        <v>8.0235432999999995E-2</v>
      </c>
      <c r="EY839">
        <v>5.0487123000000002E-2</v>
      </c>
      <c r="EZ839">
        <v>2.1072074E-2</v>
      </c>
      <c r="FA839">
        <v>0</v>
      </c>
      <c r="FB839">
        <v>0</v>
      </c>
      <c r="FC839">
        <v>0</v>
      </c>
      <c r="FD839">
        <v>0</v>
      </c>
      <c r="FE839">
        <v>0</v>
      </c>
      <c r="FF839">
        <v>0</v>
      </c>
      <c r="FG839">
        <v>0</v>
      </c>
      <c r="FH839">
        <v>0.69953799999999999</v>
      </c>
      <c r="FI839" t="s">
        <v>113</v>
      </c>
      <c r="FJ839" t="s">
        <v>113</v>
      </c>
      <c r="FK839" s="9">
        <v>6843.1427210000002</v>
      </c>
      <c r="FL839" t="s">
        <v>113</v>
      </c>
      <c r="FM839" t="s">
        <v>113</v>
      </c>
    </row>
    <row r="840" spans="116:169">
      <c r="DL840">
        <v>0</v>
      </c>
      <c r="DM840">
        <v>0.67422000000000004</v>
      </c>
      <c r="DN840">
        <v>4.4000000000000003E-3</v>
      </c>
      <c r="DO840">
        <v>4.1200000000000004E-3</v>
      </c>
      <c r="DP840">
        <v>3.5899999999999999E-3</v>
      </c>
      <c r="DQ840">
        <v>6.9999999999999994E-5</v>
      </c>
      <c r="DR840">
        <v>8.0000000000000007E-5</v>
      </c>
      <c r="DS840">
        <v>3.62E-3</v>
      </c>
      <c r="DT840">
        <v>9.4400000000000005E-3</v>
      </c>
      <c r="DU840">
        <v>1.3979999999999999E-2</v>
      </c>
      <c r="DV840">
        <v>0.35808000000000001</v>
      </c>
      <c r="DW840">
        <v>0.9284</v>
      </c>
      <c r="DX840">
        <v>0</v>
      </c>
      <c r="DY840">
        <v>6531.1750899999997</v>
      </c>
      <c r="DZ840">
        <v>43.008780000000002</v>
      </c>
      <c r="EA840">
        <v>40.580579999999998</v>
      </c>
      <c r="EB840">
        <v>35.725520000000003</v>
      </c>
      <c r="EC840">
        <v>0.71672999999999998</v>
      </c>
      <c r="ED840">
        <v>0.74573</v>
      </c>
      <c r="EE840">
        <v>36.23574</v>
      </c>
      <c r="EF840">
        <v>92.303399999999996</v>
      </c>
      <c r="EG840">
        <v>176.76526000000001</v>
      </c>
      <c r="EH840">
        <v>4348.1581399999995</v>
      </c>
      <c r="EI840">
        <v>11294.32072</v>
      </c>
      <c r="EJ840">
        <v>0</v>
      </c>
      <c r="EK840">
        <v>62.544124179999997</v>
      </c>
      <c r="EL840">
        <v>5.6842460999999997E-2</v>
      </c>
      <c r="EM840">
        <v>3.5206738000000001E-2</v>
      </c>
      <c r="EN840">
        <v>1.4988708E-2</v>
      </c>
      <c r="EO840">
        <v>0</v>
      </c>
      <c r="EP840">
        <v>0</v>
      </c>
      <c r="EQ840">
        <v>0</v>
      </c>
      <c r="ER840">
        <v>0</v>
      </c>
      <c r="ES840">
        <v>0</v>
      </c>
      <c r="ET840">
        <v>0</v>
      </c>
      <c r="EU840">
        <v>0</v>
      </c>
      <c r="EV840">
        <v>0</v>
      </c>
      <c r="EW840">
        <v>85.697088679999993</v>
      </c>
      <c r="EX840">
        <v>8.0254644E-2</v>
      </c>
      <c r="EY840">
        <v>5.0530704000000003E-2</v>
      </c>
      <c r="EZ840">
        <v>2.1935139999999999E-2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0</v>
      </c>
      <c r="FH840">
        <v>0.68640500000000004</v>
      </c>
      <c r="FI840" t="s">
        <v>113</v>
      </c>
      <c r="FJ840" t="s">
        <v>113</v>
      </c>
      <c r="FK840" s="9">
        <v>6651.2066880000002</v>
      </c>
      <c r="FL840" t="s">
        <v>113</v>
      </c>
      <c r="FM840" t="s">
        <v>113</v>
      </c>
    </row>
    <row r="841" spans="116:169">
      <c r="DL841">
        <v>0</v>
      </c>
      <c r="DM841">
        <v>0.66093000000000002</v>
      </c>
      <c r="DN841">
        <v>4.79E-3</v>
      </c>
      <c r="DO841">
        <v>4.0299999999999997E-3</v>
      </c>
      <c r="DP841">
        <v>3.6099999999999999E-3</v>
      </c>
      <c r="DQ841">
        <v>6.9999999999999994E-5</v>
      </c>
      <c r="DR841">
        <v>6.9999999999999994E-5</v>
      </c>
      <c r="DS841">
        <v>3.65E-3</v>
      </c>
      <c r="DT841">
        <v>9.2399999999999999E-3</v>
      </c>
      <c r="DU841">
        <v>1.406E-2</v>
      </c>
      <c r="DV841">
        <v>0.36170000000000002</v>
      </c>
      <c r="DW841">
        <v>0.93784000000000001</v>
      </c>
      <c r="DX841">
        <v>0</v>
      </c>
      <c r="DY841">
        <v>6340.4581799999996</v>
      </c>
      <c r="DZ841">
        <v>46.412840000000003</v>
      </c>
      <c r="EA841">
        <v>39.383479999999999</v>
      </c>
      <c r="EB841">
        <v>35.519739999999999</v>
      </c>
      <c r="EC841">
        <v>0.70367999999999997</v>
      </c>
      <c r="ED841">
        <v>0.72672000000000003</v>
      </c>
      <c r="EE841">
        <v>36.233609999999999</v>
      </c>
      <c r="EF841">
        <v>89.552400000000006</v>
      </c>
      <c r="EG841">
        <v>177.51098999999999</v>
      </c>
      <c r="EH841">
        <v>4384.3938900000003</v>
      </c>
      <c r="EI841">
        <v>11386.62412</v>
      </c>
      <c r="EJ841">
        <v>0</v>
      </c>
      <c r="EK841">
        <v>62.107959960000002</v>
      </c>
      <c r="EL841">
        <v>5.697671E-2</v>
      </c>
      <c r="EM841">
        <v>3.5844514000000001E-2</v>
      </c>
      <c r="EN841">
        <v>1.5254019000000001E-2</v>
      </c>
      <c r="EO841">
        <v>0</v>
      </c>
      <c r="EP841">
        <v>0</v>
      </c>
      <c r="EQ841">
        <v>0</v>
      </c>
      <c r="ER841">
        <v>0</v>
      </c>
      <c r="ES841">
        <v>0</v>
      </c>
      <c r="ET841">
        <v>0</v>
      </c>
      <c r="EU841">
        <v>0</v>
      </c>
      <c r="EV841">
        <v>0</v>
      </c>
      <c r="EW841">
        <v>83.215789749999999</v>
      </c>
      <c r="EX841">
        <v>7.8696853999999997E-2</v>
      </c>
      <c r="EY841">
        <v>5.0329187999999997E-2</v>
      </c>
      <c r="EZ841">
        <v>2.1842535E-2</v>
      </c>
      <c r="FA841">
        <v>0</v>
      </c>
      <c r="FB841">
        <v>0</v>
      </c>
      <c r="FC841">
        <v>0</v>
      </c>
      <c r="FD841">
        <v>0</v>
      </c>
      <c r="FE841">
        <v>0</v>
      </c>
      <c r="FF841">
        <v>0</v>
      </c>
      <c r="FG841">
        <v>0</v>
      </c>
      <c r="FH841">
        <v>0.67343500000000001</v>
      </c>
      <c r="FI841" t="s">
        <v>113</v>
      </c>
      <c r="FJ841" t="s">
        <v>113</v>
      </c>
      <c r="FK841" s="9">
        <v>6462.4779230000004</v>
      </c>
      <c r="FL841" t="s">
        <v>113</v>
      </c>
      <c r="FM841" t="s">
        <v>113</v>
      </c>
    </row>
    <row r="842" spans="116:169">
      <c r="DL842">
        <v>0</v>
      </c>
      <c r="DM842">
        <v>0.64770000000000005</v>
      </c>
      <c r="DN842">
        <v>5.0099999999999997E-3</v>
      </c>
      <c r="DO842">
        <v>4.3E-3</v>
      </c>
      <c r="DP842">
        <v>3.5500000000000002E-3</v>
      </c>
      <c r="DQ842">
        <v>6.9999999999999994E-5</v>
      </c>
      <c r="DR842">
        <v>6.9999999999999994E-5</v>
      </c>
      <c r="DS842">
        <v>3.6700000000000001E-3</v>
      </c>
      <c r="DT842">
        <v>9.0600000000000003E-3</v>
      </c>
      <c r="DU842">
        <v>1.413E-2</v>
      </c>
      <c r="DV842">
        <v>0.36535000000000001</v>
      </c>
      <c r="DW842">
        <v>0.94708000000000003</v>
      </c>
      <c r="DX842">
        <v>0</v>
      </c>
      <c r="DY842">
        <v>6151.9854699999996</v>
      </c>
      <c r="DZ842">
        <v>48.081679999999999</v>
      </c>
      <c r="EA842">
        <v>41.57882</v>
      </c>
      <c r="EB842">
        <v>34.631529999999998</v>
      </c>
      <c r="EC842">
        <v>0.71375</v>
      </c>
      <c r="ED842">
        <v>0.71479999999999999</v>
      </c>
      <c r="EE842">
        <v>36.070120000000003</v>
      </c>
      <c r="EF842">
        <v>86.929029999999997</v>
      </c>
      <c r="EG842">
        <v>178.23770999999999</v>
      </c>
      <c r="EH842">
        <v>4420.6274999999996</v>
      </c>
      <c r="EI842">
        <v>11476.176520000001</v>
      </c>
      <c r="EJ842">
        <v>0</v>
      </c>
      <c r="EK842">
        <v>61.661233670000001</v>
      </c>
      <c r="EL842">
        <v>6.0268822E-2</v>
      </c>
      <c r="EM842">
        <v>3.5714322E-2</v>
      </c>
      <c r="EN842">
        <v>1.5503118999999999E-2</v>
      </c>
      <c r="EO842">
        <v>0</v>
      </c>
      <c r="EP842">
        <v>0</v>
      </c>
      <c r="EQ842">
        <v>0</v>
      </c>
      <c r="ER842">
        <v>0</v>
      </c>
      <c r="ES842">
        <v>0</v>
      </c>
      <c r="ET842">
        <v>0</v>
      </c>
      <c r="EU842">
        <v>0</v>
      </c>
      <c r="EV842">
        <v>0</v>
      </c>
      <c r="EW842">
        <v>80.771187249999997</v>
      </c>
      <c r="EX842">
        <v>8.1373097000000005E-2</v>
      </c>
      <c r="EY842">
        <v>4.9049568000000002E-2</v>
      </c>
      <c r="EZ842">
        <v>2.1716754000000001E-2</v>
      </c>
      <c r="FA842">
        <v>0</v>
      </c>
      <c r="FB842">
        <v>0</v>
      </c>
      <c r="FC842">
        <v>0</v>
      </c>
      <c r="FD842">
        <v>0</v>
      </c>
      <c r="FE842">
        <v>0</v>
      </c>
      <c r="FF842">
        <v>0</v>
      </c>
      <c r="FG842">
        <v>0</v>
      </c>
      <c r="FH842">
        <v>0.66063099999999997</v>
      </c>
      <c r="FI842" t="s">
        <v>113</v>
      </c>
      <c r="FJ842" t="s">
        <v>113</v>
      </c>
      <c r="FK842" s="9">
        <v>6276.9912519999998</v>
      </c>
      <c r="FL842" t="s">
        <v>113</v>
      </c>
      <c r="FM842" t="s">
        <v>113</v>
      </c>
    </row>
    <row r="843" spans="116:169">
      <c r="DL843">
        <v>0</v>
      </c>
      <c r="DM843">
        <v>0.63558999999999999</v>
      </c>
      <c r="DN843">
        <v>4.1900000000000001E-3</v>
      </c>
      <c r="DO843">
        <v>4.47E-3</v>
      </c>
      <c r="DP843">
        <v>3.7599999999999999E-3</v>
      </c>
      <c r="DQ843">
        <v>8.0000000000000007E-5</v>
      </c>
      <c r="DR843">
        <v>6.9999999999999994E-5</v>
      </c>
      <c r="DS843">
        <v>3.5899999999999999E-3</v>
      </c>
      <c r="DT843">
        <v>8.8800000000000007E-3</v>
      </c>
      <c r="DU843">
        <v>1.421E-2</v>
      </c>
      <c r="DV843">
        <v>0.36902000000000001</v>
      </c>
      <c r="DW843">
        <v>0.95613999999999999</v>
      </c>
      <c r="DX843">
        <v>0</v>
      </c>
      <c r="DY843">
        <v>5975.83932</v>
      </c>
      <c r="DZ843">
        <v>39.821840000000002</v>
      </c>
      <c r="EA843">
        <v>42.796259999999997</v>
      </c>
      <c r="EB843">
        <v>36.324719999999999</v>
      </c>
      <c r="EC843">
        <v>0.72707999999999995</v>
      </c>
      <c r="ED843">
        <v>0.70279999999999998</v>
      </c>
      <c r="EE843">
        <v>34.992100000000001</v>
      </c>
      <c r="EF843">
        <v>84.366720000000001</v>
      </c>
      <c r="EG843">
        <v>178.95250999999999</v>
      </c>
      <c r="EH843">
        <v>4456.6976199999999</v>
      </c>
      <c r="EI843">
        <v>11563.10555</v>
      </c>
      <c r="EJ843">
        <v>0</v>
      </c>
      <c r="EK843">
        <v>61.303222920000003</v>
      </c>
      <c r="EL843">
        <v>6.3686920999999994E-2</v>
      </c>
      <c r="EM843">
        <v>3.8043041999999999E-2</v>
      </c>
      <c r="EN843">
        <v>1.5455589E-2</v>
      </c>
      <c r="EO843">
        <v>0</v>
      </c>
      <c r="EP843">
        <v>0</v>
      </c>
      <c r="EQ843">
        <v>0</v>
      </c>
      <c r="ER843">
        <v>0</v>
      </c>
      <c r="ES843">
        <v>0</v>
      </c>
      <c r="ET843">
        <v>0</v>
      </c>
      <c r="EU843">
        <v>0</v>
      </c>
      <c r="EV843">
        <v>0</v>
      </c>
      <c r="EW843">
        <v>78.490526650000007</v>
      </c>
      <c r="EX843">
        <v>8.4063201000000004E-2</v>
      </c>
      <c r="EY843">
        <v>5.1085654000000001E-2</v>
      </c>
      <c r="EZ843">
        <v>2.1175337999999998E-2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0</v>
      </c>
      <c r="FG843">
        <v>0</v>
      </c>
      <c r="FH843">
        <v>0.64808299999999996</v>
      </c>
      <c r="FI843" t="s">
        <v>113</v>
      </c>
      <c r="FJ843" t="s">
        <v>113</v>
      </c>
      <c r="FK843" s="9">
        <v>6095.5092199999999</v>
      </c>
      <c r="FL843" t="s">
        <v>113</v>
      </c>
      <c r="FM843" t="s">
        <v>113</v>
      </c>
    </row>
    <row r="844" spans="116:169">
      <c r="DL844">
        <v>0</v>
      </c>
      <c r="DM844">
        <v>0.62287999999999999</v>
      </c>
      <c r="DN844">
        <v>4.79E-3</v>
      </c>
      <c r="DO844">
        <v>3.8800000000000002E-3</v>
      </c>
      <c r="DP844">
        <v>3.8800000000000002E-3</v>
      </c>
      <c r="DQ844">
        <v>6.9999999999999994E-5</v>
      </c>
      <c r="DR844">
        <v>6.9999999999999994E-5</v>
      </c>
      <c r="DS844">
        <v>3.81E-3</v>
      </c>
      <c r="DT844">
        <v>8.6999999999999994E-3</v>
      </c>
      <c r="DU844">
        <v>1.4279999999999999E-2</v>
      </c>
      <c r="DV844">
        <v>0.37261</v>
      </c>
      <c r="DW844">
        <v>0.96503000000000005</v>
      </c>
      <c r="DX844">
        <v>0</v>
      </c>
      <c r="DY844">
        <v>5795.6020500000004</v>
      </c>
      <c r="DZ844">
        <v>45.002479999999998</v>
      </c>
      <c r="EA844">
        <v>36.837919999999997</v>
      </c>
      <c r="EB844">
        <v>37.116120000000002</v>
      </c>
      <c r="EC844">
        <v>0.68896000000000002</v>
      </c>
      <c r="ED844">
        <v>0.67866000000000004</v>
      </c>
      <c r="EE844">
        <v>36.807549999999999</v>
      </c>
      <c r="EF844">
        <v>81.809219999999996</v>
      </c>
      <c r="EG844">
        <v>179.65530999999999</v>
      </c>
      <c r="EH844">
        <v>4491.6897300000001</v>
      </c>
      <c r="EI844">
        <v>11647.47227</v>
      </c>
      <c r="EJ844">
        <v>0</v>
      </c>
      <c r="EK844">
        <v>60.850071229999998</v>
      </c>
      <c r="EL844">
        <v>5.9444667999999999E-2</v>
      </c>
      <c r="EM844">
        <v>4.0150482000000001E-2</v>
      </c>
      <c r="EN844">
        <v>1.6576677000000001E-2</v>
      </c>
      <c r="EO844">
        <v>0</v>
      </c>
      <c r="EP844">
        <v>0</v>
      </c>
      <c r="EQ844">
        <v>0</v>
      </c>
      <c r="ER844">
        <v>0</v>
      </c>
      <c r="ES844">
        <v>0</v>
      </c>
      <c r="ET844">
        <v>0</v>
      </c>
      <c r="EU844">
        <v>0</v>
      </c>
      <c r="EV844">
        <v>0</v>
      </c>
      <c r="EW844">
        <v>76.134596979999998</v>
      </c>
      <c r="EX844">
        <v>7.6775294999999993E-2</v>
      </c>
      <c r="EY844">
        <v>5.2712864999999998E-2</v>
      </c>
      <c r="EZ844">
        <v>2.2208551E-2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0</v>
      </c>
      <c r="FH844">
        <v>0.63549599999999995</v>
      </c>
      <c r="FI844" t="s">
        <v>113</v>
      </c>
      <c r="FJ844" t="s">
        <v>113</v>
      </c>
      <c r="FK844" s="9">
        <v>5915.2475409999997</v>
      </c>
      <c r="FL844" t="s">
        <v>113</v>
      </c>
      <c r="FM844" t="s">
        <v>113</v>
      </c>
    </row>
    <row r="845" spans="116:169">
      <c r="DL845">
        <v>0</v>
      </c>
      <c r="DM845">
        <v>0.61173999999999995</v>
      </c>
      <c r="DN845">
        <v>3.5100000000000001E-3</v>
      </c>
      <c r="DO845">
        <v>4.2599999999999999E-3</v>
      </c>
      <c r="DP845">
        <v>3.4399999999999999E-3</v>
      </c>
      <c r="DQ845">
        <v>6.9999999999999994E-5</v>
      </c>
      <c r="DR845">
        <v>6.9999999999999994E-5</v>
      </c>
      <c r="DS845">
        <v>3.8500000000000001E-3</v>
      </c>
      <c r="DT845">
        <v>8.5500000000000003E-3</v>
      </c>
      <c r="DU845">
        <v>1.435E-2</v>
      </c>
      <c r="DV845">
        <v>0.37642999999999999</v>
      </c>
      <c r="DW845">
        <v>0.97372999999999998</v>
      </c>
      <c r="DX845">
        <v>0</v>
      </c>
      <c r="DY845">
        <v>5631.6345700000002</v>
      </c>
      <c r="DZ845">
        <v>32.647550000000003</v>
      </c>
      <c r="EA845">
        <v>39.967649999999999</v>
      </c>
      <c r="EB845">
        <v>32.596159999999998</v>
      </c>
      <c r="EC845">
        <v>0.69149000000000005</v>
      </c>
      <c r="ED845">
        <v>0.66940999999999995</v>
      </c>
      <c r="EE845">
        <v>36.7864</v>
      </c>
      <c r="EF845">
        <v>79.59675</v>
      </c>
      <c r="EG845">
        <v>180.33396999999999</v>
      </c>
      <c r="EH845">
        <v>4528.4972699999998</v>
      </c>
      <c r="EI845">
        <v>11729.281499999999</v>
      </c>
      <c r="EJ845">
        <v>0</v>
      </c>
      <c r="EK845">
        <v>60.541246370000003</v>
      </c>
      <c r="EL845">
        <v>6.2520523999999994E-2</v>
      </c>
      <c r="EM845">
        <v>3.6460263E-2</v>
      </c>
      <c r="EN845">
        <v>1.7323251000000001E-2</v>
      </c>
      <c r="EO845">
        <v>0</v>
      </c>
      <c r="EP845">
        <v>0</v>
      </c>
      <c r="EQ845">
        <v>0</v>
      </c>
      <c r="ER845">
        <v>0</v>
      </c>
      <c r="ES845">
        <v>0</v>
      </c>
      <c r="ET845">
        <v>0</v>
      </c>
      <c r="EU845">
        <v>0</v>
      </c>
      <c r="EV845">
        <v>0</v>
      </c>
      <c r="EW845">
        <v>74.004141279999999</v>
      </c>
      <c r="EX845">
        <v>7.8851564999999998E-2</v>
      </c>
      <c r="EY845">
        <v>4.68031E-2</v>
      </c>
      <c r="EZ845">
        <v>2.2690089E-2</v>
      </c>
      <c r="FA845">
        <v>0</v>
      </c>
      <c r="FB845">
        <v>0</v>
      </c>
      <c r="FC845">
        <v>0</v>
      </c>
      <c r="FD845">
        <v>0</v>
      </c>
      <c r="FE845">
        <v>0</v>
      </c>
      <c r="FF845">
        <v>0</v>
      </c>
      <c r="FG845">
        <v>0</v>
      </c>
      <c r="FH845">
        <v>0.62302299999999999</v>
      </c>
      <c r="FI845" t="s">
        <v>113</v>
      </c>
      <c r="FJ845" t="s">
        <v>113</v>
      </c>
      <c r="FK845" s="9">
        <v>5737.5374330000004</v>
      </c>
      <c r="FL845" t="s">
        <v>113</v>
      </c>
      <c r="FM845" t="s">
        <v>113</v>
      </c>
    </row>
    <row r="846" spans="116:169">
      <c r="DL846">
        <v>0</v>
      </c>
      <c r="DM846">
        <v>0.60048999999999997</v>
      </c>
      <c r="DN846">
        <v>3.5100000000000001E-3</v>
      </c>
      <c r="DO846">
        <v>3.3600000000000001E-3</v>
      </c>
      <c r="DP846">
        <v>3.6800000000000001E-3</v>
      </c>
      <c r="DQ846">
        <v>6.9999999999999994E-5</v>
      </c>
      <c r="DR846">
        <v>6.9999999999999994E-5</v>
      </c>
      <c r="DS846">
        <v>3.46E-3</v>
      </c>
      <c r="DT846">
        <v>8.3999999999999995E-3</v>
      </c>
      <c r="DU846">
        <v>1.4420000000000001E-2</v>
      </c>
      <c r="DV846">
        <v>0.38027</v>
      </c>
      <c r="DW846">
        <v>0.98228000000000004</v>
      </c>
      <c r="DX846">
        <v>0</v>
      </c>
      <c r="DY846">
        <v>5467.9739499999996</v>
      </c>
      <c r="DZ846">
        <v>32.289639999999999</v>
      </c>
      <c r="EA846">
        <v>31.18075</v>
      </c>
      <c r="EB846">
        <v>34.492289999999997</v>
      </c>
      <c r="EC846">
        <v>0.61229999999999996</v>
      </c>
      <c r="ED846">
        <v>0.62844</v>
      </c>
      <c r="EE846">
        <v>32.747779999999999</v>
      </c>
      <c r="EF846">
        <v>77.319779999999994</v>
      </c>
      <c r="EG846">
        <v>181.00337999999999</v>
      </c>
      <c r="EH846">
        <v>4565.2836699999998</v>
      </c>
      <c r="EI846">
        <v>11808.87825</v>
      </c>
      <c r="EJ846">
        <v>0</v>
      </c>
      <c r="EK846">
        <v>60.183629119999999</v>
      </c>
      <c r="EL846">
        <v>5.4254755000000002E-2</v>
      </c>
      <c r="EM846">
        <v>3.9045967000000001E-2</v>
      </c>
      <c r="EN846">
        <v>1.5569935999999999E-2</v>
      </c>
      <c r="EO846">
        <v>0</v>
      </c>
      <c r="EP846">
        <v>0</v>
      </c>
      <c r="EQ846">
        <v>0</v>
      </c>
      <c r="ER846">
        <v>0</v>
      </c>
      <c r="ES846">
        <v>0</v>
      </c>
      <c r="ET846">
        <v>0</v>
      </c>
      <c r="EU846">
        <v>0</v>
      </c>
      <c r="EV846">
        <v>0</v>
      </c>
      <c r="EW846">
        <v>71.855080959999995</v>
      </c>
      <c r="EX846">
        <v>6.6951446999999997E-2</v>
      </c>
      <c r="EY846">
        <v>4.8964035000000003E-2</v>
      </c>
      <c r="EZ846">
        <v>1.9933368E-2</v>
      </c>
      <c r="FA846">
        <v>0</v>
      </c>
      <c r="FB846">
        <v>0</v>
      </c>
      <c r="FC846">
        <v>0</v>
      </c>
      <c r="FD846">
        <v>0</v>
      </c>
      <c r="FE846">
        <v>0</v>
      </c>
      <c r="FF846">
        <v>0</v>
      </c>
      <c r="FG846">
        <v>0</v>
      </c>
      <c r="FH846">
        <v>0.61109500000000005</v>
      </c>
      <c r="FI846" t="s">
        <v>113</v>
      </c>
      <c r="FJ846" t="s">
        <v>113</v>
      </c>
      <c r="FK846" s="9">
        <v>5566.5489319999997</v>
      </c>
      <c r="FL846" t="s">
        <v>113</v>
      </c>
      <c r="FM846" t="s">
        <v>113</v>
      </c>
    </row>
    <row r="847" spans="116:169">
      <c r="DL847">
        <v>0</v>
      </c>
      <c r="DM847">
        <v>0.58901999999999999</v>
      </c>
      <c r="DN847">
        <v>3.7799999999999999E-3</v>
      </c>
      <c r="DO847">
        <v>3.2799999999999999E-3</v>
      </c>
      <c r="DP847">
        <v>2.98E-3</v>
      </c>
      <c r="DQ847">
        <v>6.0000000000000002E-5</v>
      </c>
      <c r="DR847">
        <v>6.9999999999999994E-5</v>
      </c>
      <c r="DS847">
        <v>3.6600000000000001E-3</v>
      </c>
      <c r="DT847">
        <v>8.2500000000000004E-3</v>
      </c>
      <c r="DU847">
        <v>1.4489999999999999E-2</v>
      </c>
      <c r="DV847">
        <v>0.38373000000000002</v>
      </c>
      <c r="DW847">
        <v>0.99068000000000001</v>
      </c>
      <c r="DX847">
        <v>0</v>
      </c>
      <c r="DY847">
        <v>5303.8763600000002</v>
      </c>
      <c r="DZ847">
        <v>34.392800000000001</v>
      </c>
      <c r="EA847">
        <v>30.129159999999999</v>
      </c>
      <c r="EB847">
        <v>27.66648</v>
      </c>
      <c r="EC847">
        <v>0.57391000000000003</v>
      </c>
      <c r="ED847">
        <v>0.60972999999999999</v>
      </c>
      <c r="EE847">
        <v>34.23995</v>
      </c>
      <c r="EF847">
        <v>75.170990000000003</v>
      </c>
      <c r="EG847">
        <v>181.63182</v>
      </c>
      <c r="EH847">
        <v>4598.0314500000004</v>
      </c>
      <c r="EI847">
        <v>11886.19803</v>
      </c>
      <c r="EJ847">
        <v>0</v>
      </c>
      <c r="EK847">
        <v>59.788475210000001</v>
      </c>
      <c r="EL847">
        <v>5.1295526000000001E-2</v>
      </c>
      <c r="EM847">
        <v>3.2927733000000001E-2</v>
      </c>
      <c r="EN847">
        <v>1.6856165999999999E-2</v>
      </c>
      <c r="EO847">
        <v>0</v>
      </c>
      <c r="EP847">
        <v>0</v>
      </c>
      <c r="EQ847">
        <v>0</v>
      </c>
      <c r="ER847">
        <v>0</v>
      </c>
      <c r="ES847">
        <v>0</v>
      </c>
      <c r="ET847">
        <v>0</v>
      </c>
      <c r="EU847">
        <v>0</v>
      </c>
      <c r="EV847">
        <v>0</v>
      </c>
      <c r="EW847">
        <v>69.704206979999995</v>
      </c>
      <c r="EX847">
        <v>6.1811310000000001E-2</v>
      </c>
      <c r="EY847">
        <v>4.0363444999999998E-2</v>
      </c>
      <c r="EZ847">
        <v>2.1088197999999999E-2</v>
      </c>
      <c r="FA847">
        <v>0</v>
      </c>
      <c r="FB847">
        <v>0</v>
      </c>
      <c r="FC847">
        <v>0</v>
      </c>
      <c r="FD847">
        <v>0</v>
      </c>
      <c r="FE847">
        <v>0</v>
      </c>
      <c r="FF847">
        <v>0</v>
      </c>
      <c r="FG847">
        <v>0</v>
      </c>
      <c r="FH847">
        <v>0.59911899999999996</v>
      </c>
      <c r="FI847" t="s">
        <v>113</v>
      </c>
      <c r="FJ847" t="s">
        <v>113</v>
      </c>
      <c r="FK847" s="9">
        <v>5396.6387119999999</v>
      </c>
      <c r="FL847" t="s">
        <v>113</v>
      </c>
      <c r="FM847" t="s">
        <v>113</v>
      </c>
    </row>
    <row r="848" spans="116:169">
      <c r="DL848">
        <v>0</v>
      </c>
      <c r="DM848">
        <v>0.57835000000000003</v>
      </c>
      <c r="DN848">
        <v>3.2200000000000002E-3</v>
      </c>
      <c r="DO848">
        <v>3.4499999999999999E-3</v>
      </c>
      <c r="DP848">
        <v>2.8900000000000002E-3</v>
      </c>
      <c r="DQ848">
        <v>6.0000000000000002E-5</v>
      </c>
      <c r="DR848">
        <v>6.0000000000000002E-5</v>
      </c>
      <c r="DS848">
        <v>2.99E-3</v>
      </c>
      <c r="DT848">
        <v>8.09E-3</v>
      </c>
      <c r="DU848">
        <v>1.456E-2</v>
      </c>
      <c r="DV848">
        <v>0.38739000000000001</v>
      </c>
      <c r="DW848">
        <v>0.99892999999999998</v>
      </c>
      <c r="DX848">
        <v>0</v>
      </c>
      <c r="DY848">
        <v>5148.5074199999999</v>
      </c>
      <c r="DZ848">
        <v>28.952590000000001</v>
      </c>
      <c r="EA848">
        <v>31.372859999999999</v>
      </c>
      <c r="EB848">
        <v>26.555479999999999</v>
      </c>
      <c r="EC848">
        <v>0.54934000000000005</v>
      </c>
      <c r="ED848">
        <v>0.58445999999999998</v>
      </c>
      <c r="EE848">
        <v>27.716470000000001</v>
      </c>
      <c r="EF848">
        <v>72.833740000000006</v>
      </c>
      <c r="EG848">
        <v>182.24154999999999</v>
      </c>
      <c r="EH848">
        <v>4632.2713899999999</v>
      </c>
      <c r="EI848">
        <v>11961.36902</v>
      </c>
      <c r="EJ848">
        <v>0</v>
      </c>
      <c r="EK848">
        <v>59.468591160000003</v>
      </c>
      <c r="EL848">
        <v>5.2392032999999998E-2</v>
      </c>
      <c r="EM848">
        <v>3.1510985999999998E-2</v>
      </c>
      <c r="EN848">
        <v>1.3846239E-2</v>
      </c>
      <c r="EO848">
        <v>0</v>
      </c>
      <c r="EP848">
        <v>0</v>
      </c>
      <c r="EQ848">
        <v>0</v>
      </c>
      <c r="ER848">
        <v>0</v>
      </c>
      <c r="ES848">
        <v>0</v>
      </c>
      <c r="ET848">
        <v>0</v>
      </c>
      <c r="EU848">
        <v>0</v>
      </c>
      <c r="EV848">
        <v>0</v>
      </c>
      <c r="EW848">
        <v>67.682969630000002</v>
      </c>
      <c r="EX848">
        <v>6.1602023999999998E-2</v>
      </c>
      <c r="EY848">
        <v>3.7717487000000001E-2</v>
      </c>
      <c r="EZ848">
        <v>1.6923713999999999E-2</v>
      </c>
      <c r="FA848">
        <v>0</v>
      </c>
      <c r="FB848">
        <v>0</v>
      </c>
      <c r="FC848">
        <v>0</v>
      </c>
      <c r="FD848">
        <v>0</v>
      </c>
      <c r="FE848">
        <v>0</v>
      </c>
      <c r="FF848">
        <v>0</v>
      </c>
      <c r="FG848">
        <v>0</v>
      </c>
      <c r="FH848">
        <v>0.587974</v>
      </c>
      <c r="FI848" t="s">
        <v>113</v>
      </c>
      <c r="FJ848" t="s">
        <v>113</v>
      </c>
      <c r="FK848" s="9">
        <v>5235.9376949999996</v>
      </c>
      <c r="FL848" t="s">
        <v>113</v>
      </c>
      <c r="FM848" t="s">
        <v>113</v>
      </c>
    </row>
    <row r="849" spans="116:169">
      <c r="DL849">
        <v>0</v>
      </c>
      <c r="DM849">
        <v>0.56740000000000002</v>
      </c>
      <c r="DN849">
        <v>3.5400000000000002E-3</v>
      </c>
      <c r="DO849">
        <v>3.0500000000000002E-3</v>
      </c>
      <c r="DP849">
        <v>3.0100000000000001E-3</v>
      </c>
      <c r="DQ849">
        <v>6.0000000000000002E-5</v>
      </c>
      <c r="DR849">
        <v>6.0000000000000002E-5</v>
      </c>
      <c r="DS849">
        <v>2.9299999999999999E-3</v>
      </c>
      <c r="DT849">
        <v>7.9299999999999995E-3</v>
      </c>
      <c r="DU849">
        <v>1.4619999999999999E-2</v>
      </c>
      <c r="DV849">
        <v>0.39038</v>
      </c>
      <c r="DW849">
        <v>1.00702</v>
      </c>
      <c r="DX849">
        <v>0</v>
      </c>
      <c r="DY849">
        <v>4991.9997700000004</v>
      </c>
      <c r="DZ849">
        <v>31.492819999999998</v>
      </c>
      <c r="EA849">
        <v>27.43178</v>
      </c>
      <c r="EB849">
        <v>27.313130000000001</v>
      </c>
      <c r="EC849">
        <v>0.51615999999999995</v>
      </c>
      <c r="ED849">
        <v>0.56101999999999996</v>
      </c>
      <c r="EE849">
        <v>26.85258</v>
      </c>
      <c r="EF849">
        <v>70.581739999999996</v>
      </c>
      <c r="EG849">
        <v>182.82601</v>
      </c>
      <c r="EH849">
        <v>4659.9878699999999</v>
      </c>
      <c r="EI849">
        <v>12034.20276</v>
      </c>
      <c r="EJ849">
        <v>0</v>
      </c>
      <c r="EK849">
        <v>59.093071260000002</v>
      </c>
      <c r="EL849">
        <v>4.8922260000000002E-2</v>
      </c>
      <c r="EM849">
        <v>3.3093892999999999E-2</v>
      </c>
      <c r="EN849">
        <v>1.3608568999999999E-2</v>
      </c>
      <c r="EO849">
        <v>0</v>
      </c>
      <c r="EP849">
        <v>0</v>
      </c>
      <c r="EQ849">
        <v>0</v>
      </c>
      <c r="ER849">
        <v>0</v>
      </c>
      <c r="ES849">
        <v>0</v>
      </c>
      <c r="ET849">
        <v>0</v>
      </c>
      <c r="EU849">
        <v>0</v>
      </c>
      <c r="EV849">
        <v>0</v>
      </c>
      <c r="EW849">
        <v>65.638607789999995</v>
      </c>
      <c r="EX849">
        <v>5.6199600000000002E-2</v>
      </c>
      <c r="EY849">
        <v>3.8675125999999997E-2</v>
      </c>
      <c r="EZ849">
        <v>1.6246218999999999E-2</v>
      </c>
      <c r="FA849">
        <v>0</v>
      </c>
      <c r="FB849">
        <v>0</v>
      </c>
      <c r="FC849">
        <v>0</v>
      </c>
      <c r="FD849">
        <v>0</v>
      </c>
      <c r="FE849">
        <v>0</v>
      </c>
      <c r="FF849">
        <v>0</v>
      </c>
      <c r="FG849">
        <v>0</v>
      </c>
      <c r="FH849">
        <v>0.57705300000000004</v>
      </c>
      <c r="FI849" t="s">
        <v>113</v>
      </c>
      <c r="FJ849" t="s">
        <v>113</v>
      </c>
      <c r="FK849" s="9">
        <v>5078.7536620000001</v>
      </c>
      <c r="FL849" t="s">
        <v>113</v>
      </c>
      <c r="FM849" t="s">
        <v>113</v>
      </c>
    </row>
    <row r="850" spans="116:169">
      <c r="DL850">
        <v>0</v>
      </c>
      <c r="DM850">
        <v>0.55664000000000002</v>
      </c>
      <c r="DN850">
        <v>3.5500000000000002E-3</v>
      </c>
      <c r="DO850">
        <v>3.2399999999999998E-3</v>
      </c>
      <c r="DP850">
        <v>2.7100000000000002E-3</v>
      </c>
      <c r="DQ850">
        <v>6.0000000000000002E-5</v>
      </c>
      <c r="DR850">
        <v>6.0000000000000002E-5</v>
      </c>
      <c r="DS850">
        <v>3.0200000000000001E-3</v>
      </c>
      <c r="DT850">
        <v>7.77E-3</v>
      </c>
      <c r="DU850">
        <v>1.469E-2</v>
      </c>
      <c r="DV850">
        <v>0.39330999999999999</v>
      </c>
      <c r="DW850">
        <v>1.01495</v>
      </c>
      <c r="DX850">
        <v>0</v>
      </c>
      <c r="DY850">
        <v>4838.7424499999997</v>
      </c>
      <c r="DZ850">
        <v>31.19586</v>
      </c>
      <c r="EA850">
        <v>28.832319999999999</v>
      </c>
      <c r="EB850">
        <v>24.304549999999999</v>
      </c>
      <c r="EC850">
        <v>0.51292000000000004</v>
      </c>
      <c r="ED850">
        <v>0.55013999999999996</v>
      </c>
      <c r="EE850">
        <v>27.384789999999999</v>
      </c>
      <c r="EF850">
        <v>68.409329999999997</v>
      </c>
      <c r="EG850">
        <v>183.38703000000001</v>
      </c>
      <c r="EH850">
        <v>4686.8404499999997</v>
      </c>
      <c r="EI850">
        <v>12104.7845</v>
      </c>
      <c r="EJ850">
        <v>0</v>
      </c>
      <c r="EK850">
        <v>58.725940620000003</v>
      </c>
      <c r="EL850">
        <v>5.0544927000000003E-2</v>
      </c>
      <c r="EM850">
        <v>3.0494431999999998E-2</v>
      </c>
      <c r="EN850">
        <v>1.4331903E-2</v>
      </c>
      <c r="EO850">
        <v>0</v>
      </c>
      <c r="EP850">
        <v>0</v>
      </c>
      <c r="EQ850">
        <v>0</v>
      </c>
      <c r="ER850">
        <v>0</v>
      </c>
      <c r="ES850">
        <v>0</v>
      </c>
      <c r="ET850">
        <v>0</v>
      </c>
      <c r="EU850">
        <v>0</v>
      </c>
      <c r="EV850">
        <v>0</v>
      </c>
      <c r="EW850">
        <v>63.64453992</v>
      </c>
      <c r="EX850">
        <v>5.6636655000000001E-2</v>
      </c>
      <c r="EY850">
        <v>3.4801087000000001E-2</v>
      </c>
      <c r="EZ850">
        <v>1.6707397999999998E-2</v>
      </c>
      <c r="FA850">
        <v>0</v>
      </c>
      <c r="FB850">
        <v>0</v>
      </c>
      <c r="FC850">
        <v>0</v>
      </c>
      <c r="FD850">
        <v>0</v>
      </c>
      <c r="FE850">
        <v>0</v>
      </c>
      <c r="FF850">
        <v>0</v>
      </c>
      <c r="FG850">
        <v>0</v>
      </c>
      <c r="FH850">
        <v>0.56619399999999998</v>
      </c>
      <c r="FI850" t="s">
        <v>113</v>
      </c>
      <c r="FJ850" t="s">
        <v>113</v>
      </c>
      <c r="FK850" s="9">
        <v>4923.5880989999996</v>
      </c>
      <c r="FL850" t="s">
        <v>113</v>
      </c>
      <c r="FM850" t="s">
        <v>113</v>
      </c>
    </row>
    <row r="851" spans="116:169">
      <c r="DL851">
        <v>0</v>
      </c>
      <c r="DM851">
        <v>0.54601999999999995</v>
      </c>
      <c r="DN851">
        <v>3.5799999999999998E-3</v>
      </c>
      <c r="DO851">
        <v>3.2499999999999999E-3</v>
      </c>
      <c r="DP851">
        <v>2.8400000000000001E-3</v>
      </c>
      <c r="DQ851">
        <v>6.0000000000000002E-5</v>
      </c>
      <c r="DR851">
        <v>6.0000000000000002E-5</v>
      </c>
      <c r="DS851">
        <v>2.7499999999999998E-3</v>
      </c>
      <c r="DT851">
        <v>7.6299999999999996E-3</v>
      </c>
      <c r="DU851">
        <v>1.4749999999999999E-2</v>
      </c>
      <c r="DV851">
        <v>0.39633000000000002</v>
      </c>
      <c r="DW851">
        <v>1.0227299999999999</v>
      </c>
      <c r="DX851">
        <v>0</v>
      </c>
      <c r="DY851">
        <v>4688.1694799999996</v>
      </c>
      <c r="DZ851">
        <v>31.094709999999999</v>
      </c>
      <c r="EA851">
        <v>28.580939999999998</v>
      </c>
      <c r="EB851">
        <v>25.230149999999998</v>
      </c>
      <c r="EC851">
        <v>0.50241000000000002</v>
      </c>
      <c r="ED851">
        <v>0.53176999999999996</v>
      </c>
      <c r="EE851">
        <v>24.67699</v>
      </c>
      <c r="EF851">
        <v>66.348939999999999</v>
      </c>
      <c r="EG851">
        <v>183.93717000000001</v>
      </c>
      <c r="EH851">
        <v>4714.2252399999998</v>
      </c>
      <c r="EI851">
        <v>12173.19382</v>
      </c>
      <c r="EJ851">
        <v>0</v>
      </c>
      <c r="EK851">
        <v>58.35616675</v>
      </c>
      <c r="EL851">
        <v>5.1554621000000002E-2</v>
      </c>
      <c r="EM851">
        <v>3.1918559999999999E-2</v>
      </c>
      <c r="EN851">
        <v>1.3068372999999999E-2</v>
      </c>
      <c r="EO851">
        <v>0</v>
      </c>
      <c r="EP851">
        <v>0</v>
      </c>
      <c r="EQ851">
        <v>0</v>
      </c>
      <c r="ER851">
        <v>0</v>
      </c>
      <c r="ES851">
        <v>0</v>
      </c>
      <c r="ET851">
        <v>0</v>
      </c>
      <c r="EU851">
        <v>0</v>
      </c>
      <c r="EV851">
        <v>0</v>
      </c>
      <c r="EW851">
        <v>61.687846020000002</v>
      </c>
      <c r="EX851">
        <v>5.6363426000000001E-2</v>
      </c>
      <c r="EY851">
        <v>3.5541418999999998E-2</v>
      </c>
      <c r="EZ851">
        <v>1.4872253E-2</v>
      </c>
      <c r="FA851">
        <v>0</v>
      </c>
      <c r="FB851">
        <v>0</v>
      </c>
      <c r="FC851">
        <v>0</v>
      </c>
      <c r="FD851">
        <v>0</v>
      </c>
      <c r="FE851">
        <v>0</v>
      </c>
      <c r="FF851">
        <v>0</v>
      </c>
      <c r="FG851">
        <v>0</v>
      </c>
      <c r="FH851">
        <v>0.55574699999999999</v>
      </c>
      <c r="FI851" t="s">
        <v>113</v>
      </c>
      <c r="FJ851" t="s">
        <v>113</v>
      </c>
      <c r="FK851" s="9">
        <v>4773.5776850000002</v>
      </c>
      <c r="FL851" t="s">
        <v>113</v>
      </c>
      <c r="FM851" t="s">
        <v>113</v>
      </c>
    </row>
    <row r="852" spans="116:169">
      <c r="DL852">
        <v>0</v>
      </c>
      <c r="DM852">
        <v>0.53564000000000001</v>
      </c>
      <c r="DN852">
        <v>3.49E-3</v>
      </c>
      <c r="DO852">
        <v>3.2699999999999999E-3</v>
      </c>
      <c r="DP852">
        <v>2.8600000000000001E-3</v>
      </c>
      <c r="DQ852">
        <v>6.0000000000000002E-5</v>
      </c>
      <c r="DR852">
        <v>6.0000000000000002E-5</v>
      </c>
      <c r="DS852">
        <v>2.8800000000000002E-3</v>
      </c>
      <c r="DT852">
        <v>7.4999999999999997E-3</v>
      </c>
      <c r="DU852">
        <v>1.481E-2</v>
      </c>
      <c r="DV852">
        <v>0.39909</v>
      </c>
      <c r="DW852">
        <v>1.0303599999999999</v>
      </c>
      <c r="DX852">
        <v>0</v>
      </c>
      <c r="DY852">
        <v>4541.1825900000003</v>
      </c>
      <c r="DZ852">
        <v>29.997910000000001</v>
      </c>
      <c r="EA852">
        <v>28.378450000000001</v>
      </c>
      <c r="EB852">
        <v>25.05104</v>
      </c>
      <c r="EC852">
        <v>0.50209000000000004</v>
      </c>
      <c r="ED852">
        <v>0.52090000000000003</v>
      </c>
      <c r="EE852">
        <v>25.469550000000002</v>
      </c>
      <c r="EF852">
        <v>64.383129999999994</v>
      </c>
      <c r="EG852">
        <v>184.46894</v>
      </c>
      <c r="EH852">
        <v>4738.9022199999999</v>
      </c>
      <c r="EI852">
        <v>12239.54277</v>
      </c>
      <c r="EJ852">
        <v>0</v>
      </c>
      <c r="EK852">
        <v>57.992782339999998</v>
      </c>
      <c r="EL852">
        <v>5.2706778000000003E-2</v>
      </c>
      <c r="EM852">
        <v>3.2645380000000002E-2</v>
      </c>
      <c r="EN852">
        <v>1.3898663E-2</v>
      </c>
      <c r="EO852">
        <v>0</v>
      </c>
      <c r="EP852">
        <v>0</v>
      </c>
      <c r="EQ852">
        <v>0</v>
      </c>
      <c r="ER852">
        <v>0</v>
      </c>
      <c r="ES852">
        <v>0</v>
      </c>
      <c r="ET852">
        <v>0</v>
      </c>
      <c r="EU852">
        <v>0</v>
      </c>
      <c r="EV852">
        <v>0</v>
      </c>
      <c r="EW852">
        <v>59.77724499</v>
      </c>
      <c r="EX852">
        <v>5.6211386000000002E-2</v>
      </c>
      <c r="EY852">
        <v>3.546995E-2</v>
      </c>
      <c r="EZ852">
        <v>1.5436882000000001E-2</v>
      </c>
      <c r="FA852">
        <v>0</v>
      </c>
      <c r="FB852">
        <v>0</v>
      </c>
      <c r="FC852">
        <v>0</v>
      </c>
      <c r="FD852">
        <v>0</v>
      </c>
      <c r="FE852">
        <v>0</v>
      </c>
      <c r="FF852">
        <v>0</v>
      </c>
      <c r="FG852">
        <v>0</v>
      </c>
      <c r="FH852">
        <v>0.54531399999999997</v>
      </c>
      <c r="FI852" t="s">
        <v>113</v>
      </c>
      <c r="FJ852" t="s">
        <v>113</v>
      </c>
      <c r="FK852" s="9">
        <v>4625.1120790000004</v>
      </c>
      <c r="FL852" t="s">
        <v>113</v>
      </c>
      <c r="FM852" t="s">
        <v>113</v>
      </c>
    </row>
    <row r="853" spans="116:169">
      <c r="DL853">
        <v>0</v>
      </c>
      <c r="DM853">
        <v>0.52507999999999999</v>
      </c>
      <c r="DN853">
        <v>3.81E-3</v>
      </c>
      <c r="DO853">
        <v>3.2000000000000002E-3</v>
      </c>
      <c r="DP853">
        <v>2.8700000000000002E-3</v>
      </c>
      <c r="DQ853">
        <v>6.0000000000000002E-5</v>
      </c>
      <c r="DR853">
        <v>6.0000000000000002E-5</v>
      </c>
      <c r="DS853">
        <v>2.8999999999999998E-3</v>
      </c>
      <c r="DT853">
        <v>7.3400000000000002E-3</v>
      </c>
      <c r="DU853">
        <v>1.487E-2</v>
      </c>
      <c r="DV853">
        <v>0.40195999999999998</v>
      </c>
      <c r="DW853">
        <v>1.03786</v>
      </c>
      <c r="DX853">
        <v>0</v>
      </c>
      <c r="DY853">
        <v>4394.2043000000003</v>
      </c>
      <c r="DZ853">
        <v>32.270350000000001</v>
      </c>
      <c r="EA853">
        <v>27.457059999999998</v>
      </c>
      <c r="EB853">
        <v>24.83314</v>
      </c>
      <c r="EC853">
        <v>0.49148999999999998</v>
      </c>
      <c r="ED853">
        <v>0.50605</v>
      </c>
      <c r="EE853">
        <v>25.393360000000001</v>
      </c>
      <c r="EF853">
        <v>62.267760000000003</v>
      </c>
      <c r="EG853">
        <v>184.98983999999999</v>
      </c>
      <c r="EH853">
        <v>4764.3717699999997</v>
      </c>
      <c r="EI853">
        <v>12303.9259</v>
      </c>
      <c r="EJ853">
        <v>0</v>
      </c>
      <c r="EK853">
        <v>57.588356429999997</v>
      </c>
      <c r="EL853">
        <v>5.2830724000000003E-2</v>
      </c>
      <c r="EM853">
        <v>3.3236288000000003E-2</v>
      </c>
      <c r="EN853">
        <v>1.4144178E-2</v>
      </c>
      <c r="EO853">
        <v>0</v>
      </c>
      <c r="EP853">
        <v>0</v>
      </c>
      <c r="EQ853">
        <v>0</v>
      </c>
      <c r="ER853">
        <v>0</v>
      </c>
      <c r="ES853">
        <v>0</v>
      </c>
      <c r="ET853">
        <v>0</v>
      </c>
      <c r="EU853">
        <v>0</v>
      </c>
      <c r="EV853">
        <v>0</v>
      </c>
      <c r="EW853">
        <v>57.863893429999997</v>
      </c>
      <c r="EX853">
        <v>5.4955392999999998E-2</v>
      </c>
      <c r="EY853">
        <v>3.5224668000000001E-2</v>
      </c>
      <c r="EZ853">
        <v>1.5327535E-2</v>
      </c>
      <c r="FA853">
        <v>0</v>
      </c>
      <c r="FB853">
        <v>0</v>
      </c>
      <c r="FC853">
        <v>0</v>
      </c>
      <c r="FD853">
        <v>0</v>
      </c>
      <c r="FE853">
        <v>0</v>
      </c>
      <c r="FF853">
        <v>0</v>
      </c>
      <c r="FG853">
        <v>0</v>
      </c>
      <c r="FH853">
        <v>0.53500899999999996</v>
      </c>
      <c r="FI853" t="s">
        <v>113</v>
      </c>
      <c r="FJ853" t="s">
        <v>113</v>
      </c>
      <c r="FK853" s="9">
        <v>4479.2563360000004</v>
      </c>
      <c r="FL853" t="s">
        <v>113</v>
      </c>
      <c r="FM853" t="s">
        <v>113</v>
      </c>
    </row>
    <row r="854" spans="116:169">
      <c r="DL854">
        <v>0</v>
      </c>
      <c r="DM854">
        <v>0.51456000000000002</v>
      </c>
      <c r="DN854">
        <v>3.98E-3</v>
      </c>
      <c r="DO854">
        <v>3.4099999999999998E-3</v>
      </c>
      <c r="DP854">
        <v>2.82E-3</v>
      </c>
      <c r="DQ854">
        <v>6.0000000000000002E-5</v>
      </c>
      <c r="DR854">
        <v>6.0000000000000002E-5</v>
      </c>
      <c r="DS854">
        <v>2.9099999999999998E-3</v>
      </c>
      <c r="DT854">
        <v>7.1999999999999998E-3</v>
      </c>
      <c r="DU854">
        <v>1.4930000000000001E-2</v>
      </c>
      <c r="DV854">
        <v>0.40486</v>
      </c>
      <c r="DW854">
        <v>1.0451999999999999</v>
      </c>
      <c r="DX854">
        <v>0</v>
      </c>
      <c r="DY854">
        <v>4249.1793600000001</v>
      </c>
      <c r="DZ854">
        <v>33.321710000000003</v>
      </c>
      <c r="EA854">
        <v>28.896999999999998</v>
      </c>
      <c r="EB854">
        <v>24.137699999999999</v>
      </c>
      <c r="EC854">
        <v>0.49696000000000001</v>
      </c>
      <c r="ED854">
        <v>0.49618000000000001</v>
      </c>
      <c r="EE854">
        <v>25.203189999999999</v>
      </c>
      <c r="EF854">
        <v>60.246729999999999</v>
      </c>
      <c r="EG854">
        <v>185.49589</v>
      </c>
      <c r="EH854">
        <v>4789.7651299999998</v>
      </c>
      <c r="EI854">
        <v>12366.193660000001</v>
      </c>
      <c r="EJ854">
        <v>0</v>
      </c>
      <c r="EK854">
        <v>57.174138059999997</v>
      </c>
      <c r="EL854">
        <v>5.5883113999999998E-2</v>
      </c>
      <c r="EM854">
        <v>3.3115439000000003E-2</v>
      </c>
      <c r="EN854">
        <v>1.4375011E-2</v>
      </c>
      <c r="EO854">
        <v>0</v>
      </c>
      <c r="EP854">
        <v>0</v>
      </c>
      <c r="EQ854">
        <v>0</v>
      </c>
      <c r="ER854">
        <v>0</v>
      </c>
      <c r="ES854">
        <v>0</v>
      </c>
      <c r="ET854">
        <v>0</v>
      </c>
      <c r="EU854">
        <v>0</v>
      </c>
      <c r="EV854">
        <v>0</v>
      </c>
      <c r="EW854">
        <v>55.981098860000003</v>
      </c>
      <c r="EX854">
        <v>5.6644235000000001E-2</v>
      </c>
      <c r="EY854">
        <v>3.4225222E-2</v>
      </c>
      <c r="EZ854">
        <v>1.519438E-2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0</v>
      </c>
      <c r="FG854">
        <v>0</v>
      </c>
      <c r="FH854">
        <v>0.524837</v>
      </c>
      <c r="FI854" t="s">
        <v>113</v>
      </c>
      <c r="FJ854" t="s">
        <v>113</v>
      </c>
      <c r="FK854" s="9">
        <v>4336.0327310000002</v>
      </c>
      <c r="FL854" t="s">
        <v>113</v>
      </c>
      <c r="FM854" t="s">
        <v>113</v>
      </c>
    </row>
    <row r="855" spans="116:169">
      <c r="DL855">
        <v>0</v>
      </c>
      <c r="DM855">
        <v>0.50494000000000006</v>
      </c>
      <c r="DN855">
        <v>3.3300000000000001E-3</v>
      </c>
      <c r="DO855">
        <v>3.5500000000000002E-3</v>
      </c>
      <c r="DP855">
        <v>2.99E-3</v>
      </c>
      <c r="DQ855">
        <v>6.0000000000000002E-5</v>
      </c>
      <c r="DR855">
        <v>6.0000000000000002E-5</v>
      </c>
      <c r="DS855">
        <v>2.8500000000000001E-3</v>
      </c>
      <c r="DT855">
        <v>7.0600000000000003E-3</v>
      </c>
      <c r="DU855">
        <v>1.499E-2</v>
      </c>
      <c r="DV855">
        <v>0.40777999999999998</v>
      </c>
      <c r="DW855">
        <v>1.0524</v>
      </c>
      <c r="DX855">
        <v>0</v>
      </c>
      <c r="DY855">
        <v>4113.05249</v>
      </c>
      <c r="DZ855">
        <v>27.504020000000001</v>
      </c>
      <c r="EA855">
        <v>29.646429999999999</v>
      </c>
      <c r="EB855">
        <v>25.238710000000001</v>
      </c>
      <c r="EC855">
        <v>0.50461999999999996</v>
      </c>
      <c r="ED855">
        <v>0.48625000000000002</v>
      </c>
      <c r="EE855">
        <v>24.375889999999998</v>
      </c>
      <c r="EF855">
        <v>58.273479999999999</v>
      </c>
      <c r="EG855">
        <v>185.99207000000001</v>
      </c>
      <c r="EH855">
        <v>4814.9683199999999</v>
      </c>
      <c r="EI855">
        <v>12426.44039</v>
      </c>
      <c r="EJ855">
        <v>0</v>
      </c>
      <c r="EK855">
        <v>56.842179680000001</v>
      </c>
      <c r="EL855">
        <v>5.9052433000000001E-2</v>
      </c>
      <c r="EM855">
        <v>3.5274659999999999E-2</v>
      </c>
      <c r="EN855">
        <v>1.4330900000000001E-2</v>
      </c>
      <c r="EO855">
        <v>0</v>
      </c>
      <c r="EP855">
        <v>0</v>
      </c>
      <c r="EQ855">
        <v>0</v>
      </c>
      <c r="ER855">
        <v>0</v>
      </c>
      <c r="ES855">
        <v>0</v>
      </c>
      <c r="ET855">
        <v>0</v>
      </c>
      <c r="EU855">
        <v>0</v>
      </c>
      <c r="EV855">
        <v>0</v>
      </c>
      <c r="EW855">
        <v>54.216768260000002</v>
      </c>
      <c r="EX855">
        <v>5.8327479000000002E-2</v>
      </c>
      <c r="EY855">
        <v>3.5533536999999997E-2</v>
      </c>
      <c r="EZ855">
        <v>1.4770521E-2</v>
      </c>
      <c r="FA855">
        <v>0</v>
      </c>
      <c r="FB855">
        <v>0</v>
      </c>
      <c r="FC855">
        <v>0</v>
      </c>
      <c r="FD855">
        <v>0</v>
      </c>
      <c r="FE855">
        <v>0</v>
      </c>
      <c r="FF855">
        <v>0</v>
      </c>
      <c r="FG855">
        <v>0</v>
      </c>
      <c r="FH855">
        <v>0.51486900000000002</v>
      </c>
      <c r="FI855" t="s">
        <v>113</v>
      </c>
      <c r="FJ855" t="s">
        <v>113</v>
      </c>
      <c r="FK855" s="9">
        <v>4195.946269</v>
      </c>
      <c r="FL855" t="s">
        <v>113</v>
      </c>
      <c r="FM855" t="s">
        <v>113</v>
      </c>
    </row>
    <row r="856" spans="116:169">
      <c r="DL856">
        <v>0</v>
      </c>
      <c r="DM856">
        <v>0.49484</v>
      </c>
      <c r="DN856">
        <v>3.8E-3</v>
      </c>
      <c r="DO856">
        <v>3.0899999999999999E-3</v>
      </c>
      <c r="DP856">
        <v>3.0799999999999998E-3</v>
      </c>
      <c r="DQ856">
        <v>6.0000000000000002E-5</v>
      </c>
      <c r="DR856">
        <v>6.0000000000000002E-5</v>
      </c>
      <c r="DS856">
        <v>3.0300000000000001E-3</v>
      </c>
      <c r="DT856">
        <v>6.9100000000000003E-3</v>
      </c>
      <c r="DU856">
        <v>1.5049999999999999E-2</v>
      </c>
      <c r="DV856">
        <v>0.41063</v>
      </c>
      <c r="DW856">
        <v>1.05945</v>
      </c>
      <c r="DX856">
        <v>0</v>
      </c>
      <c r="DY856">
        <v>3974.49467</v>
      </c>
      <c r="DZ856">
        <v>30.97334</v>
      </c>
      <c r="EA856">
        <v>25.430720000000001</v>
      </c>
      <c r="EB856">
        <v>25.705190000000002</v>
      </c>
      <c r="EC856">
        <v>0.47666999999999998</v>
      </c>
      <c r="ED856">
        <v>0.46795999999999999</v>
      </c>
      <c r="EE856">
        <v>25.558979999999998</v>
      </c>
      <c r="EF856">
        <v>56.309019999999997</v>
      </c>
      <c r="EG856">
        <v>186.47830999999999</v>
      </c>
      <c r="EH856">
        <v>4839.3442100000002</v>
      </c>
      <c r="EI856">
        <v>12484.71387</v>
      </c>
      <c r="EJ856">
        <v>0</v>
      </c>
      <c r="EK856">
        <v>56.422003869999998</v>
      </c>
      <c r="EL856">
        <v>5.5118876999999997E-2</v>
      </c>
      <c r="EM856">
        <v>3.7228731000000001E-2</v>
      </c>
      <c r="EN856">
        <v>1.5370394000000001E-2</v>
      </c>
      <c r="EO856">
        <v>0</v>
      </c>
      <c r="EP856">
        <v>0</v>
      </c>
      <c r="EQ856">
        <v>0</v>
      </c>
      <c r="ER856">
        <v>0</v>
      </c>
      <c r="ES856">
        <v>0</v>
      </c>
      <c r="ET856">
        <v>0</v>
      </c>
      <c r="EU856">
        <v>0</v>
      </c>
      <c r="EV856">
        <v>0</v>
      </c>
      <c r="EW856">
        <v>52.405273270000002</v>
      </c>
      <c r="EX856">
        <v>5.3100890999999997E-2</v>
      </c>
      <c r="EY856">
        <v>3.6546433000000003E-2</v>
      </c>
      <c r="EZ856">
        <v>1.5442483999999999E-2</v>
      </c>
      <c r="FA856">
        <v>0</v>
      </c>
      <c r="FB856">
        <v>0</v>
      </c>
      <c r="FC856">
        <v>0</v>
      </c>
      <c r="FD856">
        <v>0</v>
      </c>
      <c r="FE856">
        <v>0</v>
      </c>
      <c r="FF856">
        <v>0</v>
      </c>
      <c r="FG856">
        <v>0</v>
      </c>
      <c r="FH856">
        <v>0.50486900000000001</v>
      </c>
      <c r="FI856" t="s">
        <v>113</v>
      </c>
      <c r="FJ856" t="s">
        <v>113</v>
      </c>
      <c r="FK856" s="9">
        <v>4057.0805949999999</v>
      </c>
      <c r="FL856" t="s">
        <v>113</v>
      </c>
      <c r="FM856" t="s">
        <v>113</v>
      </c>
    </row>
    <row r="857" spans="116:169">
      <c r="DL857">
        <v>0</v>
      </c>
      <c r="DM857">
        <v>0.48599999999999999</v>
      </c>
      <c r="DN857">
        <v>2.7899999999999999E-3</v>
      </c>
      <c r="DO857">
        <v>3.3800000000000002E-3</v>
      </c>
      <c r="DP857">
        <v>2.7299999999999998E-3</v>
      </c>
      <c r="DQ857">
        <v>6.0000000000000002E-5</v>
      </c>
      <c r="DR857">
        <v>6.0000000000000002E-5</v>
      </c>
      <c r="DS857">
        <v>3.0599999999999998E-3</v>
      </c>
      <c r="DT857">
        <v>6.7999999999999996E-3</v>
      </c>
      <c r="DU857">
        <v>1.5100000000000001E-2</v>
      </c>
      <c r="DV857">
        <v>0.41366000000000003</v>
      </c>
      <c r="DW857">
        <v>1.06637</v>
      </c>
      <c r="DX857">
        <v>0</v>
      </c>
      <c r="DY857">
        <v>3847.46893</v>
      </c>
      <c r="DZ857">
        <v>22.388010000000001</v>
      </c>
      <c r="EA857">
        <v>27.495619999999999</v>
      </c>
      <c r="EB857">
        <v>22.49588</v>
      </c>
      <c r="EC857">
        <v>0.47674</v>
      </c>
      <c r="ED857">
        <v>0.45995000000000003</v>
      </c>
      <c r="EE857">
        <v>25.464970000000001</v>
      </c>
      <c r="EF857">
        <v>54.587000000000003</v>
      </c>
      <c r="EG857">
        <v>186.94627</v>
      </c>
      <c r="EH857">
        <v>4864.90319</v>
      </c>
      <c r="EI857">
        <v>12541.02289</v>
      </c>
      <c r="EJ857">
        <v>0</v>
      </c>
      <c r="EK857">
        <v>56.135652219999997</v>
      </c>
      <c r="EL857">
        <v>5.7970898999999999E-2</v>
      </c>
      <c r="EM857">
        <v>3.3807047E-2</v>
      </c>
      <c r="EN857">
        <v>1.6062637000000001E-2</v>
      </c>
      <c r="EO857">
        <v>0</v>
      </c>
      <c r="EP857">
        <v>0</v>
      </c>
      <c r="EQ857">
        <v>0</v>
      </c>
      <c r="ER857">
        <v>0</v>
      </c>
      <c r="ES857">
        <v>0</v>
      </c>
      <c r="ET857">
        <v>0</v>
      </c>
      <c r="EU857">
        <v>0</v>
      </c>
      <c r="EV857">
        <v>0</v>
      </c>
      <c r="EW857">
        <v>50.75374188</v>
      </c>
      <c r="EX857">
        <v>5.4341961000000001E-2</v>
      </c>
      <c r="EY857">
        <v>3.2341417999999997E-2</v>
      </c>
      <c r="EZ857">
        <v>1.5725907000000001E-2</v>
      </c>
      <c r="FA857">
        <v>0</v>
      </c>
      <c r="FB857">
        <v>0</v>
      </c>
      <c r="FC857">
        <v>0</v>
      </c>
      <c r="FD857">
        <v>0</v>
      </c>
      <c r="FE857">
        <v>0</v>
      </c>
      <c r="FF857">
        <v>0</v>
      </c>
      <c r="FG857">
        <v>0</v>
      </c>
      <c r="FH857">
        <v>0.49496000000000001</v>
      </c>
      <c r="FI857" t="s">
        <v>113</v>
      </c>
      <c r="FJ857" t="s">
        <v>113</v>
      </c>
      <c r="FK857" s="9">
        <v>3920.3251829999999</v>
      </c>
      <c r="FL857" t="s">
        <v>113</v>
      </c>
      <c r="FM857" t="s">
        <v>113</v>
      </c>
    </row>
    <row r="858" spans="116:169">
      <c r="DL858">
        <v>0</v>
      </c>
      <c r="DM858">
        <v>0.47705999999999998</v>
      </c>
      <c r="DN858">
        <v>2.7899999999999999E-3</v>
      </c>
      <c r="DO858">
        <v>2.6700000000000001E-3</v>
      </c>
      <c r="DP858">
        <v>2.9199999999999999E-3</v>
      </c>
      <c r="DQ858">
        <v>5.0000000000000002E-5</v>
      </c>
      <c r="DR858">
        <v>5.0000000000000002E-5</v>
      </c>
      <c r="DS858">
        <v>2.7499999999999998E-3</v>
      </c>
      <c r="DT858">
        <v>6.6699999999999997E-3</v>
      </c>
      <c r="DU858">
        <v>1.516E-2</v>
      </c>
      <c r="DV858">
        <v>0.41671999999999998</v>
      </c>
      <c r="DW858">
        <v>1.0731599999999999</v>
      </c>
      <c r="DX858">
        <v>0</v>
      </c>
      <c r="DY858">
        <v>3721.0045500000001</v>
      </c>
      <c r="DZ858">
        <v>22.05894</v>
      </c>
      <c r="EA858">
        <v>21.369689999999999</v>
      </c>
      <c r="EB858">
        <v>23.722660000000001</v>
      </c>
      <c r="EC858">
        <v>0.42066999999999999</v>
      </c>
      <c r="ED858">
        <v>0.43014999999999998</v>
      </c>
      <c r="EE858">
        <v>22.588229999999999</v>
      </c>
      <c r="EF858">
        <v>52.825290000000003</v>
      </c>
      <c r="EG858">
        <v>187.40621999999999</v>
      </c>
      <c r="EH858">
        <v>4890.36816</v>
      </c>
      <c r="EI858">
        <v>12595.60989</v>
      </c>
      <c r="EJ858">
        <v>0</v>
      </c>
      <c r="EK858">
        <v>55.804058820000002</v>
      </c>
      <c r="EL858">
        <v>5.0306629999999998E-2</v>
      </c>
      <c r="EM858">
        <v>3.6204588000000003E-2</v>
      </c>
      <c r="EN858">
        <v>1.4436910000000001E-2</v>
      </c>
      <c r="EO858">
        <v>0</v>
      </c>
      <c r="EP858">
        <v>0</v>
      </c>
      <c r="EQ858">
        <v>0</v>
      </c>
      <c r="ER858">
        <v>0</v>
      </c>
      <c r="ES858">
        <v>0</v>
      </c>
      <c r="ET858">
        <v>0</v>
      </c>
      <c r="EU858">
        <v>0</v>
      </c>
      <c r="EV858">
        <v>0</v>
      </c>
      <c r="EW858">
        <v>49.093908800000001</v>
      </c>
      <c r="EX858">
        <v>4.5985467000000002E-2</v>
      </c>
      <c r="EY858">
        <v>3.3714834999999999E-2</v>
      </c>
      <c r="EZ858">
        <v>1.376864E-2</v>
      </c>
      <c r="FA858">
        <v>0</v>
      </c>
      <c r="FB858">
        <v>0</v>
      </c>
      <c r="FC858">
        <v>0</v>
      </c>
      <c r="FD858">
        <v>0</v>
      </c>
      <c r="FE858">
        <v>0</v>
      </c>
      <c r="FF858">
        <v>0</v>
      </c>
      <c r="FG858">
        <v>0</v>
      </c>
      <c r="FH858">
        <v>0.48548400000000003</v>
      </c>
      <c r="FI858" t="s">
        <v>113</v>
      </c>
      <c r="FJ858" t="s">
        <v>113</v>
      </c>
      <c r="FK858" s="9">
        <v>3788.576505</v>
      </c>
      <c r="FL858" t="s">
        <v>113</v>
      </c>
      <c r="FM858" t="s">
        <v>113</v>
      </c>
    </row>
    <row r="859" spans="116:169">
      <c r="DL859">
        <v>0</v>
      </c>
      <c r="DM859">
        <v>0.46794999999999998</v>
      </c>
      <c r="DN859">
        <v>3.0000000000000001E-3</v>
      </c>
      <c r="DO859">
        <v>2.5999999999999999E-3</v>
      </c>
      <c r="DP859">
        <v>2.3700000000000001E-3</v>
      </c>
      <c r="DQ859">
        <v>5.0000000000000002E-5</v>
      </c>
      <c r="DR859">
        <v>5.0000000000000002E-5</v>
      </c>
      <c r="DS859">
        <v>2.8999999999999998E-3</v>
      </c>
      <c r="DT859">
        <v>6.5599999999999999E-3</v>
      </c>
      <c r="DU859">
        <v>1.521E-2</v>
      </c>
      <c r="DV859">
        <v>0.41947000000000001</v>
      </c>
      <c r="DW859">
        <v>1.0798300000000001</v>
      </c>
      <c r="DX859">
        <v>0</v>
      </c>
      <c r="DY859">
        <v>3594.6152499999998</v>
      </c>
      <c r="DZ859">
        <v>23.403680000000001</v>
      </c>
      <c r="EA859">
        <v>20.57047</v>
      </c>
      <c r="EB859">
        <v>18.955269999999999</v>
      </c>
      <c r="EC859">
        <v>0.39284000000000002</v>
      </c>
      <c r="ED859">
        <v>0.41575000000000001</v>
      </c>
      <c r="EE859">
        <v>23.536200000000001</v>
      </c>
      <c r="EF859">
        <v>51.155659999999997</v>
      </c>
      <c r="EG859">
        <v>187.83636999999999</v>
      </c>
      <c r="EH859">
        <v>4912.9563900000003</v>
      </c>
      <c r="EI859">
        <v>12648.43519</v>
      </c>
      <c r="EJ859">
        <v>0</v>
      </c>
      <c r="EK859">
        <v>55.437660309999998</v>
      </c>
      <c r="EL859">
        <v>4.7562743999999997E-2</v>
      </c>
      <c r="EM859">
        <v>3.0531578E-2</v>
      </c>
      <c r="EN859">
        <v>1.5629541E-2</v>
      </c>
      <c r="EO859">
        <v>0</v>
      </c>
      <c r="EP859">
        <v>0</v>
      </c>
      <c r="EQ859">
        <v>0</v>
      </c>
      <c r="ER859">
        <v>0</v>
      </c>
      <c r="ES859">
        <v>0</v>
      </c>
      <c r="ET859">
        <v>0</v>
      </c>
      <c r="EU859">
        <v>0</v>
      </c>
      <c r="EV859">
        <v>0</v>
      </c>
      <c r="EW859">
        <v>47.437619040000001</v>
      </c>
      <c r="EX859">
        <v>4.2294823000000002E-2</v>
      </c>
      <c r="EY859">
        <v>2.7694495999999999E-2</v>
      </c>
      <c r="EZ859">
        <v>1.4515306E-2</v>
      </c>
      <c r="FA859">
        <v>0</v>
      </c>
      <c r="FB859">
        <v>0</v>
      </c>
      <c r="FC859">
        <v>0</v>
      </c>
      <c r="FD859">
        <v>0</v>
      </c>
      <c r="FE859">
        <v>0</v>
      </c>
      <c r="FF859">
        <v>0</v>
      </c>
      <c r="FG859">
        <v>0</v>
      </c>
      <c r="FH859">
        <v>0.47596899999999998</v>
      </c>
      <c r="FI859" t="s">
        <v>113</v>
      </c>
      <c r="FJ859" t="s">
        <v>113</v>
      </c>
      <c r="FK859" s="9">
        <v>3657.9375129999999</v>
      </c>
      <c r="FL859" t="s">
        <v>113</v>
      </c>
      <c r="FM859" t="s">
        <v>113</v>
      </c>
    </row>
    <row r="860" spans="116:169">
      <c r="DL860">
        <v>0</v>
      </c>
      <c r="DM860">
        <v>0.45946999999999999</v>
      </c>
      <c r="DN860">
        <v>2.5500000000000002E-3</v>
      </c>
      <c r="DO860">
        <v>2.7399999999999998E-3</v>
      </c>
      <c r="DP860">
        <v>2.3E-3</v>
      </c>
      <c r="DQ860">
        <v>5.0000000000000002E-5</v>
      </c>
      <c r="DR860">
        <v>5.0000000000000002E-5</v>
      </c>
      <c r="DS860">
        <v>2.3800000000000002E-3</v>
      </c>
      <c r="DT860">
        <v>6.43E-3</v>
      </c>
      <c r="DU860">
        <v>1.5270000000000001E-2</v>
      </c>
      <c r="DV860">
        <v>0.42237000000000002</v>
      </c>
      <c r="DW860">
        <v>1.08639</v>
      </c>
      <c r="DX860">
        <v>0</v>
      </c>
      <c r="DY860">
        <v>3474.5116200000002</v>
      </c>
      <c r="DZ860">
        <v>19.62124</v>
      </c>
      <c r="EA860">
        <v>21.33605</v>
      </c>
      <c r="EB860">
        <v>18.124320000000001</v>
      </c>
      <c r="EC860">
        <v>0.37445000000000001</v>
      </c>
      <c r="ED860">
        <v>0.39684999999999998</v>
      </c>
      <c r="EE860">
        <v>18.978249999999999</v>
      </c>
      <c r="EF860">
        <v>49.363039999999998</v>
      </c>
      <c r="EG860">
        <v>188.25211999999999</v>
      </c>
      <c r="EH860">
        <v>4936.4925899999998</v>
      </c>
      <c r="EI860">
        <v>12699.590850000001</v>
      </c>
      <c r="EJ860">
        <v>0</v>
      </c>
      <c r="EK860">
        <v>55.141054259999997</v>
      </c>
      <c r="EL860">
        <v>4.8579457999999999E-2</v>
      </c>
      <c r="EM860">
        <v>2.9217927000000001E-2</v>
      </c>
      <c r="EN860">
        <v>1.2838647E-2</v>
      </c>
      <c r="EO860">
        <v>0</v>
      </c>
      <c r="EP860">
        <v>0</v>
      </c>
      <c r="EQ860">
        <v>0</v>
      </c>
      <c r="ER860">
        <v>0</v>
      </c>
      <c r="ES860">
        <v>0</v>
      </c>
      <c r="ET860">
        <v>0</v>
      </c>
      <c r="EU860">
        <v>0</v>
      </c>
      <c r="EV860">
        <v>0</v>
      </c>
      <c r="EW860">
        <v>45.874324479999999</v>
      </c>
      <c r="EX860">
        <v>4.198296E-2</v>
      </c>
      <c r="EY860">
        <v>2.5780535E-2</v>
      </c>
      <c r="EZ860">
        <v>1.16065E-2</v>
      </c>
      <c r="FA860">
        <v>0</v>
      </c>
      <c r="FB860">
        <v>0</v>
      </c>
      <c r="FC860">
        <v>0</v>
      </c>
      <c r="FD860">
        <v>0</v>
      </c>
      <c r="FE860">
        <v>0</v>
      </c>
      <c r="FF860">
        <v>0</v>
      </c>
      <c r="FG860">
        <v>0</v>
      </c>
      <c r="FH860">
        <v>0.467115</v>
      </c>
      <c r="FI860" t="s">
        <v>113</v>
      </c>
      <c r="FJ860" t="s">
        <v>113</v>
      </c>
      <c r="FK860" s="9">
        <v>3533.967682</v>
      </c>
      <c r="FL860" t="s">
        <v>113</v>
      </c>
      <c r="FM860" t="s">
        <v>113</v>
      </c>
    </row>
    <row r="861" spans="116:169">
      <c r="DL861">
        <v>0</v>
      </c>
      <c r="DM861">
        <v>0.45077</v>
      </c>
      <c r="DN861">
        <v>2.81E-3</v>
      </c>
      <c r="DO861">
        <v>2.4299999999999999E-3</v>
      </c>
      <c r="DP861">
        <v>2.3900000000000002E-3</v>
      </c>
      <c r="DQ861">
        <v>5.0000000000000002E-5</v>
      </c>
      <c r="DR861">
        <v>5.0000000000000002E-5</v>
      </c>
      <c r="DS861">
        <v>2.33E-3</v>
      </c>
      <c r="DT861">
        <v>6.3E-3</v>
      </c>
      <c r="DU861">
        <v>1.532E-2</v>
      </c>
      <c r="DV861">
        <v>0.42475000000000002</v>
      </c>
      <c r="DW861">
        <v>1.0928199999999999</v>
      </c>
      <c r="DX861">
        <v>0</v>
      </c>
      <c r="DY861">
        <v>3354.0088500000002</v>
      </c>
      <c r="DZ861">
        <v>21.25225</v>
      </c>
      <c r="EA861">
        <v>18.577929999999999</v>
      </c>
      <c r="EB861">
        <v>18.568999999999999</v>
      </c>
      <c r="EC861">
        <v>0.35045999999999999</v>
      </c>
      <c r="ED861">
        <v>0.37934000000000001</v>
      </c>
      <c r="EE861">
        <v>18.314520000000002</v>
      </c>
      <c r="EF861">
        <v>47.633809999999997</v>
      </c>
      <c r="EG861">
        <v>188.64895999999999</v>
      </c>
      <c r="EH861">
        <v>4955.47084</v>
      </c>
      <c r="EI861">
        <v>12748.953890000001</v>
      </c>
      <c r="EJ861">
        <v>0</v>
      </c>
      <c r="EK861">
        <v>54.792860990000001</v>
      </c>
      <c r="EL861">
        <v>4.5362181000000001E-2</v>
      </c>
      <c r="EM861">
        <v>3.0685646E-2</v>
      </c>
      <c r="EN861">
        <v>1.2618272E-2</v>
      </c>
      <c r="EO861">
        <v>0</v>
      </c>
      <c r="EP861">
        <v>0</v>
      </c>
      <c r="EQ861">
        <v>0</v>
      </c>
      <c r="ER861">
        <v>0</v>
      </c>
      <c r="ES861">
        <v>0</v>
      </c>
      <c r="ET861">
        <v>0</v>
      </c>
      <c r="EU861">
        <v>0</v>
      </c>
      <c r="EV861">
        <v>0</v>
      </c>
      <c r="EW861">
        <v>44.300046100000003</v>
      </c>
      <c r="EX861">
        <v>3.8151733E-2</v>
      </c>
      <c r="EY861">
        <v>2.6331150000000001E-2</v>
      </c>
      <c r="EZ861">
        <v>1.1099823E-2</v>
      </c>
      <c r="FA861">
        <v>0</v>
      </c>
      <c r="FB861">
        <v>0</v>
      </c>
      <c r="FC861">
        <v>0</v>
      </c>
      <c r="FD861">
        <v>0</v>
      </c>
      <c r="FE861">
        <v>0</v>
      </c>
      <c r="FF861">
        <v>0</v>
      </c>
      <c r="FG861">
        <v>0</v>
      </c>
      <c r="FH861">
        <v>0.45843899999999999</v>
      </c>
      <c r="FI861" t="s">
        <v>113</v>
      </c>
      <c r="FJ861" t="s">
        <v>113</v>
      </c>
      <c r="FK861" s="9">
        <v>3412.7584870000001</v>
      </c>
      <c r="FL861" t="s">
        <v>113</v>
      </c>
      <c r="FM861" t="s">
        <v>113</v>
      </c>
    </row>
    <row r="862" spans="116:169">
      <c r="DL862">
        <v>0</v>
      </c>
      <c r="DM862">
        <v>0.44222</v>
      </c>
      <c r="DN862">
        <v>2.82E-3</v>
      </c>
      <c r="DO862">
        <v>2.5799999999999998E-3</v>
      </c>
      <c r="DP862">
        <v>2.15E-3</v>
      </c>
      <c r="DQ862">
        <v>5.0000000000000002E-5</v>
      </c>
      <c r="DR862">
        <v>5.0000000000000002E-5</v>
      </c>
      <c r="DS862">
        <v>2.3999999999999998E-3</v>
      </c>
      <c r="DT862">
        <v>6.1799999999999997E-3</v>
      </c>
      <c r="DU862">
        <v>1.537E-2</v>
      </c>
      <c r="DV862">
        <v>0.42708000000000002</v>
      </c>
      <c r="DW862">
        <v>1.0991200000000001</v>
      </c>
      <c r="DX862">
        <v>0</v>
      </c>
      <c r="DY862">
        <v>3236.0747999999999</v>
      </c>
      <c r="DZ862">
        <v>20.958860000000001</v>
      </c>
      <c r="EA862">
        <v>19.444140000000001</v>
      </c>
      <c r="EB862">
        <v>16.453869999999998</v>
      </c>
      <c r="EC862">
        <v>0.34678999999999999</v>
      </c>
      <c r="ED862">
        <v>0.37037999999999999</v>
      </c>
      <c r="EE862">
        <v>18.604990000000001</v>
      </c>
      <c r="EF862">
        <v>45.96378</v>
      </c>
      <c r="EG862">
        <v>189.0283</v>
      </c>
      <c r="EH862">
        <v>4973.7853599999999</v>
      </c>
      <c r="EI862">
        <v>12796.5877</v>
      </c>
      <c r="EJ862">
        <v>0</v>
      </c>
      <c r="EK862">
        <v>54.45244649</v>
      </c>
      <c r="EL862">
        <v>4.6866766999999997E-2</v>
      </c>
      <c r="EM862">
        <v>2.8275347999999999E-2</v>
      </c>
      <c r="EN862">
        <v>1.3288968999999999E-2</v>
      </c>
      <c r="EO862">
        <v>0</v>
      </c>
      <c r="EP862">
        <v>0</v>
      </c>
      <c r="EQ862">
        <v>0</v>
      </c>
      <c r="ER862">
        <v>0</v>
      </c>
      <c r="ES862">
        <v>0</v>
      </c>
      <c r="ET862">
        <v>0</v>
      </c>
      <c r="EU862">
        <v>0</v>
      </c>
      <c r="EV862">
        <v>0</v>
      </c>
      <c r="EW862">
        <v>42.764609759999999</v>
      </c>
      <c r="EX862">
        <v>3.8283491000000003E-2</v>
      </c>
      <c r="EY862">
        <v>2.3598584999999998E-2</v>
      </c>
      <c r="EZ862">
        <v>1.1370161E-2</v>
      </c>
      <c r="FA862">
        <v>0</v>
      </c>
      <c r="FB862">
        <v>0</v>
      </c>
      <c r="FC862">
        <v>0</v>
      </c>
      <c r="FD862">
        <v>0</v>
      </c>
      <c r="FE862">
        <v>0</v>
      </c>
      <c r="FF862">
        <v>0</v>
      </c>
      <c r="FG862">
        <v>0</v>
      </c>
      <c r="FH862">
        <v>0.44981199999999999</v>
      </c>
      <c r="FI862" t="s">
        <v>113</v>
      </c>
      <c r="FJ862" t="s">
        <v>113</v>
      </c>
      <c r="FK862" s="9">
        <v>3293.2784550000001</v>
      </c>
      <c r="FL862" t="s">
        <v>113</v>
      </c>
      <c r="FM862" t="s">
        <v>113</v>
      </c>
    </row>
    <row r="863" spans="116:169">
      <c r="DL863">
        <v>0</v>
      </c>
      <c r="DM863">
        <v>0.43378</v>
      </c>
      <c r="DN863">
        <v>2.8400000000000001E-3</v>
      </c>
      <c r="DO863">
        <v>2.5899999999999999E-3</v>
      </c>
      <c r="DP863">
        <v>2.2599999999999999E-3</v>
      </c>
      <c r="DQ863">
        <v>5.0000000000000002E-5</v>
      </c>
      <c r="DR863">
        <v>5.0000000000000002E-5</v>
      </c>
      <c r="DS863">
        <v>2.1900000000000001E-3</v>
      </c>
      <c r="DT863">
        <v>6.0600000000000003E-3</v>
      </c>
      <c r="DU863">
        <v>1.542E-2</v>
      </c>
      <c r="DV863">
        <v>0.42947999999999997</v>
      </c>
      <c r="DW863">
        <v>1.1052900000000001</v>
      </c>
      <c r="DX863">
        <v>0</v>
      </c>
      <c r="DY863">
        <v>3120.3251399999999</v>
      </c>
      <c r="DZ863">
        <v>20.794720000000002</v>
      </c>
      <c r="EA863">
        <v>19.189229999999998</v>
      </c>
      <c r="EB863">
        <v>17.008469999999999</v>
      </c>
      <c r="EC863">
        <v>0.33817999999999998</v>
      </c>
      <c r="ED863">
        <v>0.35637999999999997</v>
      </c>
      <c r="EE863">
        <v>16.692910000000001</v>
      </c>
      <c r="EF863">
        <v>44.374339999999997</v>
      </c>
      <c r="EG863">
        <v>189.39868000000001</v>
      </c>
      <c r="EH863">
        <v>4992.3903499999997</v>
      </c>
      <c r="EI863">
        <v>12842.55148</v>
      </c>
      <c r="EJ863">
        <v>0</v>
      </c>
      <c r="EK863">
        <v>54.109581110000001</v>
      </c>
      <c r="EL863">
        <v>4.7802984999999999E-2</v>
      </c>
      <c r="EM863">
        <v>2.9595842000000001E-2</v>
      </c>
      <c r="EN863">
        <v>1.2117386000000001E-2</v>
      </c>
      <c r="EO863">
        <v>0</v>
      </c>
      <c r="EP863">
        <v>0</v>
      </c>
      <c r="EQ863">
        <v>0</v>
      </c>
      <c r="ER863">
        <v>0</v>
      </c>
      <c r="ES863">
        <v>0</v>
      </c>
      <c r="ET863">
        <v>0</v>
      </c>
      <c r="EU863">
        <v>0</v>
      </c>
      <c r="EV863">
        <v>0</v>
      </c>
      <c r="EW863">
        <v>41.259216090000002</v>
      </c>
      <c r="EX863">
        <v>3.7932356E-2</v>
      </c>
      <c r="EY863">
        <v>2.3997642999999999E-2</v>
      </c>
      <c r="EZ863">
        <v>1.0080005E-2</v>
      </c>
      <c r="FA863">
        <v>0</v>
      </c>
      <c r="FB863">
        <v>0</v>
      </c>
      <c r="FC863">
        <v>0</v>
      </c>
      <c r="FD863">
        <v>0</v>
      </c>
      <c r="FE863">
        <v>0</v>
      </c>
      <c r="FF863">
        <v>0</v>
      </c>
      <c r="FG863">
        <v>0</v>
      </c>
      <c r="FH863">
        <v>0.44151200000000002</v>
      </c>
      <c r="FI863" t="s">
        <v>113</v>
      </c>
      <c r="FJ863" t="s">
        <v>113</v>
      </c>
      <c r="FK863" s="9">
        <v>3177.6557290000001</v>
      </c>
      <c r="FL863" t="s">
        <v>113</v>
      </c>
      <c r="FM863" t="s">
        <v>113</v>
      </c>
    </row>
    <row r="864" spans="116:169">
      <c r="DL864">
        <v>0</v>
      </c>
      <c r="DM864">
        <v>0.42553000000000002</v>
      </c>
      <c r="DN864">
        <v>2.7799999999999999E-3</v>
      </c>
      <c r="DO864">
        <v>2.5999999999999999E-3</v>
      </c>
      <c r="DP864">
        <v>2.2699999999999999E-3</v>
      </c>
      <c r="DQ864">
        <v>5.0000000000000002E-5</v>
      </c>
      <c r="DR864">
        <v>5.0000000000000002E-5</v>
      </c>
      <c r="DS864">
        <v>2.2799999999999999E-3</v>
      </c>
      <c r="DT864">
        <v>5.96E-3</v>
      </c>
      <c r="DU864">
        <v>1.546E-2</v>
      </c>
      <c r="DV864">
        <v>0.43167</v>
      </c>
      <c r="DW864">
        <v>1.1113599999999999</v>
      </c>
      <c r="DX864">
        <v>0</v>
      </c>
      <c r="DY864">
        <v>3007.3545600000002</v>
      </c>
      <c r="DZ864">
        <v>19.96489</v>
      </c>
      <c r="EA864">
        <v>18.965319999999998</v>
      </c>
      <c r="EB864">
        <v>16.812750000000001</v>
      </c>
      <c r="EC864">
        <v>0.33646999999999999</v>
      </c>
      <c r="ED864">
        <v>0.34748000000000001</v>
      </c>
      <c r="EE864">
        <v>17.156590000000001</v>
      </c>
      <c r="EF864">
        <v>42.853000000000002</v>
      </c>
      <c r="EG864">
        <v>189.75505999999999</v>
      </c>
      <c r="EH864">
        <v>5009.0832600000003</v>
      </c>
      <c r="EI864">
        <v>12886.92582</v>
      </c>
      <c r="EJ864">
        <v>0</v>
      </c>
      <c r="EK864">
        <v>53.77264023</v>
      </c>
      <c r="EL864">
        <v>4.8871299E-2</v>
      </c>
      <c r="EM864">
        <v>3.0269772E-2</v>
      </c>
      <c r="EN864">
        <v>1.2887255E-2</v>
      </c>
      <c r="EO864">
        <v>0</v>
      </c>
      <c r="EP864">
        <v>0</v>
      </c>
      <c r="EQ864">
        <v>0</v>
      </c>
      <c r="ER864">
        <v>0</v>
      </c>
      <c r="ES864">
        <v>0</v>
      </c>
      <c r="ET864">
        <v>0</v>
      </c>
      <c r="EU864">
        <v>0</v>
      </c>
      <c r="EV864">
        <v>0</v>
      </c>
      <c r="EW864">
        <v>39.789592429999999</v>
      </c>
      <c r="EX864">
        <v>3.7658584000000002E-2</v>
      </c>
      <c r="EY864">
        <v>2.3844357E-2</v>
      </c>
      <c r="EZ864">
        <v>1.0418327E-2</v>
      </c>
      <c r="FA864">
        <v>0</v>
      </c>
      <c r="FB864">
        <v>0</v>
      </c>
      <c r="FC864">
        <v>0</v>
      </c>
      <c r="FD864">
        <v>0</v>
      </c>
      <c r="FE864">
        <v>0</v>
      </c>
      <c r="FF864">
        <v>0</v>
      </c>
      <c r="FG864">
        <v>0</v>
      </c>
      <c r="FH864">
        <v>0.433224</v>
      </c>
      <c r="FI864" t="s">
        <v>113</v>
      </c>
      <c r="FJ864" t="s">
        <v>113</v>
      </c>
      <c r="FK864" s="9">
        <v>3063.4339909999999</v>
      </c>
      <c r="FL864" t="s">
        <v>113</v>
      </c>
      <c r="FM864" t="s">
        <v>113</v>
      </c>
    </row>
    <row r="865" spans="116:169">
      <c r="DL865">
        <v>0</v>
      </c>
      <c r="DM865">
        <v>0.41715000000000002</v>
      </c>
      <c r="DN865">
        <v>3.0200000000000001E-3</v>
      </c>
      <c r="DO865">
        <v>2.5500000000000002E-3</v>
      </c>
      <c r="DP865">
        <v>2.2799999999999999E-3</v>
      </c>
      <c r="DQ865">
        <v>5.0000000000000002E-5</v>
      </c>
      <c r="DR865">
        <v>5.0000000000000002E-5</v>
      </c>
      <c r="DS865">
        <v>2.3E-3</v>
      </c>
      <c r="DT865">
        <v>5.8300000000000001E-3</v>
      </c>
      <c r="DU865">
        <v>1.5509999999999999E-2</v>
      </c>
      <c r="DV865">
        <v>0.43395</v>
      </c>
      <c r="DW865">
        <v>1.11731</v>
      </c>
      <c r="DX865">
        <v>0</v>
      </c>
      <c r="DY865">
        <v>2894.7941999999998</v>
      </c>
      <c r="DZ865">
        <v>21.369759999999999</v>
      </c>
      <c r="EA865">
        <v>18.26089</v>
      </c>
      <c r="EB865">
        <v>16.589449999999999</v>
      </c>
      <c r="EC865">
        <v>0.32783000000000001</v>
      </c>
      <c r="ED865">
        <v>0.33593000000000001</v>
      </c>
      <c r="EE865">
        <v>17.02786</v>
      </c>
      <c r="EF865">
        <v>41.237499999999997</v>
      </c>
      <c r="EG865">
        <v>190.10254</v>
      </c>
      <c r="EH865">
        <v>5026.2398499999999</v>
      </c>
      <c r="EI865">
        <v>12929.77882</v>
      </c>
      <c r="EJ865">
        <v>0</v>
      </c>
      <c r="EK865">
        <v>53.397644450000001</v>
      </c>
      <c r="EL865">
        <v>4.8986225000000001E-2</v>
      </c>
      <c r="EM865">
        <v>3.0817679000000001E-2</v>
      </c>
      <c r="EN865">
        <v>1.3114904E-2</v>
      </c>
      <c r="EO865">
        <v>0</v>
      </c>
      <c r="EP865">
        <v>0</v>
      </c>
      <c r="EQ865">
        <v>0</v>
      </c>
      <c r="ER865">
        <v>0</v>
      </c>
      <c r="ES865">
        <v>0</v>
      </c>
      <c r="ET865">
        <v>0</v>
      </c>
      <c r="EU865">
        <v>0</v>
      </c>
      <c r="EV865">
        <v>0</v>
      </c>
      <c r="EW865">
        <v>38.323233160000001</v>
      </c>
      <c r="EX865">
        <v>3.6644304000000003E-2</v>
      </c>
      <c r="EY865">
        <v>2.3571030999999999E-2</v>
      </c>
      <c r="EZ865">
        <v>1.0298857E-2</v>
      </c>
      <c r="FA865">
        <v>0</v>
      </c>
      <c r="FB865">
        <v>0</v>
      </c>
      <c r="FC865">
        <v>0</v>
      </c>
      <c r="FD865">
        <v>0</v>
      </c>
      <c r="FE865">
        <v>0</v>
      </c>
      <c r="FF865">
        <v>0</v>
      </c>
      <c r="FG865">
        <v>0</v>
      </c>
      <c r="FH865">
        <v>0.425037</v>
      </c>
      <c r="FI865" t="s">
        <v>113</v>
      </c>
      <c r="FJ865" t="s">
        <v>113</v>
      </c>
      <c r="FK865" s="9">
        <v>2951.34213</v>
      </c>
      <c r="FL865" t="s">
        <v>113</v>
      </c>
      <c r="FM865" t="s">
        <v>113</v>
      </c>
    </row>
    <row r="866" spans="116:169">
      <c r="DL866">
        <v>0</v>
      </c>
      <c r="DM866">
        <v>0.40878999999999999</v>
      </c>
      <c r="DN866">
        <v>3.16E-3</v>
      </c>
      <c r="DO866">
        <v>2.7100000000000002E-3</v>
      </c>
      <c r="DP866">
        <v>2.2399999999999998E-3</v>
      </c>
      <c r="DQ866">
        <v>5.0000000000000002E-5</v>
      </c>
      <c r="DR866">
        <v>5.0000000000000002E-5</v>
      </c>
      <c r="DS866">
        <v>2.32E-3</v>
      </c>
      <c r="DT866">
        <v>5.7200000000000003E-3</v>
      </c>
      <c r="DU866">
        <v>1.5559999999999999E-2</v>
      </c>
      <c r="DV866">
        <v>0.43625999999999998</v>
      </c>
      <c r="DW866">
        <v>1.1231500000000001</v>
      </c>
      <c r="DX866">
        <v>0</v>
      </c>
      <c r="DY866">
        <v>2783.9437600000001</v>
      </c>
      <c r="DZ866">
        <v>21.95055</v>
      </c>
      <c r="EA866">
        <v>19.12285</v>
      </c>
      <c r="EB866">
        <v>16.046479999999999</v>
      </c>
      <c r="EC866">
        <v>0.32984000000000002</v>
      </c>
      <c r="ED866">
        <v>0.32771</v>
      </c>
      <c r="EE866">
        <v>16.82113</v>
      </c>
      <c r="EF866">
        <v>39.690399999999997</v>
      </c>
      <c r="EG866">
        <v>190.43848</v>
      </c>
      <c r="EH866">
        <v>5043.2677199999998</v>
      </c>
      <c r="EI866">
        <v>12971.016320000001</v>
      </c>
      <c r="EJ866">
        <v>0</v>
      </c>
      <c r="EK866">
        <v>53.013568810000002</v>
      </c>
      <c r="EL866">
        <v>5.1816492999999998E-2</v>
      </c>
      <c r="EM866">
        <v>3.0705625E-2</v>
      </c>
      <c r="EN866">
        <v>1.3328939E-2</v>
      </c>
      <c r="EO866">
        <v>0</v>
      </c>
      <c r="EP866">
        <v>0</v>
      </c>
      <c r="EQ866">
        <v>0</v>
      </c>
      <c r="ER866">
        <v>0</v>
      </c>
      <c r="ES866">
        <v>0</v>
      </c>
      <c r="ET866">
        <v>0</v>
      </c>
      <c r="EU866">
        <v>0</v>
      </c>
      <c r="EV866">
        <v>0</v>
      </c>
      <c r="EW866">
        <v>36.882450110000001</v>
      </c>
      <c r="EX866">
        <v>3.7580702000000001E-2</v>
      </c>
      <c r="EY866">
        <v>2.2793068999999999E-2</v>
      </c>
      <c r="EZ866">
        <v>1.0162422000000001E-2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0</v>
      </c>
      <c r="FG866">
        <v>0</v>
      </c>
      <c r="FH866">
        <v>0.41695599999999999</v>
      </c>
      <c r="FI866" t="s">
        <v>113</v>
      </c>
      <c r="FJ866" t="s">
        <v>113</v>
      </c>
      <c r="FK866" s="9">
        <v>2841.3934760000002</v>
      </c>
      <c r="FL866" t="s">
        <v>113</v>
      </c>
      <c r="FM866" t="s">
        <v>113</v>
      </c>
    </row>
    <row r="867" spans="116:169">
      <c r="DL867">
        <v>0</v>
      </c>
      <c r="DM867">
        <v>0.40115000000000001</v>
      </c>
      <c r="DN867">
        <v>2.65E-3</v>
      </c>
      <c r="DO867">
        <v>2.82E-3</v>
      </c>
      <c r="DP867">
        <v>2.3700000000000001E-3</v>
      </c>
      <c r="DQ867">
        <v>5.0000000000000002E-5</v>
      </c>
      <c r="DR867">
        <v>5.0000000000000002E-5</v>
      </c>
      <c r="DS867">
        <v>2.2699999999999999E-3</v>
      </c>
      <c r="DT867">
        <v>5.6100000000000004E-3</v>
      </c>
      <c r="DU867">
        <v>1.5610000000000001E-2</v>
      </c>
      <c r="DV867">
        <v>0.43857000000000002</v>
      </c>
      <c r="DW867">
        <v>1.12887</v>
      </c>
      <c r="DX867">
        <v>0</v>
      </c>
      <c r="DY867">
        <v>2679.3327300000001</v>
      </c>
      <c r="DZ867">
        <v>18.01885</v>
      </c>
      <c r="EA867">
        <v>19.51633</v>
      </c>
      <c r="EB867">
        <v>16.69483</v>
      </c>
      <c r="EC867">
        <v>0.3332</v>
      </c>
      <c r="ED867">
        <v>0.31945000000000001</v>
      </c>
      <c r="EE867">
        <v>16.19097</v>
      </c>
      <c r="EF867">
        <v>38.180599999999998</v>
      </c>
      <c r="EG867">
        <v>190.76618999999999</v>
      </c>
      <c r="EH867">
        <v>5060.0888400000003</v>
      </c>
      <c r="EI867">
        <v>13010.70671</v>
      </c>
      <c r="EJ867">
        <v>0</v>
      </c>
      <c r="EK867">
        <v>52.705767080000001</v>
      </c>
      <c r="EL867">
        <v>5.4755180000000001E-2</v>
      </c>
      <c r="EM867">
        <v>3.2707719000000003E-2</v>
      </c>
      <c r="EN867">
        <v>1.3288039E-2</v>
      </c>
      <c r="EO867">
        <v>0</v>
      </c>
      <c r="EP867">
        <v>0</v>
      </c>
      <c r="EQ867">
        <v>0</v>
      </c>
      <c r="ER867">
        <v>0</v>
      </c>
      <c r="ES867">
        <v>0</v>
      </c>
      <c r="ET867">
        <v>0</v>
      </c>
      <c r="EU867">
        <v>0</v>
      </c>
      <c r="EV867">
        <v>0</v>
      </c>
      <c r="EW867">
        <v>35.524858000000002</v>
      </c>
      <c r="EX867">
        <v>3.8497126E-2</v>
      </c>
      <c r="EY867">
        <v>2.3545753999999999E-2</v>
      </c>
      <c r="EZ867">
        <v>9.8315450000000006E-3</v>
      </c>
      <c r="FA867">
        <v>0</v>
      </c>
      <c r="FB867">
        <v>0</v>
      </c>
      <c r="FC867">
        <v>0</v>
      </c>
      <c r="FD867">
        <v>0</v>
      </c>
      <c r="FE867">
        <v>0</v>
      </c>
      <c r="FF867">
        <v>0</v>
      </c>
      <c r="FG867">
        <v>0</v>
      </c>
      <c r="FH867">
        <v>0.40903699999999998</v>
      </c>
      <c r="FI867" t="s">
        <v>113</v>
      </c>
      <c r="FJ867" t="s">
        <v>113</v>
      </c>
      <c r="FK867" s="9">
        <v>2733.8959399999999</v>
      </c>
      <c r="FL867" t="s">
        <v>113</v>
      </c>
      <c r="FM867" t="s">
        <v>113</v>
      </c>
    </row>
    <row r="868" spans="116:169">
      <c r="DL868">
        <v>0</v>
      </c>
      <c r="DM868">
        <v>0.39312999999999998</v>
      </c>
      <c r="DN868">
        <v>3.0200000000000001E-3</v>
      </c>
      <c r="DO868">
        <v>2.4499999999999999E-3</v>
      </c>
      <c r="DP868">
        <v>2.4499999999999999E-3</v>
      </c>
      <c r="DQ868">
        <v>5.0000000000000002E-5</v>
      </c>
      <c r="DR868">
        <v>5.0000000000000002E-5</v>
      </c>
      <c r="DS868">
        <v>2.4099999999999998E-3</v>
      </c>
      <c r="DT868">
        <v>5.4900000000000001E-3</v>
      </c>
      <c r="DU868">
        <v>1.5650000000000001E-2</v>
      </c>
      <c r="DV868">
        <v>0.44084000000000001</v>
      </c>
      <c r="DW868">
        <v>1.1344700000000001</v>
      </c>
      <c r="DX868">
        <v>0</v>
      </c>
      <c r="DY868">
        <v>2573.55006</v>
      </c>
      <c r="DZ868">
        <v>20.17567</v>
      </c>
      <c r="EA868">
        <v>16.647369999999999</v>
      </c>
      <c r="EB868">
        <v>16.91498</v>
      </c>
      <c r="EC868">
        <v>0.31315999999999999</v>
      </c>
      <c r="ED868">
        <v>0.30574000000000001</v>
      </c>
      <c r="EE868">
        <v>16.890550000000001</v>
      </c>
      <c r="EF868">
        <v>36.682360000000003</v>
      </c>
      <c r="EG868">
        <v>191.08563000000001</v>
      </c>
      <c r="EH868">
        <v>5076.27981</v>
      </c>
      <c r="EI868">
        <v>13048.88732</v>
      </c>
      <c r="EJ868">
        <v>0</v>
      </c>
      <c r="EK868">
        <v>52.31616751</v>
      </c>
      <c r="EL868">
        <v>5.110787E-2</v>
      </c>
      <c r="EM868">
        <v>3.4519591000000002E-2</v>
      </c>
      <c r="EN868">
        <v>1.4251889E-2</v>
      </c>
      <c r="EO868">
        <v>0</v>
      </c>
      <c r="EP868">
        <v>0</v>
      </c>
      <c r="EQ868">
        <v>0</v>
      </c>
      <c r="ER868">
        <v>0</v>
      </c>
      <c r="ES868">
        <v>0</v>
      </c>
      <c r="ET868">
        <v>0</v>
      </c>
      <c r="EU868">
        <v>0</v>
      </c>
      <c r="EV868">
        <v>0</v>
      </c>
      <c r="EW868">
        <v>34.141509829999997</v>
      </c>
      <c r="EX868">
        <v>3.4867173000000001E-2</v>
      </c>
      <c r="EY868">
        <v>2.4090983999999999E-2</v>
      </c>
      <c r="EZ868">
        <v>1.0227359E-2</v>
      </c>
      <c r="FA868">
        <v>0</v>
      </c>
      <c r="FB868">
        <v>0</v>
      </c>
      <c r="FC868">
        <v>0</v>
      </c>
      <c r="FD868">
        <v>0</v>
      </c>
      <c r="FE868">
        <v>0</v>
      </c>
      <c r="FF868">
        <v>0</v>
      </c>
      <c r="FG868">
        <v>0</v>
      </c>
      <c r="FH868">
        <v>0.40109299999999998</v>
      </c>
      <c r="FI868" t="s">
        <v>113</v>
      </c>
      <c r="FJ868" t="s">
        <v>113</v>
      </c>
      <c r="FK868" s="9">
        <v>2627.6012340000002</v>
      </c>
      <c r="FL868" t="s">
        <v>113</v>
      </c>
      <c r="FM868" t="s">
        <v>113</v>
      </c>
    </row>
    <row r="869" spans="116:169">
      <c r="DL869">
        <v>0</v>
      </c>
      <c r="DM869">
        <v>0.3861</v>
      </c>
      <c r="DN869">
        <v>2.2100000000000002E-3</v>
      </c>
      <c r="DO869">
        <v>2.6900000000000001E-3</v>
      </c>
      <c r="DP869">
        <v>2.1700000000000001E-3</v>
      </c>
      <c r="DQ869">
        <v>5.0000000000000002E-5</v>
      </c>
      <c r="DR869">
        <v>5.0000000000000002E-5</v>
      </c>
      <c r="DS869">
        <v>2.4299999999999999E-3</v>
      </c>
      <c r="DT869">
        <v>5.4000000000000003E-3</v>
      </c>
      <c r="DU869">
        <v>1.5699999999999999E-2</v>
      </c>
      <c r="DV869">
        <v>0.44324999999999998</v>
      </c>
      <c r="DW869">
        <v>1.1399600000000001</v>
      </c>
      <c r="DX869">
        <v>0</v>
      </c>
      <c r="DY869">
        <v>2475.6370000000002</v>
      </c>
      <c r="DZ869">
        <v>14.49559</v>
      </c>
      <c r="EA869">
        <v>17.896999999999998</v>
      </c>
      <c r="EB869">
        <v>14.719139999999999</v>
      </c>
      <c r="EC869">
        <v>0.31141000000000002</v>
      </c>
      <c r="ED869">
        <v>0.29876999999999998</v>
      </c>
      <c r="EE869">
        <v>16.744289999999999</v>
      </c>
      <c r="EF869">
        <v>35.347389999999997</v>
      </c>
      <c r="EG869">
        <v>191.39138</v>
      </c>
      <c r="EH869">
        <v>5093.1703600000001</v>
      </c>
      <c r="EI869">
        <v>13085.569680000001</v>
      </c>
      <c r="EJ869">
        <v>0</v>
      </c>
      <c r="EK869">
        <v>52.050653709999999</v>
      </c>
      <c r="EL869">
        <v>5.3752349999999997E-2</v>
      </c>
      <c r="EM869">
        <v>3.1346904000000002E-2</v>
      </c>
      <c r="EN869">
        <v>1.4893757000000001E-2</v>
      </c>
      <c r="EO869">
        <v>0</v>
      </c>
      <c r="EP869">
        <v>0</v>
      </c>
      <c r="EQ869">
        <v>0</v>
      </c>
      <c r="ER869">
        <v>0</v>
      </c>
      <c r="ES869">
        <v>0</v>
      </c>
      <c r="ET869">
        <v>0</v>
      </c>
      <c r="EU869">
        <v>0</v>
      </c>
      <c r="EV869">
        <v>0</v>
      </c>
      <c r="EW869">
        <v>32.86747518</v>
      </c>
      <c r="EX869">
        <v>3.5474445E-2</v>
      </c>
      <c r="EY869">
        <v>2.1204651000000001E-2</v>
      </c>
      <c r="EZ869">
        <v>1.0360608E-2</v>
      </c>
      <c r="FA869">
        <v>0</v>
      </c>
      <c r="FB869">
        <v>0</v>
      </c>
      <c r="FC869">
        <v>0</v>
      </c>
      <c r="FD869">
        <v>0</v>
      </c>
      <c r="FE869">
        <v>0</v>
      </c>
      <c r="FF869">
        <v>0</v>
      </c>
      <c r="FG869">
        <v>0</v>
      </c>
      <c r="FH869">
        <v>0.39322000000000001</v>
      </c>
      <c r="FI869" t="s">
        <v>113</v>
      </c>
      <c r="FJ869" t="s">
        <v>113</v>
      </c>
      <c r="FK869" s="9">
        <v>2523.0601350000002</v>
      </c>
      <c r="FL869" t="s">
        <v>113</v>
      </c>
      <c r="FM869" t="s">
        <v>113</v>
      </c>
    </row>
    <row r="870" spans="116:169">
      <c r="DL870">
        <v>0</v>
      </c>
      <c r="DM870">
        <v>0.379</v>
      </c>
      <c r="DN870">
        <v>2.2100000000000002E-3</v>
      </c>
      <c r="DO870">
        <v>2.1199999999999999E-3</v>
      </c>
      <c r="DP870">
        <v>2.32E-3</v>
      </c>
      <c r="DQ870">
        <v>4.0000000000000003E-5</v>
      </c>
      <c r="DR870">
        <v>4.0000000000000003E-5</v>
      </c>
      <c r="DS870">
        <v>2.1800000000000001E-3</v>
      </c>
      <c r="DT870">
        <v>5.3E-3</v>
      </c>
      <c r="DU870">
        <v>1.5740000000000001E-2</v>
      </c>
      <c r="DV870">
        <v>0.44567000000000001</v>
      </c>
      <c r="DW870">
        <v>1.1453599999999999</v>
      </c>
      <c r="DX870">
        <v>0</v>
      </c>
      <c r="DY870">
        <v>2378.4643799999999</v>
      </c>
      <c r="DZ870">
        <v>14.19267</v>
      </c>
      <c r="EA870">
        <v>13.82286</v>
      </c>
      <c r="EB870">
        <v>15.43451</v>
      </c>
      <c r="EC870">
        <v>0.27322000000000002</v>
      </c>
      <c r="ED870">
        <v>0.27764</v>
      </c>
      <c r="EE870">
        <v>14.76646</v>
      </c>
      <c r="EF870">
        <v>33.991599999999998</v>
      </c>
      <c r="EG870">
        <v>191.69014999999999</v>
      </c>
      <c r="EH870">
        <v>5109.9146499999997</v>
      </c>
      <c r="EI870">
        <v>13120.91707</v>
      </c>
      <c r="EJ870">
        <v>0</v>
      </c>
      <c r="EK870">
        <v>51.743190400000003</v>
      </c>
      <c r="EL870">
        <v>4.6645810000000003E-2</v>
      </c>
      <c r="EM870">
        <v>3.3569975000000002E-2</v>
      </c>
      <c r="EN870">
        <v>1.3386334E-2</v>
      </c>
      <c r="EO870">
        <v>0</v>
      </c>
      <c r="EP870">
        <v>0</v>
      </c>
      <c r="EQ870">
        <v>0</v>
      </c>
      <c r="ER870">
        <v>0</v>
      </c>
      <c r="ES870">
        <v>0</v>
      </c>
      <c r="ET870">
        <v>0</v>
      </c>
      <c r="EU870">
        <v>0</v>
      </c>
      <c r="EV870">
        <v>0</v>
      </c>
      <c r="EW870">
        <v>31.592852529999998</v>
      </c>
      <c r="EX870">
        <v>2.9853311E-2</v>
      </c>
      <c r="EY870">
        <v>2.1977412000000002E-2</v>
      </c>
      <c r="EZ870">
        <v>9.0215260000000002E-3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0</v>
      </c>
      <c r="FG870">
        <v>0</v>
      </c>
      <c r="FH870">
        <v>0.38569199999999998</v>
      </c>
      <c r="FI870" t="s">
        <v>113</v>
      </c>
      <c r="FJ870" t="s">
        <v>113</v>
      </c>
      <c r="FK870" s="9">
        <v>2422.1876400000001</v>
      </c>
      <c r="FL870" t="s">
        <v>113</v>
      </c>
      <c r="FM870" t="s">
        <v>113</v>
      </c>
    </row>
    <row r="871" spans="116:169">
      <c r="DL871">
        <v>0</v>
      </c>
      <c r="DM871">
        <v>0.37175999999999998</v>
      </c>
      <c r="DN871">
        <v>2.3800000000000002E-3</v>
      </c>
      <c r="DO871">
        <v>2.0699999999999998E-3</v>
      </c>
      <c r="DP871">
        <v>1.8799999999999999E-3</v>
      </c>
      <c r="DQ871">
        <v>4.0000000000000003E-5</v>
      </c>
      <c r="DR871">
        <v>4.0000000000000003E-5</v>
      </c>
      <c r="DS871">
        <v>2.31E-3</v>
      </c>
      <c r="DT871">
        <v>5.2100000000000002E-3</v>
      </c>
      <c r="DU871">
        <v>1.5789999999999998E-2</v>
      </c>
      <c r="DV871">
        <v>0.44785999999999998</v>
      </c>
      <c r="DW871">
        <v>1.15066</v>
      </c>
      <c r="DX871">
        <v>0</v>
      </c>
      <c r="DY871">
        <v>2281.7429299999999</v>
      </c>
      <c r="DZ871">
        <v>14.95862</v>
      </c>
      <c r="EA871">
        <v>13.221500000000001</v>
      </c>
      <c r="EB871">
        <v>12.25474</v>
      </c>
      <c r="EC871">
        <v>0.25357000000000002</v>
      </c>
      <c r="ED871">
        <v>0.26662999999999998</v>
      </c>
      <c r="EE871">
        <v>15.299379999999999</v>
      </c>
      <c r="EF871">
        <v>32.699910000000003</v>
      </c>
      <c r="EG871">
        <v>191.96780000000001</v>
      </c>
      <c r="EH871">
        <v>5124.6810999999998</v>
      </c>
      <c r="EI871">
        <v>13154.908670000001</v>
      </c>
      <c r="EJ871">
        <v>0</v>
      </c>
      <c r="EK871">
        <v>51.403454760000002</v>
      </c>
      <c r="EL871">
        <v>4.4101596999999999E-2</v>
      </c>
      <c r="EM871">
        <v>2.8309791000000001E-2</v>
      </c>
      <c r="EN871">
        <v>1.4492177E-2</v>
      </c>
      <c r="EO871">
        <v>0</v>
      </c>
      <c r="EP871">
        <v>0</v>
      </c>
      <c r="EQ871">
        <v>0</v>
      </c>
      <c r="ER871">
        <v>0</v>
      </c>
      <c r="ES871">
        <v>0</v>
      </c>
      <c r="ET871">
        <v>0</v>
      </c>
      <c r="EU871">
        <v>0</v>
      </c>
      <c r="EV871">
        <v>0</v>
      </c>
      <c r="EW871">
        <v>30.325666309999999</v>
      </c>
      <c r="EX871">
        <v>2.7285620999999999E-2</v>
      </c>
      <c r="EY871">
        <v>1.7947831000000001E-2</v>
      </c>
      <c r="EZ871">
        <v>9.4563540000000001E-3</v>
      </c>
      <c r="FA871">
        <v>0</v>
      </c>
      <c r="FB871">
        <v>0</v>
      </c>
      <c r="FC871">
        <v>0</v>
      </c>
      <c r="FD871">
        <v>0</v>
      </c>
      <c r="FE871">
        <v>0</v>
      </c>
      <c r="FF871">
        <v>0</v>
      </c>
      <c r="FG871">
        <v>0</v>
      </c>
      <c r="FH871">
        <v>0.378133</v>
      </c>
      <c r="FI871" t="s">
        <v>113</v>
      </c>
      <c r="FJ871" t="s">
        <v>113</v>
      </c>
      <c r="FK871" s="9">
        <v>2322.4313649999999</v>
      </c>
      <c r="FL871" t="s">
        <v>113</v>
      </c>
      <c r="FM871" t="s">
        <v>113</v>
      </c>
    </row>
    <row r="872" spans="116:169">
      <c r="DL872">
        <v>0</v>
      </c>
      <c r="DM872">
        <v>0.36503000000000002</v>
      </c>
      <c r="DN872">
        <v>2.0300000000000001E-3</v>
      </c>
      <c r="DO872">
        <v>2.1800000000000001E-3</v>
      </c>
      <c r="DP872">
        <v>1.83E-3</v>
      </c>
      <c r="DQ872">
        <v>4.0000000000000003E-5</v>
      </c>
      <c r="DR872">
        <v>4.0000000000000003E-5</v>
      </c>
      <c r="DS872">
        <v>1.89E-3</v>
      </c>
      <c r="DT872">
        <v>5.1000000000000004E-3</v>
      </c>
      <c r="DU872">
        <v>1.583E-2</v>
      </c>
      <c r="DV872">
        <v>0.45017000000000001</v>
      </c>
      <c r="DW872">
        <v>1.15587</v>
      </c>
      <c r="DX872">
        <v>0</v>
      </c>
      <c r="DY872">
        <v>2189.4135099999999</v>
      </c>
      <c r="DZ872">
        <v>12.45393</v>
      </c>
      <c r="EA872">
        <v>13.623430000000001</v>
      </c>
      <c r="EB872">
        <v>11.642530000000001</v>
      </c>
      <c r="EC872">
        <v>0.24002000000000001</v>
      </c>
      <c r="ED872">
        <v>0.25270999999999999</v>
      </c>
      <c r="EE872">
        <v>12.257479999999999</v>
      </c>
      <c r="EF872">
        <v>31.3353</v>
      </c>
      <c r="EG872">
        <v>192.23443</v>
      </c>
      <c r="EH872">
        <v>5139.9804800000002</v>
      </c>
      <c r="EI872">
        <v>13187.60858</v>
      </c>
      <c r="EJ872">
        <v>0</v>
      </c>
      <c r="EK872">
        <v>51.128432760000003</v>
      </c>
      <c r="EL872">
        <v>4.5044325000000003E-2</v>
      </c>
      <c r="EM872">
        <v>2.7091734999999999E-2</v>
      </c>
      <c r="EN872">
        <v>1.1904377000000001E-2</v>
      </c>
      <c r="EO872">
        <v>0</v>
      </c>
      <c r="EP872">
        <v>0</v>
      </c>
      <c r="EQ872">
        <v>0</v>
      </c>
      <c r="ER872">
        <v>0</v>
      </c>
      <c r="ES872">
        <v>0</v>
      </c>
      <c r="ET872">
        <v>0</v>
      </c>
      <c r="EU872">
        <v>0</v>
      </c>
      <c r="EV872">
        <v>0</v>
      </c>
      <c r="EW872">
        <v>29.123092880000002</v>
      </c>
      <c r="EX872">
        <v>2.6902861E-2</v>
      </c>
      <c r="EY872">
        <v>1.6601715999999999E-2</v>
      </c>
      <c r="EZ872">
        <v>7.5160349999999999E-3</v>
      </c>
      <c r="FA872">
        <v>0</v>
      </c>
      <c r="FB872">
        <v>0</v>
      </c>
      <c r="FC872">
        <v>0</v>
      </c>
      <c r="FD872">
        <v>0</v>
      </c>
      <c r="FE872">
        <v>0</v>
      </c>
      <c r="FF872">
        <v>0</v>
      </c>
      <c r="FG872">
        <v>0</v>
      </c>
      <c r="FH872">
        <v>0.37109900000000001</v>
      </c>
      <c r="FI872" t="s">
        <v>113</v>
      </c>
      <c r="FJ872" t="s">
        <v>113</v>
      </c>
      <c r="FK872" s="9">
        <v>2227.3734060000002</v>
      </c>
      <c r="FL872" t="s">
        <v>113</v>
      </c>
      <c r="FM872" t="s">
        <v>113</v>
      </c>
    </row>
    <row r="873" spans="116:169">
      <c r="DL873">
        <v>0</v>
      </c>
      <c r="DM873">
        <v>0.35810999999999998</v>
      </c>
      <c r="DN873">
        <v>2.2300000000000002E-3</v>
      </c>
      <c r="DO873">
        <v>1.9300000000000001E-3</v>
      </c>
      <c r="DP873">
        <v>1.9E-3</v>
      </c>
      <c r="DQ873">
        <v>4.0000000000000003E-5</v>
      </c>
      <c r="DR873">
        <v>4.0000000000000003E-5</v>
      </c>
      <c r="DS873">
        <v>1.8500000000000001E-3</v>
      </c>
      <c r="DT873">
        <v>5.0000000000000001E-3</v>
      </c>
      <c r="DU873">
        <v>1.5869999999999999E-2</v>
      </c>
      <c r="DV873">
        <v>0.45205000000000001</v>
      </c>
      <c r="DW873">
        <v>1.1609799999999999</v>
      </c>
      <c r="DX873">
        <v>0</v>
      </c>
      <c r="DY873">
        <v>2097.2357299999999</v>
      </c>
      <c r="DZ873">
        <v>13.390779999999999</v>
      </c>
      <c r="EA873">
        <v>11.77797</v>
      </c>
      <c r="EB873">
        <v>11.85</v>
      </c>
      <c r="EC873">
        <v>0.22316</v>
      </c>
      <c r="ED873">
        <v>0.23982999999999999</v>
      </c>
      <c r="EE873">
        <v>11.75113</v>
      </c>
      <c r="EF873">
        <v>30.017029999999998</v>
      </c>
      <c r="EG873">
        <v>192.48714000000001</v>
      </c>
      <c r="EH873">
        <v>5152.2379600000004</v>
      </c>
      <c r="EI873">
        <v>13218.943880000001</v>
      </c>
      <c r="EJ873">
        <v>0</v>
      </c>
      <c r="EK873">
        <v>50.805577569999997</v>
      </c>
      <c r="EL873">
        <v>4.2061169000000002E-2</v>
      </c>
      <c r="EM873">
        <v>2.8452648000000001E-2</v>
      </c>
      <c r="EN873">
        <v>1.1700037999999999E-2</v>
      </c>
      <c r="EO873">
        <v>0</v>
      </c>
      <c r="EP873">
        <v>0</v>
      </c>
      <c r="EQ873">
        <v>0</v>
      </c>
      <c r="ER873">
        <v>0</v>
      </c>
      <c r="ES873">
        <v>0</v>
      </c>
      <c r="ET873">
        <v>0</v>
      </c>
      <c r="EU873">
        <v>0</v>
      </c>
      <c r="EV873">
        <v>0</v>
      </c>
      <c r="EW873">
        <v>27.91864318</v>
      </c>
      <c r="EX873">
        <v>2.4286341999999999E-2</v>
      </c>
      <c r="EY873">
        <v>1.6844266E-2</v>
      </c>
      <c r="EZ873">
        <v>7.1427679999999999E-3</v>
      </c>
      <c r="FA873">
        <v>0</v>
      </c>
      <c r="FB873">
        <v>0</v>
      </c>
      <c r="FC873">
        <v>0</v>
      </c>
      <c r="FD873">
        <v>0</v>
      </c>
      <c r="FE873">
        <v>0</v>
      </c>
      <c r="FF873">
        <v>0</v>
      </c>
      <c r="FG873">
        <v>0</v>
      </c>
      <c r="FH873">
        <v>0.36420599999999997</v>
      </c>
      <c r="FI873" t="s">
        <v>113</v>
      </c>
      <c r="FJ873" t="s">
        <v>113</v>
      </c>
      <c r="FK873" s="9">
        <v>2134.4776360000001</v>
      </c>
      <c r="FL873" t="s">
        <v>113</v>
      </c>
      <c r="FM873" t="s">
        <v>113</v>
      </c>
    </row>
    <row r="874" spans="116:169">
      <c r="DL874">
        <v>0</v>
      </c>
      <c r="DM874">
        <v>0.35132000000000002</v>
      </c>
      <c r="DN874">
        <v>2.2399999999999998E-3</v>
      </c>
      <c r="DO874">
        <v>2.0500000000000002E-3</v>
      </c>
      <c r="DP874">
        <v>1.7099999999999999E-3</v>
      </c>
      <c r="DQ874">
        <v>4.0000000000000003E-5</v>
      </c>
      <c r="DR874">
        <v>4.0000000000000003E-5</v>
      </c>
      <c r="DS874">
        <v>1.91E-3</v>
      </c>
      <c r="DT874">
        <v>4.9100000000000003E-3</v>
      </c>
      <c r="DU874">
        <v>1.5910000000000001E-2</v>
      </c>
      <c r="DV874">
        <v>0.45390000000000003</v>
      </c>
      <c r="DW874">
        <v>1.16598</v>
      </c>
      <c r="DX874">
        <v>0</v>
      </c>
      <c r="DY874">
        <v>2007.0861399999999</v>
      </c>
      <c r="DZ874">
        <v>13.104419999999999</v>
      </c>
      <c r="EA874">
        <v>12.23762</v>
      </c>
      <c r="EB874">
        <v>10.42465</v>
      </c>
      <c r="EC874">
        <v>0.21923000000000001</v>
      </c>
      <c r="ED874">
        <v>0.23243</v>
      </c>
      <c r="EE874">
        <v>11.85918</v>
      </c>
      <c r="EF874">
        <v>28.742039999999999</v>
      </c>
      <c r="EG874">
        <v>192.72695999999999</v>
      </c>
      <c r="EH874">
        <v>5163.9890800000003</v>
      </c>
      <c r="EI874">
        <v>13248.96091</v>
      </c>
      <c r="EJ874">
        <v>0</v>
      </c>
      <c r="EK874">
        <v>50.489935070000001</v>
      </c>
      <c r="EL874">
        <v>4.3456266E-2</v>
      </c>
      <c r="EM874">
        <v>2.6217747999999999E-2</v>
      </c>
      <c r="EN874">
        <v>1.2321929000000001E-2</v>
      </c>
      <c r="EO874">
        <v>0</v>
      </c>
      <c r="EP874">
        <v>0</v>
      </c>
      <c r="EQ874">
        <v>0</v>
      </c>
      <c r="ER874">
        <v>0</v>
      </c>
      <c r="ES874">
        <v>0</v>
      </c>
      <c r="ET874">
        <v>0</v>
      </c>
      <c r="EU874">
        <v>0</v>
      </c>
      <c r="EV874">
        <v>0</v>
      </c>
      <c r="EW874">
        <v>26.744018610000001</v>
      </c>
      <c r="EX874">
        <v>2.4191236000000001E-2</v>
      </c>
      <c r="EY874">
        <v>1.4993426000000001E-2</v>
      </c>
      <c r="EZ874">
        <v>7.2684819999999997E-3</v>
      </c>
      <c r="FA874">
        <v>0</v>
      </c>
      <c r="FB874">
        <v>0</v>
      </c>
      <c r="FC874">
        <v>0</v>
      </c>
      <c r="FD874">
        <v>0</v>
      </c>
      <c r="FE874">
        <v>0</v>
      </c>
      <c r="FF874">
        <v>0</v>
      </c>
      <c r="FG874">
        <v>0</v>
      </c>
      <c r="FH874">
        <v>0.35735299999999998</v>
      </c>
      <c r="FI874" t="s">
        <v>113</v>
      </c>
      <c r="FJ874" t="s">
        <v>113</v>
      </c>
      <c r="FK874" s="9">
        <v>2043.07205</v>
      </c>
      <c r="FL874" t="s">
        <v>113</v>
      </c>
      <c r="FM874" t="s">
        <v>113</v>
      </c>
    </row>
    <row r="875" spans="116:169">
      <c r="DL875">
        <v>0</v>
      </c>
      <c r="DM875">
        <v>0.34461999999999998</v>
      </c>
      <c r="DN875">
        <v>2.2599999999999999E-3</v>
      </c>
      <c r="DO875">
        <v>2.0500000000000002E-3</v>
      </c>
      <c r="DP875">
        <v>1.7899999999999999E-3</v>
      </c>
      <c r="DQ875">
        <v>4.0000000000000003E-5</v>
      </c>
      <c r="DR875">
        <v>4.0000000000000003E-5</v>
      </c>
      <c r="DS875">
        <v>1.74E-3</v>
      </c>
      <c r="DT875">
        <v>4.8199999999999996E-3</v>
      </c>
      <c r="DU875">
        <v>1.5949999999999999E-2</v>
      </c>
      <c r="DV875">
        <v>0.45580999999999999</v>
      </c>
      <c r="DW875">
        <v>1.17089</v>
      </c>
      <c r="DX875">
        <v>0</v>
      </c>
      <c r="DY875">
        <v>1918.7199900000001</v>
      </c>
      <c r="DZ875">
        <v>12.896330000000001</v>
      </c>
      <c r="EA875">
        <v>11.98391</v>
      </c>
      <c r="EB875">
        <v>10.69767</v>
      </c>
      <c r="EC875">
        <v>0.21214</v>
      </c>
      <c r="ED875">
        <v>0.22184999999999999</v>
      </c>
      <c r="EE875">
        <v>10.561859999999999</v>
      </c>
      <c r="EF875">
        <v>27.523289999999999</v>
      </c>
      <c r="EG875">
        <v>192.95939999999999</v>
      </c>
      <c r="EH875">
        <v>5175.8482599999998</v>
      </c>
      <c r="EI875">
        <v>13277.702950000001</v>
      </c>
      <c r="EJ875">
        <v>0</v>
      </c>
      <c r="EK875">
        <v>50.17202005</v>
      </c>
      <c r="EL875">
        <v>4.4324355000000003E-2</v>
      </c>
      <c r="EM875">
        <v>2.7442148999999999E-2</v>
      </c>
      <c r="EN875">
        <v>1.1235602000000001E-2</v>
      </c>
      <c r="EO875">
        <v>0</v>
      </c>
      <c r="EP875">
        <v>0</v>
      </c>
      <c r="EQ875">
        <v>0</v>
      </c>
      <c r="ER875">
        <v>0</v>
      </c>
      <c r="ES875">
        <v>0</v>
      </c>
      <c r="ET875">
        <v>0</v>
      </c>
      <c r="EU875">
        <v>0</v>
      </c>
      <c r="EV875">
        <v>0</v>
      </c>
      <c r="EW875">
        <v>25.59358683</v>
      </c>
      <c r="EX875">
        <v>2.3787966000000001E-2</v>
      </c>
      <c r="EY875">
        <v>1.513512E-2</v>
      </c>
      <c r="EZ875">
        <v>6.3990840000000002E-3</v>
      </c>
      <c r="FA875">
        <v>0</v>
      </c>
      <c r="FB875">
        <v>0</v>
      </c>
      <c r="FC875">
        <v>0</v>
      </c>
      <c r="FD875">
        <v>0</v>
      </c>
      <c r="FE875">
        <v>0</v>
      </c>
      <c r="FF875">
        <v>0</v>
      </c>
      <c r="FG875">
        <v>0</v>
      </c>
      <c r="FH875">
        <v>0.35075899999999999</v>
      </c>
      <c r="FI875" t="s">
        <v>113</v>
      </c>
      <c r="FJ875" t="s">
        <v>113</v>
      </c>
      <c r="FK875" s="9">
        <v>1954.510033</v>
      </c>
      <c r="FL875" t="s">
        <v>113</v>
      </c>
      <c r="FM875" t="s">
        <v>113</v>
      </c>
    </row>
    <row r="876" spans="116:169">
      <c r="DL876">
        <v>0</v>
      </c>
      <c r="DM876">
        <v>0.33806999999999998</v>
      </c>
      <c r="DN876">
        <v>2.2100000000000002E-3</v>
      </c>
      <c r="DO876">
        <v>2.0600000000000002E-3</v>
      </c>
      <c r="DP876">
        <v>1.8E-3</v>
      </c>
      <c r="DQ876">
        <v>4.0000000000000003E-5</v>
      </c>
      <c r="DR876">
        <v>4.0000000000000003E-5</v>
      </c>
      <c r="DS876">
        <v>1.81E-3</v>
      </c>
      <c r="DT876">
        <v>4.7299999999999998E-3</v>
      </c>
      <c r="DU876">
        <v>1.5990000000000001E-2</v>
      </c>
      <c r="DV876">
        <v>0.45755000000000001</v>
      </c>
      <c r="DW876">
        <v>1.17571</v>
      </c>
      <c r="DX876">
        <v>0</v>
      </c>
      <c r="DY876">
        <v>1832.4968799999999</v>
      </c>
      <c r="DZ876">
        <v>12.27556</v>
      </c>
      <c r="EA876">
        <v>11.747590000000001</v>
      </c>
      <c r="EB876">
        <v>10.49264</v>
      </c>
      <c r="EC876">
        <v>0.20943000000000001</v>
      </c>
      <c r="ED876">
        <v>0.21454000000000001</v>
      </c>
      <c r="EE876">
        <v>10.776339999999999</v>
      </c>
      <c r="EF876">
        <v>26.352119999999999</v>
      </c>
      <c r="EG876">
        <v>193.18125000000001</v>
      </c>
      <c r="EH876">
        <v>5186.4101199999996</v>
      </c>
      <c r="EI876">
        <v>13305.22624</v>
      </c>
      <c r="EJ876">
        <v>0</v>
      </c>
      <c r="EK876">
        <v>49.859598400000003</v>
      </c>
      <c r="EL876">
        <v>4.5314928999999997E-2</v>
      </c>
      <c r="EM876">
        <v>2.8067036E-2</v>
      </c>
      <c r="EN876">
        <v>1.1949448E-2</v>
      </c>
      <c r="EO876">
        <v>0</v>
      </c>
      <c r="EP876">
        <v>0</v>
      </c>
      <c r="EQ876">
        <v>0</v>
      </c>
      <c r="ER876">
        <v>0</v>
      </c>
      <c r="ES876">
        <v>0</v>
      </c>
      <c r="ET876">
        <v>0</v>
      </c>
      <c r="EU876">
        <v>0</v>
      </c>
      <c r="EV876">
        <v>0</v>
      </c>
      <c r="EW876">
        <v>24.47078582</v>
      </c>
      <c r="EX876">
        <v>2.3428615E-2</v>
      </c>
      <c r="EY876">
        <v>1.4923857E-2</v>
      </c>
      <c r="EZ876">
        <v>6.5656389999999999E-3</v>
      </c>
      <c r="FA876">
        <v>0</v>
      </c>
      <c r="FB876">
        <v>0</v>
      </c>
      <c r="FC876">
        <v>0</v>
      </c>
      <c r="FD876">
        <v>0</v>
      </c>
      <c r="FE876">
        <v>0</v>
      </c>
      <c r="FF876">
        <v>0</v>
      </c>
      <c r="FG876">
        <v>0</v>
      </c>
      <c r="FH876">
        <v>0.34417399999999998</v>
      </c>
      <c r="FI876" t="s">
        <v>113</v>
      </c>
      <c r="FJ876" t="s">
        <v>113</v>
      </c>
      <c r="FK876" s="9">
        <v>1867.2221070000001</v>
      </c>
      <c r="FL876" t="s">
        <v>113</v>
      </c>
      <c r="FM876" t="s">
        <v>113</v>
      </c>
    </row>
    <row r="877" spans="116:169">
      <c r="DL877">
        <v>0</v>
      </c>
      <c r="DM877">
        <v>0.33139999999999997</v>
      </c>
      <c r="DN877">
        <v>2.3999999999999998E-3</v>
      </c>
      <c r="DO877">
        <v>2.0200000000000001E-3</v>
      </c>
      <c r="DP877">
        <v>1.81E-3</v>
      </c>
      <c r="DQ877">
        <v>4.0000000000000003E-5</v>
      </c>
      <c r="DR877">
        <v>4.0000000000000003E-5</v>
      </c>
      <c r="DS877">
        <v>1.83E-3</v>
      </c>
      <c r="DT877">
        <v>4.64E-3</v>
      </c>
      <c r="DU877">
        <v>1.602E-2</v>
      </c>
      <c r="DV877">
        <v>0.45935999999999999</v>
      </c>
      <c r="DW877">
        <v>1.1804399999999999</v>
      </c>
      <c r="DX877">
        <v>0</v>
      </c>
      <c r="DY877">
        <v>1746.97371</v>
      </c>
      <c r="DZ877">
        <v>13.020339999999999</v>
      </c>
      <c r="EA877">
        <v>11.213509999999999</v>
      </c>
      <c r="EB877">
        <v>10.268700000000001</v>
      </c>
      <c r="EC877">
        <v>0.20236999999999999</v>
      </c>
      <c r="ED877">
        <v>0.20558999999999999</v>
      </c>
      <c r="EE877">
        <v>10.61083</v>
      </c>
      <c r="EF877">
        <v>25.129010000000001</v>
      </c>
      <c r="EG877">
        <v>193.39578</v>
      </c>
      <c r="EH877">
        <v>5197.1864599999999</v>
      </c>
      <c r="EI877">
        <v>13331.57836</v>
      </c>
      <c r="EJ877">
        <v>0</v>
      </c>
      <c r="EK877">
        <v>49.511891110000001</v>
      </c>
      <c r="EL877">
        <v>4.5421492000000001E-2</v>
      </c>
      <c r="EM877">
        <v>2.8575072999999999E-2</v>
      </c>
      <c r="EN877">
        <v>1.2160531E-2</v>
      </c>
      <c r="EO877">
        <v>0</v>
      </c>
      <c r="EP877">
        <v>0</v>
      </c>
      <c r="EQ877">
        <v>0</v>
      </c>
      <c r="ER877">
        <v>0</v>
      </c>
      <c r="ES877">
        <v>0</v>
      </c>
      <c r="ET877">
        <v>0</v>
      </c>
      <c r="EU877">
        <v>0</v>
      </c>
      <c r="EV877">
        <v>0</v>
      </c>
      <c r="EW877">
        <v>23.35563118</v>
      </c>
      <c r="EX877">
        <v>2.2607562000000001E-2</v>
      </c>
      <c r="EY877">
        <v>1.4633960999999999E-2</v>
      </c>
      <c r="EZ877">
        <v>6.4404980000000002E-3</v>
      </c>
      <c r="FA877">
        <v>0</v>
      </c>
      <c r="FB877">
        <v>0</v>
      </c>
      <c r="FC877">
        <v>0</v>
      </c>
      <c r="FD877">
        <v>0</v>
      </c>
      <c r="FE877">
        <v>0</v>
      </c>
      <c r="FF877">
        <v>0</v>
      </c>
      <c r="FG877">
        <v>0</v>
      </c>
      <c r="FH877">
        <v>0.33767000000000003</v>
      </c>
      <c r="FI877" t="s">
        <v>113</v>
      </c>
      <c r="FJ877" t="s">
        <v>113</v>
      </c>
      <c r="FK877" s="9">
        <v>1781.678623</v>
      </c>
      <c r="FL877" t="s">
        <v>113</v>
      </c>
      <c r="FM877" t="s">
        <v>113</v>
      </c>
    </row>
    <row r="878" spans="116:169">
      <c r="DL878">
        <v>0</v>
      </c>
      <c r="DM878">
        <v>0.32477</v>
      </c>
      <c r="DN878">
        <v>2.5100000000000001E-3</v>
      </c>
      <c r="DO878">
        <v>2.16E-3</v>
      </c>
      <c r="DP878">
        <v>1.7799999999999999E-3</v>
      </c>
      <c r="DQ878">
        <v>4.0000000000000003E-5</v>
      </c>
      <c r="DR878">
        <v>4.0000000000000003E-5</v>
      </c>
      <c r="DS878">
        <v>1.8400000000000001E-3</v>
      </c>
      <c r="DT878">
        <v>4.5399999999999998E-3</v>
      </c>
      <c r="DU878">
        <v>1.6060000000000001E-2</v>
      </c>
      <c r="DV878">
        <v>0.4612</v>
      </c>
      <c r="DW878">
        <v>1.1850700000000001</v>
      </c>
      <c r="DX878">
        <v>0</v>
      </c>
      <c r="DY878">
        <v>1662.9555399999999</v>
      </c>
      <c r="DZ878">
        <v>13.245810000000001</v>
      </c>
      <c r="EA878">
        <v>11.63682</v>
      </c>
      <c r="EB878">
        <v>9.8461700000000008</v>
      </c>
      <c r="EC878">
        <v>0.20179</v>
      </c>
      <c r="ED878">
        <v>0.19871</v>
      </c>
      <c r="EE878">
        <v>10.39498</v>
      </c>
      <c r="EF878">
        <v>23.954170000000001</v>
      </c>
      <c r="EG878">
        <v>193.60137</v>
      </c>
      <c r="EH878">
        <v>5207.7972900000004</v>
      </c>
      <c r="EI878">
        <v>13356.70737</v>
      </c>
      <c r="EJ878">
        <v>0</v>
      </c>
      <c r="EK878">
        <v>49.155764699999999</v>
      </c>
      <c r="EL878">
        <v>4.80458E-2</v>
      </c>
      <c r="EM878">
        <v>2.8471171999999999E-2</v>
      </c>
      <c r="EN878">
        <v>1.2358991E-2</v>
      </c>
      <c r="EO878">
        <v>0</v>
      </c>
      <c r="EP878">
        <v>0</v>
      </c>
      <c r="EQ878">
        <v>0</v>
      </c>
      <c r="ER878">
        <v>0</v>
      </c>
      <c r="ES878">
        <v>0</v>
      </c>
      <c r="ET878">
        <v>0</v>
      </c>
      <c r="EU878">
        <v>0</v>
      </c>
      <c r="EV878">
        <v>0</v>
      </c>
      <c r="EW878">
        <v>22.262001160000001</v>
      </c>
      <c r="EX878">
        <v>2.2975675000000001E-2</v>
      </c>
      <c r="EY878">
        <v>1.403079E-2</v>
      </c>
      <c r="EZ878">
        <v>6.303688E-3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0</v>
      </c>
      <c r="FH878">
        <v>0.33124999999999999</v>
      </c>
      <c r="FI878" t="s">
        <v>113</v>
      </c>
      <c r="FJ878" t="s">
        <v>113</v>
      </c>
      <c r="FK878" s="9">
        <v>1697.886123</v>
      </c>
      <c r="FL878" t="s">
        <v>113</v>
      </c>
      <c r="FM878" t="s">
        <v>113</v>
      </c>
    </row>
    <row r="879" spans="116:169">
      <c r="DL879">
        <v>0</v>
      </c>
      <c r="DM879">
        <v>0.31868999999999997</v>
      </c>
      <c r="DN879">
        <v>2.0999999999999999E-3</v>
      </c>
      <c r="DO879">
        <v>2.2399999999999998E-3</v>
      </c>
      <c r="DP879">
        <v>1.8799999999999999E-3</v>
      </c>
      <c r="DQ879">
        <v>4.0000000000000003E-5</v>
      </c>
      <c r="DR879">
        <v>4.0000000000000003E-5</v>
      </c>
      <c r="DS879">
        <v>1.8E-3</v>
      </c>
      <c r="DT879">
        <v>4.45E-3</v>
      </c>
      <c r="DU879">
        <v>1.61E-2</v>
      </c>
      <c r="DV879">
        <v>0.46303</v>
      </c>
      <c r="DW879">
        <v>1.1896199999999999</v>
      </c>
      <c r="DX879">
        <v>0</v>
      </c>
      <c r="DY879">
        <v>1583.125</v>
      </c>
      <c r="DZ879">
        <v>10.76221</v>
      </c>
      <c r="EA879">
        <v>11.7622</v>
      </c>
      <c r="EB879">
        <v>10.15137</v>
      </c>
      <c r="EC879">
        <v>0.20194999999999999</v>
      </c>
      <c r="ED879">
        <v>0.1918</v>
      </c>
      <c r="EE879">
        <v>9.9194700000000005</v>
      </c>
      <c r="EF879">
        <v>22.808350000000001</v>
      </c>
      <c r="EG879">
        <v>193.80008000000001</v>
      </c>
      <c r="EH879">
        <v>5218.1922699999996</v>
      </c>
      <c r="EI879">
        <v>13380.661539999999</v>
      </c>
      <c r="EJ879">
        <v>0</v>
      </c>
      <c r="EK879">
        <v>48.87036174</v>
      </c>
      <c r="EL879">
        <v>5.0770638999999999E-2</v>
      </c>
      <c r="EM879">
        <v>3.0327574E-2</v>
      </c>
      <c r="EN879">
        <v>1.2321066E-2</v>
      </c>
      <c r="EO879">
        <v>0</v>
      </c>
      <c r="EP879">
        <v>0</v>
      </c>
      <c r="EQ879">
        <v>0</v>
      </c>
      <c r="ER879">
        <v>0</v>
      </c>
      <c r="ES879">
        <v>0</v>
      </c>
      <c r="ET879">
        <v>0</v>
      </c>
      <c r="EU879">
        <v>0</v>
      </c>
      <c r="EV879">
        <v>0</v>
      </c>
      <c r="EW879">
        <v>21.224334330000001</v>
      </c>
      <c r="EX879">
        <v>2.3313525000000002E-2</v>
      </c>
      <c r="EY879">
        <v>1.4362919E-2</v>
      </c>
      <c r="EZ879">
        <v>6.046254E-3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0</v>
      </c>
      <c r="FH879">
        <v>0.324959</v>
      </c>
      <c r="FI879" t="s">
        <v>113</v>
      </c>
      <c r="FJ879" t="s">
        <v>113</v>
      </c>
      <c r="FK879" s="9">
        <v>1616.002727</v>
      </c>
      <c r="FL879" t="s">
        <v>113</v>
      </c>
      <c r="FM879" t="s">
        <v>113</v>
      </c>
    </row>
    <row r="880" spans="116:169">
      <c r="DL880">
        <v>0</v>
      </c>
      <c r="DM880">
        <v>0.31231999999999999</v>
      </c>
      <c r="DN880">
        <v>2.3999999999999998E-3</v>
      </c>
      <c r="DO880">
        <v>1.9499999999999999E-3</v>
      </c>
      <c r="DP880">
        <v>1.9400000000000001E-3</v>
      </c>
      <c r="DQ880">
        <v>4.0000000000000003E-5</v>
      </c>
      <c r="DR880">
        <v>4.0000000000000003E-5</v>
      </c>
      <c r="DS880">
        <v>1.91E-3</v>
      </c>
      <c r="DT880">
        <v>4.3600000000000002E-3</v>
      </c>
      <c r="DU880">
        <v>1.6140000000000002E-2</v>
      </c>
      <c r="DV880">
        <v>0.46483999999999998</v>
      </c>
      <c r="DW880">
        <v>1.19407</v>
      </c>
      <c r="DX880">
        <v>0</v>
      </c>
      <c r="DY880">
        <v>1503.068</v>
      </c>
      <c r="DZ880">
        <v>11.919919999999999</v>
      </c>
      <c r="EA880">
        <v>9.9282199999999996</v>
      </c>
      <c r="EB880">
        <v>10.186769999999999</v>
      </c>
      <c r="EC880">
        <v>0.18803</v>
      </c>
      <c r="ED880">
        <v>0.18168000000000001</v>
      </c>
      <c r="EE880">
        <v>10.252420000000001</v>
      </c>
      <c r="EF880">
        <v>21.67596</v>
      </c>
      <c r="EG880">
        <v>193.99189000000001</v>
      </c>
      <c r="EH880">
        <v>5228.1117400000003</v>
      </c>
      <c r="EI880">
        <v>13403.46989</v>
      </c>
      <c r="EJ880">
        <v>0</v>
      </c>
      <c r="EK880">
        <v>48.509113390000003</v>
      </c>
      <c r="EL880">
        <v>4.7388743999999997E-2</v>
      </c>
      <c r="EM880">
        <v>3.2007595999999999E-2</v>
      </c>
      <c r="EN880">
        <v>1.3214777E-2</v>
      </c>
      <c r="EO880">
        <v>0</v>
      </c>
      <c r="EP880">
        <v>0</v>
      </c>
      <c r="EQ880">
        <v>0</v>
      </c>
      <c r="ER880">
        <v>0</v>
      </c>
      <c r="ES880">
        <v>0</v>
      </c>
      <c r="ET880">
        <v>0</v>
      </c>
      <c r="EU880">
        <v>0</v>
      </c>
      <c r="EV880">
        <v>0</v>
      </c>
      <c r="EW880">
        <v>20.177066849999999</v>
      </c>
      <c r="EX880">
        <v>2.0914008000000001E-2</v>
      </c>
      <c r="EY880">
        <v>1.4555492999999999E-2</v>
      </c>
      <c r="EZ880">
        <v>6.2327270000000004E-3</v>
      </c>
      <c r="FA880">
        <v>0</v>
      </c>
      <c r="FB880">
        <v>0</v>
      </c>
      <c r="FC880">
        <v>0</v>
      </c>
      <c r="FD880">
        <v>0</v>
      </c>
      <c r="FE880">
        <v>0</v>
      </c>
      <c r="FF880">
        <v>0</v>
      </c>
      <c r="FG880">
        <v>0</v>
      </c>
      <c r="FH880">
        <v>0.31864700000000001</v>
      </c>
      <c r="FI880" t="s">
        <v>113</v>
      </c>
      <c r="FJ880" t="s">
        <v>113</v>
      </c>
      <c r="FK880" s="9">
        <v>1535.2909400000001</v>
      </c>
      <c r="FL880" t="s">
        <v>113</v>
      </c>
      <c r="FM880" t="s">
        <v>113</v>
      </c>
    </row>
    <row r="881" spans="116:169">
      <c r="DL881">
        <v>0</v>
      </c>
      <c r="DM881">
        <v>0.30674000000000001</v>
      </c>
      <c r="DN881">
        <v>1.7600000000000001E-3</v>
      </c>
      <c r="DO881">
        <v>2.1299999999999999E-3</v>
      </c>
      <c r="DP881">
        <v>1.72E-3</v>
      </c>
      <c r="DQ881">
        <v>4.0000000000000003E-5</v>
      </c>
      <c r="DR881">
        <v>4.0000000000000003E-5</v>
      </c>
      <c r="DS881">
        <v>1.9300000000000001E-3</v>
      </c>
      <c r="DT881">
        <v>4.2900000000000004E-3</v>
      </c>
      <c r="DU881">
        <v>1.617E-2</v>
      </c>
      <c r="DV881">
        <v>0.46675</v>
      </c>
      <c r="DW881">
        <v>1.1984300000000001</v>
      </c>
      <c r="DX881">
        <v>0</v>
      </c>
      <c r="DY881">
        <v>1428.0649900000001</v>
      </c>
      <c r="DZ881">
        <v>8.4649099999999997</v>
      </c>
      <c r="EA881">
        <v>10.558590000000001</v>
      </c>
      <c r="EB881">
        <v>8.7703500000000005</v>
      </c>
      <c r="EC881">
        <v>0.18496000000000001</v>
      </c>
      <c r="ED881">
        <v>0.17558000000000001</v>
      </c>
      <c r="EE881">
        <v>10.069850000000001</v>
      </c>
      <c r="EF881">
        <v>20.646070000000002</v>
      </c>
      <c r="EG881">
        <v>194.17356000000001</v>
      </c>
      <c r="EH881">
        <v>5238.3641600000001</v>
      </c>
      <c r="EI881">
        <v>13425.145850000001</v>
      </c>
      <c r="EJ881">
        <v>0</v>
      </c>
      <c r="EK881">
        <v>48.262921059999996</v>
      </c>
      <c r="EL881">
        <v>4.9840783999999999E-2</v>
      </c>
      <c r="EM881">
        <v>2.9065785E-2</v>
      </c>
      <c r="EN881">
        <v>1.3809936E-2</v>
      </c>
      <c r="EO881">
        <v>0</v>
      </c>
      <c r="EP881">
        <v>0</v>
      </c>
      <c r="EQ881">
        <v>0</v>
      </c>
      <c r="ER881">
        <v>0</v>
      </c>
      <c r="ES881">
        <v>0</v>
      </c>
      <c r="ET881">
        <v>0</v>
      </c>
      <c r="EU881">
        <v>0</v>
      </c>
      <c r="EV881">
        <v>0</v>
      </c>
      <c r="EW881">
        <v>19.20016708</v>
      </c>
      <c r="EX881">
        <v>2.1045317000000001E-2</v>
      </c>
      <c r="EY881">
        <v>1.2683722999999999E-2</v>
      </c>
      <c r="EZ881">
        <v>6.2533579999999997E-3</v>
      </c>
      <c r="FA881">
        <v>0</v>
      </c>
      <c r="FB881">
        <v>0</v>
      </c>
      <c r="FC881">
        <v>0</v>
      </c>
      <c r="FD881">
        <v>0</v>
      </c>
      <c r="FE881">
        <v>0</v>
      </c>
      <c r="FF881">
        <v>0</v>
      </c>
      <c r="FG881">
        <v>0</v>
      </c>
      <c r="FH881">
        <v>0.31239299999999998</v>
      </c>
      <c r="FI881" t="s">
        <v>113</v>
      </c>
      <c r="FJ881" t="s">
        <v>113</v>
      </c>
      <c r="FK881" s="9">
        <v>1456.043805</v>
      </c>
      <c r="FL881" t="s">
        <v>113</v>
      </c>
      <c r="FM881" t="s">
        <v>113</v>
      </c>
    </row>
    <row r="882" spans="116:169">
      <c r="DL882">
        <v>0</v>
      </c>
      <c r="DM882">
        <v>0.30109000000000002</v>
      </c>
      <c r="DN882">
        <v>1.7600000000000001E-3</v>
      </c>
      <c r="DO882">
        <v>1.6800000000000001E-3</v>
      </c>
      <c r="DP882">
        <v>1.8400000000000001E-3</v>
      </c>
      <c r="DQ882">
        <v>3.0000000000000001E-5</v>
      </c>
      <c r="DR882">
        <v>3.0000000000000001E-5</v>
      </c>
      <c r="DS882">
        <v>1.74E-3</v>
      </c>
      <c r="DT882">
        <v>4.2100000000000002E-3</v>
      </c>
      <c r="DU882">
        <v>1.6209999999999999E-2</v>
      </c>
      <c r="DV882">
        <v>0.46867999999999999</v>
      </c>
      <c r="DW882">
        <v>1.20272</v>
      </c>
      <c r="DX882">
        <v>0</v>
      </c>
      <c r="DY882">
        <v>1353.92326</v>
      </c>
      <c r="DZ882">
        <v>8.1858000000000004</v>
      </c>
      <c r="EA882">
        <v>8.0568200000000001</v>
      </c>
      <c r="EB882">
        <v>9.0982900000000004</v>
      </c>
      <c r="EC882">
        <v>0.16052</v>
      </c>
      <c r="ED882">
        <v>0.16114999999999999</v>
      </c>
      <c r="EE882">
        <v>8.7837800000000001</v>
      </c>
      <c r="EF882">
        <v>19.609570000000001</v>
      </c>
      <c r="EG882">
        <v>194.34914000000001</v>
      </c>
      <c r="EH882">
        <v>5248.4340099999999</v>
      </c>
      <c r="EI882">
        <v>13445.79192</v>
      </c>
      <c r="EJ882">
        <v>0</v>
      </c>
      <c r="EK882">
        <v>47.977831889999997</v>
      </c>
      <c r="EL882">
        <v>4.3251389000000001E-2</v>
      </c>
      <c r="EM882">
        <v>3.1127083999999999E-2</v>
      </c>
      <c r="EN882">
        <v>1.2412209E-2</v>
      </c>
      <c r="EO882">
        <v>0</v>
      </c>
      <c r="EP882">
        <v>0</v>
      </c>
      <c r="EQ882">
        <v>0</v>
      </c>
      <c r="ER882">
        <v>0</v>
      </c>
      <c r="ES882">
        <v>0</v>
      </c>
      <c r="ET882">
        <v>0</v>
      </c>
      <c r="EU882">
        <v>0</v>
      </c>
      <c r="EV882">
        <v>0</v>
      </c>
      <c r="EW882">
        <v>18.228370269999999</v>
      </c>
      <c r="EX882">
        <v>1.7523231E-2</v>
      </c>
      <c r="EY882">
        <v>1.300246E-2</v>
      </c>
      <c r="EZ882">
        <v>5.3896839999999996E-3</v>
      </c>
      <c r="FA882">
        <v>0</v>
      </c>
      <c r="FB882">
        <v>0</v>
      </c>
      <c r="FC882">
        <v>0</v>
      </c>
      <c r="FD882">
        <v>0</v>
      </c>
      <c r="FE882">
        <v>0</v>
      </c>
      <c r="FF882">
        <v>0</v>
      </c>
      <c r="FG882">
        <v>0</v>
      </c>
      <c r="FH882">
        <v>0.30641200000000002</v>
      </c>
      <c r="FI882" t="s">
        <v>113</v>
      </c>
      <c r="FJ882" t="s">
        <v>113</v>
      </c>
      <c r="FK882" s="9">
        <v>1379.424683</v>
      </c>
      <c r="FL882" t="s">
        <v>113</v>
      </c>
      <c r="FM882" t="s">
        <v>113</v>
      </c>
    </row>
    <row r="883" spans="116:169">
      <c r="DL883">
        <v>0</v>
      </c>
      <c r="DM883">
        <v>0.29533999999999999</v>
      </c>
      <c r="DN883">
        <v>1.89E-3</v>
      </c>
      <c r="DO883">
        <v>1.64E-3</v>
      </c>
      <c r="DP883">
        <v>1.49E-3</v>
      </c>
      <c r="DQ883">
        <v>3.0000000000000001E-5</v>
      </c>
      <c r="DR883">
        <v>3.0000000000000001E-5</v>
      </c>
      <c r="DS883">
        <v>1.83E-3</v>
      </c>
      <c r="DT883">
        <v>4.1399999999999996E-3</v>
      </c>
      <c r="DU883">
        <v>1.6240000000000001E-2</v>
      </c>
      <c r="DV883">
        <v>0.47040999999999999</v>
      </c>
      <c r="DW883">
        <v>1.2069300000000001</v>
      </c>
      <c r="DX883">
        <v>0</v>
      </c>
      <c r="DY883">
        <v>1280.50298</v>
      </c>
      <c r="DZ883">
        <v>8.5139300000000002</v>
      </c>
      <c r="EA883">
        <v>7.6102100000000004</v>
      </c>
      <c r="EB883">
        <v>7.13558</v>
      </c>
      <c r="EC883">
        <v>0.1472</v>
      </c>
      <c r="ED883">
        <v>0.15279999999999999</v>
      </c>
      <c r="EE883">
        <v>9.0029800000000009</v>
      </c>
      <c r="EF883">
        <v>18.615600000000001</v>
      </c>
      <c r="EG883">
        <v>194.51029</v>
      </c>
      <c r="EH883">
        <v>5257.2177899999997</v>
      </c>
      <c r="EI883">
        <v>13465.40149</v>
      </c>
      <c r="EJ883">
        <v>0</v>
      </c>
      <c r="EK883">
        <v>47.662818850000001</v>
      </c>
      <c r="EL883">
        <v>4.0892319000000003E-2</v>
      </c>
      <c r="EM883">
        <v>2.6249683999999999E-2</v>
      </c>
      <c r="EN883">
        <v>1.3437579999999999E-2</v>
      </c>
      <c r="EO883">
        <v>0</v>
      </c>
      <c r="EP883">
        <v>0</v>
      </c>
      <c r="EQ883">
        <v>0</v>
      </c>
      <c r="ER883">
        <v>0</v>
      </c>
      <c r="ES883">
        <v>0</v>
      </c>
      <c r="ET883">
        <v>0</v>
      </c>
      <c r="EU883">
        <v>0</v>
      </c>
      <c r="EV883">
        <v>0</v>
      </c>
      <c r="EW883">
        <v>17.266766499999999</v>
      </c>
      <c r="EX883">
        <v>1.5821156999999999E-2</v>
      </c>
      <c r="EY883">
        <v>1.0499619E-2</v>
      </c>
      <c r="EZ883">
        <v>5.5882969999999999E-3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0</v>
      </c>
      <c r="FH883">
        <v>0.30040699999999998</v>
      </c>
      <c r="FI883" t="s">
        <v>113</v>
      </c>
      <c r="FJ883" t="s">
        <v>113</v>
      </c>
      <c r="FK883" s="9">
        <v>1303.9098980000001</v>
      </c>
      <c r="FL883" t="s">
        <v>113</v>
      </c>
      <c r="FM883" t="s">
        <v>113</v>
      </c>
    </row>
    <row r="884" spans="116:169">
      <c r="DL884">
        <v>0</v>
      </c>
      <c r="DM884">
        <v>0.28999999999999998</v>
      </c>
      <c r="DN884">
        <v>1.6100000000000001E-3</v>
      </c>
      <c r="DO884">
        <v>1.73E-3</v>
      </c>
      <c r="DP884">
        <v>1.4499999999999999E-3</v>
      </c>
      <c r="DQ884">
        <v>3.0000000000000001E-5</v>
      </c>
      <c r="DR884">
        <v>3.0000000000000001E-5</v>
      </c>
      <c r="DS884">
        <v>1.5E-3</v>
      </c>
      <c r="DT884">
        <v>4.0600000000000002E-3</v>
      </c>
      <c r="DU884">
        <v>1.6279999999999999E-2</v>
      </c>
      <c r="DV884">
        <v>0.47225</v>
      </c>
      <c r="DW884">
        <v>1.2110700000000001</v>
      </c>
      <c r="DX884">
        <v>0</v>
      </c>
      <c r="DY884">
        <v>1210.01412</v>
      </c>
      <c r="DZ884">
        <v>6.98794</v>
      </c>
      <c r="EA884">
        <v>7.7382499999999999</v>
      </c>
      <c r="EB884">
        <v>6.6936499999999999</v>
      </c>
      <c r="EC884">
        <v>0.13739999999999999</v>
      </c>
      <c r="ED884">
        <v>0.14274999999999999</v>
      </c>
      <c r="EE884">
        <v>7.1233700000000004</v>
      </c>
      <c r="EF884">
        <v>17.586690000000001</v>
      </c>
      <c r="EG884">
        <v>194.66309000000001</v>
      </c>
      <c r="EH884">
        <v>5266.2207699999999</v>
      </c>
      <c r="EI884">
        <v>13484.017089999999</v>
      </c>
      <c r="EJ884">
        <v>0</v>
      </c>
      <c r="EK884">
        <v>47.407810249999997</v>
      </c>
      <c r="EL884">
        <v>4.1766444E-2</v>
      </c>
      <c r="EM884">
        <v>2.5120265999999999E-2</v>
      </c>
      <c r="EN884">
        <v>1.1038094E-2</v>
      </c>
      <c r="EO884">
        <v>0</v>
      </c>
      <c r="EP884">
        <v>0</v>
      </c>
      <c r="EQ884">
        <v>0</v>
      </c>
      <c r="ER884">
        <v>0</v>
      </c>
      <c r="ES884">
        <v>0</v>
      </c>
      <c r="ET884">
        <v>0</v>
      </c>
      <c r="EU884">
        <v>0</v>
      </c>
      <c r="EV884">
        <v>0</v>
      </c>
      <c r="EW884">
        <v>16.347901490000002</v>
      </c>
      <c r="EX884">
        <v>1.5391897E-2</v>
      </c>
      <c r="EY884">
        <v>9.5919349999999994E-3</v>
      </c>
      <c r="EZ884">
        <v>4.3904249999999999E-3</v>
      </c>
      <c r="FA884">
        <v>0</v>
      </c>
      <c r="FB884">
        <v>0</v>
      </c>
      <c r="FC884">
        <v>0</v>
      </c>
      <c r="FD884">
        <v>0</v>
      </c>
      <c r="FE884">
        <v>0</v>
      </c>
      <c r="FF884">
        <v>0</v>
      </c>
      <c r="FG884">
        <v>0</v>
      </c>
      <c r="FH884">
        <v>0.294819</v>
      </c>
      <c r="FI884" t="s">
        <v>113</v>
      </c>
      <c r="FJ884" t="s">
        <v>113</v>
      </c>
      <c r="FK884" s="9">
        <v>1231.571355</v>
      </c>
      <c r="FL884" t="s">
        <v>113</v>
      </c>
      <c r="FM884" t="s">
        <v>113</v>
      </c>
    </row>
    <row r="885" spans="116:169">
      <c r="DL885">
        <v>0</v>
      </c>
      <c r="DM885">
        <v>0.28449999999999998</v>
      </c>
      <c r="DN885">
        <v>1.7700000000000001E-3</v>
      </c>
      <c r="DO885">
        <v>1.5299999999999999E-3</v>
      </c>
      <c r="DP885">
        <v>1.5100000000000001E-3</v>
      </c>
      <c r="DQ885">
        <v>3.0000000000000001E-5</v>
      </c>
      <c r="DR885">
        <v>3.0000000000000001E-5</v>
      </c>
      <c r="DS885">
        <v>1.47E-3</v>
      </c>
      <c r="DT885">
        <v>3.98E-3</v>
      </c>
      <c r="DU885">
        <v>1.6310000000000002E-2</v>
      </c>
      <c r="DV885">
        <v>0.47375</v>
      </c>
      <c r="DW885">
        <v>1.21513</v>
      </c>
      <c r="DX885">
        <v>0</v>
      </c>
      <c r="DY885">
        <v>1140.08035</v>
      </c>
      <c r="DZ885">
        <v>7.3994400000000002</v>
      </c>
      <c r="EA885">
        <v>6.5926900000000002</v>
      </c>
      <c r="EB885">
        <v>6.7232900000000004</v>
      </c>
      <c r="EC885">
        <v>0.12604000000000001</v>
      </c>
      <c r="ED885">
        <v>0.13347000000000001</v>
      </c>
      <c r="EE885">
        <v>6.7405200000000001</v>
      </c>
      <c r="EF885">
        <v>16.590869999999999</v>
      </c>
      <c r="EG885">
        <v>194.80583999999999</v>
      </c>
      <c r="EH885">
        <v>5273.3441400000002</v>
      </c>
      <c r="EI885">
        <v>13501.603779999999</v>
      </c>
      <c r="EJ885">
        <v>0</v>
      </c>
      <c r="EK885">
        <v>47.10844926</v>
      </c>
      <c r="EL885">
        <v>3.9000372999999998E-2</v>
      </c>
      <c r="EM885">
        <v>2.6382144999999999E-2</v>
      </c>
      <c r="EN885">
        <v>1.0848625000000001E-2</v>
      </c>
      <c r="EO885">
        <v>0</v>
      </c>
      <c r="EP885">
        <v>0</v>
      </c>
      <c r="EQ885">
        <v>0</v>
      </c>
      <c r="ER885">
        <v>0</v>
      </c>
      <c r="ES885">
        <v>0</v>
      </c>
      <c r="ET885">
        <v>0</v>
      </c>
      <c r="EU885">
        <v>0</v>
      </c>
      <c r="EV885">
        <v>0</v>
      </c>
      <c r="EW885">
        <v>15.433897249999999</v>
      </c>
      <c r="EX885">
        <v>1.3709314E-2</v>
      </c>
      <c r="EY885">
        <v>9.6039239999999998E-3</v>
      </c>
      <c r="EZ885">
        <v>4.1210159999999999E-3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0</v>
      </c>
      <c r="FG885">
        <v>0</v>
      </c>
      <c r="FH885">
        <v>0.28934300000000002</v>
      </c>
      <c r="FI885" t="s">
        <v>113</v>
      </c>
      <c r="FJ885" t="s">
        <v>113</v>
      </c>
      <c r="FK885" s="9">
        <v>1160.921822</v>
      </c>
      <c r="FL885" t="s">
        <v>113</v>
      </c>
      <c r="FM885" t="s">
        <v>113</v>
      </c>
    </row>
    <row r="886" spans="116:169">
      <c r="DL886">
        <v>0</v>
      </c>
      <c r="DM886">
        <v>0.27911000000000002</v>
      </c>
      <c r="DN886">
        <v>1.7799999999999999E-3</v>
      </c>
      <c r="DO886">
        <v>1.6299999999999999E-3</v>
      </c>
      <c r="DP886">
        <v>1.3600000000000001E-3</v>
      </c>
      <c r="DQ886">
        <v>3.0000000000000001E-5</v>
      </c>
      <c r="DR886">
        <v>3.0000000000000001E-5</v>
      </c>
      <c r="DS886">
        <v>1.5100000000000001E-3</v>
      </c>
      <c r="DT886">
        <v>3.8999999999999998E-3</v>
      </c>
      <c r="DU886">
        <v>1.634E-2</v>
      </c>
      <c r="DV886">
        <v>0.47521999999999998</v>
      </c>
      <c r="DW886">
        <v>1.2191000000000001</v>
      </c>
      <c r="DX886">
        <v>0</v>
      </c>
      <c r="DY886">
        <v>1071.7462800000001</v>
      </c>
      <c r="DZ886">
        <v>7.1225300000000002</v>
      </c>
      <c r="EA886">
        <v>6.7459800000000003</v>
      </c>
      <c r="EB886">
        <v>5.8273799999999998</v>
      </c>
      <c r="EC886">
        <v>0.12198000000000001</v>
      </c>
      <c r="ED886">
        <v>0.12733</v>
      </c>
      <c r="EE886">
        <v>6.71258</v>
      </c>
      <c r="EF886">
        <v>15.625959999999999</v>
      </c>
      <c r="EG886">
        <v>194.93932000000001</v>
      </c>
      <c r="EH886">
        <v>5280.0846600000004</v>
      </c>
      <c r="EI886">
        <v>13518.194649999999</v>
      </c>
      <c r="EJ886">
        <v>0</v>
      </c>
      <c r="EK886">
        <v>46.815776110000002</v>
      </c>
      <c r="EL886">
        <v>4.0293948000000003E-2</v>
      </c>
      <c r="EM886">
        <v>2.4309879E-2</v>
      </c>
      <c r="EN886">
        <v>1.1425261000000001E-2</v>
      </c>
      <c r="EO886">
        <v>0</v>
      </c>
      <c r="EP886">
        <v>0</v>
      </c>
      <c r="EQ886">
        <v>0</v>
      </c>
      <c r="ER886">
        <v>0</v>
      </c>
      <c r="ES886">
        <v>0</v>
      </c>
      <c r="ET886">
        <v>0</v>
      </c>
      <c r="EU886">
        <v>0</v>
      </c>
      <c r="EV886">
        <v>0</v>
      </c>
      <c r="EW886">
        <v>14.542629829999999</v>
      </c>
      <c r="EX886">
        <v>1.3448514999999999E-2</v>
      </c>
      <c r="EY886">
        <v>8.4302800000000001E-3</v>
      </c>
      <c r="EZ886">
        <v>4.1383139999999997E-3</v>
      </c>
      <c r="FA886">
        <v>0</v>
      </c>
      <c r="FB886">
        <v>0</v>
      </c>
      <c r="FC886">
        <v>0</v>
      </c>
      <c r="FD886">
        <v>0</v>
      </c>
      <c r="FE886">
        <v>0</v>
      </c>
      <c r="FF886">
        <v>0</v>
      </c>
      <c r="FG886">
        <v>0</v>
      </c>
      <c r="FH886">
        <v>0.28389799999999998</v>
      </c>
      <c r="FI886" t="s">
        <v>113</v>
      </c>
      <c r="FJ886" t="s">
        <v>113</v>
      </c>
      <c r="FK886" s="9">
        <v>1091.5641430000001</v>
      </c>
      <c r="FL886" t="s">
        <v>113</v>
      </c>
      <c r="FM886" t="s">
        <v>113</v>
      </c>
    </row>
    <row r="887" spans="116:169">
      <c r="DL887">
        <v>0</v>
      </c>
      <c r="DM887">
        <v>0.27378000000000002</v>
      </c>
      <c r="DN887">
        <v>1.7899999999999999E-3</v>
      </c>
      <c r="DO887">
        <v>1.6299999999999999E-3</v>
      </c>
      <c r="DP887">
        <v>1.4300000000000001E-3</v>
      </c>
      <c r="DQ887">
        <v>3.0000000000000001E-5</v>
      </c>
      <c r="DR887">
        <v>3.0000000000000001E-5</v>
      </c>
      <c r="DS887">
        <v>1.3799999999999999E-3</v>
      </c>
      <c r="DT887">
        <v>3.8300000000000001E-3</v>
      </c>
      <c r="DU887">
        <v>1.6369999999999999E-2</v>
      </c>
      <c r="DV887">
        <v>0.47672999999999999</v>
      </c>
      <c r="DW887">
        <v>1.2230000000000001</v>
      </c>
      <c r="DX887">
        <v>0</v>
      </c>
      <c r="DY887">
        <v>1004.87359</v>
      </c>
      <c r="DZ887">
        <v>6.8851800000000001</v>
      </c>
      <c r="EA887">
        <v>6.4969599999999996</v>
      </c>
      <c r="EB887">
        <v>5.8888800000000003</v>
      </c>
      <c r="EC887">
        <v>0.11612</v>
      </c>
      <c r="ED887">
        <v>0.11942999999999999</v>
      </c>
      <c r="EE887">
        <v>5.8875099999999998</v>
      </c>
      <c r="EF887">
        <v>14.698499999999999</v>
      </c>
      <c r="EG887">
        <v>195.06665000000001</v>
      </c>
      <c r="EH887">
        <v>5286.7972399999999</v>
      </c>
      <c r="EI887">
        <v>13533.820599999999</v>
      </c>
      <c r="EJ887">
        <v>0</v>
      </c>
      <c r="EK887">
        <v>46.520995810000002</v>
      </c>
      <c r="EL887">
        <v>4.1098865999999998E-2</v>
      </c>
      <c r="EM887">
        <v>2.5445181000000001E-2</v>
      </c>
      <c r="EN887">
        <v>1.0417986000000001E-2</v>
      </c>
      <c r="EO887">
        <v>0</v>
      </c>
      <c r="EP887">
        <v>0</v>
      </c>
      <c r="EQ887">
        <v>0</v>
      </c>
      <c r="ER887">
        <v>0</v>
      </c>
      <c r="ES887">
        <v>0</v>
      </c>
      <c r="ET887">
        <v>0</v>
      </c>
      <c r="EU887">
        <v>0</v>
      </c>
      <c r="EV887">
        <v>0</v>
      </c>
      <c r="EW887">
        <v>13.67088408</v>
      </c>
      <c r="EX887">
        <v>1.3012871000000001E-2</v>
      </c>
      <c r="EY887">
        <v>8.3802709999999999E-3</v>
      </c>
      <c r="EZ887">
        <v>3.591866E-3</v>
      </c>
      <c r="FA887">
        <v>0</v>
      </c>
      <c r="FB887">
        <v>0</v>
      </c>
      <c r="FC887">
        <v>0</v>
      </c>
      <c r="FD887">
        <v>0</v>
      </c>
      <c r="FE887">
        <v>0</v>
      </c>
      <c r="FF887">
        <v>0</v>
      </c>
      <c r="FG887">
        <v>0</v>
      </c>
      <c r="FH887">
        <v>0.27866000000000002</v>
      </c>
      <c r="FI887" t="s">
        <v>113</v>
      </c>
      <c r="FJ887" t="s">
        <v>113</v>
      </c>
      <c r="FK887" s="9">
        <v>1024.2607410000001</v>
      </c>
      <c r="FL887" t="s">
        <v>113</v>
      </c>
      <c r="FM887" t="s">
        <v>113</v>
      </c>
    </row>
    <row r="888" spans="116:169">
      <c r="DL888">
        <v>0</v>
      </c>
      <c r="DM888">
        <v>0.26857999999999999</v>
      </c>
      <c r="DN888">
        <v>1.75E-3</v>
      </c>
      <c r="DO888">
        <v>1.64E-3</v>
      </c>
      <c r="DP888">
        <v>1.4300000000000001E-3</v>
      </c>
      <c r="DQ888">
        <v>3.0000000000000001E-5</v>
      </c>
      <c r="DR888">
        <v>3.0000000000000001E-5</v>
      </c>
      <c r="DS888">
        <v>1.4400000000000001E-3</v>
      </c>
      <c r="DT888">
        <v>3.7599999999999999E-3</v>
      </c>
      <c r="DU888">
        <v>1.6400000000000001E-2</v>
      </c>
      <c r="DV888">
        <v>0.47810999999999998</v>
      </c>
      <c r="DW888">
        <v>1.2268300000000001</v>
      </c>
      <c r="DX888">
        <v>0</v>
      </c>
      <c r="DY888">
        <v>939.64337999999998</v>
      </c>
      <c r="DZ888">
        <v>6.4277100000000003</v>
      </c>
      <c r="EA888">
        <v>6.25502</v>
      </c>
      <c r="EB888">
        <v>5.6800699999999997</v>
      </c>
      <c r="EC888">
        <v>0.11272</v>
      </c>
      <c r="ED888">
        <v>0.1134</v>
      </c>
      <c r="EE888">
        <v>5.9152199999999997</v>
      </c>
      <c r="EF888">
        <v>13.8028</v>
      </c>
      <c r="EG888">
        <v>195.18608</v>
      </c>
      <c r="EH888">
        <v>5292.6847500000003</v>
      </c>
      <c r="EI888">
        <v>13548.5191</v>
      </c>
      <c r="EJ888">
        <v>0</v>
      </c>
      <c r="EK888">
        <v>46.231309119999999</v>
      </c>
      <c r="EL888">
        <v>4.2017355999999999E-2</v>
      </c>
      <c r="EM888">
        <v>2.6024595000000001E-2</v>
      </c>
      <c r="EN888">
        <v>1.1079884999999999E-2</v>
      </c>
      <c r="EO888">
        <v>0</v>
      </c>
      <c r="EP888">
        <v>0</v>
      </c>
      <c r="EQ888">
        <v>0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12.82036014</v>
      </c>
      <c r="EX888">
        <v>1.2595856000000001E-2</v>
      </c>
      <c r="EY888">
        <v>8.1294599999999998E-3</v>
      </c>
      <c r="EZ888">
        <v>3.6294000000000001E-3</v>
      </c>
      <c r="FA888">
        <v>0</v>
      </c>
      <c r="FB888">
        <v>0</v>
      </c>
      <c r="FC888">
        <v>0</v>
      </c>
      <c r="FD888">
        <v>0</v>
      </c>
      <c r="FE888">
        <v>0</v>
      </c>
      <c r="FF888">
        <v>0</v>
      </c>
      <c r="FG888">
        <v>0</v>
      </c>
      <c r="FH888">
        <v>0.273428</v>
      </c>
      <c r="FI888" t="s">
        <v>113</v>
      </c>
      <c r="FJ888" t="s">
        <v>113</v>
      </c>
      <c r="FK888">
        <v>958.11889499999995</v>
      </c>
      <c r="FL888" t="s">
        <v>113</v>
      </c>
      <c r="FM888" t="s">
        <v>113</v>
      </c>
    </row>
    <row r="889" spans="116:169">
      <c r="DL889">
        <v>0</v>
      </c>
      <c r="DM889">
        <v>0.26328000000000001</v>
      </c>
      <c r="DN889">
        <v>1.91E-3</v>
      </c>
      <c r="DO889">
        <v>1.6100000000000001E-3</v>
      </c>
      <c r="DP889">
        <v>1.4400000000000001E-3</v>
      </c>
      <c r="DQ889">
        <v>3.0000000000000001E-5</v>
      </c>
      <c r="DR889">
        <v>3.0000000000000001E-5</v>
      </c>
      <c r="DS889">
        <v>1.4499999999999999E-3</v>
      </c>
      <c r="DT889">
        <v>3.6800000000000001E-3</v>
      </c>
      <c r="DU889">
        <v>1.643E-2</v>
      </c>
      <c r="DV889">
        <v>0.47954999999999998</v>
      </c>
      <c r="DW889">
        <v>1.2305900000000001</v>
      </c>
      <c r="DX889">
        <v>0</v>
      </c>
      <c r="DY889">
        <v>875.31602999999996</v>
      </c>
      <c r="DZ889">
        <v>6.6750999999999996</v>
      </c>
      <c r="EA889">
        <v>5.8544200000000002</v>
      </c>
      <c r="EB889">
        <v>5.4589999999999996</v>
      </c>
      <c r="EC889">
        <v>0.10692</v>
      </c>
      <c r="ED889">
        <v>0.1065</v>
      </c>
      <c r="EE889">
        <v>5.7251000000000003</v>
      </c>
      <c r="EF889">
        <v>12.887029999999999</v>
      </c>
      <c r="EG889">
        <v>195.29947999999999</v>
      </c>
      <c r="EH889">
        <v>5298.5999700000002</v>
      </c>
      <c r="EI889">
        <v>13562.321910000001</v>
      </c>
      <c r="EJ889">
        <v>0</v>
      </c>
      <c r="EK889">
        <v>45.908904530000001</v>
      </c>
      <c r="EL889">
        <v>4.2116163999999998E-2</v>
      </c>
      <c r="EM889">
        <v>2.6495661E-2</v>
      </c>
      <c r="EN889">
        <v>1.1275607999999999E-2</v>
      </c>
      <c r="EO889">
        <v>0</v>
      </c>
      <c r="EP889">
        <v>0</v>
      </c>
      <c r="EQ889">
        <v>0</v>
      </c>
      <c r="ER889">
        <v>0</v>
      </c>
      <c r="ES889">
        <v>0</v>
      </c>
      <c r="ET889">
        <v>0</v>
      </c>
      <c r="EU889">
        <v>0</v>
      </c>
      <c r="EV889">
        <v>0</v>
      </c>
      <c r="EW889">
        <v>11.98059613</v>
      </c>
      <c r="EX889">
        <v>1.1929422E-2</v>
      </c>
      <c r="EY889">
        <v>7.8316949999999996E-3</v>
      </c>
      <c r="EZ889">
        <v>3.5019539999999998E-3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0</v>
      </c>
      <c r="FG889">
        <v>0</v>
      </c>
      <c r="FH889">
        <v>0.268262</v>
      </c>
      <c r="FI889" t="s">
        <v>113</v>
      </c>
      <c r="FJ889" t="s">
        <v>113</v>
      </c>
      <c r="FK889">
        <v>893.411474</v>
      </c>
      <c r="FL889" t="s">
        <v>113</v>
      </c>
      <c r="FM889" t="s">
        <v>113</v>
      </c>
    </row>
    <row r="890" spans="116:169">
      <c r="DL890">
        <v>0</v>
      </c>
      <c r="DM890">
        <v>0.25801000000000002</v>
      </c>
      <c r="DN890">
        <v>2E-3</v>
      </c>
      <c r="DO890">
        <v>1.7099999999999999E-3</v>
      </c>
      <c r="DP890">
        <v>1.41E-3</v>
      </c>
      <c r="DQ890">
        <v>3.0000000000000001E-5</v>
      </c>
      <c r="DR890">
        <v>3.0000000000000001E-5</v>
      </c>
      <c r="DS890">
        <v>1.4599999999999999E-3</v>
      </c>
      <c r="DT890">
        <v>3.6099999999999999E-3</v>
      </c>
      <c r="DU890">
        <v>1.6459999999999999E-2</v>
      </c>
      <c r="DV890">
        <v>0.48100999999999999</v>
      </c>
      <c r="DW890">
        <v>1.23427</v>
      </c>
      <c r="DX890">
        <v>0</v>
      </c>
      <c r="DY890">
        <v>812.32024000000001</v>
      </c>
      <c r="DZ890">
        <v>6.63544</v>
      </c>
      <c r="EA890">
        <v>5.9482699999999999</v>
      </c>
      <c r="EB890">
        <v>5.1315099999999996</v>
      </c>
      <c r="EC890">
        <v>0.10445</v>
      </c>
      <c r="ED890">
        <v>0.10070999999999999</v>
      </c>
      <c r="EE890">
        <v>5.5057600000000004</v>
      </c>
      <c r="EF890">
        <v>12.00398</v>
      </c>
      <c r="EG890">
        <v>195.40598</v>
      </c>
      <c r="EH890">
        <v>5304.3250600000001</v>
      </c>
      <c r="EI890">
        <v>13575.20894</v>
      </c>
      <c r="EJ890">
        <v>0</v>
      </c>
      <c r="EK890">
        <v>45.578693489999999</v>
      </c>
      <c r="EL890">
        <v>4.4549500999999998E-2</v>
      </c>
      <c r="EM890">
        <v>2.6399321999999999E-2</v>
      </c>
      <c r="EN890">
        <v>1.1459626000000001E-2</v>
      </c>
      <c r="EO890">
        <v>0</v>
      </c>
      <c r="EP890">
        <v>0</v>
      </c>
      <c r="EQ890">
        <v>0</v>
      </c>
      <c r="ER890">
        <v>0</v>
      </c>
      <c r="ES890">
        <v>0</v>
      </c>
      <c r="ET890">
        <v>0</v>
      </c>
      <c r="EU890">
        <v>0</v>
      </c>
      <c r="EV890">
        <v>0</v>
      </c>
      <c r="EW890">
        <v>11.15905021</v>
      </c>
      <c r="EX890">
        <v>1.1873409999999999E-2</v>
      </c>
      <c r="EY890">
        <v>7.3663019999999999E-3</v>
      </c>
      <c r="EZ890">
        <v>3.366913E-3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0</v>
      </c>
      <c r="FG890">
        <v>0</v>
      </c>
      <c r="FH890">
        <v>0.26316099999999998</v>
      </c>
      <c r="FI890" t="s">
        <v>113</v>
      </c>
      <c r="FJ890" t="s">
        <v>113</v>
      </c>
      <c r="FK890">
        <v>830.13991899999996</v>
      </c>
      <c r="FL890" t="s">
        <v>113</v>
      </c>
      <c r="FM890" t="s">
        <v>113</v>
      </c>
    </row>
    <row r="891" spans="116:169">
      <c r="DL891">
        <v>0</v>
      </c>
      <c r="DM891">
        <v>0.25319000000000003</v>
      </c>
      <c r="DN891">
        <v>1.67E-3</v>
      </c>
      <c r="DO891">
        <v>1.7799999999999999E-3</v>
      </c>
      <c r="DP891">
        <v>1.5E-3</v>
      </c>
      <c r="DQ891">
        <v>3.0000000000000001E-5</v>
      </c>
      <c r="DR891">
        <v>3.0000000000000001E-5</v>
      </c>
      <c r="DS891">
        <v>1.4300000000000001E-3</v>
      </c>
      <c r="DT891">
        <v>3.5400000000000002E-3</v>
      </c>
      <c r="DU891">
        <v>1.6490000000000001E-2</v>
      </c>
      <c r="DV891">
        <v>0.48247000000000001</v>
      </c>
      <c r="DW891">
        <v>1.2378800000000001</v>
      </c>
      <c r="DX891">
        <v>0</v>
      </c>
      <c r="DY891">
        <v>751.93802000000005</v>
      </c>
      <c r="DZ891">
        <v>5.2557200000000002</v>
      </c>
      <c r="EA891">
        <v>5.8742900000000002</v>
      </c>
      <c r="EB891">
        <v>5.1793699999999996</v>
      </c>
      <c r="EC891">
        <v>0.10224</v>
      </c>
      <c r="ED891">
        <v>9.4909999999999994E-2</v>
      </c>
      <c r="EE891">
        <v>5.1512700000000002</v>
      </c>
      <c r="EF891">
        <v>11.143409999999999</v>
      </c>
      <c r="EG891">
        <v>195.50668999999999</v>
      </c>
      <c r="EH891">
        <v>5309.8308299999999</v>
      </c>
      <c r="EI891">
        <v>13587.21292</v>
      </c>
      <c r="EJ891">
        <v>0</v>
      </c>
      <c r="EK891">
        <v>45.31405934</v>
      </c>
      <c r="EL891">
        <v>4.7076053E-2</v>
      </c>
      <c r="EM891">
        <v>2.8120632E-2</v>
      </c>
      <c r="EN891">
        <v>1.1424461E-2</v>
      </c>
      <c r="EO891">
        <v>0</v>
      </c>
      <c r="EP891">
        <v>0</v>
      </c>
      <c r="EQ891">
        <v>0</v>
      </c>
      <c r="ER891">
        <v>0</v>
      </c>
      <c r="ES891">
        <v>0</v>
      </c>
      <c r="ET891">
        <v>0</v>
      </c>
      <c r="EU891">
        <v>0</v>
      </c>
      <c r="EV891">
        <v>0</v>
      </c>
      <c r="EW891">
        <v>10.372573429999999</v>
      </c>
      <c r="EX891">
        <v>1.1780007E-2</v>
      </c>
      <c r="EY891">
        <v>7.383667E-3</v>
      </c>
      <c r="EZ891">
        <v>3.1674310000000001E-3</v>
      </c>
      <c r="FA891">
        <v>0</v>
      </c>
      <c r="FB891">
        <v>0</v>
      </c>
      <c r="FC891">
        <v>0</v>
      </c>
      <c r="FD891">
        <v>0</v>
      </c>
      <c r="FE891">
        <v>0</v>
      </c>
      <c r="FF891">
        <v>0</v>
      </c>
      <c r="FG891">
        <v>0</v>
      </c>
      <c r="FH891">
        <v>0.25816299999999998</v>
      </c>
      <c r="FI891" t="s">
        <v>113</v>
      </c>
      <c r="FJ891" t="s">
        <v>113</v>
      </c>
      <c r="FK891">
        <v>768.34964600000001</v>
      </c>
      <c r="FL891" t="s">
        <v>113</v>
      </c>
      <c r="FM891" t="s">
        <v>113</v>
      </c>
    </row>
    <row r="892" spans="116:169">
      <c r="DL892">
        <v>0</v>
      </c>
      <c r="DM892">
        <v>0.24812000000000001</v>
      </c>
      <c r="DN892">
        <v>1.91E-3</v>
      </c>
      <c r="DO892">
        <v>1.5499999999999999E-3</v>
      </c>
      <c r="DP892">
        <v>1.5399999999999999E-3</v>
      </c>
      <c r="DQ892">
        <v>3.0000000000000001E-5</v>
      </c>
      <c r="DR892">
        <v>3.0000000000000001E-5</v>
      </c>
      <c r="DS892">
        <v>1.5200000000000001E-3</v>
      </c>
      <c r="DT892">
        <v>3.47E-3</v>
      </c>
      <c r="DU892">
        <v>1.652E-2</v>
      </c>
      <c r="DV892">
        <v>0.4839</v>
      </c>
      <c r="DW892">
        <v>1.24142</v>
      </c>
      <c r="DX892">
        <v>0</v>
      </c>
      <c r="DY892">
        <v>692.02898000000005</v>
      </c>
      <c r="DZ892">
        <v>5.6601400000000002</v>
      </c>
      <c r="EA892">
        <v>4.8301400000000001</v>
      </c>
      <c r="EB892">
        <v>5.0781599999999996</v>
      </c>
      <c r="EC892">
        <v>9.3039999999999998E-2</v>
      </c>
      <c r="ED892">
        <v>8.7569999999999995E-2</v>
      </c>
      <c r="EE892">
        <v>5.2091799999999999</v>
      </c>
      <c r="EF892">
        <v>10.297470000000001</v>
      </c>
      <c r="EG892">
        <v>195.60158999999999</v>
      </c>
      <c r="EH892">
        <v>5314.9821000000002</v>
      </c>
      <c r="EI892">
        <v>13598.356330000001</v>
      </c>
      <c r="EJ892">
        <v>0</v>
      </c>
      <c r="EK892">
        <v>44.979099069999997</v>
      </c>
      <c r="EL892">
        <v>4.3940259000000002E-2</v>
      </c>
      <c r="EM892">
        <v>2.9678400000000001E-2</v>
      </c>
      <c r="EN892">
        <v>1.2253136E-2</v>
      </c>
      <c r="EO892">
        <v>0</v>
      </c>
      <c r="EP892">
        <v>0</v>
      </c>
      <c r="EQ892">
        <v>0</v>
      </c>
      <c r="ER892">
        <v>0</v>
      </c>
      <c r="ES892">
        <v>0</v>
      </c>
      <c r="ET892">
        <v>0</v>
      </c>
      <c r="EU892">
        <v>0</v>
      </c>
      <c r="EV892">
        <v>0</v>
      </c>
      <c r="EW892">
        <v>9.5885402689999992</v>
      </c>
      <c r="EX892">
        <v>1.0322767E-2</v>
      </c>
      <c r="EY892">
        <v>7.3135810000000004E-3</v>
      </c>
      <c r="EZ892">
        <v>3.1969059999999998E-3</v>
      </c>
      <c r="FA892">
        <v>0</v>
      </c>
      <c r="FB892">
        <v>0</v>
      </c>
      <c r="FC892">
        <v>0</v>
      </c>
      <c r="FD892">
        <v>0</v>
      </c>
      <c r="FE892">
        <v>0</v>
      </c>
      <c r="FF892">
        <v>0</v>
      </c>
      <c r="FG892">
        <v>0</v>
      </c>
      <c r="FH892">
        <v>0.25314900000000001</v>
      </c>
      <c r="FI892" t="s">
        <v>113</v>
      </c>
      <c r="FJ892" t="s">
        <v>113</v>
      </c>
      <c r="FK892">
        <v>707.69045700000004</v>
      </c>
      <c r="FL892" t="s">
        <v>113</v>
      </c>
      <c r="FM892" t="s">
        <v>113</v>
      </c>
    </row>
    <row r="893" spans="116:169">
      <c r="DL893">
        <v>0</v>
      </c>
      <c r="DM893">
        <v>0.24368999999999999</v>
      </c>
      <c r="DN893">
        <v>1.4E-3</v>
      </c>
      <c r="DO893">
        <v>1.6999999999999999E-3</v>
      </c>
      <c r="DP893">
        <v>1.3699999999999999E-3</v>
      </c>
      <c r="DQ893">
        <v>3.0000000000000001E-5</v>
      </c>
      <c r="DR893">
        <v>3.0000000000000001E-5</v>
      </c>
      <c r="DS893">
        <v>1.5299999999999999E-3</v>
      </c>
      <c r="DT893">
        <v>3.4099999999999998E-3</v>
      </c>
      <c r="DU893">
        <v>1.6549999999999999E-2</v>
      </c>
      <c r="DV893">
        <v>0.48542000000000002</v>
      </c>
      <c r="DW893">
        <v>1.24488</v>
      </c>
      <c r="DX893">
        <v>0</v>
      </c>
      <c r="DY893">
        <v>635.02425000000005</v>
      </c>
      <c r="DZ893">
        <v>3.89588</v>
      </c>
      <c r="EA893">
        <v>4.9949199999999996</v>
      </c>
      <c r="EB893">
        <v>4.2570600000000001</v>
      </c>
      <c r="EC893">
        <v>8.9050000000000004E-2</v>
      </c>
      <c r="ED893">
        <v>8.2199999999999995E-2</v>
      </c>
      <c r="EE893">
        <v>5.0025899999999996</v>
      </c>
      <c r="EF893">
        <v>9.5077200000000008</v>
      </c>
      <c r="EG893">
        <v>195.68915999999999</v>
      </c>
      <c r="EH893">
        <v>5320.19128</v>
      </c>
      <c r="EI893">
        <v>13608.6538</v>
      </c>
      <c r="EJ893">
        <v>0</v>
      </c>
      <c r="EK893">
        <v>44.750822190000001</v>
      </c>
      <c r="EL893">
        <v>4.6213864E-2</v>
      </c>
      <c r="EM893">
        <v>2.6950663999999999E-2</v>
      </c>
      <c r="EN893">
        <v>1.2804985E-2</v>
      </c>
      <c r="EO893">
        <v>0</v>
      </c>
      <c r="EP893">
        <v>0</v>
      </c>
      <c r="EQ893">
        <v>0</v>
      </c>
      <c r="ER893">
        <v>0</v>
      </c>
      <c r="ES893">
        <v>0</v>
      </c>
      <c r="ET893">
        <v>0</v>
      </c>
      <c r="EU893">
        <v>0</v>
      </c>
      <c r="EV893">
        <v>0</v>
      </c>
      <c r="EW893">
        <v>8.8451333489999993</v>
      </c>
      <c r="EX893">
        <v>1.0101499E-2</v>
      </c>
      <c r="EY893">
        <v>6.2171739999999998E-3</v>
      </c>
      <c r="EZ893">
        <v>3.1342700000000002E-3</v>
      </c>
      <c r="FA893">
        <v>0</v>
      </c>
      <c r="FB893">
        <v>0</v>
      </c>
      <c r="FC893">
        <v>0</v>
      </c>
      <c r="FD893">
        <v>0</v>
      </c>
      <c r="FE893">
        <v>0</v>
      </c>
      <c r="FF893">
        <v>0</v>
      </c>
      <c r="FG893">
        <v>0</v>
      </c>
      <c r="FH893">
        <v>0.24818000000000001</v>
      </c>
      <c r="FI893" t="s">
        <v>113</v>
      </c>
      <c r="FJ893" t="s">
        <v>113</v>
      </c>
      <c r="FK893">
        <v>648.26115600000003</v>
      </c>
      <c r="FL893" t="s">
        <v>113</v>
      </c>
      <c r="FM893" t="s">
        <v>113</v>
      </c>
    </row>
    <row r="894" spans="116:169">
      <c r="DL894">
        <v>0</v>
      </c>
      <c r="DM894">
        <v>0.2392</v>
      </c>
      <c r="DN894">
        <v>1.4E-3</v>
      </c>
      <c r="DO894">
        <v>1.34E-3</v>
      </c>
      <c r="DP894">
        <v>1.4599999999999999E-3</v>
      </c>
      <c r="DQ894">
        <v>3.0000000000000001E-5</v>
      </c>
      <c r="DR894">
        <v>3.0000000000000001E-5</v>
      </c>
      <c r="DS894">
        <v>1.3799999999999999E-3</v>
      </c>
      <c r="DT894">
        <v>3.3500000000000001E-3</v>
      </c>
      <c r="DU894">
        <v>1.6580000000000001E-2</v>
      </c>
      <c r="DV894">
        <v>0.48694999999999999</v>
      </c>
      <c r="DW894">
        <v>1.2482899999999999</v>
      </c>
      <c r="DX894">
        <v>0</v>
      </c>
      <c r="DY894">
        <v>578.95690999999999</v>
      </c>
      <c r="DZ894">
        <v>3.6384699999999999</v>
      </c>
      <c r="EA894">
        <v>3.6888399999999999</v>
      </c>
      <c r="EB894">
        <v>4.2946999999999997</v>
      </c>
      <c r="EC894">
        <v>7.5090000000000004E-2</v>
      </c>
      <c r="ED894">
        <v>7.2929999999999995E-2</v>
      </c>
      <c r="EE894">
        <v>4.24533</v>
      </c>
      <c r="EF894">
        <v>8.7219200000000008</v>
      </c>
      <c r="EG894">
        <v>195.77135999999999</v>
      </c>
      <c r="EH894">
        <v>5325.1938700000001</v>
      </c>
      <c r="EI894">
        <v>13618.16152</v>
      </c>
      <c r="EJ894">
        <v>0</v>
      </c>
      <c r="EK894">
        <v>44.486479000000003</v>
      </c>
      <c r="EL894">
        <v>4.0103979999999997E-2</v>
      </c>
      <c r="EM894">
        <v>2.8861962000000001E-2</v>
      </c>
      <c r="EN894">
        <v>1.1508971E-2</v>
      </c>
      <c r="EO894">
        <v>0</v>
      </c>
      <c r="EP894">
        <v>0</v>
      </c>
      <c r="EQ894">
        <v>0</v>
      </c>
      <c r="ER894">
        <v>0</v>
      </c>
      <c r="ES894">
        <v>0</v>
      </c>
      <c r="ET894">
        <v>0</v>
      </c>
      <c r="EU894">
        <v>0</v>
      </c>
      <c r="EV894">
        <v>0</v>
      </c>
      <c r="EW894">
        <v>8.1109452449999999</v>
      </c>
      <c r="EX894">
        <v>8.1783310000000005E-3</v>
      </c>
      <c r="EY894">
        <v>6.1966920000000002E-3</v>
      </c>
      <c r="EZ894">
        <v>2.6337180000000002E-3</v>
      </c>
      <c r="FA894">
        <v>0</v>
      </c>
      <c r="FB894">
        <v>0</v>
      </c>
      <c r="FC894">
        <v>0</v>
      </c>
      <c r="FD894">
        <v>0</v>
      </c>
      <c r="FE894">
        <v>0</v>
      </c>
      <c r="FF894">
        <v>0</v>
      </c>
      <c r="FG894">
        <v>0</v>
      </c>
      <c r="FH894">
        <v>0.24342900000000001</v>
      </c>
      <c r="FI894" t="s">
        <v>113</v>
      </c>
      <c r="FJ894" t="s">
        <v>113</v>
      </c>
      <c r="FK894">
        <v>590.65402200000005</v>
      </c>
      <c r="FL894" t="s">
        <v>113</v>
      </c>
      <c r="FM894" t="s">
        <v>113</v>
      </c>
    </row>
    <row r="895" spans="116:169">
      <c r="DL895">
        <v>0</v>
      </c>
      <c r="DM895">
        <v>0.23463000000000001</v>
      </c>
      <c r="DN895">
        <v>1.5E-3</v>
      </c>
      <c r="DO895">
        <v>1.31E-3</v>
      </c>
      <c r="DP895">
        <v>1.1900000000000001E-3</v>
      </c>
      <c r="DQ895">
        <v>2.0000000000000002E-5</v>
      </c>
      <c r="DR895">
        <v>3.0000000000000001E-5</v>
      </c>
      <c r="DS895">
        <v>1.4599999999999999E-3</v>
      </c>
      <c r="DT895">
        <v>3.29E-3</v>
      </c>
      <c r="DU895">
        <v>1.66E-2</v>
      </c>
      <c r="DV895">
        <v>0.48832999999999999</v>
      </c>
      <c r="DW895">
        <v>1.2516400000000001</v>
      </c>
      <c r="DX895">
        <v>0</v>
      </c>
      <c r="DY895">
        <v>523.79935</v>
      </c>
      <c r="DZ895">
        <v>3.6391900000000001</v>
      </c>
      <c r="EA895">
        <v>3.3628999999999998</v>
      </c>
      <c r="EB895">
        <v>3.2578900000000002</v>
      </c>
      <c r="EC895">
        <v>6.6629999999999995E-2</v>
      </c>
      <c r="ED895">
        <v>6.6669999999999993E-2</v>
      </c>
      <c r="EE895">
        <v>4.2301599999999997</v>
      </c>
      <c r="EF895">
        <v>7.9621300000000002</v>
      </c>
      <c r="EG895">
        <v>195.84429</v>
      </c>
      <c r="EH895">
        <v>5329.4392099999995</v>
      </c>
      <c r="EI895">
        <v>13626.88344</v>
      </c>
      <c r="EJ895">
        <v>0</v>
      </c>
      <c r="EK895">
        <v>44.1943895</v>
      </c>
      <c r="EL895">
        <v>3.7916578999999999E-2</v>
      </c>
      <c r="EM895">
        <v>2.4339491000000001E-2</v>
      </c>
      <c r="EN895">
        <v>1.2459726000000001E-2</v>
      </c>
      <c r="EO895">
        <v>0</v>
      </c>
      <c r="EP895">
        <v>0</v>
      </c>
      <c r="EQ895">
        <v>0</v>
      </c>
      <c r="ER895">
        <v>0</v>
      </c>
      <c r="ES895">
        <v>0</v>
      </c>
      <c r="ET895">
        <v>0</v>
      </c>
      <c r="EU895">
        <v>0</v>
      </c>
      <c r="EV895">
        <v>0</v>
      </c>
      <c r="EW895">
        <v>7.3888283130000003</v>
      </c>
      <c r="EX895">
        <v>7.1393610000000003E-3</v>
      </c>
      <c r="EY895">
        <v>4.8559409999999999E-3</v>
      </c>
      <c r="EZ895">
        <v>2.6553560000000002E-3</v>
      </c>
      <c r="FA895">
        <v>0</v>
      </c>
      <c r="FB895">
        <v>0</v>
      </c>
      <c r="FC895">
        <v>0</v>
      </c>
      <c r="FD895">
        <v>0</v>
      </c>
      <c r="FE895">
        <v>0</v>
      </c>
      <c r="FF895">
        <v>0</v>
      </c>
      <c r="FG895">
        <v>0</v>
      </c>
      <c r="FH895">
        <v>0.23865800000000001</v>
      </c>
      <c r="FI895" t="s">
        <v>113</v>
      </c>
      <c r="FJ895" t="s">
        <v>113</v>
      </c>
      <c r="FK895">
        <v>534.12595399999998</v>
      </c>
      <c r="FL895" t="s">
        <v>113</v>
      </c>
      <c r="FM895" t="s">
        <v>113</v>
      </c>
    </row>
    <row r="896" spans="116:169">
      <c r="DL896">
        <v>0</v>
      </c>
      <c r="DM896">
        <v>0.23039000000000001</v>
      </c>
      <c r="DN896">
        <v>1.2800000000000001E-3</v>
      </c>
      <c r="DO896">
        <v>1.3699999999999999E-3</v>
      </c>
      <c r="DP896">
        <v>1.15E-3</v>
      </c>
      <c r="DQ896">
        <v>2.0000000000000002E-5</v>
      </c>
      <c r="DR896">
        <v>3.0000000000000001E-5</v>
      </c>
      <c r="DS896">
        <v>1.1900000000000001E-3</v>
      </c>
      <c r="DT896">
        <v>3.2200000000000002E-3</v>
      </c>
      <c r="DU896">
        <v>1.6629999999999999E-2</v>
      </c>
      <c r="DV896">
        <v>0.48979</v>
      </c>
      <c r="DW896">
        <v>1.25492</v>
      </c>
      <c r="DX896">
        <v>0</v>
      </c>
      <c r="DY896">
        <v>470.45341999999999</v>
      </c>
      <c r="DZ896">
        <v>2.85697</v>
      </c>
      <c r="EA896">
        <v>3.2872699999999999</v>
      </c>
      <c r="EB896">
        <v>2.948</v>
      </c>
      <c r="EC896">
        <v>5.9749999999999998E-2</v>
      </c>
      <c r="ED896">
        <v>5.9619999999999999E-2</v>
      </c>
      <c r="EE896">
        <v>3.2348400000000002</v>
      </c>
      <c r="EF896">
        <v>7.1959</v>
      </c>
      <c r="EG896">
        <v>195.91095999999999</v>
      </c>
      <c r="EH896">
        <v>5333.6693699999996</v>
      </c>
      <c r="EI896">
        <v>13634.845569999999</v>
      </c>
      <c r="EJ896">
        <v>0</v>
      </c>
      <c r="EK896">
        <v>43.957937899999997</v>
      </c>
      <c r="EL896">
        <v>3.8727093999999997E-2</v>
      </c>
      <c r="EM896">
        <v>2.3292261000000002E-2</v>
      </c>
      <c r="EN896">
        <v>1.023485E-2</v>
      </c>
      <c r="EO896">
        <v>0</v>
      </c>
      <c r="EP896">
        <v>0</v>
      </c>
      <c r="EQ896">
        <v>0</v>
      </c>
      <c r="ER896">
        <v>0</v>
      </c>
      <c r="ES896">
        <v>0</v>
      </c>
      <c r="ET896">
        <v>0</v>
      </c>
      <c r="EU896">
        <v>0</v>
      </c>
      <c r="EV896">
        <v>0</v>
      </c>
      <c r="EW896">
        <v>6.6926976729999996</v>
      </c>
      <c r="EX896">
        <v>6.6822690000000002E-3</v>
      </c>
      <c r="EY896">
        <v>4.2847980000000003E-3</v>
      </c>
      <c r="EZ896">
        <v>2.0223149999999998E-3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0</v>
      </c>
      <c r="FG896">
        <v>0</v>
      </c>
      <c r="FH896">
        <v>0.23421900000000001</v>
      </c>
      <c r="FI896" t="s">
        <v>113</v>
      </c>
      <c r="FJ896" t="s">
        <v>113</v>
      </c>
      <c r="FK896">
        <v>479.60540200000003</v>
      </c>
      <c r="FL896" t="s">
        <v>113</v>
      </c>
      <c r="FM896" t="s">
        <v>113</v>
      </c>
    </row>
    <row r="897" spans="116:169">
      <c r="DL897">
        <v>0</v>
      </c>
      <c r="DM897">
        <v>0.22602</v>
      </c>
      <c r="DN897">
        <v>1.41E-3</v>
      </c>
      <c r="DO897">
        <v>1.2199999999999999E-3</v>
      </c>
      <c r="DP897">
        <v>1.1999999999999999E-3</v>
      </c>
      <c r="DQ897">
        <v>2.0000000000000002E-5</v>
      </c>
      <c r="DR897">
        <v>2.0000000000000002E-5</v>
      </c>
      <c r="DS897">
        <v>1.17E-3</v>
      </c>
      <c r="DT897">
        <v>3.16E-3</v>
      </c>
      <c r="DU897">
        <v>1.6660000000000001E-2</v>
      </c>
      <c r="DV897">
        <v>0.49098000000000003</v>
      </c>
      <c r="DW897">
        <v>1.2581500000000001</v>
      </c>
      <c r="DX897">
        <v>0</v>
      </c>
      <c r="DY897">
        <v>417.95148</v>
      </c>
      <c r="DZ897">
        <v>2.8753199999999999</v>
      </c>
      <c r="EA897">
        <v>2.67442</v>
      </c>
      <c r="EB897">
        <v>2.8462000000000001</v>
      </c>
      <c r="EC897">
        <v>5.262E-2</v>
      </c>
      <c r="ED897">
        <v>5.3129999999999997E-2</v>
      </c>
      <c r="EE897">
        <v>2.94869</v>
      </c>
      <c r="EF897">
        <v>6.4524999999999997</v>
      </c>
      <c r="EG897">
        <v>195.97057000000001</v>
      </c>
      <c r="EH897">
        <v>5336.9042099999997</v>
      </c>
      <c r="EI897">
        <v>13642.04147</v>
      </c>
      <c r="EJ897">
        <v>0</v>
      </c>
      <c r="EK897">
        <v>43.680361449999999</v>
      </c>
      <c r="EL897">
        <v>3.6162311000000003E-2</v>
      </c>
      <c r="EM897">
        <v>2.4462312999999999E-2</v>
      </c>
      <c r="EN897">
        <v>1.0059169E-2</v>
      </c>
      <c r="EO897">
        <v>0</v>
      </c>
      <c r="EP897">
        <v>0</v>
      </c>
      <c r="EQ897">
        <v>0</v>
      </c>
      <c r="ER897">
        <v>0</v>
      </c>
      <c r="ES897">
        <v>0</v>
      </c>
      <c r="ET897">
        <v>0</v>
      </c>
      <c r="EU897">
        <v>0</v>
      </c>
      <c r="EV897">
        <v>0</v>
      </c>
      <c r="EW897">
        <v>6.0063178199999996</v>
      </c>
      <c r="EX897">
        <v>5.7128259999999998E-3</v>
      </c>
      <c r="EY897">
        <v>4.1267689999999997E-3</v>
      </c>
      <c r="EZ897">
        <v>1.8334410000000001E-3</v>
      </c>
      <c r="FA897">
        <v>0</v>
      </c>
      <c r="FB897">
        <v>0</v>
      </c>
      <c r="FC897">
        <v>0</v>
      </c>
      <c r="FD897">
        <v>0</v>
      </c>
      <c r="FE897">
        <v>0</v>
      </c>
      <c r="FF897">
        <v>0</v>
      </c>
      <c r="FG897">
        <v>0</v>
      </c>
      <c r="FH897">
        <v>0.22986799999999999</v>
      </c>
      <c r="FI897" t="s">
        <v>113</v>
      </c>
      <c r="FJ897" t="s">
        <v>113</v>
      </c>
      <c r="FK897">
        <v>426.40003300000001</v>
      </c>
      <c r="FL897" t="s">
        <v>113</v>
      </c>
      <c r="FM897" t="s">
        <v>113</v>
      </c>
    </row>
    <row r="898" spans="116:169">
      <c r="DL898">
        <v>0</v>
      </c>
      <c r="DM898">
        <v>0.22173999999999999</v>
      </c>
      <c r="DN898">
        <v>1.41E-3</v>
      </c>
      <c r="DO898">
        <v>1.2899999999999999E-3</v>
      </c>
      <c r="DP898">
        <v>1.08E-3</v>
      </c>
      <c r="DQ898">
        <v>2.0000000000000002E-5</v>
      </c>
      <c r="DR898">
        <v>2.0000000000000002E-5</v>
      </c>
      <c r="DS898">
        <v>1.1999999999999999E-3</v>
      </c>
      <c r="DT898">
        <v>3.0999999999999999E-3</v>
      </c>
      <c r="DU898">
        <v>1.668E-2</v>
      </c>
      <c r="DV898">
        <v>0.49214999999999998</v>
      </c>
      <c r="DW898">
        <v>1.2613000000000001</v>
      </c>
      <c r="DX898">
        <v>0</v>
      </c>
      <c r="DY898">
        <v>366.70965000000001</v>
      </c>
      <c r="DZ898">
        <v>2.6095100000000002</v>
      </c>
      <c r="EA898">
        <v>2.5997300000000001</v>
      </c>
      <c r="EB898">
        <v>2.3536899999999998</v>
      </c>
      <c r="EC898">
        <v>4.8520000000000001E-2</v>
      </c>
      <c r="ED898">
        <v>4.8009999999999997E-2</v>
      </c>
      <c r="EE898">
        <v>2.8210000000000002</v>
      </c>
      <c r="EF898">
        <v>5.7304399999999998</v>
      </c>
      <c r="EG898">
        <v>196.02369999999999</v>
      </c>
      <c r="EH898">
        <v>5339.8528999999999</v>
      </c>
      <c r="EI898">
        <v>13648.49397</v>
      </c>
      <c r="EJ898">
        <v>0</v>
      </c>
      <c r="EK898">
        <v>43.408986169999999</v>
      </c>
      <c r="EL898">
        <v>3.7361751999999998E-2</v>
      </c>
      <c r="EM898">
        <v>2.2540846E-2</v>
      </c>
      <c r="EN898">
        <v>1.0593843E-2</v>
      </c>
      <c r="EO898">
        <v>0</v>
      </c>
      <c r="EP898">
        <v>0</v>
      </c>
      <c r="EQ898">
        <v>0</v>
      </c>
      <c r="ER898">
        <v>0</v>
      </c>
      <c r="ES898">
        <v>0</v>
      </c>
      <c r="ET898">
        <v>0</v>
      </c>
      <c r="EU898">
        <v>0</v>
      </c>
      <c r="EV898">
        <v>0</v>
      </c>
      <c r="EW898">
        <v>5.3371131839999997</v>
      </c>
      <c r="EX898">
        <v>5.3338719999999999E-3</v>
      </c>
      <c r="EY898">
        <v>3.469527E-3</v>
      </c>
      <c r="EZ898">
        <v>1.7706169999999999E-3</v>
      </c>
      <c r="FA898">
        <v>0</v>
      </c>
      <c r="FB898">
        <v>0</v>
      </c>
      <c r="FC898">
        <v>0</v>
      </c>
      <c r="FD898">
        <v>0</v>
      </c>
      <c r="FE898">
        <v>0</v>
      </c>
      <c r="FF898">
        <v>0</v>
      </c>
      <c r="FG898">
        <v>0</v>
      </c>
      <c r="FH898">
        <v>0.22554299999999999</v>
      </c>
      <c r="FI898" t="s">
        <v>113</v>
      </c>
      <c r="FJ898" t="s">
        <v>113</v>
      </c>
      <c r="FK898">
        <v>374.32109800000001</v>
      </c>
      <c r="FL898" t="s">
        <v>113</v>
      </c>
      <c r="FM898" t="s">
        <v>113</v>
      </c>
    </row>
    <row r="899" spans="116:169">
      <c r="DL899">
        <v>0</v>
      </c>
      <c r="DM899">
        <v>0.2175</v>
      </c>
      <c r="DN899">
        <v>1.4300000000000001E-3</v>
      </c>
      <c r="DO899">
        <v>1.2999999999999999E-3</v>
      </c>
      <c r="DP899">
        <v>1.1299999999999999E-3</v>
      </c>
      <c r="DQ899">
        <v>2.0000000000000002E-5</v>
      </c>
      <c r="DR899">
        <v>2.0000000000000002E-5</v>
      </c>
      <c r="DS899">
        <v>1.1000000000000001E-3</v>
      </c>
      <c r="DT899">
        <v>3.0400000000000002E-3</v>
      </c>
      <c r="DU899">
        <v>1.6709999999999999E-2</v>
      </c>
      <c r="DV899">
        <v>0.49335000000000001</v>
      </c>
      <c r="DW899">
        <v>1.2644</v>
      </c>
      <c r="DX899">
        <v>0</v>
      </c>
      <c r="DY899">
        <v>316.67011000000002</v>
      </c>
      <c r="DZ899">
        <v>2.3541599999999998</v>
      </c>
      <c r="EA899">
        <v>2.3578899999999998</v>
      </c>
      <c r="EB899">
        <v>2.25847</v>
      </c>
      <c r="EC899">
        <v>4.3659999999999997E-2</v>
      </c>
      <c r="ED899">
        <v>4.2200000000000001E-2</v>
      </c>
      <c r="EE899">
        <v>2.35616</v>
      </c>
      <c r="EF899">
        <v>5.0314300000000003</v>
      </c>
      <c r="EG899">
        <v>196.07171</v>
      </c>
      <c r="EH899">
        <v>5342.6738999999998</v>
      </c>
      <c r="EI899">
        <v>13654.224410000001</v>
      </c>
      <c r="EJ899">
        <v>0</v>
      </c>
      <c r="EK899">
        <v>43.13565706</v>
      </c>
      <c r="EL899">
        <v>3.8108097E-2</v>
      </c>
      <c r="EM899">
        <v>2.3593532E-2</v>
      </c>
      <c r="EN899">
        <v>9.6598680000000003E-3</v>
      </c>
      <c r="EO899">
        <v>0</v>
      </c>
      <c r="EP899">
        <v>0</v>
      </c>
      <c r="EQ899">
        <v>0</v>
      </c>
      <c r="ER899">
        <v>0</v>
      </c>
      <c r="ES899">
        <v>0</v>
      </c>
      <c r="ET899">
        <v>0</v>
      </c>
      <c r="EU899">
        <v>0</v>
      </c>
      <c r="EV899">
        <v>0</v>
      </c>
      <c r="EW899">
        <v>4.683697306</v>
      </c>
      <c r="EX899">
        <v>4.8808970000000004E-3</v>
      </c>
      <c r="EY899">
        <v>3.2790509999999998E-3</v>
      </c>
      <c r="EZ899">
        <v>1.4702389999999999E-3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0</v>
      </c>
      <c r="FH899">
        <v>0.22138099999999999</v>
      </c>
      <c r="FI899" t="s">
        <v>113</v>
      </c>
      <c r="FJ899" t="s">
        <v>113</v>
      </c>
      <c r="FK899">
        <v>323.68429300000003</v>
      </c>
      <c r="FL899" t="s">
        <v>113</v>
      </c>
      <c r="FM899" t="s">
        <v>113</v>
      </c>
    </row>
    <row r="900" spans="116:169">
      <c r="DL900">
        <v>0</v>
      </c>
      <c r="DM900">
        <v>0.21314</v>
      </c>
      <c r="DN900">
        <v>1.41E-3</v>
      </c>
      <c r="DO900">
        <v>1.5E-3</v>
      </c>
      <c r="DP900">
        <v>1.14E-3</v>
      </c>
      <c r="DQ900">
        <v>2.0000000000000002E-5</v>
      </c>
      <c r="DR900">
        <v>2.0000000000000002E-5</v>
      </c>
      <c r="DS900">
        <v>1.15E-3</v>
      </c>
      <c r="DT900">
        <v>2.99E-3</v>
      </c>
      <c r="DU900">
        <v>1.6729999999999998E-2</v>
      </c>
      <c r="DV900">
        <v>0.49445</v>
      </c>
      <c r="DW900">
        <v>1.2674399999999999</v>
      </c>
      <c r="DX900">
        <v>0</v>
      </c>
      <c r="DY900">
        <v>267.58692000000002</v>
      </c>
      <c r="DZ900">
        <v>2.05559</v>
      </c>
      <c r="EA900">
        <v>2.4463599999999999</v>
      </c>
      <c r="EB900">
        <v>2.06189</v>
      </c>
      <c r="EC900">
        <v>4.2479999999999997E-2</v>
      </c>
      <c r="ED900">
        <v>3.7969999999999997E-2</v>
      </c>
      <c r="EE900">
        <v>2.2473900000000002</v>
      </c>
      <c r="EF900">
        <v>4.3539700000000003</v>
      </c>
      <c r="EG900">
        <v>196.11391</v>
      </c>
      <c r="EH900">
        <v>5345.03006</v>
      </c>
      <c r="EI900">
        <v>13659.25585</v>
      </c>
      <c r="EJ900">
        <v>0</v>
      </c>
      <c r="EK900">
        <v>42.774033350000003</v>
      </c>
      <c r="EL900">
        <v>4.3281808999999997E-2</v>
      </c>
      <c r="EM900">
        <v>2.4130782E-2</v>
      </c>
      <c r="EN900">
        <v>1.0273601E-2</v>
      </c>
      <c r="EO900">
        <v>0</v>
      </c>
      <c r="EP900">
        <v>0</v>
      </c>
      <c r="EQ900">
        <v>0</v>
      </c>
      <c r="ER900">
        <v>0</v>
      </c>
      <c r="ES900">
        <v>0</v>
      </c>
      <c r="ET900">
        <v>0</v>
      </c>
      <c r="EU900">
        <v>0</v>
      </c>
      <c r="EV900">
        <v>0</v>
      </c>
      <c r="EW900">
        <v>4.0370334740000002</v>
      </c>
      <c r="EX900">
        <v>4.8967189999999999E-3</v>
      </c>
      <c r="EY900">
        <v>3.0028590000000001E-3</v>
      </c>
      <c r="EZ900">
        <v>1.4121699999999999E-3</v>
      </c>
      <c r="FA900">
        <v>0</v>
      </c>
      <c r="FB900">
        <v>0</v>
      </c>
      <c r="FC900">
        <v>0</v>
      </c>
      <c r="FD900">
        <v>0</v>
      </c>
      <c r="FE900">
        <v>0</v>
      </c>
      <c r="FF900">
        <v>0</v>
      </c>
      <c r="FG900">
        <v>0</v>
      </c>
      <c r="FH900">
        <v>0.217222</v>
      </c>
      <c r="FI900" t="s">
        <v>113</v>
      </c>
      <c r="FJ900" t="s">
        <v>113</v>
      </c>
      <c r="FK900">
        <v>274.19324399999999</v>
      </c>
      <c r="FL900" t="s">
        <v>113</v>
      </c>
      <c r="FM900" t="s">
        <v>113</v>
      </c>
    </row>
    <row r="901" spans="116:169">
      <c r="DL901">
        <v>0</v>
      </c>
      <c r="DM901">
        <v>0.19300999999999999</v>
      </c>
      <c r="DN901">
        <v>3.4000000000000002E-4</v>
      </c>
      <c r="DO901">
        <v>1.49E-3</v>
      </c>
      <c r="DP901">
        <v>1.2999999999999999E-3</v>
      </c>
      <c r="DQ901">
        <v>3.0000000000000001E-5</v>
      </c>
      <c r="DR901">
        <v>2.0000000000000002E-5</v>
      </c>
      <c r="DS901">
        <v>1.1199999999999999E-3</v>
      </c>
      <c r="DT901">
        <v>1.9900000000000001E-2</v>
      </c>
      <c r="DU901">
        <v>1.6750000000000001E-2</v>
      </c>
      <c r="DV901">
        <v>0.49558999999999997</v>
      </c>
      <c r="DW901">
        <v>1.2704299999999999</v>
      </c>
      <c r="DX901">
        <v>0</v>
      </c>
      <c r="DY901">
        <v>203.13144</v>
      </c>
      <c r="DZ901">
        <v>0.42837999999999998</v>
      </c>
      <c r="EA901">
        <v>2.1377999999999999</v>
      </c>
      <c r="EB901">
        <v>2.1021100000000001</v>
      </c>
      <c r="EC901">
        <v>3.8830000000000003E-2</v>
      </c>
      <c r="ED901">
        <v>3.1289999999999998E-2</v>
      </c>
      <c r="EE901">
        <v>2.0022000000000002</v>
      </c>
      <c r="EF901">
        <v>24.98687</v>
      </c>
      <c r="EG901">
        <v>196.15188000000001</v>
      </c>
      <c r="EH901">
        <v>5347.2774600000002</v>
      </c>
      <c r="EI901">
        <v>13663.60982</v>
      </c>
      <c r="EJ901">
        <v>0</v>
      </c>
      <c r="EK901">
        <v>39.250537430000001</v>
      </c>
      <c r="EL901">
        <v>4.5541650000000003E-2</v>
      </c>
      <c r="EM901">
        <v>2.7722549999999999E-2</v>
      </c>
      <c r="EN901">
        <v>1.0521298E-2</v>
      </c>
      <c r="EO901">
        <v>0</v>
      </c>
      <c r="EP901">
        <v>0</v>
      </c>
      <c r="EQ901">
        <v>0</v>
      </c>
      <c r="ER901">
        <v>0</v>
      </c>
      <c r="ES901">
        <v>0</v>
      </c>
      <c r="ET901">
        <v>0</v>
      </c>
      <c r="EU901">
        <v>0</v>
      </c>
      <c r="EV901">
        <v>0</v>
      </c>
      <c r="EW901">
        <v>3.1551016999999999</v>
      </c>
      <c r="EX901">
        <v>4.5141000000000001E-3</v>
      </c>
      <c r="EY901">
        <v>3.0470549999999999E-3</v>
      </c>
      <c r="EZ901">
        <v>1.293071E-3</v>
      </c>
      <c r="FA901">
        <v>0</v>
      </c>
      <c r="FB901">
        <v>0</v>
      </c>
      <c r="FC901">
        <v>0</v>
      </c>
      <c r="FD901">
        <v>0</v>
      </c>
      <c r="FE901">
        <v>0</v>
      </c>
      <c r="FF901">
        <v>0</v>
      </c>
      <c r="FG901">
        <v>0</v>
      </c>
      <c r="FH901">
        <v>0.19617999999999999</v>
      </c>
      <c r="FI901" t="s">
        <v>113</v>
      </c>
      <c r="FJ901" t="s">
        <v>113</v>
      </c>
      <c r="FK901">
        <v>207.83855700000001</v>
      </c>
      <c r="FL901" t="s">
        <v>113</v>
      </c>
      <c r="FM901" t="s">
        <v>113</v>
      </c>
    </row>
    <row r="902" spans="116:169">
      <c r="DL902">
        <v>0</v>
      </c>
      <c r="DM902">
        <v>0.10962</v>
      </c>
      <c r="DN902">
        <v>9.0000000000000006E-5</v>
      </c>
      <c r="DO902">
        <v>5.1000000000000004E-4</v>
      </c>
      <c r="DP902">
        <v>1.2600000000000001E-3</v>
      </c>
      <c r="DQ902">
        <v>2.0000000000000002E-5</v>
      </c>
      <c r="DR902">
        <v>1.0000000000000001E-5</v>
      </c>
      <c r="DS902">
        <v>1.25E-3</v>
      </c>
      <c r="DT902">
        <v>8.3419999999999994E-2</v>
      </c>
      <c r="DU902">
        <v>1.678E-2</v>
      </c>
      <c r="DV902">
        <v>0.49670999999999998</v>
      </c>
      <c r="DW902">
        <v>1.29033</v>
      </c>
      <c r="DX902">
        <v>0</v>
      </c>
      <c r="DY902">
        <v>92.815820000000002</v>
      </c>
      <c r="DZ902">
        <v>8.8429999999999995E-2</v>
      </c>
      <c r="EA902">
        <v>0.61667000000000005</v>
      </c>
      <c r="EB902">
        <v>1.79129</v>
      </c>
      <c r="EC902">
        <v>2.4060000000000002E-2</v>
      </c>
      <c r="ED902">
        <v>1.711E-2</v>
      </c>
      <c r="EE902">
        <v>2.0121500000000001</v>
      </c>
      <c r="EF902">
        <v>87.794020000000003</v>
      </c>
      <c r="EG902">
        <v>196.18315999999999</v>
      </c>
      <c r="EH902">
        <v>5349.2796600000001</v>
      </c>
      <c r="EI902">
        <v>13688.59669</v>
      </c>
      <c r="EJ902">
        <v>0</v>
      </c>
      <c r="EK902">
        <v>22.612010099999999</v>
      </c>
      <c r="EL902">
        <v>2.6352548999999999E-2</v>
      </c>
      <c r="EM902">
        <v>2.8495751E-2</v>
      </c>
      <c r="EN902">
        <v>1.2138364E-2</v>
      </c>
      <c r="EO902">
        <v>0</v>
      </c>
      <c r="EP902">
        <v>0</v>
      </c>
      <c r="EQ902">
        <v>0</v>
      </c>
      <c r="ER902">
        <v>0</v>
      </c>
      <c r="ES902">
        <v>0</v>
      </c>
      <c r="ET902">
        <v>0</v>
      </c>
      <c r="EU902">
        <v>0</v>
      </c>
      <c r="EV902">
        <v>0</v>
      </c>
      <c r="EW902">
        <v>1.5057862609999999</v>
      </c>
      <c r="EX902">
        <v>2.3434419999999998E-3</v>
      </c>
      <c r="EY902">
        <v>2.7308290000000002E-3</v>
      </c>
      <c r="EZ902">
        <v>1.317386E-3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0</v>
      </c>
      <c r="FH902">
        <v>0.11149299999999999</v>
      </c>
      <c r="FI902" t="s">
        <v>113</v>
      </c>
      <c r="FJ902" t="s">
        <v>113</v>
      </c>
      <c r="FK902">
        <v>95.336273000000006</v>
      </c>
      <c r="FL902" t="s">
        <v>113</v>
      </c>
      <c r="FM902" t="s">
        <v>113</v>
      </c>
    </row>
    <row r="903" spans="116:169">
      <c r="DL903">
        <v>0</v>
      </c>
      <c r="DM903">
        <v>1.6619999999999999E-2</v>
      </c>
      <c r="DN903">
        <v>3.0000000000000001E-5</v>
      </c>
      <c r="DO903">
        <v>1.3999999999999999E-4</v>
      </c>
      <c r="DP903">
        <v>4.6000000000000001E-4</v>
      </c>
      <c r="DQ903">
        <v>1.0000000000000001E-5</v>
      </c>
      <c r="DR903">
        <v>0</v>
      </c>
      <c r="DS903">
        <v>1.17E-3</v>
      </c>
      <c r="DT903">
        <v>9.3060000000000004E-2</v>
      </c>
      <c r="DU903">
        <v>1.6789999999999999E-2</v>
      </c>
      <c r="DV903">
        <v>0.49797000000000002</v>
      </c>
      <c r="DW903">
        <v>1.37375</v>
      </c>
      <c r="DX903">
        <v>0</v>
      </c>
      <c r="DY903">
        <v>10.604290000000001</v>
      </c>
      <c r="DZ903">
        <v>2.222E-2</v>
      </c>
      <c r="EA903">
        <v>0.13858000000000001</v>
      </c>
      <c r="EB903">
        <v>0.56011</v>
      </c>
      <c r="EC903">
        <v>1.1440000000000001E-2</v>
      </c>
      <c r="ED903">
        <v>5.7800000000000004E-3</v>
      </c>
      <c r="EE903">
        <v>1.6661900000000001</v>
      </c>
      <c r="EF903">
        <v>78.791889999999995</v>
      </c>
      <c r="EG903">
        <v>196.20027999999999</v>
      </c>
      <c r="EH903">
        <v>5351.2918200000004</v>
      </c>
      <c r="EI903">
        <v>13776.39071</v>
      </c>
      <c r="EJ903">
        <v>0</v>
      </c>
      <c r="EK903">
        <v>3.4984080340000001</v>
      </c>
      <c r="EL903">
        <v>1.2589648E-2</v>
      </c>
      <c r="EM903">
        <v>1.2927886E-2</v>
      </c>
      <c r="EN903">
        <v>1.1865482E-2</v>
      </c>
      <c r="EO903">
        <v>0</v>
      </c>
      <c r="EP903">
        <v>0</v>
      </c>
      <c r="EQ903">
        <v>0</v>
      </c>
      <c r="ER903">
        <v>0</v>
      </c>
      <c r="ES903">
        <v>0</v>
      </c>
      <c r="ET903">
        <v>0</v>
      </c>
      <c r="EU903">
        <v>0</v>
      </c>
      <c r="EV903">
        <v>0</v>
      </c>
      <c r="EW903">
        <v>0.18591891299999999</v>
      </c>
      <c r="EX903">
        <v>9.8036799999999991E-4</v>
      </c>
      <c r="EY903">
        <v>1.0763070000000001E-3</v>
      </c>
      <c r="EZ903">
        <v>1.119449E-3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0</v>
      </c>
      <c r="FH903">
        <v>1.7257999999999999E-2</v>
      </c>
      <c r="FI903" t="s">
        <v>113</v>
      </c>
      <c r="FJ903" t="s">
        <v>113</v>
      </c>
      <c r="FK903">
        <v>11.336632</v>
      </c>
      <c r="FL903" t="s">
        <v>113</v>
      </c>
      <c r="FM903" t="s">
        <v>113</v>
      </c>
    </row>
    <row r="904" spans="116:169">
      <c r="DL904">
        <v>0</v>
      </c>
      <c r="DM904">
        <v>4.0999999999999999E-4</v>
      </c>
      <c r="DN904">
        <v>1.0000000000000001E-5</v>
      </c>
      <c r="DO904">
        <v>4.0000000000000003E-5</v>
      </c>
      <c r="DP904">
        <v>1.2999999999999999E-4</v>
      </c>
      <c r="DQ904">
        <v>0</v>
      </c>
      <c r="DR904">
        <v>0</v>
      </c>
      <c r="DS904">
        <v>4.2999999999999999E-4</v>
      </c>
      <c r="DT904">
        <v>1.6230000000000001E-2</v>
      </c>
      <c r="DU904">
        <v>1.6799999999999999E-2</v>
      </c>
      <c r="DV904">
        <v>0.49913999999999997</v>
      </c>
      <c r="DW904">
        <v>1.4668000000000001</v>
      </c>
      <c r="DX904">
        <v>0</v>
      </c>
      <c r="DY904">
        <v>0.17515</v>
      </c>
      <c r="DZ904">
        <v>5.4400000000000004E-3</v>
      </c>
      <c r="EA904">
        <v>3.1300000000000001E-2</v>
      </c>
      <c r="EB904">
        <v>0.13114999999999999</v>
      </c>
      <c r="EC904">
        <v>3.2100000000000002E-3</v>
      </c>
      <c r="ED904">
        <v>1.39E-3</v>
      </c>
      <c r="EE904">
        <v>0.51885000000000003</v>
      </c>
      <c r="EF904">
        <v>10.35594</v>
      </c>
      <c r="EG904">
        <v>196.20605</v>
      </c>
      <c r="EH904">
        <v>5352.9579999999996</v>
      </c>
      <c r="EI904">
        <v>13855.18259</v>
      </c>
      <c r="EJ904">
        <v>0</v>
      </c>
      <c r="EK904">
        <v>0.10097123</v>
      </c>
      <c r="EL904">
        <v>4.6660390000000003E-3</v>
      </c>
      <c r="EM904">
        <v>4.11978E-3</v>
      </c>
      <c r="EN904">
        <v>4.4313679999999998E-3</v>
      </c>
      <c r="EO904">
        <v>0</v>
      </c>
      <c r="EP904">
        <v>0</v>
      </c>
      <c r="EQ904">
        <v>0</v>
      </c>
      <c r="ER904">
        <v>0</v>
      </c>
      <c r="ES904">
        <v>0</v>
      </c>
      <c r="ET904">
        <v>0</v>
      </c>
      <c r="EU904">
        <v>0</v>
      </c>
      <c r="EV904">
        <v>0</v>
      </c>
      <c r="EW904">
        <v>4.3504679999999997E-3</v>
      </c>
      <c r="EX904">
        <v>3.0539400000000001E-4</v>
      </c>
      <c r="EY904">
        <v>2.8900200000000001E-4</v>
      </c>
      <c r="EZ904">
        <v>3.5602000000000002E-4</v>
      </c>
      <c r="FA904">
        <v>0</v>
      </c>
      <c r="FB904">
        <v>0</v>
      </c>
      <c r="FC904">
        <v>0</v>
      </c>
      <c r="FD904">
        <v>0</v>
      </c>
      <c r="FE904">
        <v>0</v>
      </c>
      <c r="FF904">
        <v>0</v>
      </c>
      <c r="FG904">
        <v>0</v>
      </c>
      <c r="FH904">
        <v>5.9800000000000001E-4</v>
      </c>
      <c r="FI904" t="s">
        <v>113</v>
      </c>
      <c r="FJ904" t="s">
        <v>113</v>
      </c>
      <c r="FK904">
        <v>0.34625499999999998</v>
      </c>
      <c r="FL904" t="s">
        <v>113</v>
      </c>
      <c r="FM904" t="s">
        <v>113</v>
      </c>
    </row>
    <row r="905" spans="116:169">
      <c r="DL905">
        <v>0</v>
      </c>
      <c r="DM905">
        <v>4</v>
      </c>
      <c r="DN905">
        <v>0</v>
      </c>
      <c r="DO905">
        <v>0</v>
      </c>
      <c r="DP905">
        <v>0</v>
      </c>
      <c r="DQ905">
        <v>0</v>
      </c>
      <c r="DR905">
        <v>0</v>
      </c>
      <c r="DS905">
        <v>0</v>
      </c>
      <c r="DT905">
        <v>0</v>
      </c>
      <c r="DU905">
        <v>0</v>
      </c>
      <c r="DV905">
        <v>0</v>
      </c>
      <c r="DW905">
        <v>0</v>
      </c>
      <c r="DX905">
        <v>0</v>
      </c>
      <c r="DY905">
        <v>53183.34</v>
      </c>
      <c r="DZ905">
        <v>0</v>
      </c>
      <c r="EA905">
        <v>0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0</v>
      </c>
      <c r="EH905">
        <v>0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0</v>
      </c>
      <c r="EP905">
        <v>0</v>
      </c>
      <c r="EQ905">
        <v>0</v>
      </c>
      <c r="ER905">
        <v>0</v>
      </c>
      <c r="ES905">
        <v>0</v>
      </c>
      <c r="ET905">
        <v>0</v>
      </c>
      <c r="EU905">
        <v>0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0</v>
      </c>
      <c r="FD905">
        <v>0</v>
      </c>
      <c r="FE905">
        <v>0</v>
      </c>
      <c r="FF905">
        <v>0</v>
      </c>
      <c r="FG905">
        <v>0</v>
      </c>
      <c r="FH905" t="s">
        <v>113</v>
      </c>
      <c r="FI905" t="s">
        <v>113</v>
      </c>
      <c r="FJ905" t="s">
        <v>113</v>
      </c>
      <c r="FK905" t="s">
        <v>113</v>
      </c>
      <c r="FL905" t="s">
        <v>113</v>
      </c>
      <c r="FM905" t="s">
        <v>113</v>
      </c>
    </row>
    <row r="906" spans="116:169">
      <c r="DL906">
        <v>0</v>
      </c>
      <c r="DM906">
        <v>3.7128399999999999</v>
      </c>
      <c r="DN906">
        <v>3.0169999999999999E-2</v>
      </c>
      <c r="DO906">
        <v>3.0999999999999999E-3</v>
      </c>
      <c r="DP906">
        <v>0</v>
      </c>
      <c r="DQ906">
        <v>0</v>
      </c>
      <c r="DR906">
        <v>1.24E-2</v>
      </c>
      <c r="DS906">
        <v>0</v>
      </c>
      <c r="DT906">
        <v>0.24149000000000001</v>
      </c>
      <c r="DU906">
        <v>0</v>
      </c>
      <c r="DV906">
        <v>0</v>
      </c>
      <c r="DW906">
        <v>0</v>
      </c>
      <c r="DX906">
        <v>0</v>
      </c>
      <c r="DY906">
        <v>49169.814030000001</v>
      </c>
      <c r="DZ906">
        <v>401.13119999999998</v>
      </c>
      <c r="EA906">
        <v>41.223599999999998</v>
      </c>
      <c r="EB906">
        <v>0</v>
      </c>
      <c r="EC906">
        <v>0</v>
      </c>
      <c r="ED906">
        <v>164.89440999999999</v>
      </c>
      <c r="EE906">
        <v>0</v>
      </c>
      <c r="EF906">
        <v>3210.8267099999998</v>
      </c>
      <c r="EG906">
        <v>0</v>
      </c>
      <c r="EH906">
        <v>0</v>
      </c>
      <c r="EI906">
        <v>0</v>
      </c>
      <c r="EJ906">
        <v>0</v>
      </c>
      <c r="EK906">
        <v>195.45004499999999</v>
      </c>
      <c r="EL906">
        <v>0</v>
      </c>
      <c r="EM906">
        <v>0</v>
      </c>
      <c r="EN906">
        <v>0</v>
      </c>
      <c r="EO906">
        <v>0</v>
      </c>
      <c r="EP906">
        <v>0</v>
      </c>
      <c r="EQ906">
        <v>0</v>
      </c>
      <c r="ER906">
        <v>0</v>
      </c>
      <c r="ES906">
        <v>0</v>
      </c>
      <c r="ET906">
        <v>0</v>
      </c>
      <c r="EU906">
        <v>0</v>
      </c>
      <c r="EV906">
        <v>0</v>
      </c>
      <c r="EW906">
        <v>558.50830310000003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0</v>
      </c>
      <c r="FH906">
        <v>3.7461069999999999</v>
      </c>
      <c r="FI906" t="s">
        <v>113</v>
      </c>
      <c r="FJ906" t="s">
        <v>113</v>
      </c>
      <c r="FK906" s="9">
        <v>49612.168834999997</v>
      </c>
      <c r="FL906" t="s">
        <v>113</v>
      </c>
      <c r="FM906" t="s">
        <v>113</v>
      </c>
    </row>
    <row r="907" spans="116:169">
      <c r="DL907">
        <v>0</v>
      </c>
      <c r="DM907">
        <v>3.5870799999999998</v>
      </c>
      <c r="DN907">
        <v>1.5800000000000002E-2</v>
      </c>
      <c r="DO907">
        <v>2.239E-2</v>
      </c>
      <c r="DP907">
        <v>0</v>
      </c>
      <c r="DQ907">
        <v>6.2E-4</v>
      </c>
      <c r="DR907">
        <v>9.2999999999999992E-3</v>
      </c>
      <c r="DS907">
        <v>0</v>
      </c>
      <c r="DT907">
        <v>0.11092</v>
      </c>
      <c r="DU907">
        <v>1.24E-2</v>
      </c>
      <c r="DV907">
        <v>0</v>
      </c>
      <c r="DW907">
        <v>0.24149000000000001</v>
      </c>
      <c r="DX907">
        <v>0</v>
      </c>
      <c r="DY907">
        <v>47313.419159999998</v>
      </c>
      <c r="DZ907">
        <v>209.23767000000001</v>
      </c>
      <c r="EA907">
        <v>297.64688000000001</v>
      </c>
      <c r="EB907">
        <v>0</v>
      </c>
      <c r="EC907">
        <v>8.1863499999999991</v>
      </c>
      <c r="ED907">
        <v>123.43852</v>
      </c>
      <c r="EE907">
        <v>0</v>
      </c>
      <c r="EF907">
        <v>1468.9497799999999</v>
      </c>
      <c r="EG907">
        <v>164.89440999999999</v>
      </c>
      <c r="EH907">
        <v>0</v>
      </c>
      <c r="EI907">
        <v>3210.8267099999998</v>
      </c>
      <c r="EJ907">
        <v>0</v>
      </c>
      <c r="EK907">
        <v>191.25805550000001</v>
      </c>
      <c r="EL907">
        <v>3.2411914E-2</v>
      </c>
      <c r="EM907">
        <v>0</v>
      </c>
      <c r="EN907">
        <v>0</v>
      </c>
      <c r="EO907">
        <v>0</v>
      </c>
      <c r="EP907">
        <v>0</v>
      </c>
      <c r="EQ907">
        <v>0</v>
      </c>
      <c r="ER907">
        <v>0</v>
      </c>
      <c r="ES907">
        <v>0</v>
      </c>
      <c r="ET907">
        <v>0</v>
      </c>
      <c r="EU907">
        <v>0</v>
      </c>
      <c r="EV907">
        <v>0</v>
      </c>
      <c r="EW907">
        <v>538.28827920000003</v>
      </c>
      <c r="EX907">
        <v>9.2618669000000001E-2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0</v>
      </c>
      <c r="FE907">
        <v>0</v>
      </c>
      <c r="FF907">
        <v>0</v>
      </c>
      <c r="FG907">
        <v>0</v>
      </c>
      <c r="FH907">
        <v>3.6258849999999998</v>
      </c>
      <c r="FI907" t="s">
        <v>113</v>
      </c>
      <c r="FJ907" t="s">
        <v>113</v>
      </c>
      <c r="FK907" s="9">
        <v>47828.490063999998</v>
      </c>
      <c r="FL907" t="s">
        <v>113</v>
      </c>
      <c r="FM907" t="s">
        <v>113</v>
      </c>
    </row>
    <row r="908" spans="116:169">
      <c r="DL908">
        <v>0</v>
      </c>
      <c r="DM908">
        <v>3.4628899999999998</v>
      </c>
      <c r="DN908">
        <v>1.5270000000000001E-2</v>
      </c>
      <c r="DO908">
        <v>1.9109999999999999E-2</v>
      </c>
      <c r="DP908">
        <v>0</v>
      </c>
      <c r="DQ908">
        <v>3.2000000000000003E-4</v>
      </c>
      <c r="DR908">
        <v>2.0549999999999999E-2</v>
      </c>
      <c r="DS908">
        <v>0</v>
      </c>
      <c r="DT908">
        <v>0.10712000000000001</v>
      </c>
      <c r="DU908">
        <v>2.1700000000000001E-2</v>
      </c>
      <c r="DV908">
        <v>0</v>
      </c>
      <c r="DW908">
        <v>0.35241</v>
      </c>
      <c r="DX908">
        <v>0</v>
      </c>
      <c r="DY908">
        <v>45488.968439999997</v>
      </c>
      <c r="DZ908">
        <v>201.4393</v>
      </c>
      <c r="EA908">
        <v>252.97372999999999</v>
      </c>
      <c r="EB908">
        <v>0</v>
      </c>
      <c r="EC908">
        <v>4.2701599999999997</v>
      </c>
      <c r="ED908">
        <v>272.72534000000002</v>
      </c>
      <c r="EE908">
        <v>0</v>
      </c>
      <c r="EF908">
        <v>1412.9214300000001</v>
      </c>
      <c r="EG908">
        <v>288.33292999999998</v>
      </c>
      <c r="EH908">
        <v>0</v>
      </c>
      <c r="EI908">
        <v>4679.7764900000002</v>
      </c>
      <c r="EJ908">
        <v>0</v>
      </c>
      <c r="EK908">
        <v>186.59526249999999</v>
      </c>
      <c r="EL908">
        <v>1.7165914000000001E-2</v>
      </c>
      <c r="EM908">
        <v>0.392892882</v>
      </c>
      <c r="EN908">
        <v>0</v>
      </c>
      <c r="EO908">
        <v>0</v>
      </c>
      <c r="EP908">
        <v>0</v>
      </c>
      <c r="EQ908">
        <v>0</v>
      </c>
      <c r="ER908">
        <v>0</v>
      </c>
      <c r="ES908">
        <v>0</v>
      </c>
      <c r="ET908">
        <v>0</v>
      </c>
      <c r="EU908">
        <v>0</v>
      </c>
      <c r="EV908">
        <v>0</v>
      </c>
      <c r="EW908">
        <v>517.19685960000004</v>
      </c>
      <c r="EX908">
        <v>4.8311660999999999E-2</v>
      </c>
      <c r="EY908">
        <v>1.12271111</v>
      </c>
      <c r="EZ908">
        <v>0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0</v>
      </c>
      <c r="FH908">
        <v>3.497595</v>
      </c>
      <c r="FI908" t="s">
        <v>113</v>
      </c>
      <c r="FJ908" t="s">
        <v>113</v>
      </c>
      <c r="FK908" s="9">
        <v>45947.651618999997</v>
      </c>
      <c r="FL908" t="s">
        <v>113</v>
      </c>
      <c r="FM908" t="s">
        <v>113</v>
      </c>
    </row>
    <row r="909" spans="116:169">
      <c r="DL909">
        <v>0</v>
      </c>
      <c r="DM909">
        <v>3.3748</v>
      </c>
      <c r="DN909">
        <v>2.0219999999999998E-2</v>
      </c>
      <c r="DO909">
        <v>1.489E-2</v>
      </c>
      <c r="DP909">
        <v>1.6959999999999999E-2</v>
      </c>
      <c r="DQ909">
        <v>8.3000000000000001E-4</v>
      </c>
      <c r="DR909">
        <v>2.8800000000000002E-3</v>
      </c>
      <c r="DS909">
        <v>5.2999999999999998E-4</v>
      </c>
      <c r="DT909">
        <v>6.615E-2</v>
      </c>
      <c r="DU909">
        <v>4.2259999999999999E-2</v>
      </c>
      <c r="DV909">
        <v>0</v>
      </c>
      <c r="DW909">
        <v>0.45952999999999999</v>
      </c>
      <c r="DX909">
        <v>0</v>
      </c>
      <c r="DY909">
        <v>44148.004979999998</v>
      </c>
      <c r="DZ909">
        <v>265.63936000000001</v>
      </c>
      <c r="EA909">
        <v>196.33696</v>
      </c>
      <c r="EB909">
        <v>224.47363000000001</v>
      </c>
      <c r="EC909">
        <v>10.998860000000001</v>
      </c>
      <c r="ED909">
        <v>37.895870000000002</v>
      </c>
      <c r="EE909">
        <v>6.9329299999999998</v>
      </c>
      <c r="EF909">
        <v>869.01778000000002</v>
      </c>
      <c r="EG909">
        <v>561.05826999999999</v>
      </c>
      <c r="EH909">
        <v>0</v>
      </c>
      <c r="EI909">
        <v>6092.6979199999996</v>
      </c>
      <c r="EJ909">
        <v>0</v>
      </c>
      <c r="EK909">
        <v>183.9268299</v>
      </c>
      <c r="EL909">
        <v>0.110038924</v>
      </c>
      <c r="EM909">
        <v>4.4227634000000002E-2</v>
      </c>
      <c r="EN909">
        <v>0</v>
      </c>
      <c r="EO909">
        <v>0</v>
      </c>
      <c r="EP909">
        <v>0</v>
      </c>
      <c r="EQ909">
        <v>0</v>
      </c>
      <c r="ER909">
        <v>0</v>
      </c>
      <c r="ES909">
        <v>0</v>
      </c>
      <c r="ET909">
        <v>0</v>
      </c>
      <c r="EU909">
        <v>0</v>
      </c>
      <c r="EV909">
        <v>0</v>
      </c>
      <c r="EW909">
        <v>502.04250180000003</v>
      </c>
      <c r="EX909">
        <v>0.30688465199999998</v>
      </c>
      <c r="EY909">
        <v>0.124474027</v>
      </c>
      <c r="EZ909">
        <v>0</v>
      </c>
      <c r="FA909">
        <v>0</v>
      </c>
      <c r="FB909">
        <v>0</v>
      </c>
      <c r="FC909">
        <v>0</v>
      </c>
      <c r="FD909">
        <v>0</v>
      </c>
      <c r="FE909">
        <v>0</v>
      </c>
      <c r="FF909">
        <v>0</v>
      </c>
      <c r="FG909">
        <v>0</v>
      </c>
      <c r="FH909">
        <v>3.427705</v>
      </c>
      <c r="FI909" t="s">
        <v>113</v>
      </c>
      <c r="FJ909" t="s">
        <v>113</v>
      </c>
      <c r="FK909" s="9">
        <v>44845.453791</v>
      </c>
      <c r="FL909" t="s">
        <v>113</v>
      </c>
      <c r="FM909" t="s">
        <v>113</v>
      </c>
    </row>
    <row r="910" spans="116:169">
      <c r="DL910">
        <v>0</v>
      </c>
      <c r="DM910">
        <v>3.2824900000000001</v>
      </c>
      <c r="DN910">
        <v>1.9429999999999999E-2</v>
      </c>
      <c r="DO910">
        <v>2.4320000000000001E-2</v>
      </c>
      <c r="DP910">
        <v>1.6129999999999999E-2</v>
      </c>
      <c r="DQ910">
        <v>5.2999999999999998E-4</v>
      </c>
      <c r="DR910">
        <v>0</v>
      </c>
      <c r="DS910">
        <v>1.6369999999999999E-2</v>
      </c>
      <c r="DT910">
        <v>6.8440000000000001E-2</v>
      </c>
      <c r="DU910">
        <v>4.514E-2</v>
      </c>
      <c r="DV910">
        <v>5.2999999999999998E-4</v>
      </c>
      <c r="DW910">
        <v>0.52568999999999999</v>
      </c>
      <c r="DX910">
        <v>0</v>
      </c>
      <c r="DY910">
        <v>42759.582609999998</v>
      </c>
      <c r="DZ910">
        <v>254.11274</v>
      </c>
      <c r="EA910">
        <v>319.14244000000002</v>
      </c>
      <c r="EB910">
        <v>212.48172</v>
      </c>
      <c r="EC910">
        <v>6.9905099999999996</v>
      </c>
      <c r="ED910">
        <v>0</v>
      </c>
      <c r="EE910">
        <v>216.58206000000001</v>
      </c>
      <c r="EF910">
        <v>895.35762</v>
      </c>
      <c r="EG910">
        <v>598.95414000000005</v>
      </c>
      <c r="EH910">
        <v>6.9329299999999998</v>
      </c>
      <c r="EI910">
        <v>6961.7156999999997</v>
      </c>
      <c r="EJ910">
        <v>0</v>
      </c>
      <c r="EK910">
        <v>181.00356769999999</v>
      </c>
      <c r="EL910">
        <v>9.4869647000000001E-2</v>
      </c>
      <c r="EM910">
        <v>2.3583999000000001E-2</v>
      </c>
      <c r="EN910">
        <v>8.2078843999999998E-2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0</v>
      </c>
      <c r="EU910">
        <v>0</v>
      </c>
      <c r="EV910">
        <v>0</v>
      </c>
      <c r="EW910">
        <v>486.5250044</v>
      </c>
      <c r="EX910">
        <v>0.26093954899999999</v>
      </c>
      <c r="EY910">
        <v>6.5368299000000005E-2</v>
      </c>
      <c r="EZ910">
        <v>0.23100227700000001</v>
      </c>
      <c r="FA910">
        <v>0</v>
      </c>
      <c r="FB910">
        <v>0</v>
      </c>
      <c r="FC910">
        <v>0</v>
      </c>
      <c r="FD910">
        <v>0</v>
      </c>
      <c r="FE910">
        <v>0</v>
      </c>
      <c r="FF910">
        <v>0</v>
      </c>
      <c r="FG910">
        <v>0</v>
      </c>
      <c r="FH910">
        <v>3.3428909999999998</v>
      </c>
      <c r="FI910" t="s">
        <v>113</v>
      </c>
      <c r="FJ910" t="s">
        <v>113</v>
      </c>
      <c r="FK910" s="9">
        <v>43552.310012000002</v>
      </c>
      <c r="FL910" t="s">
        <v>113</v>
      </c>
      <c r="FM910" t="s">
        <v>113</v>
      </c>
    </row>
    <row r="911" spans="116:169">
      <c r="DL911">
        <v>0</v>
      </c>
      <c r="DM911">
        <v>3.1904699999999999</v>
      </c>
      <c r="DN911">
        <v>2.1749999999999999E-2</v>
      </c>
      <c r="DO911">
        <v>2.3709999999999998E-2</v>
      </c>
      <c r="DP911">
        <v>2.4039999999999999E-2</v>
      </c>
      <c r="DQ911">
        <v>5.1000000000000004E-4</v>
      </c>
      <c r="DR911">
        <v>0</v>
      </c>
      <c r="DS911">
        <v>1.5949999999999999E-2</v>
      </c>
      <c r="DT911">
        <v>6.6470000000000001E-2</v>
      </c>
      <c r="DU911">
        <v>4.514E-2</v>
      </c>
      <c r="DV911">
        <v>1.6899999999999998E-2</v>
      </c>
      <c r="DW911">
        <v>0.59413000000000005</v>
      </c>
      <c r="DX911">
        <v>0</v>
      </c>
      <c r="DY911">
        <v>41383.178919999998</v>
      </c>
      <c r="DZ911">
        <v>283.35849000000002</v>
      </c>
      <c r="EA911">
        <v>309.83571000000001</v>
      </c>
      <c r="EB911">
        <v>315.34717000000001</v>
      </c>
      <c r="EC911">
        <v>6.6871799999999997</v>
      </c>
      <c r="ED911">
        <v>0</v>
      </c>
      <c r="EE911">
        <v>209.90567999999999</v>
      </c>
      <c r="EF911">
        <v>865.83063000000004</v>
      </c>
      <c r="EG911">
        <v>598.95414000000005</v>
      </c>
      <c r="EH911">
        <v>223.51499000000001</v>
      </c>
      <c r="EI911">
        <v>7857.0733200000004</v>
      </c>
      <c r="EJ911">
        <v>0</v>
      </c>
      <c r="EK911">
        <v>177.8916988</v>
      </c>
      <c r="EL911">
        <v>0.15663686900000001</v>
      </c>
      <c r="EM911">
        <v>3.8938944000000003E-2</v>
      </c>
      <c r="EN911">
        <v>7.8961107000000003E-2</v>
      </c>
      <c r="EO911">
        <v>0</v>
      </c>
      <c r="EP911">
        <v>0</v>
      </c>
      <c r="EQ911">
        <v>0</v>
      </c>
      <c r="ER911">
        <v>0</v>
      </c>
      <c r="ES911">
        <v>0</v>
      </c>
      <c r="ET911">
        <v>0</v>
      </c>
      <c r="EU911">
        <v>0</v>
      </c>
      <c r="EV911">
        <v>0</v>
      </c>
      <c r="EW911">
        <v>470.8168857</v>
      </c>
      <c r="EX911">
        <v>0.42425854499999999</v>
      </c>
      <c r="EY911">
        <v>0.10628491</v>
      </c>
      <c r="EZ911">
        <v>0.21885826899999999</v>
      </c>
      <c r="FA911">
        <v>0</v>
      </c>
      <c r="FB911">
        <v>0</v>
      </c>
      <c r="FC911">
        <v>0</v>
      </c>
      <c r="FD911">
        <v>0</v>
      </c>
      <c r="FE911">
        <v>0</v>
      </c>
      <c r="FF911">
        <v>0</v>
      </c>
      <c r="FG911">
        <v>0</v>
      </c>
      <c r="FH911">
        <v>3.2604790000000001</v>
      </c>
      <c r="FI911" t="s">
        <v>113</v>
      </c>
      <c r="FJ911" t="s">
        <v>113</v>
      </c>
      <c r="FK911" s="9">
        <v>42298.407464000004</v>
      </c>
      <c r="FL911" t="s">
        <v>113</v>
      </c>
      <c r="FM911" t="s">
        <v>113</v>
      </c>
    </row>
    <row r="912" spans="116:169">
      <c r="DL912">
        <v>0</v>
      </c>
      <c r="DM912">
        <v>3.1058500000000002</v>
      </c>
      <c r="DN912">
        <v>3.0329999999999999E-2</v>
      </c>
      <c r="DO912">
        <v>2.035E-2</v>
      </c>
      <c r="DP912">
        <v>2.147E-2</v>
      </c>
      <c r="DQ912">
        <v>6.4999999999999997E-4</v>
      </c>
      <c r="DR912">
        <v>1.34E-3</v>
      </c>
      <c r="DS912">
        <v>2.342E-2</v>
      </c>
      <c r="DT912">
        <v>5.7070000000000003E-2</v>
      </c>
      <c r="DU912">
        <v>4.514E-2</v>
      </c>
      <c r="DV912">
        <v>3.2840000000000001E-2</v>
      </c>
      <c r="DW912">
        <v>0.66059999999999997</v>
      </c>
      <c r="DX912">
        <v>0</v>
      </c>
      <c r="DY912">
        <v>40110.66633</v>
      </c>
      <c r="DZ912">
        <v>393.33762999999999</v>
      </c>
      <c r="EA912">
        <v>264.91131000000001</v>
      </c>
      <c r="EB912">
        <v>280.53832999999997</v>
      </c>
      <c r="EC912">
        <v>8.5105699999999995</v>
      </c>
      <c r="ED912">
        <v>17.41825</v>
      </c>
      <c r="EE912">
        <v>307.20760999999999</v>
      </c>
      <c r="EF912">
        <v>740.18453</v>
      </c>
      <c r="EG912">
        <v>598.95414000000005</v>
      </c>
      <c r="EH912">
        <v>433.42066999999997</v>
      </c>
      <c r="EI912">
        <v>8722.9039499999999</v>
      </c>
      <c r="EJ912">
        <v>0</v>
      </c>
      <c r="EK912">
        <v>175.3231275</v>
      </c>
      <c r="EL912">
        <v>0.17222917700000001</v>
      </c>
      <c r="EM912">
        <v>0.125188996</v>
      </c>
      <c r="EN912">
        <v>1.2348876999999999E-2</v>
      </c>
      <c r="EO912">
        <v>0</v>
      </c>
      <c r="EP912">
        <v>0</v>
      </c>
      <c r="EQ912">
        <v>0</v>
      </c>
      <c r="ER912">
        <v>0</v>
      </c>
      <c r="ES912">
        <v>0</v>
      </c>
      <c r="ET912">
        <v>0</v>
      </c>
      <c r="EU912">
        <v>0</v>
      </c>
      <c r="EV912">
        <v>0</v>
      </c>
      <c r="EW912">
        <v>456.8752551</v>
      </c>
      <c r="EX912">
        <v>0.45779777399999999</v>
      </c>
      <c r="EY912">
        <v>0.33751398199999999</v>
      </c>
      <c r="EZ912">
        <v>3.3706595999999998E-2</v>
      </c>
      <c r="FA912">
        <v>0</v>
      </c>
      <c r="FB912">
        <v>0</v>
      </c>
      <c r="FC912">
        <v>0</v>
      </c>
      <c r="FD912">
        <v>0</v>
      </c>
      <c r="FE912">
        <v>0</v>
      </c>
      <c r="FF912">
        <v>0</v>
      </c>
      <c r="FG912">
        <v>0</v>
      </c>
      <c r="FH912">
        <v>3.1786469999999998</v>
      </c>
      <c r="FI912" t="s">
        <v>113</v>
      </c>
      <c r="FJ912" t="s">
        <v>113</v>
      </c>
      <c r="FK912" s="9">
        <v>41057.964175000001</v>
      </c>
      <c r="FL912" t="s">
        <v>113</v>
      </c>
      <c r="FM912" t="s">
        <v>113</v>
      </c>
    </row>
    <row r="913" spans="116:169">
      <c r="DL913">
        <v>0</v>
      </c>
      <c r="DM913">
        <v>3.02955</v>
      </c>
      <c r="DN913">
        <v>2.581E-2</v>
      </c>
      <c r="DO913">
        <v>2.6210000000000001E-2</v>
      </c>
      <c r="DP913">
        <v>1.8780000000000002E-2</v>
      </c>
      <c r="DQ913">
        <v>5.6999999999999998E-4</v>
      </c>
      <c r="DR913">
        <v>1.2800000000000001E-3</v>
      </c>
      <c r="DS913">
        <v>2.0879999999999999E-2</v>
      </c>
      <c r="DT913">
        <v>5.5559999999999998E-2</v>
      </c>
      <c r="DU913">
        <v>4.648E-2</v>
      </c>
      <c r="DV913">
        <v>5.6270000000000001E-2</v>
      </c>
      <c r="DW913">
        <v>0.71765999999999996</v>
      </c>
      <c r="DX913">
        <v>0</v>
      </c>
      <c r="DY913">
        <v>38952.67944</v>
      </c>
      <c r="DZ913">
        <v>333.29885999999999</v>
      </c>
      <c r="EA913">
        <v>339.76731999999998</v>
      </c>
      <c r="EB913">
        <v>244.42241000000001</v>
      </c>
      <c r="EC913">
        <v>7.4825299999999997</v>
      </c>
      <c r="ED913">
        <v>16.61176</v>
      </c>
      <c r="EE913">
        <v>272.74234000000001</v>
      </c>
      <c r="EF913">
        <v>717.57043999999996</v>
      </c>
      <c r="EG913">
        <v>616.37239</v>
      </c>
      <c r="EH913">
        <v>740.62828999999999</v>
      </c>
      <c r="EI913">
        <v>9463.0884700000006</v>
      </c>
      <c r="EJ913">
        <v>0</v>
      </c>
      <c r="EK913">
        <v>173.0554119</v>
      </c>
      <c r="EL913">
        <v>0.21207414699999999</v>
      </c>
      <c r="EM913">
        <v>0.110424094</v>
      </c>
      <c r="EN913">
        <v>1.1152105000000001E-2</v>
      </c>
      <c r="EO913">
        <v>0</v>
      </c>
      <c r="EP913">
        <v>0</v>
      </c>
      <c r="EQ913">
        <v>0</v>
      </c>
      <c r="ER913">
        <v>0</v>
      </c>
      <c r="ES913">
        <v>0</v>
      </c>
      <c r="ET913">
        <v>0</v>
      </c>
      <c r="EU913">
        <v>0</v>
      </c>
      <c r="EV913">
        <v>0</v>
      </c>
      <c r="EW913">
        <v>443.99070599999999</v>
      </c>
      <c r="EX913">
        <v>0.55437011899999999</v>
      </c>
      <c r="EY913">
        <v>0.29316284999999997</v>
      </c>
      <c r="EZ913">
        <v>2.9974675999999999E-2</v>
      </c>
      <c r="FA913">
        <v>0</v>
      </c>
      <c r="FB913">
        <v>0</v>
      </c>
      <c r="FC913">
        <v>0</v>
      </c>
      <c r="FD913">
        <v>0</v>
      </c>
      <c r="FE913">
        <v>0</v>
      </c>
      <c r="FF913">
        <v>0</v>
      </c>
      <c r="FG913">
        <v>0</v>
      </c>
      <c r="FH913">
        <v>3.100924</v>
      </c>
      <c r="FI913" t="s">
        <v>113</v>
      </c>
      <c r="FJ913" t="s">
        <v>113</v>
      </c>
      <c r="FK913" s="9">
        <v>39877.650565000004</v>
      </c>
      <c r="FL913" t="s">
        <v>113</v>
      </c>
      <c r="FM913" t="s">
        <v>113</v>
      </c>
    </row>
    <row r="914" spans="116:169">
      <c r="DL914">
        <v>0</v>
      </c>
      <c r="DM914">
        <v>2.9640900000000001</v>
      </c>
      <c r="DN914">
        <v>2.6689999999999998E-2</v>
      </c>
      <c r="DO914">
        <v>2.0140000000000002E-2</v>
      </c>
      <c r="DP914">
        <v>2.511E-2</v>
      </c>
      <c r="DQ914">
        <v>9.8999999999999999E-4</v>
      </c>
      <c r="DR914">
        <v>5.0000000000000001E-4</v>
      </c>
      <c r="DS914">
        <v>1.8110000000000001E-2</v>
      </c>
      <c r="DT914">
        <v>4.5280000000000001E-2</v>
      </c>
      <c r="DU914">
        <v>4.777E-2</v>
      </c>
      <c r="DV914">
        <v>7.7149999999999996E-2</v>
      </c>
      <c r="DW914">
        <v>0.77322999999999997</v>
      </c>
      <c r="DX914">
        <v>0</v>
      </c>
      <c r="DY914">
        <v>37940.292609999997</v>
      </c>
      <c r="DZ914">
        <v>343.17241999999999</v>
      </c>
      <c r="EA914">
        <v>260.02427</v>
      </c>
      <c r="EB914">
        <v>325.45792</v>
      </c>
      <c r="EC914">
        <v>12.89874</v>
      </c>
      <c r="ED914">
        <v>6.4382599999999996</v>
      </c>
      <c r="EE914">
        <v>235.59406000000001</v>
      </c>
      <c r="EF914">
        <v>582.21939999999995</v>
      </c>
      <c r="EG914">
        <v>632.98415999999997</v>
      </c>
      <c r="EH914">
        <v>1013.37063</v>
      </c>
      <c r="EI914">
        <v>10180.65892</v>
      </c>
      <c r="EJ914">
        <v>0</v>
      </c>
      <c r="EK914">
        <v>171.2498477</v>
      </c>
      <c r="EL914">
        <v>0.22122460899999999</v>
      </c>
      <c r="EM914">
        <v>3.0965112999999999E-2</v>
      </c>
      <c r="EN914">
        <v>5.0844435E-2</v>
      </c>
      <c r="EO914">
        <v>0</v>
      </c>
      <c r="EP914">
        <v>0</v>
      </c>
      <c r="EQ914">
        <v>0</v>
      </c>
      <c r="ER914">
        <v>0</v>
      </c>
      <c r="ES914">
        <v>0</v>
      </c>
      <c r="ET914">
        <v>0</v>
      </c>
      <c r="EU914">
        <v>0</v>
      </c>
      <c r="EV914">
        <v>0</v>
      </c>
      <c r="EW914">
        <v>432.5260826</v>
      </c>
      <c r="EX914">
        <v>0.57348822499999996</v>
      </c>
      <c r="EY914">
        <v>8.0687443999999997E-2</v>
      </c>
      <c r="EZ914">
        <v>0.134562237</v>
      </c>
      <c r="FA914">
        <v>0</v>
      </c>
      <c r="FB914">
        <v>0</v>
      </c>
      <c r="FC914">
        <v>0</v>
      </c>
      <c r="FD914">
        <v>0</v>
      </c>
      <c r="FE914">
        <v>0</v>
      </c>
      <c r="FF914">
        <v>0</v>
      </c>
      <c r="FG914">
        <v>0</v>
      </c>
      <c r="FH914">
        <v>3.0370279999999998</v>
      </c>
      <c r="FI914" t="s">
        <v>113</v>
      </c>
      <c r="FJ914" t="s">
        <v>113</v>
      </c>
      <c r="FK914" s="9">
        <v>38881.845959999999</v>
      </c>
      <c r="FL914" t="s">
        <v>113</v>
      </c>
      <c r="FM914" t="s">
        <v>113</v>
      </c>
    </row>
    <row r="915" spans="116:169">
      <c r="DL915">
        <v>0</v>
      </c>
      <c r="DM915">
        <v>2.9071099999999999</v>
      </c>
      <c r="DN915">
        <v>1.9689999999999999E-2</v>
      </c>
      <c r="DO915">
        <v>2.0639999999999999E-2</v>
      </c>
      <c r="DP915">
        <v>2.0140000000000002E-2</v>
      </c>
      <c r="DQ915">
        <v>9.1E-4</v>
      </c>
      <c r="DR915">
        <v>4.8999999999999998E-4</v>
      </c>
      <c r="DS915">
        <v>2.359E-2</v>
      </c>
      <c r="DT915">
        <v>4.446E-2</v>
      </c>
      <c r="DU915">
        <v>4.827E-2</v>
      </c>
      <c r="DV915">
        <v>9.5259999999999997E-2</v>
      </c>
      <c r="DW915">
        <v>0.81850999999999996</v>
      </c>
      <c r="DX915">
        <v>0</v>
      </c>
      <c r="DY915">
        <v>37041.514969999997</v>
      </c>
      <c r="DZ915">
        <v>251.99679</v>
      </c>
      <c r="EA915">
        <v>265.33598999999998</v>
      </c>
      <c r="EB915">
        <v>259.99471</v>
      </c>
      <c r="EC915">
        <v>11.793659999999999</v>
      </c>
      <c r="ED915">
        <v>6.2857099999999999</v>
      </c>
      <c r="EE915">
        <v>305.6123</v>
      </c>
      <c r="EF915">
        <v>569.03412000000003</v>
      </c>
      <c r="EG915">
        <v>639.42241999999999</v>
      </c>
      <c r="EH915">
        <v>1248.96469</v>
      </c>
      <c r="EI915">
        <v>10762.87832</v>
      </c>
      <c r="EJ915">
        <v>0</v>
      </c>
      <c r="EK915">
        <v>169.8978396</v>
      </c>
      <c r="EL915">
        <v>0.28707325299999997</v>
      </c>
      <c r="EM915">
        <v>2.4062211999999999E-2</v>
      </c>
      <c r="EN915">
        <v>6.8746125000000005E-2</v>
      </c>
      <c r="EO915">
        <v>0</v>
      </c>
      <c r="EP915">
        <v>0</v>
      </c>
      <c r="EQ915">
        <v>0</v>
      </c>
      <c r="ER915">
        <v>0</v>
      </c>
      <c r="ES915">
        <v>0</v>
      </c>
      <c r="ET915">
        <v>0</v>
      </c>
      <c r="EU915">
        <v>0</v>
      </c>
      <c r="EV915">
        <v>0</v>
      </c>
      <c r="EW915">
        <v>422.41421309999998</v>
      </c>
      <c r="EX915">
        <v>0.73458402499999997</v>
      </c>
      <c r="EY915">
        <v>6.1729556999999997E-2</v>
      </c>
      <c r="EZ915">
        <v>0.17913543600000001</v>
      </c>
      <c r="FA915">
        <v>0</v>
      </c>
      <c r="FB915">
        <v>0</v>
      </c>
      <c r="FC915">
        <v>0</v>
      </c>
      <c r="FD915">
        <v>0</v>
      </c>
      <c r="FE915">
        <v>0</v>
      </c>
      <c r="FF915">
        <v>0</v>
      </c>
      <c r="FG915">
        <v>0</v>
      </c>
      <c r="FH915">
        <v>2.9684940000000002</v>
      </c>
      <c r="FI915" t="s">
        <v>113</v>
      </c>
      <c r="FJ915" t="s">
        <v>113</v>
      </c>
      <c r="FK915" s="9">
        <v>37830.636111</v>
      </c>
      <c r="FL915" t="s">
        <v>113</v>
      </c>
      <c r="FM915" t="s">
        <v>113</v>
      </c>
    </row>
    <row r="916" spans="116:169">
      <c r="DL916">
        <v>0</v>
      </c>
      <c r="DM916">
        <v>2.8492099999999998</v>
      </c>
      <c r="DN916">
        <v>1.968E-2</v>
      </c>
      <c r="DO916">
        <v>1.553E-2</v>
      </c>
      <c r="DP916">
        <v>2.0049999999999998E-2</v>
      </c>
      <c r="DQ916">
        <v>8.5999999999999998E-4</v>
      </c>
      <c r="DR916">
        <v>4.8000000000000001E-4</v>
      </c>
      <c r="DS916">
        <v>1.9089999999999999E-2</v>
      </c>
      <c r="DT916">
        <v>4.36E-2</v>
      </c>
      <c r="DU916">
        <v>4.8759999999999998E-2</v>
      </c>
      <c r="DV916">
        <v>0.11884</v>
      </c>
      <c r="DW916">
        <v>0.86295999999999995</v>
      </c>
      <c r="DX916">
        <v>0</v>
      </c>
      <c r="DY916">
        <v>36135.906280000003</v>
      </c>
      <c r="DZ916">
        <v>250.66891000000001</v>
      </c>
      <c r="EA916">
        <v>198.67255</v>
      </c>
      <c r="EB916">
        <v>257.72514999999999</v>
      </c>
      <c r="EC916">
        <v>11.03302</v>
      </c>
      <c r="ED916">
        <v>6.1348700000000003</v>
      </c>
      <c r="EE916">
        <v>246.29649000000001</v>
      </c>
      <c r="EF916">
        <v>555.55132000000003</v>
      </c>
      <c r="EG916">
        <v>645.70812999999998</v>
      </c>
      <c r="EH916">
        <v>1554.57698</v>
      </c>
      <c r="EI916">
        <v>11331.91244</v>
      </c>
      <c r="EJ916">
        <v>0</v>
      </c>
      <c r="EK916">
        <v>168.3214151</v>
      </c>
      <c r="EL916">
        <v>0.24538053000000001</v>
      </c>
      <c r="EM916">
        <v>2.4941731000000002E-2</v>
      </c>
      <c r="EN916">
        <v>5.5769494000000003E-2</v>
      </c>
      <c r="EO916">
        <v>0</v>
      </c>
      <c r="EP916">
        <v>0</v>
      </c>
      <c r="EQ916">
        <v>0</v>
      </c>
      <c r="ER916">
        <v>0</v>
      </c>
      <c r="ES916">
        <v>0</v>
      </c>
      <c r="ET916">
        <v>0</v>
      </c>
      <c r="EU916">
        <v>0</v>
      </c>
      <c r="EV916">
        <v>0</v>
      </c>
      <c r="EW916">
        <v>411.9261075</v>
      </c>
      <c r="EX916">
        <v>0.61871879200000002</v>
      </c>
      <c r="EY916">
        <v>6.2991034000000001E-2</v>
      </c>
      <c r="EZ916">
        <v>0.14307188900000001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0</v>
      </c>
      <c r="FG916">
        <v>0</v>
      </c>
      <c r="FH916">
        <v>2.905322</v>
      </c>
      <c r="FI916" t="s">
        <v>113</v>
      </c>
      <c r="FJ916" t="s">
        <v>113</v>
      </c>
      <c r="FK916" s="9">
        <v>36854.005921000004</v>
      </c>
      <c r="FL916" t="s">
        <v>113</v>
      </c>
      <c r="FM916" t="s">
        <v>113</v>
      </c>
    </row>
    <row r="917" spans="116:169">
      <c r="DL917">
        <v>0</v>
      </c>
      <c r="DM917">
        <v>2.7901500000000001</v>
      </c>
      <c r="DN917">
        <v>2.1229999999999999E-2</v>
      </c>
      <c r="DO917">
        <v>1.5389999999999999E-2</v>
      </c>
      <c r="DP917">
        <v>1.5570000000000001E-2</v>
      </c>
      <c r="DQ917">
        <v>7.1000000000000002E-4</v>
      </c>
      <c r="DR917">
        <v>4.6999999999999999E-4</v>
      </c>
      <c r="DS917">
        <v>1.898E-2</v>
      </c>
      <c r="DT917">
        <v>4.2799999999999998E-2</v>
      </c>
      <c r="DU917">
        <v>4.9239999999999999E-2</v>
      </c>
      <c r="DV917">
        <v>0.13793</v>
      </c>
      <c r="DW917">
        <v>0.90656999999999999</v>
      </c>
      <c r="DX917">
        <v>0</v>
      </c>
      <c r="DY917">
        <v>35220.662850000001</v>
      </c>
      <c r="DZ917">
        <v>269.29174999999998</v>
      </c>
      <c r="EA917">
        <v>196.07903999999999</v>
      </c>
      <c r="EB917">
        <v>199.21154000000001</v>
      </c>
      <c r="EC917">
        <v>9.1367899999999995</v>
      </c>
      <c r="ED917">
        <v>5.9803800000000003</v>
      </c>
      <c r="EE917">
        <v>243.83398</v>
      </c>
      <c r="EF917">
        <v>542.82993999999997</v>
      </c>
      <c r="EG917">
        <v>651.84299999999996</v>
      </c>
      <c r="EH917">
        <v>1800.87348</v>
      </c>
      <c r="EI917">
        <v>11887.463760000001</v>
      </c>
      <c r="EJ917">
        <v>0</v>
      </c>
      <c r="EK917">
        <v>166.66836040000001</v>
      </c>
      <c r="EL917">
        <v>0.23616079800000001</v>
      </c>
      <c r="EM917">
        <v>1.8974215999999999E-2</v>
      </c>
      <c r="EN917">
        <v>5.6152214999999998E-2</v>
      </c>
      <c r="EO917">
        <v>0</v>
      </c>
      <c r="EP917">
        <v>0</v>
      </c>
      <c r="EQ917">
        <v>0</v>
      </c>
      <c r="ER917">
        <v>0</v>
      </c>
      <c r="ES917">
        <v>0</v>
      </c>
      <c r="ET917">
        <v>0</v>
      </c>
      <c r="EU917">
        <v>0</v>
      </c>
      <c r="EV917">
        <v>0</v>
      </c>
      <c r="EW917">
        <v>401.45118489999999</v>
      </c>
      <c r="EX917">
        <v>0.58605613999999995</v>
      </c>
      <c r="EY917">
        <v>4.7171550999999999E-2</v>
      </c>
      <c r="EZ917">
        <v>0.14181397800000001</v>
      </c>
      <c r="FA917">
        <v>0</v>
      </c>
      <c r="FB917">
        <v>0</v>
      </c>
      <c r="FC917">
        <v>0</v>
      </c>
      <c r="FD917">
        <v>0</v>
      </c>
      <c r="FE917">
        <v>0</v>
      </c>
      <c r="FF917">
        <v>0</v>
      </c>
      <c r="FG917">
        <v>0</v>
      </c>
      <c r="FH917">
        <v>2.8430689999999998</v>
      </c>
      <c r="FI917" t="s">
        <v>113</v>
      </c>
      <c r="FJ917" t="s">
        <v>113</v>
      </c>
      <c r="FK917" s="9">
        <v>35894.381971000003</v>
      </c>
      <c r="FL917" t="s">
        <v>113</v>
      </c>
      <c r="FM917" t="s">
        <v>113</v>
      </c>
    </row>
    <row r="918" spans="116:169">
      <c r="DL918">
        <v>0</v>
      </c>
      <c r="DM918">
        <v>2.7280899999999999</v>
      </c>
      <c r="DN918">
        <v>2.1190000000000001E-2</v>
      </c>
      <c r="DO918">
        <v>2.027E-2</v>
      </c>
      <c r="DP918">
        <v>1.4970000000000001E-2</v>
      </c>
      <c r="DQ918">
        <v>4.8000000000000001E-4</v>
      </c>
      <c r="DR918">
        <v>6.2E-4</v>
      </c>
      <c r="DS918">
        <v>1.542E-2</v>
      </c>
      <c r="DT918">
        <v>4.2029999999999998E-2</v>
      </c>
      <c r="DU918">
        <v>4.9709999999999997E-2</v>
      </c>
      <c r="DV918">
        <v>0.15692</v>
      </c>
      <c r="DW918">
        <v>0.94937000000000005</v>
      </c>
      <c r="DX918">
        <v>0</v>
      </c>
      <c r="DY918">
        <v>34272.836080000001</v>
      </c>
      <c r="DZ918">
        <v>267.49556999999999</v>
      </c>
      <c r="EA918">
        <v>256.98712</v>
      </c>
      <c r="EB918">
        <v>190.56793999999999</v>
      </c>
      <c r="EC918">
        <v>6.1589499999999999</v>
      </c>
      <c r="ED918">
        <v>7.8244800000000003</v>
      </c>
      <c r="EE918">
        <v>197.08170999999999</v>
      </c>
      <c r="EF918">
        <v>530.50500999999997</v>
      </c>
      <c r="EG918">
        <v>657.82338000000004</v>
      </c>
      <c r="EH918">
        <v>2044.7074600000001</v>
      </c>
      <c r="EI918">
        <v>12430.2937</v>
      </c>
      <c r="EJ918">
        <v>0</v>
      </c>
      <c r="EK918">
        <v>164.7530945</v>
      </c>
      <c r="EL918">
        <v>9.1078064E-2</v>
      </c>
      <c r="EM918">
        <v>3.7977499999999997E-2</v>
      </c>
      <c r="EN918">
        <v>4.2945364E-2</v>
      </c>
      <c r="EO918">
        <v>0</v>
      </c>
      <c r="EP918">
        <v>0</v>
      </c>
      <c r="EQ918">
        <v>0</v>
      </c>
      <c r="ER918">
        <v>0</v>
      </c>
      <c r="ES918">
        <v>0</v>
      </c>
      <c r="ET918">
        <v>0</v>
      </c>
      <c r="EU918">
        <v>0</v>
      </c>
      <c r="EV918">
        <v>0</v>
      </c>
      <c r="EW918">
        <v>390.5551471</v>
      </c>
      <c r="EX918">
        <v>0.22124732999999999</v>
      </c>
      <c r="EY918">
        <v>9.3143614E-2</v>
      </c>
      <c r="EZ918">
        <v>0.10676590800000001</v>
      </c>
      <c r="FA918">
        <v>0</v>
      </c>
      <c r="FB918">
        <v>0</v>
      </c>
      <c r="FC918">
        <v>0</v>
      </c>
      <c r="FD918">
        <v>0</v>
      </c>
      <c r="FE918">
        <v>0</v>
      </c>
      <c r="FF918">
        <v>0</v>
      </c>
      <c r="FG918">
        <v>0</v>
      </c>
      <c r="FH918">
        <v>2.7850060000000001</v>
      </c>
      <c r="FI918" t="s">
        <v>113</v>
      </c>
      <c r="FJ918" t="s">
        <v>113</v>
      </c>
      <c r="FK918" s="9">
        <v>34994.045677000002</v>
      </c>
      <c r="FL918" t="s">
        <v>113</v>
      </c>
      <c r="FM918" t="s">
        <v>113</v>
      </c>
    </row>
    <row r="919" spans="116:169">
      <c r="DL919">
        <v>0</v>
      </c>
      <c r="DM919">
        <v>2.6644999999999999</v>
      </c>
      <c r="DN919">
        <v>2.3779999999999999E-2</v>
      </c>
      <c r="DO919">
        <v>2.0330000000000001E-2</v>
      </c>
      <c r="DP919">
        <v>1.915E-2</v>
      </c>
      <c r="DQ919">
        <v>5.1000000000000004E-4</v>
      </c>
      <c r="DR919">
        <v>6.4999999999999997E-4</v>
      </c>
      <c r="DS919">
        <v>1.508E-2</v>
      </c>
      <c r="DT919">
        <v>4.1009999999999998E-2</v>
      </c>
      <c r="DU919">
        <v>5.033E-2</v>
      </c>
      <c r="DV919">
        <v>0.17233000000000001</v>
      </c>
      <c r="DW919">
        <v>0.99138999999999999</v>
      </c>
      <c r="DX919">
        <v>0</v>
      </c>
      <c r="DY919">
        <v>33311.51513</v>
      </c>
      <c r="DZ919">
        <v>298.68288999999999</v>
      </c>
      <c r="EA919">
        <v>256.48448999999999</v>
      </c>
      <c r="EB919">
        <v>242.6611</v>
      </c>
      <c r="EC919">
        <v>6.5091599999999996</v>
      </c>
      <c r="ED919">
        <v>8.1390200000000004</v>
      </c>
      <c r="EE919">
        <v>191.91239999999999</v>
      </c>
      <c r="EF919">
        <v>515.23725999999999</v>
      </c>
      <c r="EG919">
        <v>665.64787000000001</v>
      </c>
      <c r="EH919">
        <v>2241.78917</v>
      </c>
      <c r="EI919">
        <v>12960.798709999999</v>
      </c>
      <c r="EJ919">
        <v>0</v>
      </c>
      <c r="EK919">
        <v>162.72296610000001</v>
      </c>
      <c r="EL919">
        <v>9.2823475000000003E-2</v>
      </c>
      <c r="EM919">
        <v>4.6697085999999999E-2</v>
      </c>
      <c r="EN919">
        <v>4.1734366000000002E-2</v>
      </c>
      <c r="EO919">
        <v>0</v>
      </c>
      <c r="EP919">
        <v>0</v>
      </c>
      <c r="EQ919">
        <v>0</v>
      </c>
      <c r="ER919">
        <v>0</v>
      </c>
      <c r="ES919">
        <v>0</v>
      </c>
      <c r="ET919">
        <v>0</v>
      </c>
      <c r="EU919">
        <v>0</v>
      </c>
      <c r="EV919">
        <v>0</v>
      </c>
      <c r="EW919">
        <v>379.60461939999999</v>
      </c>
      <c r="EX919">
        <v>0.22172639899999999</v>
      </c>
      <c r="EY919">
        <v>0.112672228</v>
      </c>
      <c r="EZ919">
        <v>0.10212763699999999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0</v>
      </c>
      <c r="FH919">
        <v>2.7282639999999998</v>
      </c>
      <c r="FI919" t="s">
        <v>113</v>
      </c>
      <c r="FJ919" t="s">
        <v>113</v>
      </c>
      <c r="FK919" s="9">
        <v>34115.852769999998</v>
      </c>
      <c r="FL919" t="s">
        <v>113</v>
      </c>
      <c r="FM919" t="s">
        <v>113</v>
      </c>
    </row>
    <row r="920" spans="116:169">
      <c r="DL920">
        <v>0</v>
      </c>
      <c r="DM920">
        <v>2.6023900000000002</v>
      </c>
      <c r="DN920">
        <v>2.3779999999999999E-2</v>
      </c>
      <c r="DO920">
        <v>2.2429999999999999E-2</v>
      </c>
      <c r="DP920">
        <v>1.949E-2</v>
      </c>
      <c r="DQ920">
        <v>5.5000000000000003E-4</v>
      </c>
      <c r="DR920">
        <v>6.4999999999999997E-4</v>
      </c>
      <c r="DS920">
        <v>1.8929999999999999E-2</v>
      </c>
      <c r="DT920">
        <v>4.0039999999999999E-2</v>
      </c>
      <c r="DU920">
        <v>5.0979999999999998E-2</v>
      </c>
      <c r="DV920">
        <v>0.18742</v>
      </c>
      <c r="DW920">
        <v>1.0324</v>
      </c>
      <c r="DX920">
        <v>0</v>
      </c>
      <c r="DY920">
        <v>32374.682919999999</v>
      </c>
      <c r="DZ920">
        <v>297.24635000000001</v>
      </c>
      <c r="EA920">
        <v>281.69015000000002</v>
      </c>
      <c r="EB920">
        <v>245.84733</v>
      </c>
      <c r="EC920">
        <v>6.9909699999999999</v>
      </c>
      <c r="ED920">
        <v>8.1346299999999996</v>
      </c>
      <c r="EE920">
        <v>239.74427</v>
      </c>
      <c r="EF920">
        <v>500.53818999999999</v>
      </c>
      <c r="EG920">
        <v>673.78688</v>
      </c>
      <c r="EH920">
        <v>2433.7015700000002</v>
      </c>
      <c r="EI920">
        <v>13476.035970000001</v>
      </c>
      <c r="EJ920">
        <v>0</v>
      </c>
      <c r="EK920">
        <v>160.76964190000001</v>
      </c>
      <c r="EL920">
        <v>0.10402175800000001</v>
      </c>
      <c r="EM920">
        <v>5.0290191999999997E-2</v>
      </c>
      <c r="EN920">
        <v>5.4004075999999998E-2</v>
      </c>
      <c r="EO920">
        <v>0</v>
      </c>
      <c r="EP920">
        <v>0</v>
      </c>
      <c r="EQ920">
        <v>0</v>
      </c>
      <c r="ER920">
        <v>0</v>
      </c>
      <c r="ES920">
        <v>0</v>
      </c>
      <c r="ET920">
        <v>0</v>
      </c>
      <c r="EU920">
        <v>0</v>
      </c>
      <c r="EV920">
        <v>0</v>
      </c>
      <c r="EW920">
        <v>369.05604620000003</v>
      </c>
      <c r="EX920">
        <v>0.24455506399999999</v>
      </c>
      <c r="EY920">
        <v>0.11946488199999999</v>
      </c>
      <c r="EZ920">
        <v>0.13007011099999999</v>
      </c>
      <c r="FA920">
        <v>0</v>
      </c>
      <c r="FB920">
        <v>0</v>
      </c>
      <c r="FC920">
        <v>0</v>
      </c>
      <c r="FD920">
        <v>0</v>
      </c>
      <c r="FE920">
        <v>0</v>
      </c>
      <c r="FF920">
        <v>0</v>
      </c>
      <c r="FG920">
        <v>0</v>
      </c>
      <c r="FH920">
        <v>2.6686480000000001</v>
      </c>
      <c r="FI920" t="s">
        <v>113</v>
      </c>
      <c r="FJ920" t="s">
        <v>113</v>
      </c>
      <c r="FK920" s="9">
        <v>33206.457729000002</v>
      </c>
      <c r="FL920" t="s">
        <v>113</v>
      </c>
      <c r="FM920" t="s">
        <v>113</v>
      </c>
    </row>
    <row r="921" spans="116:169">
      <c r="DL921">
        <v>0</v>
      </c>
      <c r="DM921">
        <v>2.5412400000000002</v>
      </c>
      <c r="DN921">
        <v>2.3970000000000002E-2</v>
      </c>
      <c r="DO921">
        <v>2.2450000000000001E-2</v>
      </c>
      <c r="DP921">
        <v>2.1319999999999999E-2</v>
      </c>
      <c r="DQ921">
        <v>5.8E-4</v>
      </c>
      <c r="DR921">
        <v>6.6E-4</v>
      </c>
      <c r="DS921">
        <v>1.9310000000000001E-2</v>
      </c>
      <c r="DT921">
        <v>3.9120000000000002E-2</v>
      </c>
      <c r="DU921">
        <v>5.1619999999999999E-2</v>
      </c>
      <c r="DV921">
        <v>0.20635000000000001</v>
      </c>
      <c r="DW921">
        <v>1.0724400000000001</v>
      </c>
      <c r="DX921">
        <v>0</v>
      </c>
      <c r="DY921">
        <v>31455.511200000001</v>
      </c>
      <c r="DZ921">
        <v>298.16370999999998</v>
      </c>
      <c r="EA921">
        <v>280.52113000000003</v>
      </c>
      <c r="EB921">
        <v>267.67493000000002</v>
      </c>
      <c r="EC921">
        <v>7.30504</v>
      </c>
      <c r="ED921">
        <v>8.1989999999999998</v>
      </c>
      <c r="EE921">
        <v>243.45101</v>
      </c>
      <c r="EF921">
        <v>486.61335000000003</v>
      </c>
      <c r="EG921">
        <v>681.92151000000001</v>
      </c>
      <c r="EH921">
        <v>2673.4458399999999</v>
      </c>
      <c r="EI921">
        <v>13976.57416</v>
      </c>
      <c r="EJ921">
        <v>0</v>
      </c>
      <c r="EK921">
        <v>158.79854990000001</v>
      </c>
      <c r="EL921">
        <v>0.109277769</v>
      </c>
      <c r="EM921">
        <v>5.4946964000000001E-2</v>
      </c>
      <c r="EN921">
        <v>5.559207E-2</v>
      </c>
      <c r="EO921">
        <v>0</v>
      </c>
      <c r="EP921">
        <v>0</v>
      </c>
      <c r="EQ921">
        <v>0</v>
      </c>
      <c r="ER921">
        <v>0</v>
      </c>
      <c r="ES921">
        <v>0</v>
      </c>
      <c r="ET921">
        <v>0</v>
      </c>
      <c r="EU921">
        <v>0</v>
      </c>
      <c r="EV921">
        <v>0</v>
      </c>
      <c r="EW921">
        <v>358.67874189999998</v>
      </c>
      <c r="EX921">
        <v>0.252857322</v>
      </c>
      <c r="EY921">
        <v>0.12843606900000001</v>
      </c>
      <c r="EZ921">
        <v>0.131775</v>
      </c>
      <c r="FA921">
        <v>0</v>
      </c>
      <c r="FB921">
        <v>0</v>
      </c>
      <c r="FC921">
        <v>0</v>
      </c>
      <c r="FD921">
        <v>0</v>
      </c>
      <c r="FE921">
        <v>0</v>
      </c>
      <c r="FF921">
        <v>0</v>
      </c>
      <c r="FG921">
        <v>0</v>
      </c>
      <c r="FH921">
        <v>2.6095619999999999</v>
      </c>
      <c r="FI921" t="s">
        <v>113</v>
      </c>
      <c r="FJ921" t="s">
        <v>113</v>
      </c>
      <c r="FK921" s="9">
        <v>32309.176005000001</v>
      </c>
      <c r="FL921" t="s">
        <v>113</v>
      </c>
      <c r="FM921" t="s">
        <v>113</v>
      </c>
    </row>
    <row r="922" spans="116:169">
      <c r="DL922">
        <v>0</v>
      </c>
      <c r="DM922">
        <v>2.4817499999999999</v>
      </c>
      <c r="DN922">
        <v>2.333E-2</v>
      </c>
      <c r="DO922">
        <v>2.257E-2</v>
      </c>
      <c r="DP922">
        <v>2.1430000000000001E-2</v>
      </c>
      <c r="DQ922">
        <v>5.9000000000000003E-4</v>
      </c>
      <c r="DR922">
        <v>6.4999999999999997E-4</v>
      </c>
      <c r="DS922">
        <v>2.0979999999999999E-2</v>
      </c>
      <c r="DT922">
        <v>3.8249999999999999E-2</v>
      </c>
      <c r="DU922">
        <v>5.228E-2</v>
      </c>
      <c r="DV922">
        <v>0.22566</v>
      </c>
      <c r="DW922">
        <v>1.1115600000000001</v>
      </c>
      <c r="DX922">
        <v>0</v>
      </c>
      <c r="DY922">
        <v>30562.746279999999</v>
      </c>
      <c r="DZ922">
        <v>288.82648999999998</v>
      </c>
      <c r="EA922">
        <v>280.63574999999997</v>
      </c>
      <c r="EB922">
        <v>267.69132000000002</v>
      </c>
      <c r="EC922">
        <v>7.3942899999999998</v>
      </c>
      <c r="ED922">
        <v>8.1074000000000002</v>
      </c>
      <c r="EE922">
        <v>263.20515999999998</v>
      </c>
      <c r="EF922">
        <v>473.47937000000002</v>
      </c>
      <c r="EG922">
        <v>690.12050999999997</v>
      </c>
      <c r="EH922">
        <v>2916.8968500000001</v>
      </c>
      <c r="EI922">
        <v>14463.18751</v>
      </c>
      <c r="EJ922">
        <v>0</v>
      </c>
      <c r="EK922">
        <v>156.8579804</v>
      </c>
      <c r="EL922">
        <v>0.11352938</v>
      </c>
      <c r="EM922">
        <v>5.6925491000000002E-2</v>
      </c>
      <c r="EN922">
        <v>6.1502065000000002E-2</v>
      </c>
      <c r="EO922">
        <v>0</v>
      </c>
      <c r="EP922">
        <v>0</v>
      </c>
      <c r="EQ922">
        <v>0</v>
      </c>
      <c r="ER922">
        <v>0</v>
      </c>
      <c r="ES922">
        <v>0</v>
      </c>
      <c r="ET922">
        <v>0</v>
      </c>
      <c r="EU922">
        <v>0</v>
      </c>
      <c r="EV922">
        <v>0</v>
      </c>
      <c r="EW922">
        <v>348.57871920000002</v>
      </c>
      <c r="EX922">
        <v>0.25853902400000001</v>
      </c>
      <c r="EY922">
        <v>0.13095358200000001</v>
      </c>
      <c r="EZ922">
        <v>0.14346505100000001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0</v>
      </c>
      <c r="FG922">
        <v>0</v>
      </c>
      <c r="FH922">
        <v>2.5496789999999998</v>
      </c>
      <c r="FI922" t="s">
        <v>113</v>
      </c>
      <c r="FJ922" t="s">
        <v>113</v>
      </c>
      <c r="FK922" s="9">
        <v>31407.294134</v>
      </c>
      <c r="FL922" t="s">
        <v>113</v>
      </c>
      <c r="FM922" t="s">
        <v>113</v>
      </c>
    </row>
    <row r="923" spans="116:169">
      <c r="DL923">
        <v>0</v>
      </c>
      <c r="DM923">
        <v>2.43154</v>
      </c>
      <c r="DN923">
        <v>2.196E-2</v>
      </c>
      <c r="DO923">
        <v>1.9970000000000002E-2</v>
      </c>
      <c r="DP923">
        <v>2.051E-2</v>
      </c>
      <c r="DQ923">
        <v>1.09E-3</v>
      </c>
      <c r="DR923">
        <v>2.9999999999999997E-4</v>
      </c>
      <c r="DS923">
        <v>2.0490000000000001E-2</v>
      </c>
      <c r="DT923">
        <v>3.381E-2</v>
      </c>
      <c r="DU923">
        <v>5.2929999999999998E-2</v>
      </c>
      <c r="DV923">
        <v>0.24664</v>
      </c>
      <c r="DW923">
        <v>1.14981</v>
      </c>
      <c r="DX923">
        <v>0</v>
      </c>
      <c r="DY923">
        <v>29789.30312</v>
      </c>
      <c r="DZ923">
        <v>270.43671000000001</v>
      </c>
      <c r="EA923">
        <v>247.09506999999999</v>
      </c>
      <c r="EB923">
        <v>255.00363999999999</v>
      </c>
      <c r="EC923">
        <v>13.57043</v>
      </c>
      <c r="ED923">
        <v>3.6648800000000001</v>
      </c>
      <c r="EE923">
        <v>255.92411999999999</v>
      </c>
      <c r="EF923">
        <v>416.45519999999999</v>
      </c>
      <c r="EG923">
        <v>698.22790999999995</v>
      </c>
      <c r="EH923">
        <v>3180.1020100000001</v>
      </c>
      <c r="EI923">
        <v>14936.666880000001</v>
      </c>
      <c r="EJ923">
        <v>0</v>
      </c>
      <c r="EK923">
        <v>155.50997770000001</v>
      </c>
      <c r="EL923">
        <v>0.193288708</v>
      </c>
      <c r="EM923">
        <v>9.4673990999999999E-2</v>
      </c>
      <c r="EN923">
        <v>4.3010321999999997E-2</v>
      </c>
      <c r="EO923">
        <v>0</v>
      </c>
      <c r="EP923">
        <v>0</v>
      </c>
      <c r="EQ923">
        <v>0</v>
      </c>
      <c r="ER923">
        <v>0</v>
      </c>
      <c r="ES923">
        <v>0</v>
      </c>
      <c r="ET923">
        <v>0</v>
      </c>
      <c r="EU923">
        <v>0</v>
      </c>
      <c r="EV923">
        <v>0</v>
      </c>
      <c r="EW923">
        <v>339.98119580000002</v>
      </c>
      <c r="EX923">
        <v>0.432341843</v>
      </c>
      <c r="EY923">
        <v>0.21430038600000001</v>
      </c>
      <c r="EZ923">
        <v>9.8726032000000005E-2</v>
      </c>
      <c r="FA923">
        <v>0</v>
      </c>
      <c r="FB923">
        <v>0</v>
      </c>
      <c r="FC923">
        <v>0</v>
      </c>
      <c r="FD923">
        <v>0</v>
      </c>
      <c r="FE923">
        <v>0</v>
      </c>
      <c r="FF923">
        <v>0</v>
      </c>
      <c r="FG923">
        <v>0</v>
      </c>
      <c r="FH923">
        <v>2.4950730000000001</v>
      </c>
      <c r="FI923" t="s">
        <v>113</v>
      </c>
      <c r="FJ923" t="s">
        <v>113</v>
      </c>
      <c r="FK923" s="9">
        <v>30575.408972000001</v>
      </c>
      <c r="FL923" t="s">
        <v>113</v>
      </c>
      <c r="FM923" t="s">
        <v>113</v>
      </c>
    </row>
    <row r="924" spans="116:169">
      <c r="DL924">
        <v>0</v>
      </c>
      <c r="DM924">
        <v>2.3811599999999999</v>
      </c>
      <c r="DN924">
        <v>2.2859999999999998E-2</v>
      </c>
      <c r="DO924">
        <v>1.8780000000000002E-2</v>
      </c>
      <c r="DP924">
        <v>1.8249999999999999E-2</v>
      </c>
      <c r="DQ924">
        <v>1.01E-3</v>
      </c>
      <c r="DR924">
        <v>2.9E-4</v>
      </c>
      <c r="DS924">
        <v>1.9619999999999999E-2</v>
      </c>
      <c r="DT924">
        <v>3.3110000000000001E-2</v>
      </c>
      <c r="DU924">
        <v>5.323E-2</v>
      </c>
      <c r="DV924">
        <v>0.26713999999999999</v>
      </c>
      <c r="DW924">
        <v>1.1836199999999999</v>
      </c>
      <c r="DX924">
        <v>0</v>
      </c>
      <c r="DY924">
        <v>29018.52289</v>
      </c>
      <c r="DZ924">
        <v>279.98030999999997</v>
      </c>
      <c r="EA924">
        <v>231.19565</v>
      </c>
      <c r="EB924">
        <v>225.73212000000001</v>
      </c>
      <c r="EC924">
        <v>12.517250000000001</v>
      </c>
      <c r="ED924">
        <v>3.5701499999999999</v>
      </c>
      <c r="EE924">
        <v>243.84974</v>
      </c>
      <c r="EF924">
        <v>405.61417</v>
      </c>
      <c r="EG924">
        <v>701.89278999999999</v>
      </c>
      <c r="EH924">
        <v>3436.0261300000002</v>
      </c>
      <c r="EI924">
        <v>15353.122090000001</v>
      </c>
      <c r="EJ924">
        <v>0</v>
      </c>
      <c r="EK924">
        <v>154.08362120000001</v>
      </c>
      <c r="EL924">
        <v>0.214826451</v>
      </c>
      <c r="EM924">
        <v>8.6617637999999997E-2</v>
      </c>
      <c r="EN924">
        <v>4.1638553000000002E-2</v>
      </c>
      <c r="EO924">
        <v>0</v>
      </c>
      <c r="EP924">
        <v>0</v>
      </c>
      <c r="EQ924">
        <v>0</v>
      </c>
      <c r="ER924">
        <v>0</v>
      </c>
      <c r="ES924">
        <v>0</v>
      </c>
      <c r="ET924">
        <v>0</v>
      </c>
      <c r="EU924">
        <v>0</v>
      </c>
      <c r="EV924">
        <v>0</v>
      </c>
      <c r="EW924">
        <v>331.37797749999999</v>
      </c>
      <c r="EX924">
        <v>0.47404951400000001</v>
      </c>
      <c r="EY924">
        <v>0.19292693399999999</v>
      </c>
      <c r="EZ924">
        <v>9.4042206000000003E-2</v>
      </c>
      <c r="FA924">
        <v>0</v>
      </c>
      <c r="FB924">
        <v>0</v>
      </c>
      <c r="FC924">
        <v>0</v>
      </c>
      <c r="FD924">
        <v>0</v>
      </c>
      <c r="FE924">
        <v>0</v>
      </c>
      <c r="FF924">
        <v>0</v>
      </c>
      <c r="FG924">
        <v>0</v>
      </c>
      <c r="FH924">
        <v>2.4420519999999999</v>
      </c>
      <c r="FI924" t="s">
        <v>113</v>
      </c>
      <c r="FJ924" t="s">
        <v>113</v>
      </c>
      <c r="FK924" s="9">
        <v>29767.948211999999</v>
      </c>
      <c r="FL924" t="s">
        <v>113</v>
      </c>
      <c r="FM924" t="s">
        <v>113</v>
      </c>
    </row>
    <row r="925" spans="116:169">
      <c r="DL925">
        <v>0</v>
      </c>
      <c r="DM925">
        <v>2.3353000000000002</v>
      </c>
      <c r="DN925">
        <v>1.9089999999999999E-2</v>
      </c>
      <c r="DO925">
        <v>1.9349999999999999E-2</v>
      </c>
      <c r="DP925">
        <v>1.719E-2</v>
      </c>
      <c r="DQ925">
        <v>9.6000000000000002E-4</v>
      </c>
      <c r="DR925">
        <v>2.9E-4</v>
      </c>
      <c r="DS925">
        <v>1.746E-2</v>
      </c>
      <c r="DT925">
        <v>3.2410000000000001E-2</v>
      </c>
      <c r="DU925">
        <v>5.3519999999999998E-2</v>
      </c>
      <c r="DV925">
        <v>0.28676000000000001</v>
      </c>
      <c r="DW925">
        <v>1.2167300000000001</v>
      </c>
      <c r="DX925">
        <v>0</v>
      </c>
      <c r="DY925">
        <v>28307.42136</v>
      </c>
      <c r="DZ925">
        <v>232.61801</v>
      </c>
      <c r="EA925">
        <v>236.93315999999999</v>
      </c>
      <c r="EB925">
        <v>211.61605</v>
      </c>
      <c r="EC925">
        <v>11.783440000000001</v>
      </c>
      <c r="ED925">
        <v>3.4828899999999998</v>
      </c>
      <c r="EE925">
        <v>215.93888000000001</v>
      </c>
      <c r="EF925">
        <v>395.00788999999997</v>
      </c>
      <c r="EG925">
        <v>705.46294</v>
      </c>
      <c r="EH925">
        <v>3679.8758699999998</v>
      </c>
      <c r="EI925">
        <v>15758.73626</v>
      </c>
      <c r="EJ925">
        <v>0</v>
      </c>
      <c r="EK925">
        <v>152.81391919999999</v>
      </c>
      <c r="EL925">
        <v>0.214053628</v>
      </c>
      <c r="EM925">
        <v>8.1090221000000004E-2</v>
      </c>
      <c r="EN925">
        <v>3.7459804999999999E-2</v>
      </c>
      <c r="EO925">
        <v>0</v>
      </c>
      <c r="EP925">
        <v>0</v>
      </c>
      <c r="EQ925">
        <v>0</v>
      </c>
      <c r="ER925">
        <v>0</v>
      </c>
      <c r="ES925">
        <v>0</v>
      </c>
      <c r="ET925">
        <v>0</v>
      </c>
      <c r="EU925">
        <v>0</v>
      </c>
      <c r="EV925">
        <v>0</v>
      </c>
      <c r="EW925">
        <v>323.25972869999998</v>
      </c>
      <c r="EX925">
        <v>0.46441708100000001</v>
      </c>
      <c r="EY925">
        <v>0.17767128400000001</v>
      </c>
      <c r="EZ925">
        <v>8.3238790000000007E-2</v>
      </c>
      <c r="FA925">
        <v>0</v>
      </c>
      <c r="FB925">
        <v>0</v>
      </c>
      <c r="FC925">
        <v>0</v>
      </c>
      <c r="FD925">
        <v>0</v>
      </c>
      <c r="FE925">
        <v>0</v>
      </c>
      <c r="FF925">
        <v>0</v>
      </c>
      <c r="FG925">
        <v>0</v>
      </c>
      <c r="FH925">
        <v>2.3918919999999999</v>
      </c>
      <c r="FI925" t="s">
        <v>113</v>
      </c>
      <c r="FJ925" t="s">
        <v>113</v>
      </c>
      <c r="FK925" s="9">
        <v>29000.372028000002</v>
      </c>
      <c r="FL925" t="s">
        <v>113</v>
      </c>
      <c r="FM925" t="s">
        <v>113</v>
      </c>
    </row>
    <row r="926" spans="116:169">
      <c r="DL926">
        <v>0</v>
      </c>
      <c r="DM926">
        <v>2.2865500000000001</v>
      </c>
      <c r="DN926">
        <v>2.1819999999999999E-2</v>
      </c>
      <c r="DO926">
        <v>1.652E-2</v>
      </c>
      <c r="DP926">
        <v>1.753E-2</v>
      </c>
      <c r="DQ926">
        <v>9.2000000000000003E-4</v>
      </c>
      <c r="DR926">
        <v>2.7999999999999998E-4</v>
      </c>
      <c r="DS926">
        <v>1.6549999999999999E-2</v>
      </c>
      <c r="DT926">
        <v>3.1730000000000001E-2</v>
      </c>
      <c r="DU926">
        <v>5.3809999999999997E-2</v>
      </c>
      <c r="DV926">
        <v>0.30421999999999999</v>
      </c>
      <c r="DW926">
        <v>1.2491399999999999</v>
      </c>
      <c r="DX926">
        <v>0</v>
      </c>
      <c r="DY926">
        <v>27565.674640000001</v>
      </c>
      <c r="DZ926">
        <v>264.48106000000001</v>
      </c>
      <c r="EA926">
        <v>201.25959</v>
      </c>
      <c r="EB926">
        <v>214.59949</v>
      </c>
      <c r="EC926">
        <v>11.224909999999999</v>
      </c>
      <c r="ED926">
        <v>3.39256</v>
      </c>
      <c r="EE926">
        <v>203.52055999999999</v>
      </c>
      <c r="EF926">
        <v>384.61962999999997</v>
      </c>
      <c r="EG926">
        <v>708.94583</v>
      </c>
      <c r="EH926">
        <v>3895.81475</v>
      </c>
      <c r="EI926">
        <v>16153.74415</v>
      </c>
      <c r="EJ926">
        <v>0</v>
      </c>
      <c r="EK926">
        <v>151.28567190000001</v>
      </c>
      <c r="EL926">
        <v>0.19574913099999999</v>
      </c>
      <c r="EM926">
        <v>8.2472941999999994E-2</v>
      </c>
      <c r="EN926">
        <v>3.5698233000000003E-2</v>
      </c>
      <c r="EO926">
        <v>0</v>
      </c>
      <c r="EP926">
        <v>0</v>
      </c>
      <c r="EQ926">
        <v>0</v>
      </c>
      <c r="ER926">
        <v>0</v>
      </c>
      <c r="ES926">
        <v>0</v>
      </c>
      <c r="ET926">
        <v>0</v>
      </c>
      <c r="EU926">
        <v>0</v>
      </c>
      <c r="EV926">
        <v>0</v>
      </c>
      <c r="EW926">
        <v>314.75284199999999</v>
      </c>
      <c r="EX926">
        <v>0.417993683</v>
      </c>
      <c r="EY926">
        <v>0.17773101999999999</v>
      </c>
      <c r="EZ926">
        <v>7.8037648000000001E-2</v>
      </c>
      <c r="FA926">
        <v>0</v>
      </c>
      <c r="FB926">
        <v>0</v>
      </c>
      <c r="FC926">
        <v>0</v>
      </c>
      <c r="FD926">
        <v>0</v>
      </c>
      <c r="FE926">
        <v>0</v>
      </c>
      <c r="FF926">
        <v>0</v>
      </c>
      <c r="FG926">
        <v>0</v>
      </c>
      <c r="FH926">
        <v>2.3433389999999998</v>
      </c>
      <c r="FI926" t="s">
        <v>113</v>
      </c>
      <c r="FJ926" t="s">
        <v>113</v>
      </c>
      <c r="FK926" s="9">
        <v>28257.239689000002</v>
      </c>
      <c r="FL926" t="s">
        <v>113</v>
      </c>
      <c r="FM926" t="s">
        <v>113</v>
      </c>
    </row>
    <row r="927" spans="116:169">
      <c r="DL927">
        <v>0</v>
      </c>
      <c r="DM927">
        <v>2.2446600000000001</v>
      </c>
      <c r="DN927">
        <v>1.6E-2</v>
      </c>
      <c r="DO927">
        <v>1.8409999999999999E-2</v>
      </c>
      <c r="DP927">
        <v>1.523E-2</v>
      </c>
      <c r="DQ927">
        <v>8.8999999999999995E-4</v>
      </c>
      <c r="DR927">
        <v>2.7E-4</v>
      </c>
      <c r="DS927">
        <v>1.67E-2</v>
      </c>
      <c r="DT927">
        <v>3.117E-2</v>
      </c>
      <c r="DU927">
        <v>5.4089999999999999E-2</v>
      </c>
      <c r="DV927">
        <v>0.32077</v>
      </c>
      <c r="DW927">
        <v>1.28087</v>
      </c>
      <c r="DX927">
        <v>0</v>
      </c>
      <c r="DY927">
        <v>26910.874070000002</v>
      </c>
      <c r="DZ927">
        <v>192.86429999999999</v>
      </c>
      <c r="EA927">
        <v>223.08186000000001</v>
      </c>
      <c r="EB927">
        <v>185.49361999999999</v>
      </c>
      <c r="EC927">
        <v>10.825659999999999</v>
      </c>
      <c r="ED927">
        <v>3.3118699999999999</v>
      </c>
      <c r="EE927">
        <v>204.44521</v>
      </c>
      <c r="EF927">
        <v>375.82663000000002</v>
      </c>
      <c r="EG927">
        <v>712.33839</v>
      </c>
      <c r="EH927">
        <v>4099.3352999999997</v>
      </c>
      <c r="EI927">
        <v>16538.36378</v>
      </c>
      <c r="EJ927">
        <v>0</v>
      </c>
      <c r="EK927">
        <v>150.2020076</v>
      </c>
      <c r="EL927">
        <v>0.20282407799999999</v>
      </c>
      <c r="EM927">
        <v>7.4830006000000004E-2</v>
      </c>
      <c r="EN927">
        <v>3.6800826000000002E-2</v>
      </c>
      <c r="EO927">
        <v>0</v>
      </c>
      <c r="EP927">
        <v>0</v>
      </c>
      <c r="EQ927">
        <v>0</v>
      </c>
      <c r="ER927">
        <v>0</v>
      </c>
      <c r="ES927">
        <v>0</v>
      </c>
      <c r="ET927">
        <v>0</v>
      </c>
      <c r="EU927">
        <v>0</v>
      </c>
      <c r="EV927">
        <v>0</v>
      </c>
      <c r="EW927">
        <v>307.32176240000001</v>
      </c>
      <c r="EX927">
        <v>0.42564770099999999</v>
      </c>
      <c r="EY927">
        <v>0.15866576399999999</v>
      </c>
      <c r="EZ927">
        <v>7.9136267999999996E-2</v>
      </c>
      <c r="FA927">
        <v>0</v>
      </c>
      <c r="FB927">
        <v>0</v>
      </c>
      <c r="FC927">
        <v>0</v>
      </c>
      <c r="FD927">
        <v>0</v>
      </c>
      <c r="FE927">
        <v>0</v>
      </c>
      <c r="FF927">
        <v>0</v>
      </c>
      <c r="FG927">
        <v>0</v>
      </c>
      <c r="FH927">
        <v>2.295188</v>
      </c>
      <c r="FI927" t="s">
        <v>113</v>
      </c>
      <c r="FJ927" t="s">
        <v>113</v>
      </c>
      <c r="FK927" s="9">
        <v>27523.139520000001</v>
      </c>
      <c r="FL927" t="s">
        <v>113</v>
      </c>
      <c r="FM927" t="s">
        <v>113</v>
      </c>
    </row>
    <row r="928" spans="116:169">
      <c r="DL928">
        <v>0</v>
      </c>
      <c r="DM928">
        <v>2.20214</v>
      </c>
      <c r="DN928">
        <v>1.6049999999999998E-2</v>
      </c>
      <c r="DO928">
        <v>1.41E-2</v>
      </c>
      <c r="DP928">
        <v>1.6580000000000001E-2</v>
      </c>
      <c r="DQ928">
        <v>8.4000000000000003E-4</v>
      </c>
      <c r="DR928">
        <v>2.7E-4</v>
      </c>
      <c r="DS928">
        <v>1.461E-2</v>
      </c>
      <c r="DT928">
        <v>3.0589999999999999E-2</v>
      </c>
      <c r="DU928">
        <v>5.4359999999999999E-2</v>
      </c>
      <c r="DV928">
        <v>0.33746999999999999</v>
      </c>
      <c r="DW928">
        <v>1.3120400000000001</v>
      </c>
      <c r="DX928">
        <v>0</v>
      </c>
      <c r="DY928">
        <v>26252.680779999999</v>
      </c>
      <c r="DZ928">
        <v>192.37271999999999</v>
      </c>
      <c r="EA928">
        <v>169.93163000000001</v>
      </c>
      <c r="EB928">
        <v>200.86389</v>
      </c>
      <c r="EC928">
        <v>10.13059</v>
      </c>
      <c r="ED928">
        <v>3.2321300000000002</v>
      </c>
      <c r="EE928">
        <v>177.83441999999999</v>
      </c>
      <c r="EF928">
        <v>366.82177000000001</v>
      </c>
      <c r="EG928">
        <v>715.65026999999998</v>
      </c>
      <c r="EH928">
        <v>4303.7805099999996</v>
      </c>
      <c r="EI928">
        <v>16914.190409999999</v>
      </c>
      <c r="EJ928">
        <v>0</v>
      </c>
      <c r="EK928">
        <v>148.98220380000001</v>
      </c>
      <c r="EL928">
        <v>0.178209861</v>
      </c>
      <c r="EM928">
        <v>7.8820950000000001E-2</v>
      </c>
      <c r="EN928">
        <v>3.2343615999999999E-2</v>
      </c>
      <c r="EO928">
        <v>0</v>
      </c>
      <c r="EP928">
        <v>0</v>
      </c>
      <c r="EQ928">
        <v>0</v>
      </c>
      <c r="ER928">
        <v>0</v>
      </c>
      <c r="ES928">
        <v>0</v>
      </c>
      <c r="ET928">
        <v>0</v>
      </c>
      <c r="EU928">
        <v>0</v>
      </c>
      <c r="EV928">
        <v>0</v>
      </c>
      <c r="EW928">
        <v>299.74758209999999</v>
      </c>
      <c r="EX928">
        <v>0.36827740799999997</v>
      </c>
      <c r="EY928">
        <v>0.16430935599999999</v>
      </c>
      <c r="EZ928">
        <v>6.8411587999999995E-2</v>
      </c>
      <c r="FA928">
        <v>0</v>
      </c>
      <c r="FB928">
        <v>0</v>
      </c>
      <c r="FC928">
        <v>0</v>
      </c>
      <c r="FD928">
        <v>0</v>
      </c>
      <c r="FE928">
        <v>0</v>
      </c>
      <c r="FF928">
        <v>0</v>
      </c>
      <c r="FG928">
        <v>0</v>
      </c>
      <c r="FH928">
        <v>2.2497129999999999</v>
      </c>
      <c r="FI928" t="s">
        <v>113</v>
      </c>
      <c r="FJ928" t="s">
        <v>113</v>
      </c>
      <c r="FK928" s="9">
        <v>26825.979618000001</v>
      </c>
      <c r="FL928" t="s">
        <v>113</v>
      </c>
      <c r="FM928" t="s">
        <v>113</v>
      </c>
    </row>
    <row r="929" spans="116:169">
      <c r="DL929">
        <v>0</v>
      </c>
      <c r="DM929">
        <v>2.1585899999999998</v>
      </c>
      <c r="DN929">
        <v>1.7319999999999999E-2</v>
      </c>
      <c r="DO929">
        <v>1.392E-2</v>
      </c>
      <c r="DP929">
        <v>1.299E-2</v>
      </c>
      <c r="DQ929">
        <v>7.6999999999999996E-4</v>
      </c>
      <c r="DR929">
        <v>2.5999999999999998E-4</v>
      </c>
      <c r="DS929">
        <v>1.5800000000000002E-2</v>
      </c>
      <c r="DT929">
        <v>3.006E-2</v>
      </c>
      <c r="DU929">
        <v>5.4629999999999998E-2</v>
      </c>
      <c r="DV929">
        <v>0.35208</v>
      </c>
      <c r="DW929">
        <v>1.34263</v>
      </c>
      <c r="DX929">
        <v>0</v>
      </c>
      <c r="DY929">
        <v>25586.161250000001</v>
      </c>
      <c r="DZ929">
        <v>206.43868000000001</v>
      </c>
      <c r="EA929">
        <v>166.8022</v>
      </c>
      <c r="EB929">
        <v>156.47980999999999</v>
      </c>
      <c r="EC929">
        <v>9.3107100000000003</v>
      </c>
      <c r="ED929">
        <v>3.1505999999999998</v>
      </c>
      <c r="EE929">
        <v>191.32549</v>
      </c>
      <c r="EF929">
        <v>358.37750999999997</v>
      </c>
      <c r="EG929">
        <v>718.88239999999996</v>
      </c>
      <c r="EH929">
        <v>4481.6149299999997</v>
      </c>
      <c r="EI929">
        <v>17281.012170000002</v>
      </c>
      <c r="EJ929">
        <v>0</v>
      </c>
      <c r="EK929">
        <v>147.6627617</v>
      </c>
      <c r="EL929">
        <v>0.16757024100000001</v>
      </c>
      <c r="EM929">
        <v>6.7426835000000004E-2</v>
      </c>
      <c r="EN929">
        <v>3.5606457000000001E-2</v>
      </c>
      <c r="EO929">
        <v>0</v>
      </c>
      <c r="EP929">
        <v>0</v>
      </c>
      <c r="EQ929">
        <v>0</v>
      </c>
      <c r="ER929">
        <v>0</v>
      </c>
      <c r="ES929">
        <v>0</v>
      </c>
      <c r="ET929">
        <v>0</v>
      </c>
      <c r="EU929">
        <v>0</v>
      </c>
      <c r="EV929">
        <v>0</v>
      </c>
      <c r="EW929">
        <v>292.11589040000001</v>
      </c>
      <c r="EX929">
        <v>0.34046313299999997</v>
      </c>
      <c r="EY929">
        <v>0.13831260000000001</v>
      </c>
      <c r="EZ929">
        <v>7.4072104E-2</v>
      </c>
      <c r="FA929">
        <v>0</v>
      </c>
      <c r="FB929">
        <v>0</v>
      </c>
      <c r="FC929">
        <v>0</v>
      </c>
      <c r="FD929">
        <v>0</v>
      </c>
      <c r="FE929">
        <v>0</v>
      </c>
      <c r="FF929">
        <v>0</v>
      </c>
      <c r="FG929">
        <v>0</v>
      </c>
      <c r="FH929">
        <v>2.203589</v>
      </c>
      <c r="FI929" t="s">
        <v>113</v>
      </c>
      <c r="FJ929" t="s">
        <v>113</v>
      </c>
      <c r="FK929" s="9">
        <v>26125.192653999999</v>
      </c>
      <c r="FL929" t="s">
        <v>113</v>
      </c>
      <c r="FM929" t="s">
        <v>113</v>
      </c>
    </row>
    <row r="930" spans="116:169">
      <c r="DL930">
        <v>0</v>
      </c>
      <c r="DM930">
        <v>2.1229499999999999</v>
      </c>
      <c r="DN930">
        <v>1.372E-2</v>
      </c>
      <c r="DO930">
        <v>1.4930000000000001E-2</v>
      </c>
      <c r="DP930">
        <v>1.285E-2</v>
      </c>
      <c r="DQ930">
        <v>5.2999999999999998E-4</v>
      </c>
      <c r="DR930">
        <v>1.2999999999999999E-4</v>
      </c>
      <c r="DS930">
        <v>1.29E-2</v>
      </c>
      <c r="DT930">
        <v>2.5579999999999999E-2</v>
      </c>
      <c r="DU930">
        <v>5.4899999999999997E-2</v>
      </c>
      <c r="DV930">
        <v>0.36787999999999998</v>
      </c>
      <c r="DW930">
        <v>1.37269</v>
      </c>
      <c r="DX930">
        <v>0</v>
      </c>
      <c r="DY930">
        <v>25017.255140000001</v>
      </c>
      <c r="DZ930">
        <v>162.58459999999999</v>
      </c>
      <c r="EA930">
        <v>177.83091999999999</v>
      </c>
      <c r="EB930">
        <v>153.87171000000001</v>
      </c>
      <c r="EC930">
        <v>6.3875900000000003</v>
      </c>
      <c r="ED930">
        <v>1.5947899999999999</v>
      </c>
      <c r="EE930">
        <v>155.20639</v>
      </c>
      <c r="EF930">
        <v>303.25526000000002</v>
      </c>
      <c r="EG930">
        <v>722.03300000000002</v>
      </c>
      <c r="EH930">
        <v>4672.9404199999999</v>
      </c>
      <c r="EI930">
        <v>17639.38969</v>
      </c>
      <c r="EJ930">
        <v>0</v>
      </c>
      <c r="EK930">
        <v>146.91141020000001</v>
      </c>
      <c r="EL930">
        <v>0.18755525000000001</v>
      </c>
      <c r="EM930">
        <v>5.5764828000000002E-2</v>
      </c>
      <c r="EN930">
        <v>5.1513556000000002E-2</v>
      </c>
      <c r="EO930">
        <v>0</v>
      </c>
      <c r="EP930">
        <v>0</v>
      </c>
      <c r="EQ930">
        <v>0</v>
      </c>
      <c r="ER930">
        <v>0</v>
      </c>
      <c r="ES930">
        <v>0</v>
      </c>
      <c r="ET930">
        <v>0</v>
      </c>
      <c r="EU930">
        <v>0</v>
      </c>
      <c r="EV930">
        <v>0</v>
      </c>
      <c r="EW930">
        <v>285.7360003</v>
      </c>
      <c r="EX930">
        <v>0.37419295299999999</v>
      </c>
      <c r="EY930">
        <v>0.11240515700000001</v>
      </c>
      <c r="EZ930">
        <v>0.10538848200000001</v>
      </c>
      <c r="FA930">
        <v>0</v>
      </c>
      <c r="FB930">
        <v>0</v>
      </c>
      <c r="FC930">
        <v>0</v>
      </c>
      <c r="FD930">
        <v>0</v>
      </c>
      <c r="FE930">
        <v>0</v>
      </c>
      <c r="FF930">
        <v>0</v>
      </c>
      <c r="FG930">
        <v>0</v>
      </c>
      <c r="FH930">
        <v>2.164974</v>
      </c>
      <c r="FI930" t="s">
        <v>113</v>
      </c>
      <c r="FJ930" t="s">
        <v>113</v>
      </c>
      <c r="FK930" s="9">
        <v>25517.929969000001</v>
      </c>
      <c r="FL930" t="s">
        <v>113</v>
      </c>
      <c r="FM930" t="s">
        <v>113</v>
      </c>
    </row>
    <row r="931" spans="116:169">
      <c r="DL931">
        <v>0</v>
      </c>
      <c r="DM931">
        <v>2.0854900000000001</v>
      </c>
      <c r="DN931">
        <v>1.498E-2</v>
      </c>
      <c r="DO931">
        <v>1.2370000000000001E-2</v>
      </c>
      <c r="DP931">
        <v>1.35E-2</v>
      </c>
      <c r="DQ931">
        <v>5.1000000000000004E-4</v>
      </c>
      <c r="DR931">
        <v>1.2999999999999999E-4</v>
      </c>
      <c r="DS931">
        <v>1.2880000000000001E-2</v>
      </c>
      <c r="DT931">
        <v>2.512E-2</v>
      </c>
      <c r="DU931">
        <v>5.5030000000000003E-2</v>
      </c>
      <c r="DV931">
        <v>0.38078000000000001</v>
      </c>
      <c r="DW931">
        <v>1.39828</v>
      </c>
      <c r="DX931">
        <v>0</v>
      </c>
      <c r="DY931">
        <v>24430.316920000001</v>
      </c>
      <c r="DZ931">
        <v>176.50563</v>
      </c>
      <c r="EA931">
        <v>146.52035000000001</v>
      </c>
      <c r="EB931">
        <v>160.76132999999999</v>
      </c>
      <c r="EC931">
        <v>6.0660999999999996</v>
      </c>
      <c r="ED931">
        <v>1.5008900000000001</v>
      </c>
      <c r="EE931">
        <v>154.1455</v>
      </c>
      <c r="EF931">
        <v>295.96255000000002</v>
      </c>
      <c r="EG931">
        <v>723.62779</v>
      </c>
      <c r="EH931">
        <v>4828.1468100000002</v>
      </c>
      <c r="EI931">
        <v>17942.644950000002</v>
      </c>
      <c r="EJ931">
        <v>0</v>
      </c>
      <c r="EK931">
        <v>145.88076029999999</v>
      </c>
      <c r="EL931">
        <v>0.15902715100000001</v>
      </c>
      <c r="EM931">
        <v>5.9386794E-2</v>
      </c>
      <c r="EN931">
        <v>5.1519640999999998E-2</v>
      </c>
      <c r="EO931">
        <v>0</v>
      </c>
      <c r="EP931">
        <v>0</v>
      </c>
      <c r="EQ931">
        <v>0</v>
      </c>
      <c r="ER931">
        <v>0</v>
      </c>
      <c r="ES931">
        <v>0</v>
      </c>
      <c r="ET931">
        <v>0</v>
      </c>
      <c r="EU931">
        <v>0</v>
      </c>
      <c r="EV931">
        <v>0</v>
      </c>
      <c r="EW931">
        <v>278.92072919999998</v>
      </c>
      <c r="EX931">
        <v>0.31183011700000002</v>
      </c>
      <c r="EY931">
        <v>0.117688338</v>
      </c>
      <c r="EZ931">
        <v>0.103645426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0</v>
      </c>
      <c r="FG931">
        <v>0</v>
      </c>
      <c r="FH931">
        <v>2.1268500000000001</v>
      </c>
      <c r="FI931" t="s">
        <v>113</v>
      </c>
      <c r="FJ931" t="s">
        <v>113</v>
      </c>
      <c r="FK931" s="9">
        <v>24920.170337</v>
      </c>
      <c r="FL931" t="s">
        <v>113</v>
      </c>
      <c r="FM931" t="s">
        <v>113</v>
      </c>
    </row>
    <row r="932" spans="116:169">
      <c r="DL932">
        <v>0</v>
      </c>
      <c r="DM932">
        <v>2.04853</v>
      </c>
      <c r="DN932">
        <v>1.504E-2</v>
      </c>
      <c r="DO932">
        <v>1.3129999999999999E-2</v>
      </c>
      <c r="DP932">
        <v>1.1520000000000001E-2</v>
      </c>
      <c r="DQ932">
        <v>4.8000000000000001E-4</v>
      </c>
      <c r="DR932">
        <v>1.2999999999999999E-4</v>
      </c>
      <c r="DS932">
        <v>1.336E-2</v>
      </c>
      <c r="DT932">
        <v>2.4660000000000001E-2</v>
      </c>
      <c r="DU932">
        <v>5.5160000000000001E-2</v>
      </c>
      <c r="DV932">
        <v>0.39366000000000001</v>
      </c>
      <c r="DW932">
        <v>1.4233899999999999</v>
      </c>
      <c r="DX932">
        <v>0</v>
      </c>
      <c r="DY932">
        <v>23852.80085</v>
      </c>
      <c r="DZ932">
        <v>176.14732000000001</v>
      </c>
      <c r="EA932">
        <v>154.57863</v>
      </c>
      <c r="EB932">
        <v>136.40983</v>
      </c>
      <c r="EC932">
        <v>5.7214499999999999</v>
      </c>
      <c r="ED932">
        <v>1.5118199999999999</v>
      </c>
      <c r="EE932">
        <v>158.90675999999999</v>
      </c>
      <c r="EF932">
        <v>288.91386999999997</v>
      </c>
      <c r="EG932">
        <v>725.12868000000003</v>
      </c>
      <c r="EH932">
        <v>4982.2923099999998</v>
      </c>
      <c r="EI932">
        <v>18238.607499999998</v>
      </c>
      <c r="EJ932">
        <v>0</v>
      </c>
      <c r="EK932">
        <v>144.91285550000001</v>
      </c>
      <c r="EL932">
        <v>0.159509815</v>
      </c>
      <c r="EM932">
        <v>5.2686189000000001E-2</v>
      </c>
      <c r="EN932">
        <v>5.4752591000000003E-2</v>
      </c>
      <c r="EO932">
        <v>0</v>
      </c>
      <c r="EP932">
        <v>0</v>
      </c>
      <c r="EQ932">
        <v>0</v>
      </c>
      <c r="ER932">
        <v>0</v>
      </c>
      <c r="ES932">
        <v>0</v>
      </c>
      <c r="ET932">
        <v>0</v>
      </c>
      <c r="EU932">
        <v>0</v>
      </c>
      <c r="EV932">
        <v>0</v>
      </c>
      <c r="EW932">
        <v>272.34881849999999</v>
      </c>
      <c r="EX932">
        <v>0.30733962399999998</v>
      </c>
      <c r="EY932">
        <v>0.10268978300000001</v>
      </c>
      <c r="EZ932">
        <v>0.108304567</v>
      </c>
      <c r="FA932">
        <v>0</v>
      </c>
      <c r="FB932">
        <v>0</v>
      </c>
      <c r="FC932">
        <v>0</v>
      </c>
      <c r="FD932">
        <v>0</v>
      </c>
      <c r="FE932">
        <v>0</v>
      </c>
      <c r="FF932">
        <v>0</v>
      </c>
      <c r="FG932">
        <v>0</v>
      </c>
      <c r="FH932">
        <v>2.0887009999999999</v>
      </c>
      <c r="FI932" t="s">
        <v>113</v>
      </c>
      <c r="FJ932" t="s">
        <v>113</v>
      </c>
      <c r="FK932" s="9">
        <v>24325.658084999999</v>
      </c>
      <c r="FL932" t="s">
        <v>113</v>
      </c>
      <c r="FM932" t="s">
        <v>113</v>
      </c>
    </row>
    <row r="933" spans="116:169">
      <c r="DL933">
        <v>0</v>
      </c>
      <c r="DM933">
        <v>2.0118399999999999</v>
      </c>
      <c r="DN933">
        <v>1.5219999999999999E-2</v>
      </c>
      <c r="DO933">
        <v>1.316E-2</v>
      </c>
      <c r="DP933">
        <v>1.2019999999999999E-2</v>
      </c>
      <c r="DQ933">
        <v>4.8999999999999998E-4</v>
      </c>
      <c r="DR933">
        <v>1.2E-4</v>
      </c>
      <c r="DS933">
        <v>1.1610000000000001E-2</v>
      </c>
      <c r="DT933">
        <v>2.4240000000000001E-2</v>
      </c>
      <c r="DU933">
        <v>5.5289999999999999E-2</v>
      </c>
      <c r="DV933">
        <v>0.40701999999999999</v>
      </c>
      <c r="DW933">
        <v>1.4480599999999999</v>
      </c>
      <c r="DX933">
        <v>0</v>
      </c>
      <c r="DY933">
        <v>23282.098849999998</v>
      </c>
      <c r="DZ933">
        <v>177.21154000000001</v>
      </c>
      <c r="EA933">
        <v>154.01170999999999</v>
      </c>
      <c r="EB933">
        <v>141.44848999999999</v>
      </c>
      <c r="EC933">
        <v>5.7317999999999998</v>
      </c>
      <c r="ED933">
        <v>1.4434400000000001</v>
      </c>
      <c r="EE933">
        <v>137.32491999999999</v>
      </c>
      <c r="EF933">
        <v>282.19662</v>
      </c>
      <c r="EG933">
        <v>726.64049999999997</v>
      </c>
      <c r="EH933">
        <v>5141.1990699999997</v>
      </c>
      <c r="EI933">
        <v>18527.521359999999</v>
      </c>
      <c r="EJ933">
        <v>0</v>
      </c>
      <c r="EK933">
        <v>143.92898310000001</v>
      </c>
      <c r="EL933">
        <v>0.160818764</v>
      </c>
      <c r="EM933">
        <v>5.3650084000000001E-2</v>
      </c>
      <c r="EN933">
        <v>4.7266197000000003E-2</v>
      </c>
      <c r="EO933">
        <v>0</v>
      </c>
      <c r="EP933">
        <v>0</v>
      </c>
      <c r="EQ933">
        <v>0</v>
      </c>
      <c r="ER933">
        <v>0</v>
      </c>
      <c r="ES933">
        <v>0</v>
      </c>
      <c r="ET933">
        <v>0</v>
      </c>
      <c r="EU933">
        <v>0</v>
      </c>
      <c r="EV933">
        <v>0</v>
      </c>
      <c r="EW933">
        <v>265.86317689999998</v>
      </c>
      <c r="EX933">
        <v>0.30451545400000002</v>
      </c>
      <c r="EY933">
        <v>0.102763515</v>
      </c>
      <c r="EZ933">
        <v>9.1921204000000006E-2</v>
      </c>
      <c r="FA933">
        <v>0</v>
      </c>
      <c r="FB933">
        <v>0</v>
      </c>
      <c r="FC933">
        <v>0</v>
      </c>
      <c r="FD933">
        <v>0</v>
      </c>
      <c r="FE933">
        <v>0</v>
      </c>
      <c r="FF933">
        <v>0</v>
      </c>
      <c r="FG933">
        <v>0</v>
      </c>
      <c r="FH933">
        <v>2.0527280000000001</v>
      </c>
      <c r="FI933" t="s">
        <v>113</v>
      </c>
      <c r="FJ933" t="s">
        <v>113</v>
      </c>
      <c r="FK933" s="9">
        <v>23760.502391000002</v>
      </c>
      <c r="FL933" t="s">
        <v>113</v>
      </c>
      <c r="FM933" t="s">
        <v>113</v>
      </c>
    </row>
    <row r="934" spans="116:169">
      <c r="DL934">
        <v>0</v>
      </c>
      <c r="DM934">
        <v>1.9759599999999999</v>
      </c>
      <c r="DN934">
        <v>1.4919999999999999E-2</v>
      </c>
      <c r="DO934">
        <v>1.3259999999999999E-2</v>
      </c>
      <c r="DP934">
        <v>1.208E-2</v>
      </c>
      <c r="DQ934">
        <v>4.8999999999999998E-4</v>
      </c>
      <c r="DR934">
        <v>1.2E-4</v>
      </c>
      <c r="DS934">
        <v>1.205E-2</v>
      </c>
      <c r="DT934">
        <v>2.384E-2</v>
      </c>
      <c r="DU934">
        <v>5.5410000000000001E-2</v>
      </c>
      <c r="DV934">
        <v>0.41863</v>
      </c>
      <c r="DW934">
        <v>1.4722900000000001</v>
      </c>
      <c r="DX934">
        <v>0</v>
      </c>
      <c r="DY934">
        <v>22724.296590000002</v>
      </c>
      <c r="DZ934">
        <v>172.70034999999999</v>
      </c>
      <c r="EA934">
        <v>154.29526000000001</v>
      </c>
      <c r="EB934">
        <v>141.30994999999999</v>
      </c>
      <c r="EC934">
        <v>5.7307199999999998</v>
      </c>
      <c r="ED934">
        <v>1.43231</v>
      </c>
      <c r="EE934">
        <v>141.64585</v>
      </c>
      <c r="EF934">
        <v>275.84775999999999</v>
      </c>
      <c r="EG934">
        <v>728.08393999999998</v>
      </c>
      <c r="EH934">
        <v>5278.5239899999997</v>
      </c>
      <c r="EI934">
        <v>18809.717980000001</v>
      </c>
      <c r="EJ934">
        <v>0</v>
      </c>
      <c r="EK934">
        <v>142.97450409999999</v>
      </c>
      <c r="EL934">
        <v>0.16437933800000001</v>
      </c>
      <c r="EM934">
        <v>5.4869001000000001E-2</v>
      </c>
      <c r="EN934">
        <v>4.9854758999999998E-2</v>
      </c>
      <c r="EO934">
        <v>0</v>
      </c>
      <c r="EP934">
        <v>0</v>
      </c>
      <c r="EQ934">
        <v>0</v>
      </c>
      <c r="ER934">
        <v>0</v>
      </c>
      <c r="ES934">
        <v>0</v>
      </c>
      <c r="ET934">
        <v>0</v>
      </c>
      <c r="EU934">
        <v>0</v>
      </c>
      <c r="EV934">
        <v>0</v>
      </c>
      <c r="EW934">
        <v>259.54672529999999</v>
      </c>
      <c r="EX934">
        <v>0.30593648600000001</v>
      </c>
      <c r="EY934">
        <v>0.103314856</v>
      </c>
      <c r="EZ934">
        <v>9.5312928000000005E-2</v>
      </c>
      <c r="FA934">
        <v>0</v>
      </c>
      <c r="FB934">
        <v>0</v>
      </c>
      <c r="FC934">
        <v>0</v>
      </c>
      <c r="FD934">
        <v>0</v>
      </c>
      <c r="FE934">
        <v>0</v>
      </c>
      <c r="FF934">
        <v>0</v>
      </c>
      <c r="FG934">
        <v>0</v>
      </c>
      <c r="FH934">
        <v>2.0167199999999998</v>
      </c>
      <c r="FI934" t="s">
        <v>113</v>
      </c>
      <c r="FJ934" t="s">
        <v>113</v>
      </c>
      <c r="FK934" s="9">
        <v>23198.332861999999</v>
      </c>
      <c r="FL934" t="s">
        <v>113</v>
      </c>
      <c r="FM934" t="s">
        <v>113</v>
      </c>
    </row>
    <row r="935" spans="116:169">
      <c r="DL935">
        <v>0</v>
      </c>
      <c r="DM935">
        <v>1.9390799999999999</v>
      </c>
      <c r="DN935">
        <v>1.6310000000000002E-2</v>
      </c>
      <c r="DO935">
        <v>1.303E-2</v>
      </c>
      <c r="DP935">
        <v>1.2149999999999999E-2</v>
      </c>
      <c r="DQ935">
        <v>4.8999999999999998E-4</v>
      </c>
      <c r="DR935">
        <v>1.2E-4</v>
      </c>
      <c r="DS935">
        <v>1.217E-2</v>
      </c>
      <c r="DT935">
        <v>2.3369999999999998E-2</v>
      </c>
      <c r="DU935">
        <v>5.5530000000000003E-2</v>
      </c>
      <c r="DV935">
        <v>0.43068000000000001</v>
      </c>
      <c r="DW935">
        <v>1.49613</v>
      </c>
      <c r="DX935">
        <v>0</v>
      </c>
      <c r="DY935">
        <v>22158.595249999998</v>
      </c>
      <c r="DZ935">
        <v>187.60328000000001</v>
      </c>
      <c r="EA935">
        <v>150.59548000000001</v>
      </c>
      <c r="EB935">
        <v>141.31732</v>
      </c>
      <c r="EC935">
        <v>5.6646700000000001</v>
      </c>
      <c r="ED935">
        <v>1.4028799999999999</v>
      </c>
      <c r="EE935">
        <v>142.21297000000001</v>
      </c>
      <c r="EF935">
        <v>268.76940000000002</v>
      </c>
      <c r="EG935">
        <v>729.51625000000001</v>
      </c>
      <c r="EH935">
        <v>5420.1698399999996</v>
      </c>
      <c r="EI935">
        <v>19085.565739999998</v>
      </c>
      <c r="EJ935">
        <v>0</v>
      </c>
      <c r="EK935">
        <v>141.8999901</v>
      </c>
      <c r="EL935">
        <v>0.16506248100000001</v>
      </c>
      <c r="EM935">
        <v>5.5891203E-2</v>
      </c>
      <c r="EN935">
        <v>5.0669522000000002E-2</v>
      </c>
      <c r="EO935">
        <v>0</v>
      </c>
      <c r="EP935">
        <v>0</v>
      </c>
      <c r="EQ935">
        <v>0</v>
      </c>
      <c r="ER935">
        <v>0</v>
      </c>
      <c r="ES935">
        <v>0</v>
      </c>
      <c r="ET935">
        <v>0</v>
      </c>
      <c r="EU935">
        <v>0</v>
      </c>
      <c r="EV935">
        <v>0</v>
      </c>
      <c r="EW935">
        <v>253.1273051</v>
      </c>
      <c r="EX935">
        <v>0.301955484</v>
      </c>
      <c r="EY935">
        <v>0.103436532</v>
      </c>
      <c r="EZ935">
        <v>9.5220035999999994E-2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0</v>
      </c>
      <c r="FG935">
        <v>0</v>
      </c>
      <c r="FH935">
        <v>1.981058</v>
      </c>
      <c r="FI935" t="s">
        <v>113</v>
      </c>
      <c r="FJ935" t="s">
        <v>113</v>
      </c>
      <c r="FK935" s="9">
        <v>22643.776009000001</v>
      </c>
      <c r="FL935" t="s">
        <v>113</v>
      </c>
      <c r="FM935" t="s">
        <v>113</v>
      </c>
    </row>
    <row r="936" spans="116:169">
      <c r="DL936">
        <v>0</v>
      </c>
      <c r="DM936">
        <v>1.9021300000000001</v>
      </c>
      <c r="DN936">
        <v>1.7129999999999999E-2</v>
      </c>
      <c r="DO936">
        <v>1.397E-2</v>
      </c>
      <c r="DP936">
        <v>1.2019999999999999E-2</v>
      </c>
      <c r="DQ936">
        <v>5.0000000000000001E-4</v>
      </c>
      <c r="DR936">
        <v>1.2E-4</v>
      </c>
      <c r="DS936">
        <v>1.226E-2</v>
      </c>
      <c r="DT936">
        <v>2.2929999999999999E-2</v>
      </c>
      <c r="DU936">
        <v>5.5649999999999998E-2</v>
      </c>
      <c r="DV936">
        <v>0.44285000000000002</v>
      </c>
      <c r="DW936">
        <v>1.5195000000000001</v>
      </c>
      <c r="DX936">
        <v>0</v>
      </c>
      <c r="DY936">
        <v>21595.992839999999</v>
      </c>
      <c r="DZ936">
        <v>195.70488</v>
      </c>
      <c r="EA936">
        <v>160.56706</v>
      </c>
      <c r="EB936">
        <v>138.93162000000001</v>
      </c>
      <c r="EC936">
        <v>5.7412700000000001</v>
      </c>
      <c r="ED936">
        <v>1.4030100000000001</v>
      </c>
      <c r="EE936">
        <v>142.36301</v>
      </c>
      <c r="EF936">
        <v>261.99829999999997</v>
      </c>
      <c r="EG936">
        <v>730.91913</v>
      </c>
      <c r="EH936">
        <v>5562.3828000000003</v>
      </c>
      <c r="EI936">
        <v>19354.335139999999</v>
      </c>
      <c r="EJ936">
        <v>0</v>
      </c>
      <c r="EK936">
        <v>140.7924428</v>
      </c>
      <c r="EL936">
        <v>0.17420133900000001</v>
      </c>
      <c r="EM936">
        <v>5.5819109999999998E-2</v>
      </c>
      <c r="EN936">
        <v>5.1555536999999999E-2</v>
      </c>
      <c r="EO936">
        <v>0</v>
      </c>
      <c r="EP936">
        <v>0</v>
      </c>
      <c r="EQ936">
        <v>0</v>
      </c>
      <c r="ER936">
        <v>0</v>
      </c>
      <c r="ES936">
        <v>0</v>
      </c>
      <c r="ET936">
        <v>0</v>
      </c>
      <c r="EU936">
        <v>0</v>
      </c>
      <c r="EV936">
        <v>0</v>
      </c>
      <c r="EW936">
        <v>246.76762780000001</v>
      </c>
      <c r="EX936">
        <v>0.31304056299999999</v>
      </c>
      <c r="EY936">
        <v>0.10152676300000001</v>
      </c>
      <c r="EZ936">
        <v>9.5224430999999998E-2</v>
      </c>
      <c r="FA936">
        <v>0</v>
      </c>
      <c r="FB936">
        <v>0</v>
      </c>
      <c r="FC936">
        <v>0</v>
      </c>
      <c r="FD936">
        <v>0</v>
      </c>
      <c r="FE936">
        <v>0</v>
      </c>
      <c r="FF936">
        <v>0</v>
      </c>
      <c r="FG936">
        <v>0</v>
      </c>
      <c r="FH936">
        <v>1.945751</v>
      </c>
      <c r="FI936" t="s">
        <v>113</v>
      </c>
      <c r="FJ936" t="s">
        <v>113</v>
      </c>
      <c r="FK936" s="9">
        <v>22096.937671</v>
      </c>
      <c r="FL936" t="s">
        <v>113</v>
      </c>
      <c r="FM936" t="s">
        <v>113</v>
      </c>
    </row>
    <row r="937" spans="116:169">
      <c r="DL937">
        <v>0</v>
      </c>
      <c r="DM937">
        <v>1.8687800000000001</v>
      </c>
      <c r="DN937">
        <v>1.44E-2</v>
      </c>
      <c r="DO937">
        <v>1.457E-2</v>
      </c>
      <c r="DP937">
        <v>1.281E-2</v>
      </c>
      <c r="DQ937">
        <v>5.1999999999999995E-4</v>
      </c>
      <c r="DR937">
        <v>1.2E-4</v>
      </c>
      <c r="DS937">
        <v>1.206E-2</v>
      </c>
      <c r="DT937">
        <v>2.249E-2</v>
      </c>
      <c r="DU937">
        <v>5.5780000000000003E-2</v>
      </c>
      <c r="DV937">
        <v>0.45511000000000001</v>
      </c>
      <c r="DW937">
        <v>1.5424199999999999</v>
      </c>
      <c r="DX937">
        <v>0</v>
      </c>
      <c r="DY937">
        <v>21077.825629999999</v>
      </c>
      <c r="DZ937">
        <v>163.46815000000001</v>
      </c>
      <c r="EA937">
        <v>166.32742999999999</v>
      </c>
      <c r="EB937">
        <v>147.17599999999999</v>
      </c>
      <c r="EC937">
        <v>5.9547999999999996</v>
      </c>
      <c r="ED937">
        <v>1.3902000000000001</v>
      </c>
      <c r="EE937">
        <v>139.18949000000001</v>
      </c>
      <c r="EF937">
        <v>255.39417</v>
      </c>
      <c r="EG937">
        <v>732.32213999999999</v>
      </c>
      <c r="EH937">
        <v>5704.7458100000003</v>
      </c>
      <c r="EI937">
        <v>19616.333439999999</v>
      </c>
      <c r="EJ937">
        <v>0</v>
      </c>
      <c r="EK937">
        <v>139.91636249999999</v>
      </c>
      <c r="EL937">
        <v>0.184385575</v>
      </c>
      <c r="EM937">
        <v>5.9466327999999999E-2</v>
      </c>
      <c r="EN937">
        <v>5.1577282000000002E-2</v>
      </c>
      <c r="EO937">
        <v>0</v>
      </c>
      <c r="EP937">
        <v>0</v>
      </c>
      <c r="EQ937">
        <v>0</v>
      </c>
      <c r="ER937">
        <v>0</v>
      </c>
      <c r="ES937">
        <v>0</v>
      </c>
      <c r="ET937">
        <v>0</v>
      </c>
      <c r="EU937">
        <v>0</v>
      </c>
      <c r="EV937">
        <v>0</v>
      </c>
      <c r="EW937">
        <v>240.9246</v>
      </c>
      <c r="EX937">
        <v>0.32553367900000002</v>
      </c>
      <c r="EY937">
        <v>0.106272063</v>
      </c>
      <c r="EZ937">
        <v>9.3621841999999997E-2</v>
      </c>
      <c r="FA937">
        <v>0</v>
      </c>
      <c r="FB937">
        <v>0</v>
      </c>
      <c r="FC937">
        <v>0</v>
      </c>
      <c r="FD937">
        <v>0</v>
      </c>
      <c r="FE937">
        <v>0</v>
      </c>
      <c r="FF937">
        <v>0</v>
      </c>
      <c r="FG937">
        <v>0</v>
      </c>
      <c r="FH937">
        <v>1.9110769999999999</v>
      </c>
      <c r="FI937" t="s">
        <v>113</v>
      </c>
      <c r="FJ937" t="s">
        <v>113</v>
      </c>
      <c r="FK937" s="9">
        <v>21560.752009</v>
      </c>
      <c r="FL937" t="s">
        <v>113</v>
      </c>
      <c r="FM937" t="s">
        <v>113</v>
      </c>
    </row>
    <row r="938" spans="116:169">
      <c r="DL938">
        <v>0</v>
      </c>
      <c r="DM938">
        <v>1.8331599999999999</v>
      </c>
      <c r="DN938">
        <v>1.6490000000000001E-2</v>
      </c>
      <c r="DO938">
        <v>1.2619999999999999E-2</v>
      </c>
      <c r="DP938">
        <v>1.3220000000000001E-2</v>
      </c>
      <c r="DQ938">
        <v>5.0000000000000001E-4</v>
      </c>
      <c r="DR938">
        <v>1.2E-4</v>
      </c>
      <c r="DS938">
        <v>1.29E-2</v>
      </c>
      <c r="DT938">
        <v>2.206E-2</v>
      </c>
      <c r="DU938">
        <v>5.5899999999999998E-2</v>
      </c>
      <c r="DV938">
        <v>0.46716999999999997</v>
      </c>
      <c r="DW938">
        <v>1.5649200000000001</v>
      </c>
      <c r="DX938">
        <v>0</v>
      </c>
      <c r="DY938">
        <v>20537.74482</v>
      </c>
      <c r="DZ938">
        <v>185.95038</v>
      </c>
      <c r="EA938">
        <v>143.18251000000001</v>
      </c>
      <c r="EB938">
        <v>150.93851000000001</v>
      </c>
      <c r="EC938">
        <v>5.7148099999999999</v>
      </c>
      <c r="ED938">
        <v>1.33568</v>
      </c>
      <c r="EE938">
        <v>148.00619</v>
      </c>
      <c r="EF938">
        <v>248.79088999999999</v>
      </c>
      <c r="EG938">
        <v>733.71234000000004</v>
      </c>
      <c r="EH938">
        <v>5843.9353000000001</v>
      </c>
      <c r="EI938">
        <v>19871.727620000001</v>
      </c>
      <c r="EJ938">
        <v>0</v>
      </c>
      <c r="EK938">
        <v>138.7955619</v>
      </c>
      <c r="EL938">
        <v>0.17405069400000001</v>
      </c>
      <c r="EM938">
        <v>6.300008E-2</v>
      </c>
      <c r="EN938">
        <v>5.5599587999999998E-2</v>
      </c>
      <c r="EO938">
        <v>0</v>
      </c>
      <c r="EP938">
        <v>0</v>
      </c>
      <c r="EQ938">
        <v>0</v>
      </c>
      <c r="ER938">
        <v>0</v>
      </c>
      <c r="ES938">
        <v>0</v>
      </c>
      <c r="ET938">
        <v>0</v>
      </c>
      <c r="EU938">
        <v>0</v>
      </c>
      <c r="EV938">
        <v>0</v>
      </c>
      <c r="EW938">
        <v>234.76863309999999</v>
      </c>
      <c r="EX938">
        <v>0.30217212700000001</v>
      </c>
      <c r="EY938">
        <v>0.110626612</v>
      </c>
      <c r="EZ938">
        <v>9.9171983000000005E-2</v>
      </c>
      <c r="FA938">
        <v>0</v>
      </c>
      <c r="FB938">
        <v>0</v>
      </c>
      <c r="FC938">
        <v>0</v>
      </c>
      <c r="FD938">
        <v>0</v>
      </c>
      <c r="FE938">
        <v>0</v>
      </c>
      <c r="FF938">
        <v>0</v>
      </c>
      <c r="FG938">
        <v>0</v>
      </c>
      <c r="FH938">
        <v>1.8759999999999999</v>
      </c>
      <c r="FI938" t="s">
        <v>113</v>
      </c>
      <c r="FJ938" t="s">
        <v>113</v>
      </c>
      <c r="FK938" s="9">
        <v>21023.531036</v>
      </c>
      <c r="FL938" t="s">
        <v>113</v>
      </c>
      <c r="FM938" t="s">
        <v>113</v>
      </c>
    </row>
    <row r="939" spans="116:169">
      <c r="DL939">
        <v>0</v>
      </c>
      <c r="DM939">
        <v>1.80277</v>
      </c>
      <c r="DN939">
        <v>1.2149999999999999E-2</v>
      </c>
      <c r="DO939">
        <v>1.4E-2</v>
      </c>
      <c r="DP939">
        <v>1.176E-2</v>
      </c>
      <c r="DQ939">
        <v>4.8999999999999998E-4</v>
      </c>
      <c r="DR939">
        <v>1.2E-4</v>
      </c>
      <c r="DS939">
        <v>1.299E-2</v>
      </c>
      <c r="DT939">
        <v>2.172E-2</v>
      </c>
      <c r="DU939">
        <v>5.602E-2</v>
      </c>
      <c r="DV939">
        <v>0.48007</v>
      </c>
      <c r="DW939">
        <v>1.5869800000000001</v>
      </c>
      <c r="DX939">
        <v>0</v>
      </c>
      <c r="DY939">
        <v>20059.587650000001</v>
      </c>
      <c r="DZ939">
        <v>136.13448</v>
      </c>
      <c r="EA939">
        <v>157.78154000000001</v>
      </c>
      <c r="EB939">
        <v>133.37138999999999</v>
      </c>
      <c r="EC939">
        <v>5.5817199999999998</v>
      </c>
      <c r="ED939">
        <v>1.35758</v>
      </c>
      <c r="EE939">
        <v>148.07513</v>
      </c>
      <c r="EF939">
        <v>243.29474999999999</v>
      </c>
      <c r="EG939">
        <v>735.04801999999995</v>
      </c>
      <c r="EH939">
        <v>5991.9414999999999</v>
      </c>
      <c r="EI939">
        <v>20120.518499999998</v>
      </c>
      <c r="EJ939">
        <v>0</v>
      </c>
      <c r="EK939">
        <v>138.04952040000001</v>
      </c>
      <c r="EL939">
        <v>0.18170081399999999</v>
      </c>
      <c r="EM939">
        <v>5.7549950000000002E-2</v>
      </c>
      <c r="EN939">
        <v>5.8029266000000003E-2</v>
      </c>
      <c r="EO939">
        <v>0</v>
      </c>
      <c r="EP939">
        <v>0</v>
      </c>
      <c r="EQ939">
        <v>0</v>
      </c>
      <c r="ER939">
        <v>0</v>
      </c>
      <c r="ES939">
        <v>0</v>
      </c>
      <c r="ET939">
        <v>0</v>
      </c>
      <c r="EU939">
        <v>0</v>
      </c>
      <c r="EV939">
        <v>0</v>
      </c>
      <c r="EW939">
        <v>229.35011739999999</v>
      </c>
      <c r="EX939">
        <v>0.30967758000000001</v>
      </c>
      <c r="EY939">
        <v>9.9309817999999994E-2</v>
      </c>
      <c r="EZ939">
        <v>0.101698627</v>
      </c>
      <c r="FA939">
        <v>0</v>
      </c>
      <c r="FB939">
        <v>0</v>
      </c>
      <c r="FC939">
        <v>0</v>
      </c>
      <c r="FD939">
        <v>0</v>
      </c>
      <c r="FE939">
        <v>0</v>
      </c>
      <c r="FF939">
        <v>0</v>
      </c>
      <c r="FG939">
        <v>0</v>
      </c>
      <c r="FH939">
        <v>1.841178</v>
      </c>
      <c r="FI939" t="s">
        <v>113</v>
      </c>
      <c r="FJ939" t="s">
        <v>113</v>
      </c>
      <c r="FK939" s="9">
        <v>20492.456774999999</v>
      </c>
      <c r="FL939" t="s">
        <v>113</v>
      </c>
      <c r="FM939" t="s">
        <v>113</v>
      </c>
    </row>
    <row r="940" spans="116:169">
      <c r="DL940">
        <v>0</v>
      </c>
      <c r="DM940">
        <v>1.7717799999999999</v>
      </c>
      <c r="DN940">
        <v>1.2189999999999999E-2</v>
      </c>
      <c r="DO940">
        <v>1.093E-2</v>
      </c>
      <c r="DP940">
        <v>1.261E-2</v>
      </c>
      <c r="DQ940">
        <v>4.6000000000000001E-4</v>
      </c>
      <c r="DR940">
        <v>1.1E-4</v>
      </c>
      <c r="DS940">
        <v>1.175E-2</v>
      </c>
      <c r="DT940">
        <v>2.1350000000000001E-2</v>
      </c>
      <c r="DU940">
        <v>5.6140000000000002E-2</v>
      </c>
      <c r="DV940">
        <v>0.49306</v>
      </c>
      <c r="DW940">
        <v>1.60869</v>
      </c>
      <c r="DX940">
        <v>0</v>
      </c>
      <c r="DY940">
        <v>19577.95507</v>
      </c>
      <c r="DZ940">
        <v>135.6661</v>
      </c>
      <c r="EA940">
        <v>122.35979</v>
      </c>
      <c r="EB940">
        <v>142.01697999999999</v>
      </c>
      <c r="EC940">
        <v>5.2021800000000002</v>
      </c>
      <c r="ED940">
        <v>1.2310000000000001</v>
      </c>
      <c r="EE940">
        <v>133.01779999999999</v>
      </c>
      <c r="EF940">
        <v>237.56002000000001</v>
      </c>
      <c r="EG940">
        <v>736.40560000000005</v>
      </c>
      <c r="EH940">
        <v>6140.0166200000003</v>
      </c>
      <c r="EI940">
        <v>20363.813249999999</v>
      </c>
      <c r="EJ940">
        <v>0</v>
      </c>
      <c r="EK940">
        <v>137.17435689999999</v>
      </c>
      <c r="EL940">
        <v>0.159957403</v>
      </c>
      <c r="EM940">
        <v>6.1313531999999997E-2</v>
      </c>
      <c r="EN940">
        <v>5.2203250999999999E-2</v>
      </c>
      <c r="EO940">
        <v>0</v>
      </c>
      <c r="EP940">
        <v>0</v>
      </c>
      <c r="EQ940">
        <v>0</v>
      </c>
      <c r="ER940">
        <v>0</v>
      </c>
      <c r="ES940">
        <v>0</v>
      </c>
      <c r="ET940">
        <v>0</v>
      </c>
      <c r="EU940">
        <v>0</v>
      </c>
      <c r="EV940">
        <v>0</v>
      </c>
      <c r="EW940">
        <v>223.8109958</v>
      </c>
      <c r="EX940">
        <v>0.26809228299999999</v>
      </c>
      <c r="EY940">
        <v>0.103898158</v>
      </c>
      <c r="EZ940">
        <v>8.9880791000000002E-2</v>
      </c>
      <c r="FA940">
        <v>0</v>
      </c>
      <c r="FB940">
        <v>0</v>
      </c>
      <c r="FC940">
        <v>0</v>
      </c>
      <c r="FD940">
        <v>0</v>
      </c>
      <c r="FE940">
        <v>0</v>
      </c>
      <c r="FF940">
        <v>0</v>
      </c>
      <c r="FG940">
        <v>0</v>
      </c>
      <c r="FH940">
        <v>1.8079730000000001</v>
      </c>
      <c r="FI940" t="s">
        <v>113</v>
      </c>
      <c r="FJ940" t="s">
        <v>113</v>
      </c>
      <c r="FK940" s="9">
        <v>19983.200122999999</v>
      </c>
      <c r="FL940" t="s">
        <v>113</v>
      </c>
      <c r="FM940" t="s">
        <v>113</v>
      </c>
    </row>
    <row r="941" spans="116:169">
      <c r="DL941">
        <v>0</v>
      </c>
      <c r="DM941">
        <v>1.7393000000000001</v>
      </c>
      <c r="DN941">
        <v>1.0370000000000001E-2</v>
      </c>
      <c r="DO941">
        <v>1.111E-2</v>
      </c>
      <c r="DP941">
        <v>9.7300000000000008E-3</v>
      </c>
      <c r="DQ941">
        <v>2.1000000000000001E-4</v>
      </c>
      <c r="DR941">
        <v>2.0000000000000001E-4</v>
      </c>
      <c r="DS941">
        <v>1.24E-2</v>
      </c>
      <c r="DT941">
        <v>2.4649999999999998E-2</v>
      </c>
      <c r="DU941">
        <v>5.6250000000000001E-2</v>
      </c>
      <c r="DV941">
        <v>0.50480000000000003</v>
      </c>
      <c r="DW941">
        <v>1.6300399999999999</v>
      </c>
      <c r="DX941">
        <v>0</v>
      </c>
      <c r="DY941">
        <v>19083.360369999999</v>
      </c>
      <c r="DZ941">
        <v>114.53583</v>
      </c>
      <c r="EA941">
        <v>123.44601</v>
      </c>
      <c r="EB941">
        <v>108.85614</v>
      </c>
      <c r="EC941">
        <v>2.3018299999999998</v>
      </c>
      <c r="ED941">
        <v>2.2669899999999998</v>
      </c>
      <c r="EE941">
        <v>139.58268000000001</v>
      </c>
      <c r="EF941">
        <v>272.40913999999998</v>
      </c>
      <c r="EG941">
        <v>737.63660000000004</v>
      </c>
      <c r="EH941">
        <v>6273.0344299999997</v>
      </c>
      <c r="EI941">
        <v>20601.37327</v>
      </c>
      <c r="EJ941">
        <v>0</v>
      </c>
      <c r="EK941">
        <v>136.1592148</v>
      </c>
      <c r="EL941">
        <v>0.15042399200000001</v>
      </c>
      <c r="EM941">
        <v>8.6734696E-2</v>
      </c>
      <c r="EN941">
        <v>4.4763266000000003E-2</v>
      </c>
      <c r="EO941">
        <v>0</v>
      </c>
      <c r="EP941">
        <v>0</v>
      </c>
      <c r="EQ941">
        <v>0</v>
      </c>
      <c r="ER941">
        <v>0</v>
      </c>
      <c r="ES941">
        <v>0</v>
      </c>
      <c r="ET941">
        <v>0</v>
      </c>
      <c r="EU941">
        <v>0</v>
      </c>
      <c r="EV941">
        <v>0</v>
      </c>
      <c r="EW941">
        <v>218.1441466</v>
      </c>
      <c r="EX941">
        <v>0.247651923</v>
      </c>
      <c r="EY941">
        <v>0.14449332200000001</v>
      </c>
      <c r="EZ941">
        <v>7.5708031999999995E-2</v>
      </c>
      <c r="FA941">
        <v>0</v>
      </c>
      <c r="FB941">
        <v>0</v>
      </c>
      <c r="FC941">
        <v>0</v>
      </c>
      <c r="FD941">
        <v>0</v>
      </c>
      <c r="FE941">
        <v>0</v>
      </c>
      <c r="FF941">
        <v>0</v>
      </c>
      <c r="FG941">
        <v>0</v>
      </c>
      <c r="FH941">
        <v>1.770716</v>
      </c>
      <c r="FI941" t="s">
        <v>113</v>
      </c>
      <c r="FJ941" t="s">
        <v>113</v>
      </c>
      <c r="FK941" s="9">
        <v>19432.500180999999</v>
      </c>
      <c r="FL941" t="s">
        <v>113</v>
      </c>
      <c r="FM941" t="s">
        <v>113</v>
      </c>
    </row>
    <row r="942" spans="116:169">
      <c r="DL942">
        <v>0</v>
      </c>
      <c r="DM942">
        <v>1.7083600000000001</v>
      </c>
      <c r="DN942">
        <v>8.6899999999999998E-3</v>
      </c>
      <c r="DO942">
        <v>9.75E-3</v>
      </c>
      <c r="DP942">
        <v>9.6799999999999994E-3</v>
      </c>
      <c r="DQ942">
        <v>1.8000000000000001E-4</v>
      </c>
      <c r="DR942">
        <v>1.9000000000000001E-4</v>
      </c>
      <c r="DS942">
        <v>9.7099999999999999E-3</v>
      </c>
      <c r="DT942">
        <v>2.4150000000000001E-2</v>
      </c>
      <c r="DU942">
        <v>5.645E-2</v>
      </c>
      <c r="DV942">
        <v>0.51719999999999999</v>
      </c>
      <c r="DW942">
        <v>1.65469</v>
      </c>
      <c r="DX942">
        <v>0</v>
      </c>
      <c r="DY942">
        <v>18609.03066</v>
      </c>
      <c r="DZ942">
        <v>95.383960000000002</v>
      </c>
      <c r="EA942">
        <v>107.57259999999999</v>
      </c>
      <c r="EB942">
        <v>107.53951000000001</v>
      </c>
      <c r="EC942">
        <v>2.0341200000000002</v>
      </c>
      <c r="ED942">
        <v>2.1222500000000002</v>
      </c>
      <c r="EE942">
        <v>108.45435999999999</v>
      </c>
      <c r="EF942">
        <v>264.95290999999997</v>
      </c>
      <c r="EG942">
        <v>739.90359000000001</v>
      </c>
      <c r="EH942">
        <v>6412.6171100000001</v>
      </c>
      <c r="EI942">
        <v>20873.78241</v>
      </c>
      <c r="EJ942">
        <v>0</v>
      </c>
      <c r="EK942">
        <v>135.17166159999999</v>
      </c>
      <c r="EL942">
        <v>0.121320442</v>
      </c>
      <c r="EM942">
        <v>8.1879893999999995E-2</v>
      </c>
      <c r="EN942">
        <v>3.4948444000000002E-2</v>
      </c>
      <c r="EO942">
        <v>0</v>
      </c>
      <c r="EP942">
        <v>0</v>
      </c>
      <c r="EQ942">
        <v>0</v>
      </c>
      <c r="ER942">
        <v>0</v>
      </c>
      <c r="ES942">
        <v>0</v>
      </c>
      <c r="ET942">
        <v>0</v>
      </c>
      <c r="EU942">
        <v>0</v>
      </c>
      <c r="EV942">
        <v>0</v>
      </c>
      <c r="EW942">
        <v>212.62223449999999</v>
      </c>
      <c r="EX942">
        <v>0.195771732</v>
      </c>
      <c r="EY942">
        <v>0.13384322600000001</v>
      </c>
      <c r="EZ942">
        <v>5.8056007999999999E-2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0</v>
      </c>
      <c r="FG942">
        <v>0</v>
      </c>
      <c r="FH942">
        <v>1.7366699999999999</v>
      </c>
      <c r="FI942" t="s">
        <v>113</v>
      </c>
      <c r="FJ942" t="s">
        <v>113</v>
      </c>
      <c r="FK942" s="9">
        <v>18921.560852999999</v>
      </c>
      <c r="FL942" t="s">
        <v>113</v>
      </c>
      <c r="FM942" t="s">
        <v>113</v>
      </c>
    </row>
    <row r="943" spans="116:169">
      <c r="DL943">
        <v>0</v>
      </c>
      <c r="DM943">
        <v>1.6764399999999999</v>
      </c>
      <c r="DN943">
        <v>9.58E-3</v>
      </c>
      <c r="DO943">
        <v>8.4200000000000004E-3</v>
      </c>
      <c r="DP943">
        <v>8.5699999999999995E-3</v>
      </c>
      <c r="DQ943">
        <v>1.7000000000000001E-4</v>
      </c>
      <c r="DR943">
        <v>1.9000000000000001E-4</v>
      </c>
      <c r="DS943">
        <v>9.6399999999999993E-3</v>
      </c>
      <c r="DT943">
        <v>2.367E-2</v>
      </c>
      <c r="DU943">
        <v>5.6640000000000003E-2</v>
      </c>
      <c r="DV943">
        <v>0.52690999999999999</v>
      </c>
      <c r="DW943">
        <v>1.6788400000000001</v>
      </c>
      <c r="DX943">
        <v>0</v>
      </c>
      <c r="DY943">
        <v>18127.432929999999</v>
      </c>
      <c r="DZ943">
        <v>104.36960000000001</v>
      </c>
      <c r="EA943">
        <v>92.206670000000003</v>
      </c>
      <c r="EB943">
        <v>94.482749999999996</v>
      </c>
      <c r="EC943">
        <v>1.83365</v>
      </c>
      <c r="ED943">
        <v>2.0320999999999998</v>
      </c>
      <c r="EE943">
        <v>107.02307999999999</v>
      </c>
      <c r="EF943">
        <v>257.85320999999999</v>
      </c>
      <c r="EG943">
        <v>742.02584000000002</v>
      </c>
      <c r="EH943">
        <v>6521.0714600000001</v>
      </c>
      <c r="EI943">
        <v>21138.73532</v>
      </c>
      <c r="EJ943">
        <v>0</v>
      </c>
      <c r="EK943">
        <v>134.11071100000001</v>
      </c>
      <c r="EL943">
        <v>0.106781247</v>
      </c>
      <c r="EM943">
        <v>7.4216298E-2</v>
      </c>
      <c r="EN943">
        <v>3.5154693000000001E-2</v>
      </c>
      <c r="EO943">
        <v>0</v>
      </c>
      <c r="EP943">
        <v>0</v>
      </c>
      <c r="EQ943">
        <v>0</v>
      </c>
      <c r="ER943">
        <v>0</v>
      </c>
      <c r="ES943">
        <v>0</v>
      </c>
      <c r="ET943">
        <v>0</v>
      </c>
      <c r="EU943">
        <v>0</v>
      </c>
      <c r="EV943">
        <v>0</v>
      </c>
      <c r="EW943">
        <v>207.0917019</v>
      </c>
      <c r="EX943">
        <v>0.16924703999999999</v>
      </c>
      <c r="EY943">
        <v>0.119146792</v>
      </c>
      <c r="EZ943">
        <v>5.7352026E-2</v>
      </c>
      <c r="FA943">
        <v>0</v>
      </c>
      <c r="FB943">
        <v>0</v>
      </c>
      <c r="FC943">
        <v>0</v>
      </c>
      <c r="FD943">
        <v>0</v>
      </c>
      <c r="FE943">
        <v>0</v>
      </c>
      <c r="FF943">
        <v>0</v>
      </c>
      <c r="FG943">
        <v>0</v>
      </c>
      <c r="FH943">
        <v>1.7031700000000001</v>
      </c>
      <c r="FI943" t="s">
        <v>113</v>
      </c>
      <c r="FJ943" t="s">
        <v>113</v>
      </c>
      <c r="FK943" s="9">
        <v>18420.3256</v>
      </c>
      <c r="FL943" t="s">
        <v>113</v>
      </c>
      <c r="FM943" t="s">
        <v>113</v>
      </c>
    </row>
    <row r="944" spans="116:169">
      <c r="DL944">
        <v>0</v>
      </c>
      <c r="DM944">
        <v>1.64497</v>
      </c>
      <c r="DN944">
        <v>9.6600000000000002E-3</v>
      </c>
      <c r="DO944">
        <v>8.9099999999999995E-3</v>
      </c>
      <c r="DP944">
        <v>7.4900000000000001E-3</v>
      </c>
      <c r="DQ944">
        <v>1.6000000000000001E-4</v>
      </c>
      <c r="DR944">
        <v>1.8000000000000001E-4</v>
      </c>
      <c r="DS944">
        <v>8.5800000000000008E-3</v>
      </c>
      <c r="DT944">
        <v>2.3220000000000001E-2</v>
      </c>
      <c r="DU944">
        <v>5.6829999999999999E-2</v>
      </c>
      <c r="DV944">
        <v>0.53654999999999997</v>
      </c>
      <c r="DW944">
        <v>1.70251</v>
      </c>
      <c r="DX944">
        <v>0</v>
      </c>
      <c r="DY944">
        <v>17654.32761</v>
      </c>
      <c r="DZ944">
        <v>104.49890000000001</v>
      </c>
      <c r="EA944">
        <v>96.966309999999993</v>
      </c>
      <c r="EB944">
        <v>82.00103</v>
      </c>
      <c r="EC944">
        <v>1.7492799999999999</v>
      </c>
      <c r="ED944">
        <v>1.96448</v>
      </c>
      <c r="EE944">
        <v>94.481139999999996</v>
      </c>
      <c r="EF944">
        <v>251.05708000000001</v>
      </c>
      <c r="EG944">
        <v>744.05795000000001</v>
      </c>
      <c r="EH944">
        <v>6628.0945499999998</v>
      </c>
      <c r="EI944">
        <v>21396.588520000001</v>
      </c>
      <c r="EJ944">
        <v>0</v>
      </c>
      <c r="EK944">
        <v>133.0761397</v>
      </c>
      <c r="EL944">
        <v>0.10699294199999999</v>
      </c>
      <c r="EM944">
        <v>6.5181007999999999E-2</v>
      </c>
      <c r="EN944">
        <v>3.1459011000000002E-2</v>
      </c>
      <c r="EO944">
        <v>0</v>
      </c>
      <c r="EP944">
        <v>0</v>
      </c>
      <c r="EQ944">
        <v>0</v>
      </c>
      <c r="ER944">
        <v>0</v>
      </c>
      <c r="ES944">
        <v>0</v>
      </c>
      <c r="ET944">
        <v>0</v>
      </c>
      <c r="EU944">
        <v>0</v>
      </c>
      <c r="EV944">
        <v>0</v>
      </c>
      <c r="EW944">
        <v>201.70589229999999</v>
      </c>
      <c r="EX944">
        <v>0.16635433799999999</v>
      </c>
      <c r="EY944">
        <v>0.10274736700000001</v>
      </c>
      <c r="EZ944">
        <v>5.0396720999999998E-2</v>
      </c>
      <c r="FA944">
        <v>0</v>
      </c>
      <c r="FB944">
        <v>0</v>
      </c>
      <c r="FC944">
        <v>0</v>
      </c>
      <c r="FD944">
        <v>0</v>
      </c>
      <c r="FE944">
        <v>0</v>
      </c>
      <c r="FF944">
        <v>0</v>
      </c>
      <c r="FG944">
        <v>0</v>
      </c>
      <c r="FH944">
        <v>1.6711959999999999</v>
      </c>
      <c r="FI944" t="s">
        <v>113</v>
      </c>
      <c r="FJ944" t="s">
        <v>113</v>
      </c>
      <c r="FK944" s="9">
        <v>17939.543129000001</v>
      </c>
      <c r="FL944" t="s">
        <v>113</v>
      </c>
      <c r="FM944" t="s">
        <v>113</v>
      </c>
    </row>
    <row r="945" spans="116:169">
      <c r="DL945">
        <v>0</v>
      </c>
      <c r="DM945">
        <v>1.6138300000000001</v>
      </c>
      <c r="DN945">
        <v>9.8300000000000002E-3</v>
      </c>
      <c r="DO945">
        <v>8.9800000000000001E-3</v>
      </c>
      <c r="DP945">
        <v>7.8300000000000002E-3</v>
      </c>
      <c r="DQ945">
        <v>1.6000000000000001E-4</v>
      </c>
      <c r="DR945">
        <v>1.8000000000000001E-4</v>
      </c>
      <c r="DS945">
        <v>7.6099999999999996E-3</v>
      </c>
      <c r="DT945">
        <v>2.2790000000000001E-2</v>
      </c>
      <c r="DU945">
        <v>5.7009999999999998E-2</v>
      </c>
      <c r="DV945">
        <v>0.54513</v>
      </c>
      <c r="DW945">
        <v>1.72573</v>
      </c>
      <c r="DX945">
        <v>0</v>
      </c>
      <c r="DY945">
        <v>17188.312109999999</v>
      </c>
      <c r="DZ945">
        <v>105.45001000000001</v>
      </c>
      <c r="EA945">
        <v>96.944270000000003</v>
      </c>
      <c r="EB945">
        <v>85.076059999999998</v>
      </c>
      <c r="EC945">
        <v>1.71129</v>
      </c>
      <c r="ED945">
        <v>1.9030199999999999</v>
      </c>
      <c r="EE945">
        <v>83.265519999999995</v>
      </c>
      <c r="EF945">
        <v>244.63652999999999</v>
      </c>
      <c r="EG945">
        <v>746.02242999999999</v>
      </c>
      <c r="EH945">
        <v>6722.5756899999997</v>
      </c>
      <c r="EI945">
        <v>21647.6456</v>
      </c>
      <c r="EJ945">
        <v>0</v>
      </c>
      <c r="EK945">
        <v>132.04061110000001</v>
      </c>
      <c r="EL945">
        <v>0.108430323</v>
      </c>
      <c r="EM945">
        <v>6.7463389999999998E-2</v>
      </c>
      <c r="EN945">
        <v>2.7814864000000002E-2</v>
      </c>
      <c r="EO945">
        <v>0</v>
      </c>
      <c r="EP945">
        <v>0</v>
      </c>
      <c r="EQ945">
        <v>0</v>
      </c>
      <c r="ER945">
        <v>0</v>
      </c>
      <c r="ES945">
        <v>0</v>
      </c>
      <c r="ET945">
        <v>0</v>
      </c>
      <c r="EU945">
        <v>0</v>
      </c>
      <c r="EV945">
        <v>0</v>
      </c>
      <c r="EW945">
        <v>196.42035609999999</v>
      </c>
      <c r="EX945">
        <v>0.16545170100000001</v>
      </c>
      <c r="EY945">
        <v>0.10437220699999999</v>
      </c>
      <c r="EZ945">
        <v>4.3749207999999998E-2</v>
      </c>
      <c r="FA945">
        <v>0</v>
      </c>
      <c r="FB945">
        <v>0</v>
      </c>
      <c r="FC945">
        <v>0</v>
      </c>
      <c r="FD945">
        <v>0</v>
      </c>
      <c r="FE945">
        <v>0</v>
      </c>
      <c r="FF945">
        <v>0</v>
      </c>
      <c r="FG945">
        <v>0</v>
      </c>
      <c r="FH945">
        <v>1.640612</v>
      </c>
      <c r="FI945" t="s">
        <v>113</v>
      </c>
      <c r="FJ945" t="s">
        <v>113</v>
      </c>
      <c r="FK945" s="9">
        <v>17477.493737000001</v>
      </c>
      <c r="FL945" t="s">
        <v>113</v>
      </c>
      <c r="FM945" t="s">
        <v>113</v>
      </c>
    </row>
    <row r="946" spans="116:169">
      <c r="DL946">
        <v>0</v>
      </c>
      <c r="DM946">
        <v>1.5833200000000001</v>
      </c>
      <c r="DN946">
        <v>9.6799999999999994E-3</v>
      </c>
      <c r="DO946">
        <v>9.0799999999999995E-3</v>
      </c>
      <c r="DP946">
        <v>7.8899999999999994E-3</v>
      </c>
      <c r="DQ946">
        <v>1.6000000000000001E-4</v>
      </c>
      <c r="DR946">
        <v>1.8000000000000001E-4</v>
      </c>
      <c r="DS946">
        <v>7.92E-3</v>
      </c>
      <c r="DT946">
        <v>2.24E-2</v>
      </c>
      <c r="DU946">
        <v>5.7189999999999998E-2</v>
      </c>
      <c r="DV946">
        <v>0.55274000000000001</v>
      </c>
      <c r="DW946">
        <v>1.7485200000000001</v>
      </c>
      <c r="DX946">
        <v>0</v>
      </c>
      <c r="DY946">
        <v>16732.66056</v>
      </c>
      <c r="DZ946">
        <v>103.05061000000001</v>
      </c>
      <c r="EA946">
        <v>97.28434</v>
      </c>
      <c r="EB946">
        <v>85.156949999999995</v>
      </c>
      <c r="EC946">
        <v>1.7221599999999999</v>
      </c>
      <c r="ED946">
        <v>1.8725400000000001</v>
      </c>
      <c r="EE946">
        <v>85.981949999999998</v>
      </c>
      <c r="EF946">
        <v>238.53536</v>
      </c>
      <c r="EG946">
        <v>747.92543999999998</v>
      </c>
      <c r="EH946">
        <v>6805.8412099999996</v>
      </c>
      <c r="EI946">
        <v>21892.28213</v>
      </c>
      <c r="EJ946">
        <v>0</v>
      </c>
      <c r="EK946">
        <v>131.0196521</v>
      </c>
      <c r="EL946">
        <v>0.111163477</v>
      </c>
      <c r="EM946">
        <v>6.9059112000000006E-2</v>
      </c>
      <c r="EN946">
        <v>2.9393194000000001E-2</v>
      </c>
      <c r="EO946">
        <v>0</v>
      </c>
      <c r="EP946">
        <v>0</v>
      </c>
      <c r="EQ946">
        <v>0</v>
      </c>
      <c r="ER946">
        <v>0</v>
      </c>
      <c r="ES946">
        <v>0</v>
      </c>
      <c r="ET946">
        <v>0</v>
      </c>
      <c r="EU946">
        <v>0</v>
      </c>
      <c r="EV946">
        <v>0</v>
      </c>
      <c r="EW946">
        <v>191.2558052</v>
      </c>
      <c r="EX946">
        <v>0.16647410400000001</v>
      </c>
      <c r="EY946">
        <v>0.10487635100000001</v>
      </c>
      <c r="EZ946">
        <v>4.5385687000000001E-2</v>
      </c>
      <c r="FA946">
        <v>0</v>
      </c>
      <c r="FB946">
        <v>0</v>
      </c>
      <c r="FC946">
        <v>0</v>
      </c>
      <c r="FD946">
        <v>0</v>
      </c>
      <c r="FE946">
        <v>0</v>
      </c>
      <c r="FF946">
        <v>0</v>
      </c>
      <c r="FG946">
        <v>0</v>
      </c>
      <c r="FH946">
        <v>1.6101220000000001</v>
      </c>
      <c r="FI946" t="s">
        <v>113</v>
      </c>
      <c r="FJ946" t="s">
        <v>113</v>
      </c>
      <c r="FK946" s="9">
        <v>17019.874624</v>
      </c>
      <c r="FL946" t="s">
        <v>113</v>
      </c>
      <c r="FM946" t="s">
        <v>113</v>
      </c>
    </row>
    <row r="947" spans="116:169">
      <c r="DL947">
        <v>0</v>
      </c>
      <c r="DM947">
        <v>1.5522800000000001</v>
      </c>
      <c r="DN947">
        <v>1.0630000000000001E-2</v>
      </c>
      <c r="DO947">
        <v>8.9499999999999996E-3</v>
      </c>
      <c r="DP947">
        <v>7.9600000000000001E-3</v>
      </c>
      <c r="DQ947">
        <v>1.6000000000000001E-4</v>
      </c>
      <c r="DR947">
        <v>1.7000000000000001E-4</v>
      </c>
      <c r="DS947">
        <v>8.0199999999999994E-3</v>
      </c>
      <c r="DT947">
        <v>2.1940000000000001E-2</v>
      </c>
      <c r="DU947">
        <v>5.7360000000000001E-2</v>
      </c>
      <c r="DV947">
        <v>0.56066000000000005</v>
      </c>
      <c r="DW947">
        <v>1.77092</v>
      </c>
      <c r="DX947">
        <v>0</v>
      </c>
      <c r="DY947">
        <v>16275.04221</v>
      </c>
      <c r="DZ947">
        <v>112.34142</v>
      </c>
      <c r="EA947">
        <v>95.2256</v>
      </c>
      <c r="EB947">
        <v>85.294809999999998</v>
      </c>
      <c r="EC947">
        <v>1.7023900000000001</v>
      </c>
      <c r="ED947">
        <v>1.8303</v>
      </c>
      <c r="EE947">
        <v>86.460070000000002</v>
      </c>
      <c r="EF947">
        <v>231.85467</v>
      </c>
      <c r="EG947">
        <v>749.79798000000005</v>
      </c>
      <c r="EH947">
        <v>6891.8231599999999</v>
      </c>
      <c r="EI947">
        <v>22130.817490000001</v>
      </c>
      <c r="EJ947">
        <v>0</v>
      </c>
      <c r="EK947">
        <v>129.91059440000001</v>
      </c>
      <c r="EL947">
        <v>0.111994891</v>
      </c>
      <c r="EM947">
        <v>7.0587538000000005E-2</v>
      </c>
      <c r="EN947">
        <v>2.9973297999999999E-2</v>
      </c>
      <c r="EO947">
        <v>0</v>
      </c>
      <c r="EP947">
        <v>0</v>
      </c>
      <c r="EQ947">
        <v>0</v>
      </c>
      <c r="ER947">
        <v>0</v>
      </c>
      <c r="ES947">
        <v>0</v>
      </c>
      <c r="ET947">
        <v>0</v>
      </c>
      <c r="EU947">
        <v>0</v>
      </c>
      <c r="EV947">
        <v>0</v>
      </c>
      <c r="EW947">
        <v>186.0622893</v>
      </c>
      <c r="EX947">
        <v>0.16460702099999999</v>
      </c>
      <c r="EY947">
        <v>0.10520837800000001</v>
      </c>
      <c r="EZ947">
        <v>4.5428338999999998E-2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0</v>
      </c>
      <c r="FG947">
        <v>0</v>
      </c>
      <c r="FH947">
        <v>1.5799890000000001</v>
      </c>
      <c r="FI947" t="s">
        <v>113</v>
      </c>
      <c r="FJ947" t="s">
        <v>113</v>
      </c>
      <c r="FK947" s="9">
        <v>16569.606437999999</v>
      </c>
      <c r="FL947" t="s">
        <v>113</v>
      </c>
      <c r="FM947" t="s">
        <v>113</v>
      </c>
    </row>
    <row r="948" spans="116:169">
      <c r="DL948">
        <v>0</v>
      </c>
      <c r="DM948">
        <v>1.5213300000000001</v>
      </c>
      <c r="DN948">
        <v>1.1209999999999999E-2</v>
      </c>
      <c r="DO948">
        <v>9.5999999999999992E-3</v>
      </c>
      <c r="DP948">
        <v>7.8899999999999994E-3</v>
      </c>
      <c r="DQ948">
        <v>1.6000000000000001E-4</v>
      </c>
      <c r="DR948">
        <v>1.7000000000000001E-4</v>
      </c>
      <c r="DS948">
        <v>8.1099999999999992E-3</v>
      </c>
      <c r="DT948">
        <v>2.1510000000000001E-2</v>
      </c>
      <c r="DU948">
        <v>5.7529999999999998E-2</v>
      </c>
      <c r="DV948">
        <v>0.56867999999999996</v>
      </c>
      <c r="DW948">
        <v>1.7928599999999999</v>
      </c>
      <c r="DX948">
        <v>0</v>
      </c>
      <c r="DY948">
        <v>15822.052229999999</v>
      </c>
      <c r="DZ948">
        <v>117.56776000000001</v>
      </c>
      <c r="EA948">
        <v>101.36651000000001</v>
      </c>
      <c r="EB948">
        <v>83.859120000000004</v>
      </c>
      <c r="EC948">
        <v>1.73963</v>
      </c>
      <c r="ED948">
        <v>1.8056000000000001</v>
      </c>
      <c r="EE948">
        <v>86.728890000000007</v>
      </c>
      <c r="EF948">
        <v>225.48759000000001</v>
      </c>
      <c r="EG948">
        <v>751.62828000000002</v>
      </c>
      <c r="EH948">
        <v>6978.2832200000003</v>
      </c>
      <c r="EI948">
        <v>22362.672159999998</v>
      </c>
      <c r="EJ948">
        <v>0</v>
      </c>
      <c r="EK948">
        <v>128.77867879999999</v>
      </c>
      <c r="EL948">
        <v>0.119156846</v>
      </c>
      <c r="EM948">
        <v>7.0684614000000007E-2</v>
      </c>
      <c r="EN948">
        <v>3.0589365E-2</v>
      </c>
      <c r="EO948">
        <v>0</v>
      </c>
      <c r="EP948">
        <v>0</v>
      </c>
      <c r="EQ948">
        <v>0</v>
      </c>
      <c r="ER948">
        <v>0</v>
      </c>
      <c r="ES948">
        <v>0</v>
      </c>
      <c r="ET948">
        <v>0</v>
      </c>
      <c r="EU948">
        <v>0</v>
      </c>
      <c r="EV948">
        <v>0</v>
      </c>
      <c r="EW948">
        <v>180.93760499999999</v>
      </c>
      <c r="EX948">
        <v>0.17177764400000001</v>
      </c>
      <c r="EY948">
        <v>0.103386933</v>
      </c>
      <c r="EZ948">
        <v>4.5501194000000002E-2</v>
      </c>
      <c r="FA948">
        <v>0</v>
      </c>
      <c r="FB948">
        <v>0</v>
      </c>
      <c r="FC948">
        <v>0</v>
      </c>
      <c r="FD948">
        <v>0</v>
      </c>
      <c r="FE948">
        <v>0</v>
      </c>
      <c r="FF948">
        <v>0</v>
      </c>
      <c r="FG948">
        <v>0</v>
      </c>
      <c r="FH948">
        <v>1.5502039999999999</v>
      </c>
      <c r="FI948" t="s">
        <v>113</v>
      </c>
      <c r="FJ948" t="s">
        <v>113</v>
      </c>
      <c r="FK948" s="9">
        <v>16126.585255</v>
      </c>
      <c r="FL948" t="s">
        <v>113</v>
      </c>
      <c r="FM948" t="s">
        <v>113</v>
      </c>
    </row>
    <row r="949" spans="116:169">
      <c r="DL949">
        <v>0</v>
      </c>
      <c r="DM949">
        <v>1.49288</v>
      </c>
      <c r="DN949">
        <v>9.4599999999999997E-3</v>
      </c>
      <c r="DO949">
        <v>1.005E-2</v>
      </c>
      <c r="DP949">
        <v>8.4100000000000008E-3</v>
      </c>
      <c r="DQ949">
        <v>1.7000000000000001E-4</v>
      </c>
      <c r="DR949">
        <v>1.7000000000000001E-4</v>
      </c>
      <c r="DS949">
        <v>7.9900000000000006E-3</v>
      </c>
      <c r="DT949">
        <v>2.1080000000000002E-2</v>
      </c>
      <c r="DU949">
        <v>5.7709999999999997E-2</v>
      </c>
      <c r="DV949">
        <v>0.57679000000000002</v>
      </c>
      <c r="DW949">
        <v>1.81436</v>
      </c>
      <c r="DX949">
        <v>0</v>
      </c>
      <c r="DY949">
        <v>15398.6291</v>
      </c>
      <c r="DZ949">
        <v>98.340819999999994</v>
      </c>
      <c r="EA949">
        <v>105.23828</v>
      </c>
      <c r="EB949">
        <v>88.669470000000004</v>
      </c>
      <c r="EC949">
        <v>1.78583</v>
      </c>
      <c r="ED949">
        <v>1.7810600000000001</v>
      </c>
      <c r="EE949">
        <v>84.83766</v>
      </c>
      <c r="EF949">
        <v>219.24737999999999</v>
      </c>
      <c r="EG949">
        <v>753.43388000000004</v>
      </c>
      <c r="EH949">
        <v>7065.0121099999997</v>
      </c>
      <c r="EI949">
        <v>22588.159749999999</v>
      </c>
      <c r="EJ949">
        <v>0</v>
      </c>
      <c r="EK949">
        <v>127.82268790000001</v>
      </c>
      <c r="EL949">
        <v>0.126661887</v>
      </c>
      <c r="EM949">
        <v>7.5665970999999999E-2</v>
      </c>
      <c r="EN949">
        <v>3.0649314E-2</v>
      </c>
      <c r="EO949">
        <v>0</v>
      </c>
      <c r="EP949">
        <v>0</v>
      </c>
      <c r="EQ949">
        <v>0</v>
      </c>
      <c r="ER949">
        <v>0</v>
      </c>
      <c r="ES949">
        <v>0</v>
      </c>
      <c r="ET949">
        <v>0</v>
      </c>
      <c r="EU949">
        <v>0</v>
      </c>
      <c r="EV949">
        <v>0</v>
      </c>
      <c r="EW949">
        <v>176.15609269999999</v>
      </c>
      <c r="EX949">
        <v>0.17911848599999999</v>
      </c>
      <c r="EY949">
        <v>0.108576191</v>
      </c>
      <c r="EZ949">
        <v>4.4737457000000001E-2</v>
      </c>
      <c r="FA949">
        <v>0</v>
      </c>
      <c r="FB949">
        <v>0</v>
      </c>
      <c r="FC949">
        <v>0</v>
      </c>
      <c r="FD949">
        <v>0</v>
      </c>
      <c r="FE949">
        <v>0</v>
      </c>
      <c r="FF949">
        <v>0</v>
      </c>
      <c r="FG949">
        <v>0</v>
      </c>
      <c r="FH949">
        <v>1.520961</v>
      </c>
      <c r="FI949" t="s">
        <v>113</v>
      </c>
      <c r="FJ949" t="s">
        <v>113</v>
      </c>
      <c r="FK949" s="9">
        <v>15692.663495999999</v>
      </c>
      <c r="FL949" t="s">
        <v>113</v>
      </c>
      <c r="FM949" t="s">
        <v>113</v>
      </c>
    </row>
    <row r="950" spans="116:169">
      <c r="DL950">
        <v>0</v>
      </c>
      <c r="DM950">
        <v>1.46302</v>
      </c>
      <c r="DN950">
        <v>1.089E-2</v>
      </c>
      <c r="DO950">
        <v>8.8000000000000005E-3</v>
      </c>
      <c r="DP950">
        <v>8.7299999999999999E-3</v>
      </c>
      <c r="DQ950">
        <v>1.6000000000000001E-4</v>
      </c>
      <c r="DR950">
        <v>1.7000000000000001E-4</v>
      </c>
      <c r="DS950">
        <v>8.5400000000000007E-3</v>
      </c>
      <c r="DT950">
        <v>2.0650000000000002E-2</v>
      </c>
      <c r="DU950">
        <v>5.7880000000000001E-2</v>
      </c>
      <c r="DV950">
        <v>0.58477999999999997</v>
      </c>
      <c r="DW950">
        <v>1.83544</v>
      </c>
      <c r="DX950">
        <v>0</v>
      </c>
      <c r="DY950">
        <v>14964.218639999999</v>
      </c>
      <c r="DZ950">
        <v>112.30101000000001</v>
      </c>
      <c r="EA950">
        <v>91.445939999999993</v>
      </c>
      <c r="EB950">
        <v>91.363100000000003</v>
      </c>
      <c r="EC950">
        <v>1.70547</v>
      </c>
      <c r="ED950">
        <v>1.72645</v>
      </c>
      <c r="EE950">
        <v>89.979389999999995</v>
      </c>
      <c r="EF950">
        <v>213.01723000000001</v>
      </c>
      <c r="EG950">
        <v>755.21493999999996</v>
      </c>
      <c r="EH950">
        <v>7149.8497699999998</v>
      </c>
      <c r="EI950">
        <v>22807.40713</v>
      </c>
      <c r="EJ950">
        <v>0</v>
      </c>
      <c r="EK950">
        <v>126.6740726</v>
      </c>
      <c r="EL950">
        <v>0.118894294</v>
      </c>
      <c r="EM950">
        <v>8.0264685000000002E-2</v>
      </c>
      <c r="EN950">
        <v>3.3026896E-2</v>
      </c>
      <c r="EO950">
        <v>0</v>
      </c>
      <c r="EP950">
        <v>0</v>
      </c>
      <c r="EQ950">
        <v>0</v>
      </c>
      <c r="ER950">
        <v>0</v>
      </c>
      <c r="ES950">
        <v>0</v>
      </c>
      <c r="ET950">
        <v>0</v>
      </c>
      <c r="EU950">
        <v>0</v>
      </c>
      <c r="EV950">
        <v>0</v>
      </c>
      <c r="EW950">
        <v>171.20305999999999</v>
      </c>
      <c r="EX950">
        <v>0.165060915</v>
      </c>
      <c r="EY950">
        <v>0.112990354</v>
      </c>
      <c r="EZ950">
        <v>4.7299118000000001E-2</v>
      </c>
      <c r="FA950">
        <v>0</v>
      </c>
      <c r="FB950">
        <v>0</v>
      </c>
      <c r="FC950">
        <v>0</v>
      </c>
      <c r="FD950">
        <v>0</v>
      </c>
      <c r="FE950">
        <v>0</v>
      </c>
      <c r="FF950">
        <v>0</v>
      </c>
      <c r="FG950">
        <v>0</v>
      </c>
      <c r="FH950">
        <v>1.4916020000000001</v>
      </c>
      <c r="FI950" t="s">
        <v>113</v>
      </c>
      <c r="FJ950" t="s">
        <v>113</v>
      </c>
      <c r="FK950" s="9">
        <v>15261.034168</v>
      </c>
      <c r="FL950" t="s">
        <v>113</v>
      </c>
      <c r="FM950" t="s">
        <v>113</v>
      </c>
    </row>
    <row r="951" spans="116:169">
      <c r="DL951">
        <v>0</v>
      </c>
      <c r="DM951">
        <v>1.4367300000000001</v>
      </c>
      <c r="DN951">
        <v>8.0400000000000003E-3</v>
      </c>
      <c r="DO951">
        <v>9.7199999999999995E-3</v>
      </c>
      <c r="DP951">
        <v>7.7999999999999996E-3</v>
      </c>
      <c r="DQ951">
        <v>1.7000000000000001E-4</v>
      </c>
      <c r="DR951">
        <v>1.7000000000000001E-4</v>
      </c>
      <c r="DS951">
        <v>8.6700000000000006E-3</v>
      </c>
      <c r="DT951">
        <v>2.0299999999999999E-2</v>
      </c>
      <c r="DU951">
        <v>5.8040000000000001E-2</v>
      </c>
      <c r="DV951">
        <v>0.59331999999999996</v>
      </c>
      <c r="DW951">
        <v>1.85609</v>
      </c>
      <c r="DX951">
        <v>0</v>
      </c>
      <c r="DY951">
        <v>14569.87372</v>
      </c>
      <c r="DZ951">
        <v>82.27216</v>
      </c>
      <c r="EA951">
        <v>100.09607</v>
      </c>
      <c r="EB951">
        <v>80.989360000000005</v>
      </c>
      <c r="EC951">
        <v>1.7262299999999999</v>
      </c>
      <c r="ED951">
        <v>1.70885</v>
      </c>
      <c r="EE951">
        <v>90.659829999999999</v>
      </c>
      <c r="EF951">
        <v>207.65772999999999</v>
      </c>
      <c r="EG951">
        <v>756.94138999999996</v>
      </c>
      <c r="EH951">
        <v>7239.8291600000002</v>
      </c>
      <c r="EI951">
        <v>23020.424360000001</v>
      </c>
      <c r="EJ951">
        <v>0</v>
      </c>
      <c r="EK951">
        <v>125.81640400000001</v>
      </c>
      <c r="EL951">
        <v>0.12584084200000001</v>
      </c>
      <c r="EM951">
        <v>7.3296293999999998E-2</v>
      </c>
      <c r="EN951">
        <v>3.4685750000000001E-2</v>
      </c>
      <c r="EO951">
        <v>0</v>
      </c>
      <c r="EP951">
        <v>0</v>
      </c>
      <c r="EQ951">
        <v>0</v>
      </c>
      <c r="ER951">
        <v>0</v>
      </c>
      <c r="ES951">
        <v>0</v>
      </c>
      <c r="ET951">
        <v>0</v>
      </c>
      <c r="EU951">
        <v>0</v>
      </c>
      <c r="EV951">
        <v>0</v>
      </c>
      <c r="EW951">
        <v>166.73417140000001</v>
      </c>
      <c r="EX951">
        <v>0.171225506</v>
      </c>
      <c r="EY951">
        <v>0.101232245</v>
      </c>
      <c r="EZ951">
        <v>4.8731067000000003E-2</v>
      </c>
      <c r="FA951">
        <v>0</v>
      </c>
      <c r="FB951">
        <v>0</v>
      </c>
      <c r="FC951">
        <v>0</v>
      </c>
      <c r="FD951">
        <v>0</v>
      </c>
      <c r="FE951">
        <v>0</v>
      </c>
      <c r="FF951">
        <v>0</v>
      </c>
      <c r="FG951">
        <v>0</v>
      </c>
      <c r="FH951">
        <v>1.4624619999999999</v>
      </c>
      <c r="FI951" t="s">
        <v>113</v>
      </c>
      <c r="FJ951" t="s">
        <v>113</v>
      </c>
      <c r="FK951" s="9">
        <v>14834.957533999999</v>
      </c>
      <c r="FL951" t="s">
        <v>113</v>
      </c>
      <c r="FM951" t="s">
        <v>113</v>
      </c>
    </row>
    <row r="952" spans="116:169">
      <c r="DL952">
        <v>0</v>
      </c>
      <c r="DM952">
        <v>1.4101399999999999</v>
      </c>
      <c r="DN952">
        <v>8.1099999999999992E-3</v>
      </c>
      <c r="DO952">
        <v>7.7200000000000003E-3</v>
      </c>
      <c r="DP952">
        <v>8.3999999999999995E-3</v>
      </c>
      <c r="DQ952">
        <v>1.4999999999999999E-4</v>
      </c>
      <c r="DR952">
        <v>1.6000000000000001E-4</v>
      </c>
      <c r="DS952">
        <v>7.8600000000000007E-3</v>
      </c>
      <c r="DT952">
        <v>1.993E-2</v>
      </c>
      <c r="DU952">
        <v>5.8209999999999998E-2</v>
      </c>
      <c r="DV952">
        <v>0.60199999999999998</v>
      </c>
      <c r="DW952">
        <v>1.87639</v>
      </c>
      <c r="DX952">
        <v>0</v>
      </c>
      <c r="DY952">
        <v>14175.62585</v>
      </c>
      <c r="DZ952">
        <v>82.226200000000006</v>
      </c>
      <c r="EA952">
        <v>78.82978</v>
      </c>
      <c r="EB952">
        <v>86.443119999999993</v>
      </c>
      <c r="EC952">
        <v>1.5413600000000001</v>
      </c>
      <c r="ED952">
        <v>1.6118600000000001</v>
      </c>
      <c r="EE952">
        <v>81.479249999999993</v>
      </c>
      <c r="EF952">
        <v>202.12126000000001</v>
      </c>
      <c r="EG952">
        <v>758.65024000000005</v>
      </c>
      <c r="EH952">
        <v>7330.4889899999998</v>
      </c>
      <c r="EI952">
        <v>23228.08209</v>
      </c>
      <c r="EJ952">
        <v>0</v>
      </c>
      <c r="EK952">
        <v>124.85875780000001</v>
      </c>
      <c r="EL952">
        <v>0.109802495</v>
      </c>
      <c r="EM952">
        <v>7.8927711999999997E-2</v>
      </c>
      <c r="EN952">
        <v>3.1355606000000001E-2</v>
      </c>
      <c r="EO952">
        <v>0</v>
      </c>
      <c r="EP952">
        <v>0</v>
      </c>
      <c r="EQ952">
        <v>0</v>
      </c>
      <c r="ER952">
        <v>0</v>
      </c>
      <c r="ES952">
        <v>0</v>
      </c>
      <c r="ET952">
        <v>0</v>
      </c>
      <c r="EU952">
        <v>0</v>
      </c>
      <c r="EV952">
        <v>0</v>
      </c>
      <c r="EW952">
        <v>162.21664089999999</v>
      </c>
      <c r="EX952">
        <v>0.14667770499999999</v>
      </c>
      <c r="EY952">
        <v>0.10687593200000001</v>
      </c>
      <c r="EZ952">
        <v>4.3208839999999998E-2</v>
      </c>
      <c r="FA952">
        <v>0</v>
      </c>
      <c r="FB952">
        <v>0</v>
      </c>
      <c r="FC952">
        <v>0</v>
      </c>
      <c r="FD952">
        <v>0</v>
      </c>
      <c r="FE952">
        <v>0</v>
      </c>
      <c r="FF952">
        <v>0</v>
      </c>
      <c r="FG952">
        <v>0</v>
      </c>
      <c r="FH952">
        <v>1.4345140000000001</v>
      </c>
      <c r="FI952" t="s">
        <v>113</v>
      </c>
      <c r="FJ952" t="s">
        <v>113</v>
      </c>
      <c r="FK952" s="9">
        <v>14424.666319</v>
      </c>
      <c r="FL952" t="s">
        <v>113</v>
      </c>
      <c r="FM952" t="s">
        <v>113</v>
      </c>
    </row>
    <row r="953" spans="116:169">
      <c r="DL953">
        <v>0</v>
      </c>
      <c r="DM953">
        <v>1.3830199999999999</v>
      </c>
      <c r="DN953">
        <v>8.8000000000000005E-3</v>
      </c>
      <c r="DO953">
        <v>7.5900000000000004E-3</v>
      </c>
      <c r="DP953">
        <v>6.8599999999999998E-3</v>
      </c>
      <c r="DQ953">
        <v>1.3999999999999999E-4</v>
      </c>
      <c r="DR953">
        <v>1.6000000000000001E-4</v>
      </c>
      <c r="DS953">
        <v>8.3599999999999994E-3</v>
      </c>
      <c r="DT953">
        <v>1.959E-2</v>
      </c>
      <c r="DU953">
        <v>5.8369999999999998E-2</v>
      </c>
      <c r="DV953">
        <v>0.60985999999999996</v>
      </c>
      <c r="DW953">
        <v>1.89632</v>
      </c>
      <c r="DX953">
        <v>0</v>
      </c>
      <c r="DY953">
        <v>13779.398590000001</v>
      </c>
      <c r="DZ953">
        <v>88.505409999999998</v>
      </c>
      <c r="EA953">
        <v>76.878439999999998</v>
      </c>
      <c r="EB953">
        <v>69.985429999999994</v>
      </c>
      <c r="EC953">
        <v>1.45695</v>
      </c>
      <c r="ED953">
        <v>1.56985</v>
      </c>
      <c r="EE953">
        <v>85.933130000000006</v>
      </c>
      <c r="EF953">
        <v>196.91028</v>
      </c>
      <c r="EG953">
        <v>760.26210000000003</v>
      </c>
      <c r="EH953">
        <v>7411.9682300000004</v>
      </c>
      <c r="EI953">
        <v>23430.20335</v>
      </c>
      <c r="EJ953">
        <v>0</v>
      </c>
      <c r="EK953">
        <v>123.8227768</v>
      </c>
      <c r="EL953">
        <v>0.104454255</v>
      </c>
      <c r="EM953">
        <v>6.6917010999999998E-2</v>
      </c>
      <c r="EN953">
        <v>3.4119034999999999E-2</v>
      </c>
      <c r="EO953">
        <v>0</v>
      </c>
      <c r="EP953">
        <v>0</v>
      </c>
      <c r="EQ953">
        <v>0</v>
      </c>
      <c r="ER953">
        <v>0</v>
      </c>
      <c r="ES953">
        <v>0</v>
      </c>
      <c r="ET953">
        <v>0</v>
      </c>
      <c r="EU953">
        <v>0</v>
      </c>
      <c r="EV953">
        <v>0</v>
      </c>
      <c r="EW953">
        <v>157.68491710000001</v>
      </c>
      <c r="EX953">
        <v>0.136761731</v>
      </c>
      <c r="EY953">
        <v>8.8889660999999995E-2</v>
      </c>
      <c r="EZ953">
        <v>4.6109231000000001E-2</v>
      </c>
      <c r="FA953">
        <v>0</v>
      </c>
      <c r="FB953">
        <v>0</v>
      </c>
      <c r="FC953">
        <v>0</v>
      </c>
      <c r="FD953">
        <v>0</v>
      </c>
      <c r="FE953">
        <v>0</v>
      </c>
      <c r="FF953">
        <v>0</v>
      </c>
      <c r="FG953">
        <v>0</v>
      </c>
      <c r="FH953">
        <v>1.406415</v>
      </c>
      <c r="FI953" t="s">
        <v>113</v>
      </c>
      <c r="FJ953" t="s">
        <v>113</v>
      </c>
      <c r="FK953" s="9">
        <v>14016.224802000001</v>
      </c>
      <c r="FL953" t="s">
        <v>113</v>
      </c>
      <c r="FM953" t="s">
        <v>113</v>
      </c>
    </row>
    <row r="954" spans="116:169">
      <c r="DL954">
        <v>0</v>
      </c>
      <c r="DM954">
        <v>1.3577999999999999</v>
      </c>
      <c r="DN954">
        <v>7.4999999999999997E-3</v>
      </c>
      <c r="DO954">
        <v>8.0499999999999999E-3</v>
      </c>
      <c r="DP954">
        <v>6.7000000000000002E-3</v>
      </c>
      <c r="DQ954">
        <v>1.3999999999999999E-4</v>
      </c>
      <c r="DR954">
        <v>1.4999999999999999E-4</v>
      </c>
      <c r="DS954">
        <v>6.8900000000000003E-3</v>
      </c>
      <c r="DT954">
        <v>1.9189999999999999E-2</v>
      </c>
      <c r="DU954">
        <v>5.8520000000000003E-2</v>
      </c>
      <c r="DV954">
        <v>0.61821000000000004</v>
      </c>
      <c r="DW954">
        <v>1.91591</v>
      </c>
      <c r="DX954">
        <v>0</v>
      </c>
      <c r="DY954">
        <v>13405.46175</v>
      </c>
      <c r="DZ954">
        <v>74.720209999999994</v>
      </c>
      <c r="EA954">
        <v>80.788820000000001</v>
      </c>
      <c r="EB954">
        <v>67.793930000000003</v>
      </c>
      <c r="EC954">
        <v>1.40751</v>
      </c>
      <c r="ED954">
        <v>1.5115099999999999</v>
      </c>
      <c r="EE954">
        <v>70.198459999999997</v>
      </c>
      <c r="EF954">
        <v>191.19668999999999</v>
      </c>
      <c r="EG954">
        <v>761.83194000000003</v>
      </c>
      <c r="EH954">
        <v>7497.9013599999998</v>
      </c>
      <c r="EI954">
        <v>23627.11363</v>
      </c>
      <c r="EJ954">
        <v>0</v>
      </c>
      <c r="EK954">
        <v>122.9459573</v>
      </c>
      <c r="EL954">
        <v>0.10737421599999999</v>
      </c>
      <c r="EM954">
        <v>6.4400336000000002E-2</v>
      </c>
      <c r="EN954">
        <v>2.8182992E-2</v>
      </c>
      <c r="EO954">
        <v>0</v>
      </c>
      <c r="EP954">
        <v>0</v>
      </c>
      <c r="EQ954">
        <v>0</v>
      </c>
      <c r="ER954">
        <v>0</v>
      </c>
      <c r="ES954">
        <v>0</v>
      </c>
      <c r="ET954">
        <v>0</v>
      </c>
      <c r="EU954">
        <v>0</v>
      </c>
      <c r="EV954">
        <v>0</v>
      </c>
      <c r="EW954">
        <v>153.44127800000001</v>
      </c>
      <c r="EX954">
        <v>0.13771209600000001</v>
      </c>
      <c r="EY954">
        <v>8.3847214000000003E-2</v>
      </c>
      <c r="EZ954">
        <v>3.7345749999999997E-2</v>
      </c>
      <c r="FA954">
        <v>0</v>
      </c>
      <c r="FB954">
        <v>0</v>
      </c>
      <c r="FC954">
        <v>0</v>
      </c>
      <c r="FD954">
        <v>0</v>
      </c>
      <c r="FE954">
        <v>0</v>
      </c>
      <c r="FF954">
        <v>0</v>
      </c>
      <c r="FG954">
        <v>0</v>
      </c>
      <c r="FH954">
        <v>1.3801870000000001</v>
      </c>
      <c r="FI954" t="s">
        <v>113</v>
      </c>
      <c r="FJ954" t="s">
        <v>113</v>
      </c>
      <c r="FK954" s="9">
        <v>13630.172226999999</v>
      </c>
      <c r="FL954" t="s">
        <v>113</v>
      </c>
      <c r="FM954" t="s">
        <v>113</v>
      </c>
    </row>
    <row r="955" spans="116:169">
      <c r="DL955">
        <v>0</v>
      </c>
      <c r="DM955">
        <v>1.33192</v>
      </c>
      <c r="DN955">
        <v>8.2500000000000004E-3</v>
      </c>
      <c r="DO955">
        <v>7.1300000000000001E-3</v>
      </c>
      <c r="DP955">
        <v>7.0099999999999997E-3</v>
      </c>
      <c r="DQ955">
        <v>1.2999999999999999E-4</v>
      </c>
      <c r="DR955">
        <v>1.4999999999999999E-4</v>
      </c>
      <c r="DS955">
        <v>6.79E-3</v>
      </c>
      <c r="DT955">
        <v>1.881E-2</v>
      </c>
      <c r="DU955">
        <v>5.867E-2</v>
      </c>
      <c r="DV955">
        <v>0.62509999999999999</v>
      </c>
      <c r="DW955">
        <v>1.9351</v>
      </c>
      <c r="DX955">
        <v>0</v>
      </c>
      <c r="DY955">
        <v>13028.206340000001</v>
      </c>
      <c r="DZ955">
        <v>81.479550000000003</v>
      </c>
      <c r="EA955">
        <v>70.882990000000007</v>
      </c>
      <c r="EB955">
        <v>70.339960000000005</v>
      </c>
      <c r="EC955">
        <v>1.33003</v>
      </c>
      <c r="ED955">
        <v>1.4557899999999999</v>
      </c>
      <c r="EE955">
        <v>68.623390000000001</v>
      </c>
      <c r="EF955">
        <v>185.70058</v>
      </c>
      <c r="EG955">
        <v>763.34344999999996</v>
      </c>
      <c r="EH955">
        <v>7568.0998200000004</v>
      </c>
      <c r="EI955">
        <v>23818.310320000001</v>
      </c>
      <c r="EJ955">
        <v>0</v>
      </c>
      <c r="EK955">
        <v>121.9573079</v>
      </c>
      <c r="EL955">
        <v>0.100433254</v>
      </c>
      <c r="EM955">
        <v>6.8003874000000006E-2</v>
      </c>
      <c r="EN955">
        <v>2.7849453E-2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0</v>
      </c>
      <c r="EU955">
        <v>0</v>
      </c>
      <c r="EV955">
        <v>0</v>
      </c>
      <c r="EW955">
        <v>149.14011690000001</v>
      </c>
      <c r="EX955">
        <v>0.126323079</v>
      </c>
      <c r="EY955">
        <v>8.6775167E-2</v>
      </c>
      <c r="EZ955">
        <v>3.6179362999999999E-2</v>
      </c>
      <c r="FA955">
        <v>0</v>
      </c>
      <c r="FB955">
        <v>0</v>
      </c>
      <c r="FC955">
        <v>0</v>
      </c>
      <c r="FD955">
        <v>0</v>
      </c>
      <c r="FE955">
        <v>0</v>
      </c>
      <c r="FF955">
        <v>0</v>
      </c>
      <c r="FG955">
        <v>0</v>
      </c>
      <c r="FH955">
        <v>1.3544389999999999</v>
      </c>
      <c r="FI955" t="s">
        <v>113</v>
      </c>
      <c r="FJ955" t="s">
        <v>113</v>
      </c>
      <c r="FK955" s="9">
        <v>13252.238869000001</v>
      </c>
      <c r="FL955" t="s">
        <v>113</v>
      </c>
      <c r="FM955" t="s">
        <v>113</v>
      </c>
    </row>
    <row r="956" spans="116:169">
      <c r="DL956">
        <v>0</v>
      </c>
      <c r="DM956">
        <v>1.3065</v>
      </c>
      <c r="DN956">
        <v>8.2699999999999996E-3</v>
      </c>
      <c r="DO956">
        <v>7.5799999999999999E-3</v>
      </c>
      <c r="DP956">
        <v>6.3200000000000001E-3</v>
      </c>
      <c r="DQ956">
        <v>1.2999999999999999E-4</v>
      </c>
      <c r="DR956">
        <v>1.4999999999999999E-4</v>
      </c>
      <c r="DS956">
        <v>7.0400000000000003E-3</v>
      </c>
      <c r="DT956">
        <v>1.8440000000000002E-2</v>
      </c>
      <c r="DU956">
        <v>5.8819999999999997E-2</v>
      </c>
      <c r="DV956">
        <v>0.63188999999999995</v>
      </c>
      <c r="DW956">
        <v>1.95391</v>
      </c>
      <c r="DX956">
        <v>0</v>
      </c>
      <c r="DY956">
        <v>12658.919669999999</v>
      </c>
      <c r="DZ956">
        <v>80.905839999999998</v>
      </c>
      <c r="EA956">
        <v>74.688959999999994</v>
      </c>
      <c r="EB956">
        <v>62.820419999999999</v>
      </c>
      <c r="EC956">
        <v>1.32707</v>
      </c>
      <c r="ED956">
        <v>1.43177</v>
      </c>
      <c r="EE956">
        <v>70.556299999999993</v>
      </c>
      <c r="EF956">
        <v>180.40456</v>
      </c>
      <c r="EG956">
        <v>764.79925000000003</v>
      </c>
      <c r="EH956">
        <v>7636.7232100000001</v>
      </c>
      <c r="EI956">
        <v>24004.010900000001</v>
      </c>
      <c r="EJ956">
        <v>0</v>
      </c>
      <c r="EK956">
        <v>120.98838120000001</v>
      </c>
      <c r="EL956">
        <v>0.103731717</v>
      </c>
      <c r="EM956">
        <v>6.2685421000000005E-2</v>
      </c>
      <c r="EN956">
        <v>2.9475003E-2</v>
      </c>
      <c r="EO956">
        <v>0</v>
      </c>
      <c r="EP956">
        <v>0</v>
      </c>
      <c r="EQ956">
        <v>0</v>
      </c>
      <c r="ER956">
        <v>0</v>
      </c>
      <c r="ES956">
        <v>0</v>
      </c>
      <c r="ET956">
        <v>0</v>
      </c>
      <c r="EU956">
        <v>0</v>
      </c>
      <c r="EV956">
        <v>0</v>
      </c>
      <c r="EW956">
        <v>144.94648960000001</v>
      </c>
      <c r="EX956">
        <v>0.12778368700000001</v>
      </c>
      <c r="EY956">
        <v>7.8412182999999996E-2</v>
      </c>
      <c r="EZ956">
        <v>3.7533008999999999E-2</v>
      </c>
      <c r="FA956">
        <v>0</v>
      </c>
      <c r="FB956">
        <v>0</v>
      </c>
      <c r="FC956">
        <v>0</v>
      </c>
      <c r="FD956">
        <v>0</v>
      </c>
      <c r="FE956">
        <v>0</v>
      </c>
      <c r="FF956">
        <v>0</v>
      </c>
      <c r="FG956">
        <v>0</v>
      </c>
      <c r="FH956">
        <v>1.3288070000000001</v>
      </c>
      <c r="FI956" t="s">
        <v>113</v>
      </c>
      <c r="FJ956" t="s">
        <v>113</v>
      </c>
      <c r="FK956" s="9">
        <v>12878.661973</v>
      </c>
      <c r="FL956" t="s">
        <v>113</v>
      </c>
      <c r="FM956" t="s">
        <v>113</v>
      </c>
    </row>
    <row r="957" spans="116:169">
      <c r="DL957">
        <v>0</v>
      </c>
      <c r="DM957">
        <v>1.28142</v>
      </c>
      <c r="DN957">
        <v>8.3400000000000002E-3</v>
      </c>
      <c r="DO957">
        <v>7.6E-3</v>
      </c>
      <c r="DP957">
        <v>6.6400000000000001E-3</v>
      </c>
      <c r="DQ957">
        <v>1.2999999999999999E-4</v>
      </c>
      <c r="DR957">
        <v>1.3999999999999999E-4</v>
      </c>
      <c r="DS957">
        <v>6.43E-3</v>
      </c>
      <c r="DT957">
        <v>1.8100000000000002E-2</v>
      </c>
      <c r="DU957">
        <v>5.8970000000000002E-2</v>
      </c>
      <c r="DV957">
        <v>0.63893999999999995</v>
      </c>
      <c r="DW957">
        <v>1.97235</v>
      </c>
      <c r="DX957">
        <v>0</v>
      </c>
      <c r="DY957">
        <v>12296.11477</v>
      </c>
      <c r="DZ957">
        <v>80.841570000000004</v>
      </c>
      <c r="EA957">
        <v>74.216920000000002</v>
      </c>
      <c r="EB957">
        <v>65.378860000000003</v>
      </c>
      <c r="EC957">
        <v>1.30345</v>
      </c>
      <c r="ED957">
        <v>1.38758</v>
      </c>
      <c r="EE957">
        <v>63.808010000000003</v>
      </c>
      <c r="EF957">
        <v>175.39590999999999</v>
      </c>
      <c r="EG957">
        <v>766.23100999999997</v>
      </c>
      <c r="EH957">
        <v>7707.2794999999996</v>
      </c>
      <c r="EI957">
        <v>24184.41546</v>
      </c>
      <c r="EJ957">
        <v>0</v>
      </c>
      <c r="EK957">
        <v>120.0168378</v>
      </c>
      <c r="EL957">
        <v>0.105664537</v>
      </c>
      <c r="EM957">
        <v>6.5532061000000003E-2</v>
      </c>
      <c r="EN957">
        <v>2.6867719000000002E-2</v>
      </c>
      <c r="EO957">
        <v>0</v>
      </c>
      <c r="EP957">
        <v>0</v>
      </c>
      <c r="EQ957">
        <v>0</v>
      </c>
      <c r="ER957">
        <v>0</v>
      </c>
      <c r="ES957">
        <v>0</v>
      </c>
      <c r="ET957">
        <v>0</v>
      </c>
      <c r="EU957">
        <v>0</v>
      </c>
      <c r="EV957">
        <v>0</v>
      </c>
      <c r="EW957">
        <v>140.8316638</v>
      </c>
      <c r="EX957">
        <v>0.12751649400000001</v>
      </c>
      <c r="EY957">
        <v>8.0303513000000007E-2</v>
      </c>
      <c r="EZ957">
        <v>3.3529611000000001E-2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1.304133</v>
      </c>
      <c r="FI957" t="s">
        <v>113</v>
      </c>
      <c r="FJ957" t="s">
        <v>113</v>
      </c>
      <c r="FK957" s="9">
        <v>12517.85557</v>
      </c>
      <c r="FL957" t="s">
        <v>113</v>
      </c>
      <c r="FM957" t="s">
        <v>113</v>
      </c>
    </row>
    <row r="958" spans="116:169">
      <c r="DL958">
        <v>0</v>
      </c>
      <c r="DM958">
        <v>1.25691</v>
      </c>
      <c r="DN958">
        <v>8.1499999999999993E-3</v>
      </c>
      <c r="DO958">
        <v>7.6400000000000001E-3</v>
      </c>
      <c r="DP958">
        <v>6.6699999999999997E-3</v>
      </c>
      <c r="DQ958">
        <v>1.2999999999999999E-4</v>
      </c>
      <c r="DR958">
        <v>1.3999999999999999E-4</v>
      </c>
      <c r="DS958">
        <v>6.7099999999999998E-3</v>
      </c>
      <c r="DT958">
        <v>1.7780000000000001E-2</v>
      </c>
      <c r="DU958">
        <v>5.9110000000000003E-2</v>
      </c>
      <c r="DV958">
        <v>0.64537</v>
      </c>
      <c r="DW958">
        <v>1.9904500000000001</v>
      </c>
      <c r="DX958">
        <v>0</v>
      </c>
      <c r="DY958">
        <v>11942.136780000001</v>
      </c>
      <c r="DZ958">
        <v>78.188569999999999</v>
      </c>
      <c r="EA958">
        <v>73.871399999999994</v>
      </c>
      <c r="EB958">
        <v>65.07235</v>
      </c>
      <c r="EC958">
        <v>1.3057799999999999</v>
      </c>
      <c r="ED958">
        <v>1.3625</v>
      </c>
      <c r="EE958">
        <v>66.023060000000001</v>
      </c>
      <c r="EF958">
        <v>170.63059000000001</v>
      </c>
      <c r="EG958">
        <v>767.61859000000004</v>
      </c>
      <c r="EH958">
        <v>7771.0875100000003</v>
      </c>
      <c r="EI958">
        <v>24359.811369999999</v>
      </c>
      <c r="EJ958">
        <v>0</v>
      </c>
      <c r="EK958">
        <v>119.0612548</v>
      </c>
      <c r="EL958">
        <v>0.107848471</v>
      </c>
      <c r="EM958">
        <v>6.6916210000000004E-2</v>
      </c>
      <c r="EN958">
        <v>2.8534131000000001E-2</v>
      </c>
      <c r="EO958">
        <v>0</v>
      </c>
      <c r="EP958">
        <v>0</v>
      </c>
      <c r="EQ958">
        <v>0</v>
      </c>
      <c r="ER958">
        <v>0</v>
      </c>
      <c r="ES958">
        <v>0</v>
      </c>
      <c r="ET958">
        <v>0</v>
      </c>
      <c r="EU958">
        <v>0</v>
      </c>
      <c r="EV958">
        <v>0</v>
      </c>
      <c r="EW958">
        <v>136.81570020000001</v>
      </c>
      <c r="EX958">
        <v>0.12749006500000001</v>
      </c>
      <c r="EY958">
        <v>8.0337801E-2</v>
      </c>
      <c r="EZ958">
        <v>3.4891627000000001E-2</v>
      </c>
      <c r="FA958">
        <v>0</v>
      </c>
      <c r="FB958">
        <v>0</v>
      </c>
      <c r="FC958">
        <v>0</v>
      </c>
      <c r="FD958">
        <v>0</v>
      </c>
      <c r="FE958">
        <v>0</v>
      </c>
      <c r="FF958">
        <v>0</v>
      </c>
      <c r="FG958">
        <v>0</v>
      </c>
      <c r="FH958">
        <v>1.2794970000000001</v>
      </c>
      <c r="FI958" t="s">
        <v>113</v>
      </c>
      <c r="FJ958" t="s">
        <v>113</v>
      </c>
      <c r="FK958" s="9">
        <v>12160.574869</v>
      </c>
      <c r="FL958" t="s">
        <v>113</v>
      </c>
      <c r="FM958" t="s">
        <v>113</v>
      </c>
    </row>
    <row r="959" spans="116:169">
      <c r="DL959">
        <v>0</v>
      </c>
      <c r="DM959">
        <v>1.2319899999999999</v>
      </c>
      <c r="DN959">
        <v>8.8800000000000007E-3</v>
      </c>
      <c r="DO959">
        <v>7.4799999999999997E-3</v>
      </c>
      <c r="DP959">
        <v>6.6899999999999998E-3</v>
      </c>
      <c r="DQ959">
        <v>1.2999999999999999E-4</v>
      </c>
      <c r="DR959">
        <v>1.3999999999999999E-4</v>
      </c>
      <c r="DS959">
        <v>6.77E-3</v>
      </c>
      <c r="DT959">
        <v>1.7409999999999998E-2</v>
      </c>
      <c r="DU959">
        <v>5.9249999999999997E-2</v>
      </c>
      <c r="DV959">
        <v>0.65207999999999999</v>
      </c>
      <c r="DW959">
        <v>2.0082300000000002</v>
      </c>
      <c r="DX959">
        <v>0</v>
      </c>
      <c r="DY959">
        <v>11587.63175</v>
      </c>
      <c r="DZ959">
        <v>84.334389999999999</v>
      </c>
      <c r="EA959">
        <v>71.656239999999997</v>
      </c>
      <c r="EB959">
        <v>64.664500000000004</v>
      </c>
      <c r="EC959">
        <v>1.28138</v>
      </c>
      <c r="ED959">
        <v>1.3270900000000001</v>
      </c>
      <c r="EE959">
        <v>65.987700000000004</v>
      </c>
      <c r="EF959">
        <v>165.46182999999999</v>
      </c>
      <c r="EG959">
        <v>768.98108999999999</v>
      </c>
      <c r="EH959">
        <v>7837.1105699999998</v>
      </c>
      <c r="EI959">
        <v>24530.44196</v>
      </c>
      <c r="EJ959">
        <v>0</v>
      </c>
      <c r="EK959">
        <v>118.025081</v>
      </c>
      <c r="EL959">
        <v>0.107917738</v>
      </c>
      <c r="EM959">
        <v>6.8010092999999994E-2</v>
      </c>
      <c r="EN959">
        <v>2.8989977E-2</v>
      </c>
      <c r="EO959">
        <v>0</v>
      </c>
      <c r="EP959">
        <v>0</v>
      </c>
      <c r="EQ959">
        <v>0</v>
      </c>
      <c r="ER959">
        <v>0</v>
      </c>
      <c r="ES959">
        <v>0</v>
      </c>
      <c r="ET959">
        <v>0</v>
      </c>
      <c r="EU959">
        <v>0</v>
      </c>
      <c r="EV959">
        <v>0</v>
      </c>
      <c r="EW959">
        <v>132.78755050000001</v>
      </c>
      <c r="EX959">
        <v>0.124954332</v>
      </c>
      <c r="EY959">
        <v>7.9977037000000001E-2</v>
      </c>
      <c r="EZ959">
        <v>3.4728144000000002E-2</v>
      </c>
      <c r="FA959">
        <v>0</v>
      </c>
      <c r="FB959">
        <v>0</v>
      </c>
      <c r="FC959">
        <v>0</v>
      </c>
      <c r="FD959">
        <v>0</v>
      </c>
      <c r="FE959">
        <v>0</v>
      </c>
      <c r="FF959">
        <v>0</v>
      </c>
      <c r="FG959">
        <v>0</v>
      </c>
      <c r="FH959">
        <v>1.2551699999999999</v>
      </c>
      <c r="FI959" t="s">
        <v>113</v>
      </c>
      <c r="FJ959" t="s">
        <v>113</v>
      </c>
      <c r="FK959" s="9">
        <v>11809.568255</v>
      </c>
      <c r="FL959" t="s">
        <v>113</v>
      </c>
      <c r="FM959" t="s">
        <v>113</v>
      </c>
    </row>
    <row r="960" spans="116:169">
      <c r="DL960">
        <v>0</v>
      </c>
      <c r="DM960">
        <v>1.20719</v>
      </c>
      <c r="DN960">
        <v>9.2800000000000001E-3</v>
      </c>
      <c r="DO960">
        <v>7.9699999999999997E-3</v>
      </c>
      <c r="DP960">
        <v>6.5799999999999999E-3</v>
      </c>
      <c r="DQ960">
        <v>1.3999999999999999E-4</v>
      </c>
      <c r="DR960">
        <v>1.3999999999999999E-4</v>
      </c>
      <c r="DS960">
        <v>6.7999999999999996E-3</v>
      </c>
      <c r="DT960">
        <v>1.7069999999999998E-2</v>
      </c>
      <c r="DU960">
        <v>5.9389999999999998E-2</v>
      </c>
      <c r="DV960">
        <v>0.65885000000000005</v>
      </c>
      <c r="DW960">
        <v>2.0256500000000002</v>
      </c>
      <c r="DX960">
        <v>0</v>
      </c>
      <c r="DY960">
        <v>11237.64445</v>
      </c>
      <c r="DZ960">
        <v>87.323269999999994</v>
      </c>
      <c r="EA960">
        <v>75.607470000000006</v>
      </c>
      <c r="EB960">
        <v>63.015509999999999</v>
      </c>
      <c r="EC960">
        <v>1.29898</v>
      </c>
      <c r="ED960">
        <v>1.3046</v>
      </c>
      <c r="EE960">
        <v>65.656180000000006</v>
      </c>
      <c r="EF960">
        <v>160.53449000000001</v>
      </c>
      <c r="EG960">
        <v>770.30817999999999</v>
      </c>
      <c r="EH960">
        <v>7903.0982700000004</v>
      </c>
      <c r="EI960">
        <v>24695.90379</v>
      </c>
      <c r="EJ960">
        <v>0</v>
      </c>
      <c r="EK960">
        <v>116.9722924</v>
      </c>
      <c r="EL960">
        <v>0.113947699</v>
      </c>
      <c r="EM960">
        <v>6.7645485000000005E-2</v>
      </c>
      <c r="EN960">
        <v>2.9411952000000002E-2</v>
      </c>
      <c r="EO960">
        <v>0</v>
      </c>
      <c r="EP960">
        <v>0</v>
      </c>
      <c r="EQ960">
        <v>0</v>
      </c>
      <c r="ER960">
        <v>0</v>
      </c>
      <c r="ES960">
        <v>0</v>
      </c>
      <c r="ET960">
        <v>0</v>
      </c>
      <c r="EU960">
        <v>0</v>
      </c>
      <c r="EV960">
        <v>0</v>
      </c>
      <c r="EW960">
        <v>128.82259780000001</v>
      </c>
      <c r="EX960">
        <v>0.12913392700000001</v>
      </c>
      <c r="EY960">
        <v>7.7904479999999998E-2</v>
      </c>
      <c r="EZ960">
        <v>3.4510437999999997E-2</v>
      </c>
      <c r="FA960">
        <v>0</v>
      </c>
      <c r="FB960">
        <v>0</v>
      </c>
      <c r="FC960">
        <v>0</v>
      </c>
      <c r="FD960">
        <v>0</v>
      </c>
      <c r="FE960">
        <v>0</v>
      </c>
      <c r="FF960">
        <v>0</v>
      </c>
      <c r="FG960">
        <v>0</v>
      </c>
      <c r="FH960">
        <v>1.2311609999999999</v>
      </c>
      <c r="FI960" t="s">
        <v>113</v>
      </c>
      <c r="FJ960" t="s">
        <v>113</v>
      </c>
      <c r="FK960" s="9">
        <v>11464.889691</v>
      </c>
      <c r="FL960" t="s">
        <v>113</v>
      </c>
      <c r="FM960" t="s">
        <v>113</v>
      </c>
    </row>
    <row r="961" spans="116:169">
      <c r="DL961">
        <v>0</v>
      </c>
      <c r="DM961">
        <v>1.18448</v>
      </c>
      <c r="DN961">
        <v>7.77E-3</v>
      </c>
      <c r="DO961">
        <v>8.2799999999999992E-3</v>
      </c>
      <c r="DP961">
        <v>6.9699999999999996E-3</v>
      </c>
      <c r="DQ961">
        <v>1.3999999999999999E-4</v>
      </c>
      <c r="DR961">
        <v>1.3999999999999999E-4</v>
      </c>
      <c r="DS961">
        <v>6.6600000000000001E-3</v>
      </c>
      <c r="DT961">
        <v>1.6729999999999998E-2</v>
      </c>
      <c r="DU961">
        <v>5.953E-2</v>
      </c>
      <c r="DV961">
        <v>0.66566000000000003</v>
      </c>
      <c r="DW961">
        <v>2.04271</v>
      </c>
      <c r="DX961">
        <v>0</v>
      </c>
      <c r="DY961">
        <v>10910.462869999999</v>
      </c>
      <c r="DZ961">
        <v>72.286619999999999</v>
      </c>
      <c r="EA961">
        <v>77.779290000000003</v>
      </c>
      <c r="EB961">
        <v>66.058679999999995</v>
      </c>
      <c r="EC961">
        <v>1.3225</v>
      </c>
      <c r="ED961">
        <v>1.28199</v>
      </c>
      <c r="EE961">
        <v>63.662619999999997</v>
      </c>
      <c r="EF961">
        <v>155.72387000000001</v>
      </c>
      <c r="EG961">
        <v>771.61276999999995</v>
      </c>
      <c r="EH961">
        <v>7968.7544500000004</v>
      </c>
      <c r="EI961">
        <v>24856.438289999998</v>
      </c>
      <c r="EJ961">
        <v>0</v>
      </c>
      <c r="EK961">
        <v>116.08985250000001</v>
      </c>
      <c r="EL961">
        <v>0.12019637499999999</v>
      </c>
      <c r="EM961">
        <v>7.1925463999999995E-2</v>
      </c>
      <c r="EN961">
        <v>2.9270696999999998E-2</v>
      </c>
      <c r="EO961">
        <v>0</v>
      </c>
      <c r="EP961">
        <v>0</v>
      </c>
      <c r="EQ961">
        <v>0</v>
      </c>
      <c r="ER961">
        <v>0</v>
      </c>
      <c r="ES961">
        <v>0</v>
      </c>
      <c r="ET961">
        <v>0</v>
      </c>
      <c r="EU961">
        <v>0</v>
      </c>
      <c r="EV961">
        <v>0</v>
      </c>
      <c r="EW961">
        <v>125.1223536</v>
      </c>
      <c r="EX961">
        <v>0.13333249999999999</v>
      </c>
      <c r="EY961">
        <v>8.1092168000000006E-2</v>
      </c>
      <c r="EZ961">
        <v>3.3633018000000001E-2</v>
      </c>
      <c r="FA961">
        <v>0</v>
      </c>
      <c r="FB961">
        <v>0</v>
      </c>
      <c r="FC961">
        <v>0</v>
      </c>
      <c r="FD961">
        <v>0</v>
      </c>
      <c r="FE961">
        <v>0</v>
      </c>
      <c r="FF961">
        <v>0</v>
      </c>
      <c r="FG961">
        <v>0</v>
      </c>
      <c r="FH961">
        <v>1.2076359999999999</v>
      </c>
      <c r="FI961" t="s">
        <v>113</v>
      </c>
      <c r="FJ961" t="s">
        <v>113</v>
      </c>
      <c r="FK961" s="9">
        <v>11127.909967</v>
      </c>
      <c r="FL961" t="s">
        <v>113</v>
      </c>
      <c r="FM961" t="s">
        <v>113</v>
      </c>
    </row>
    <row r="962" spans="116:169">
      <c r="DL962">
        <v>0</v>
      </c>
      <c r="DM962">
        <v>1.16066</v>
      </c>
      <c r="DN962">
        <v>8.8699999999999994E-3</v>
      </c>
      <c r="DO962">
        <v>7.1999999999999998E-3</v>
      </c>
      <c r="DP962">
        <v>7.1900000000000002E-3</v>
      </c>
      <c r="DQ962">
        <v>1.2999999999999999E-4</v>
      </c>
      <c r="DR962">
        <v>1.2999999999999999E-4</v>
      </c>
      <c r="DS962">
        <v>7.0699999999999999E-3</v>
      </c>
      <c r="DT962">
        <v>1.6379999999999999E-2</v>
      </c>
      <c r="DU962">
        <v>5.9670000000000001E-2</v>
      </c>
      <c r="DV962">
        <v>0.67232000000000003</v>
      </c>
      <c r="DW962">
        <v>2.0594399999999999</v>
      </c>
      <c r="DX962">
        <v>0</v>
      </c>
      <c r="DY962">
        <v>10576.27691</v>
      </c>
      <c r="DZ962">
        <v>81.650220000000004</v>
      </c>
      <c r="EA962">
        <v>66.923569999999998</v>
      </c>
      <c r="EB962">
        <v>67.461759999999998</v>
      </c>
      <c r="EC962">
        <v>1.25261</v>
      </c>
      <c r="ED962">
        <v>1.23739</v>
      </c>
      <c r="EE962">
        <v>66.927080000000004</v>
      </c>
      <c r="EF962">
        <v>150.92992000000001</v>
      </c>
      <c r="EG962">
        <v>772.89476999999999</v>
      </c>
      <c r="EH962">
        <v>8032.4170599999998</v>
      </c>
      <c r="EI962">
        <v>25012.16216</v>
      </c>
      <c r="EJ962">
        <v>0</v>
      </c>
      <c r="EK962">
        <v>115.0313914</v>
      </c>
      <c r="EL962">
        <v>0.112006534</v>
      </c>
      <c r="EM962">
        <v>7.5774057000000006E-2</v>
      </c>
      <c r="EN962">
        <v>3.1336835E-2</v>
      </c>
      <c r="EO962">
        <v>0</v>
      </c>
      <c r="EP962">
        <v>0</v>
      </c>
      <c r="EQ962">
        <v>0</v>
      </c>
      <c r="ER962">
        <v>0</v>
      </c>
      <c r="ES962">
        <v>0</v>
      </c>
      <c r="ET962">
        <v>0</v>
      </c>
      <c r="EU962">
        <v>0</v>
      </c>
      <c r="EV962">
        <v>0</v>
      </c>
      <c r="EW962">
        <v>121.30759689999999</v>
      </c>
      <c r="EX962">
        <v>0.121719197</v>
      </c>
      <c r="EY962">
        <v>8.3629323000000005E-2</v>
      </c>
      <c r="EZ962">
        <v>3.5253687999999998E-2</v>
      </c>
      <c r="FA962">
        <v>0</v>
      </c>
      <c r="FB962">
        <v>0</v>
      </c>
      <c r="FC962">
        <v>0</v>
      </c>
      <c r="FD962">
        <v>0</v>
      </c>
      <c r="FE962">
        <v>0</v>
      </c>
      <c r="FF962">
        <v>0</v>
      </c>
      <c r="FG962">
        <v>0</v>
      </c>
      <c r="FH962">
        <v>1.184045</v>
      </c>
      <c r="FI962" t="s">
        <v>113</v>
      </c>
      <c r="FJ962" t="s">
        <v>113</v>
      </c>
      <c r="FK962" s="9">
        <v>10793.565070000001</v>
      </c>
      <c r="FL962" t="s">
        <v>113</v>
      </c>
      <c r="FM962" t="s">
        <v>113</v>
      </c>
    </row>
    <row r="963" spans="116:169">
      <c r="DL963">
        <v>0</v>
      </c>
      <c r="DM963">
        <v>1.1397699999999999</v>
      </c>
      <c r="DN963">
        <v>6.4999999999999997E-3</v>
      </c>
      <c r="DO963">
        <v>7.8899999999999994E-3</v>
      </c>
      <c r="DP963">
        <v>6.3800000000000003E-3</v>
      </c>
      <c r="DQ963">
        <v>1.3999999999999999E-4</v>
      </c>
      <c r="DR963">
        <v>1.2999999999999999E-4</v>
      </c>
      <c r="DS963">
        <v>7.1300000000000001E-3</v>
      </c>
      <c r="DT963">
        <v>1.6109999999999999E-2</v>
      </c>
      <c r="DU963">
        <v>5.9799999999999999E-2</v>
      </c>
      <c r="DV963">
        <v>0.67939000000000005</v>
      </c>
      <c r="DW963">
        <v>2.0758200000000002</v>
      </c>
      <c r="DX963">
        <v>0</v>
      </c>
      <c r="DY963">
        <v>10271.997300000001</v>
      </c>
      <c r="DZ963">
        <v>59.205539999999999</v>
      </c>
      <c r="EA963">
        <v>72.567229999999995</v>
      </c>
      <c r="EB963">
        <v>59.222029999999997</v>
      </c>
      <c r="EC963">
        <v>1.2565299999999999</v>
      </c>
      <c r="ED963">
        <v>1.21984</v>
      </c>
      <c r="EE963">
        <v>66.855720000000005</v>
      </c>
      <c r="EF963">
        <v>146.77499</v>
      </c>
      <c r="EG963">
        <v>774.13216</v>
      </c>
      <c r="EH963">
        <v>8099.3441400000002</v>
      </c>
      <c r="EI963">
        <v>25163.092069999999</v>
      </c>
      <c r="EJ963">
        <v>0</v>
      </c>
      <c r="EK963">
        <v>114.2469334</v>
      </c>
      <c r="EL963">
        <v>0.117586581</v>
      </c>
      <c r="EM963">
        <v>6.8696909E-2</v>
      </c>
      <c r="EN963">
        <v>3.2689719999999999E-2</v>
      </c>
      <c r="EO963">
        <v>0</v>
      </c>
      <c r="EP963">
        <v>0</v>
      </c>
      <c r="EQ963">
        <v>0</v>
      </c>
      <c r="ER963">
        <v>0</v>
      </c>
      <c r="ES963">
        <v>0</v>
      </c>
      <c r="ET963">
        <v>0</v>
      </c>
      <c r="EU963">
        <v>0</v>
      </c>
      <c r="EV963">
        <v>0</v>
      </c>
      <c r="EW963">
        <v>117.8544169</v>
      </c>
      <c r="EX963">
        <v>0.12494374799999999</v>
      </c>
      <c r="EY963">
        <v>7.4223068000000003E-2</v>
      </c>
      <c r="EZ963">
        <v>3.5998548999999998E-2</v>
      </c>
      <c r="FA963">
        <v>0</v>
      </c>
      <c r="FB963">
        <v>0</v>
      </c>
      <c r="FC963">
        <v>0</v>
      </c>
      <c r="FD963">
        <v>0</v>
      </c>
      <c r="FE963">
        <v>0</v>
      </c>
      <c r="FF963">
        <v>0</v>
      </c>
      <c r="FG963">
        <v>0</v>
      </c>
      <c r="FH963">
        <v>1.1606719999999999</v>
      </c>
      <c r="FI963" t="s">
        <v>113</v>
      </c>
      <c r="FJ963" t="s">
        <v>113</v>
      </c>
      <c r="FK963" s="9">
        <v>10464.248624</v>
      </c>
      <c r="FL963" t="s">
        <v>113</v>
      </c>
      <c r="FM963" t="s">
        <v>113</v>
      </c>
    </row>
    <row r="964" spans="116:169">
      <c r="DL964">
        <v>0</v>
      </c>
      <c r="DM964">
        <v>1.11866</v>
      </c>
      <c r="DN964">
        <v>6.4900000000000001E-3</v>
      </c>
      <c r="DO964">
        <v>6.2199999999999998E-3</v>
      </c>
      <c r="DP964">
        <v>6.8100000000000001E-3</v>
      </c>
      <c r="DQ964">
        <v>1.2E-4</v>
      </c>
      <c r="DR964">
        <v>1.2999999999999999E-4</v>
      </c>
      <c r="DS964">
        <v>6.4200000000000004E-3</v>
      </c>
      <c r="DT964">
        <v>1.5810000000000001E-2</v>
      </c>
      <c r="DU964">
        <v>5.9929999999999997E-2</v>
      </c>
      <c r="DV964">
        <v>0.68652999999999997</v>
      </c>
      <c r="DW964">
        <v>2.0919300000000001</v>
      </c>
      <c r="DX964">
        <v>0</v>
      </c>
      <c r="DY964">
        <v>9968.6611499999999</v>
      </c>
      <c r="DZ964">
        <v>58.527529999999999</v>
      </c>
      <c r="EA964">
        <v>56.5959</v>
      </c>
      <c r="EB964">
        <v>62.63165</v>
      </c>
      <c r="EC964">
        <v>1.1122300000000001</v>
      </c>
      <c r="ED964">
        <v>1.14479</v>
      </c>
      <c r="EE964">
        <v>59.490020000000001</v>
      </c>
      <c r="EF964">
        <v>142.50720999999999</v>
      </c>
      <c r="EG964">
        <v>775.35199</v>
      </c>
      <c r="EH964">
        <v>8166.1998599999997</v>
      </c>
      <c r="EI964">
        <v>25309.86706</v>
      </c>
      <c r="EJ964">
        <v>0</v>
      </c>
      <c r="EK964">
        <v>113.3734942</v>
      </c>
      <c r="EL964">
        <v>0.10188011499999999</v>
      </c>
      <c r="EM964">
        <v>7.3433609999999996E-2</v>
      </c>
      <c r="EN964">
        <v>2.9332753999999999E-2</v>
      </c>
      <c r="EO964">
        <v>0</v>
      </c>
      <c r="EP964">
        <v>0</v>
      </c>
      <c r="EQ964">
        <v>0</v>
      </c>
      <c r="ER964">
        <v>0</v>
      </c>
      <c r="ES964">
        <v>0</v>
      </c>
      <c r="ET964">
        <v>0</v>
      </c>
      <c r="EU964">
        <v>0</v>
      </c>
      <c r="EV964">
        <v>0</v>
      </c>
      <c r="EW964">
        <v>114.3761841</v>
      </c>
      <c r="EX964">
        <v>0.106045746</v>
      </c>
      <c r="EY964">
        <v>7.7605908000000001E-2</v>
      </c>
      <c r="EZ964">
        <v>3.1612274000000003E-2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0</v>
      </c>
      <c r="FH964">
        <v>1.138317</v>
      </c>
      <c r="FI964" t="s">
        <v>113</v>
      </c>
      <c r="FJ964" t="s">
        <v>113</v>
      </c>
      <c r="FK964" s="9">
        <v>10147.528471</v>
      </c>
      <c r="FL964" t="s">
        <v>113</v>
      </c>
      <c r="FM964" t="s">
        <v>113</v>
      </c>
    </row>
    <row r="965" spans="116:169">
      <c r="DL965">
        <v>0</v>
      </c>
      <c r="DM965">
        <v>1.09717</v>
      </c>
      <c r="DN965">
        <v>6.9899999999999997E-3</v>
      </c>
      <c r="DO965">
        <v>6.0800000000000003E-3</v>
      </c>
      <c r="DP965">
        <v>5.5300000000000002E-3</v>
      </c>
      <c r="DQ965">
        <v>1.1E-4</v>
      </c>
      <c r="DR965">
        <v>1.2E-4</v>
      </c>
      <c r="DS965">
        <v>6.7799999999999996E-3</v>
      </c>
      <c r="DT965">
        <v>1.554E-2</v>
      </c>
      <c r="DU965">
        <v>6.0060000000000002E-2</v>
      </c>
      <c r="DV965">
        <v>0.69294</v>
      </c>
      <c r="DW965">
        <v>2.1077400000000002</v>
      </c>
      <c r="DX965">
        <v>0</v>
      </c>
      <c r="DY965">
        <v>9664.9147499999999</v>
      </c>
      <c r="DZ965">
        <v>62.309429999999999</v>
      </c>
      <c r="EA965">
        <v>54.660429999999998</v>
      </c>
      <c r="EB965">
        <v>50.221530000000001</v>
      </c>
      <c r="EC965">
        <v>1.0420499999999999</v>
      </c>
      <c r="ED965">
        <v>1.1101700000000001</v>
      </c>
      <c r="EE965">
        <v>62.166739999999997</v>
      </c>
      <c r="EF965">
        <v>138.48114000000001</v>
      </c>
      <c r="EG965">
        <v>776.49677999999994</v>
      </c>
      <c r="EH965">
        <v>8225.6898799999999</v>
      </c>
      <c r="EI965">
        <v>25452.37427</v>
      </c>
      <c r="EJ965">
        <v>0</v>
      </c>
      <c r="EK965">
        <v>112.43255430000001</v>
      </c>
      <c r="EL965">
        <v>9.6154576000000005E-2</v>
      </c>
      <c r="EM965">
        <v>6.1830927000000001E-2</v>
      </c>
      <c r="EN965">
        <v>3.1697941E-2</v>
      </c>
      <c r="EO965">
        <v>0</v>
      </c>
      <c r="EP965">
        <v>0</v>
      </c>
      <c r="EQ965">
        <v>0</v>
      </c>
      <c r="ER965">
        <v>0</v>
      </c>
      <c r="ES965">
        <v>0</v>
      </c>
      <c r="ET965">
        <v>0</v>
      </c>
      <c r="EU965">
        <v>0</v>
      </c>
      <c r="EV965">
        <v>0</v>
      </c>
      <c r="EW965">
        <v>110.89942929999999</v>
      </c>
      <c r="EX965">
        <v>9.7857903999999996E-2</v>
      </c>
      <c r="EY965">
        <v>6.3953507000000007E-2</v>
      </c>
      <c r="EZ965">
        <v>3.3424483999999997E-2</v>
      </c>
      <c r="FA965">
        <v>0</v>
      </c>
      <c r="FB965">
        <v>0</v>
      </c>
      <c r="FC965">
        <v>0</v>
      </c>
      <c r="FD965">
        <v>0</v>
      </c>
      <c r="FE965">
        <v>0</v>
      </c>
      <c r="FF965">
        <v>0</v>
      </c>
      <c r="FG965">
        <v>0</v>
      </c>
      <c r="FH965">
        <v>1.1158790000000001</v>
      </c>
      <c r="FI965" t="s">
        <v>113</v>
      </c>
      <c r="FJ965" t="s">
        <v>113</v>
      </c>
      <c r="FK965" s="9">
        <v>9833.1481789999998</v>
      </c>
      <c r="FL965" t="s">
        <v>113</v>
      </c>
      <c r="FM965" t="s">
        <v>113</v>
      </c>
    </row>
    <row r="966" spans="116:169">
      <c r="DL966">
        <v>0</v>
      </c>
      <c r="DM966">
        <v>1.07717</v>
      </c>
      <c r="DN966">
        <v>5.9500000000000004E-3</v>
      </c>
      <c r="DO966">
        <v>6.4000000000000003E-3</v>
      </c>
      <c r="DP966">
        <v>5.3600000000000002E-3</v>
      </c>
      <c r="DQ966">
        <v>1.1E-4</v>
      </c>
      <c r="DR966">
        <v>1.2E-4</v>
      </c>
      <c r="DS966">
        <v>5.5500000000000002E-3</v>
      </c>
      <c r="DT966">
        <v>1.5219999999999999E-2</v>
      </c>
      <c r="DU966">
        <v>6.0179999999999997E-2</v>
      </c>
      <c r="DV966">
        <v>0.69972000000000001</v>
      </c>
      <c r="DW966">
        <v>2.1232799999999998</v>
      </c>
      <c r="DX966">
        <v>0</v>
      </c>
      <c r="DY966">
        <v>9377.3568699999996</v>
      </c>
      <c r="DZ966">
        <v>52.428669999999997</v>
      </c>
      <c r="EA966">
        <v>56.885710000000003</v>
      </c>
      <c r="EB966">
        <v>48.181489999999997</v>
      </c>
      <c r="EC966">
        <v>0.99692999999999998</v>
      </c>
      <c r="ED966">
        <v>1.06369</v>
      </c>
      <c r="EE966">
        <v>50.30583</v>
      </c>
      <c r="EF966">
        <v>134.11080000000001</v>
      </c>
      <c r="EG966">
        <v>777.60694999999998</v>
      </c>
      <c r="EH966">
        <v>8287.8566200000005</v>
      </c>
      <c r="EI966">
        <v>25590.85541</v>
      </c>
      <c r="EJ966">
        <v>0</v>
      </c>
      <c r="EK966">
        <v>111.635105</v>
      </c>
      <c r="EL966">
        <v>9.8030386999999997E-2</v>
      </c>
      <c r="EM966">
        <v>5.9067705999999998E-2</v>
      </c>
      <c r="EN966">
        <v>2.5997375E-2</v>
      </c>
      <c r="EO966">
        <v>0</v>
      </c>
      <c r="EP966">
        <v>0</v>
      </c>
      <c r="EQ966">
        <v>0</v>
      </c>
      <c r="ER966">
        <v>0</v>
      </c>
      <c r="ES966">
        <v>0</v>
      </c>
      <c r="ET966">
        <v>0</v>
      </c>
      <c r="EU966">
        <v>0</v>
      </c>
      <c r="EV966">
        <v>0</v>
      </c>
      <c r="EW966">
        <v>107.63200670000001</v>
      </c>
      <c r="EX966">
        <v>9.7475854000000001E-2</v>
      </c>
      <c r="EY966">
        <v>5.9733545999999998E-2</v>
      </c>
      <c r="EZ966">
        <v>2.6815897000000002E-2</v>
      </c>
      <c r="FA966">
        <v>0</v>
      </c>
      <c r="FB966">
        <v>0</v>
      </c>
      <c r="FC966">
        <v>0</v>
      </c>
      <c r="FD966">
        <v>0</v>
      </c>
      <c r="FE966">
        <v>0</v>
      </c>
      <c r="FF966">
        <v>0</v>
      </c>
      <c r="FG966">
        <v>0</v>
      </c>
      <c r="FH966">
        <v>1.0949899999999999</v>
      </c>
      <c r="FI966" t="s">
        <v>113</v>
      </c>
      <c r="FJ966" t="s">
        <v>113</v>
      </c>
      <c r="FK966" s="9">
        <v>9535.8496680000007</v>
      </c>
      <c r="FL966" t="s">
        <v>113</v>
      </c>
      <c r="FM966" t="s">
        <v>113</v>
      </c>
    </row>
    <row r="967" spans="116:169">
      <c r="DL967">
        <v>0</v>
      </c>
      <c r="DM967">
        <v>1.05664</v>
      </c>
      <c r="DN967">
        <v>6.5500000000000003E-3</v>
      </c>
      <c r="DO967">
        <v>5.6600000000000001E-3</v>
      </c>
      <c r="DP967">
        <v>5.5700000000000003E-3</v>
      </c>
      <c r="DQ967">
        <v>1.1E-4</v>
      </c>
      <c r="DR967">
        <v>1.2E-4</v>
      </c>
      <c r="DS967">
        <v>5.4299999999999999E-3</v>
      </c>
      <c r="DT967">
        <v>1.4919999999999999E-2</v>
      </c>
      <c r="DU967">
        <v>6.0299999999999999E-2</v>
      </c>
      <c r="DV967">
        <v>0.70526</v>
      </c>
      <c r="DW967">
        <v>2.1385000000000001</v>
      </c>
      <c r="DX967">
        <v>0</v>
      </c>
      <c r="DY967">
        <v>9088.1085700000003</v>
      </c>
      <c r="DZ967">
        <v>57.001530000000002</v>
      </c>
      <c r="EA967">
        <v>49.720790000000001</v>
      </c>
      <c r="EB967">
        <v>49.529499999999999</v>
      </c>
      <c r="EC967">
        <v>0.93633</v>
      </c>
      <c r="ED967">
        <v>1.0206</v>
      </c>
      <c r="EE967">
        <v>48.713459999999998</v>
      </c>
      <c r="EF967">
        <v>129.90356</v>
      </c>
      <c r="EG967">
        <v>778.67064000000005</v>
      </c>
      <c r="EH967">
        <v>8338.1624499999998</v>
      </c>
      <c r="EI967">
        <v>25724.966199999999</v>
      </c>
      <c r="EJ967">
        <v>0</v>
      </c>
      <c r="EK967">
        <v>110.73653349999999</v>
      </c>
      <c r="EL967">
        <v>9.1385767000000007E-2</v>
      </c>
      <c r="EM967">
        <v>6.1922049E-2</v>
      </c>
      <c r="EN967">
        <v>2.5506605000000002E-2</v>
      </c>
      <c r="EO967">
        <v>0</v>
      </c>
      <c r="EP967">
        <v>0</v>
      </c>
      <c r="EQ967">
        <v>0</v>
      </c>
      <c r="ER967">
        <v>0</v>
      </c>
      <c r="ES967">
        <v>0</v>
      </c>
      <c r="ET967">
        <v>0</v>
      </c>
      <c r="EU967">
        <v>0</v>
      </c>
      <c r="EV967">
        <v>0</v>
      </c>
      <c r="EW967">
        <v>104.3322519</v>
      </c>
      <c r="EX967">
        <v>8.8889035000000005E-2</v>
      </c>
      <c r="EY967">
        <v>6.1216842E-2</v>
      </c>
      <c r="EZ967">
        <v>2.5729994999999999E-2</v>
      </c>
      <c r="FA967">
        <v>0</v>
      </c>
      <c r="FB967">
        <v>0</v>
      </c>
      <c r="FC967">
        <v>0</v>
      </c>
      <c r="FD967">
        <v>0</v>
      </c>
      <c r="FE967">
        <v>0</v>
      </c>
      <c r="FF967">
        <v>0</v>
      </c>
      <c r="FG967">
        <v>0</v>
      </c>
      <c r="FH967">
        <v>1.0745210000000001</v>
      </c>
      <c r="FI967" t="s">
        <v>113</v>
      </c>
      <c r="FJ967" t="s">
        <v>113</v>
      </c>
      <c r="FK967" s="9">
        <v>9245.2967100000005</v>
      </c>
      <c r="FL967" t="s">
        <v>113</v>
      </c>
      <c r="FM967" t="s">
        <v>113</v>
      </c>
    </row>
    <row r="968" spans="116:169">
      <c r="DL968">
        <v>0</v>
      </c>
      <c r="DM968">
        <v>1.0364800000000001</v>
      </c>
      <c r="DN968">
        <v>6.5599999999999999E-3</v>
      </c>
      <c r="DO968">
        <v>6.0099999999999997E-3</v>
      </c>
      <c r="DP968">
        <v>5.0200000000000002E-3</v>
      </c>
      <c r="DQ968">
        <v>1.1E-4</v>
      </c>
      <c r="DR968">
        <v>1.2E-4</v>
      </c>
      <c r="DS968">
        <v>5.5999999999999999E-3</v>
      </c>
      <c r="DT968">
        <v>1.4630000000000001E-2</v>
      </c>
      <c r="DU968">
        <v>6.0420000000000001E-2</v>
      </c>
      <c r="DV968">
        <v>0.7107</v>
      </c>
      <c r="DW968">
        <v>2.1534300000000002</v>
      </c>
      <c r="DX968">
        <v>0</v>
      </c>
      <c r="DY968">
        <v>8805.1061800000007</v>
      </c>
      <c r="DZ968">
        <v>56.438020000000002</v>
      </c>
      <c r="EA968">
        <v>52.230829999999997</v>
      </c>
      <c r="EB968">
        <v>44.056640000000002</v>
      </c>
      <c r="EC968">
        <v>0.92996000000000001</v>
      </c>
      <c r="ED968">
        <v>1.0002800000000001</v>
      </c>
      <c r="EE968">
        <v>49.65307</v>
      </c>
      <c r="EF968">
        <v>125.8473</v>
      </c>
      <c r="EG968">
        <v>779.69123000000002</v>
      </c>
      <c r="EH968">
        <v>8386.8758999999991</v>
      </c>
      <c r="EI968">
        <v>25854.869760000001</v>
      </c>
      <c r="EJ968">
        <v>0</v>
      </c>
      <c r="EK968">
        <v>109.8564034</v>
      </c>
      <c r="EL968">
        <v>9.4245211999999995E-2</v>
      </c>
      <c r="EM968">
        <v>5.6964094999999999E-2</v>
      </c>
      <c r="EN968">
        <v>2.6813672E-2</v>
      </c>
      <c r="EO968">
        <v>0</v>
      </c>
      <c r="EP968">
        <v>0</v>
      </c>
      <c r="EQ968">
        <v>0</v>
      </c>
      <c r="ER968">
        <v>0</v>
      </c>
      <c r="ES968">
        <v>0</v>
      </c>
      <c r="ET968">
        <v>0</v>
      </c>
      <c r="EU968">
        <v>0</v>
      </c>
      <c r="EV968">
        <v>0</v>
      </c>
      <c r="EW968">
        <v>101.11610039999999</v>
      </c>
      <c r="EX968">
        <v>8.9534827999999997E-2</v>
      </c>
      <c r="EY968">
        <v>5.5063195000000002E-2</v>
      </c>
      <c r="EZ968">
        <v>2.6445942E-2</v>
      </c>
      <c r="FA968">
        <v>0</v>
      </c>
      <c r="FB968">
        <v>0</v>
      </c>
      <c r="FC968">
        <v>0</v>
      </c>
      <c r="FD968">
        <v>0</v>
      </c>
      <c r="FE968">
        <v>0</v>
      </c>
      <c r="FF968">
        <v>0</v>
      </c>
      <c r="FG968">
        <v>0</v>
      </c>
      <c r="FH968">
        <v>1.0541769999999999</v>
      </c>
      <c r="FI968" t="s">
        <v>113</v>
      </c>
      <c r="FJ968" t="s">
        <v>113</v>
      </c>
      <c r="FK968" s="9">
        <v>8958.7616379999999</v>
      </c>
      <c r="FL968" t="s">
        <v>113</v>
      </c>
      <c r="FM968" t="s">
        <v>113</v>
      </c>
    </row>
    <row r="969" spans="116:169">
      <c r="DL969">
        <v>0</v>
      </c>
      <c r="DM969">
        <v>1.01658</v>
      </c>
      <c r="DN969">
        <v>6.62E-3</v>
      </c>
      <c r="DO969">
        <v>6.0299999999999998E-3</v>
      </c>
      <c r="DP969">
        <v>5.2700000000000004E-3</v>
      </c>
      <c r="DQ969">
        <v>1.1E-4</v>
      </c>
      <c r="DR969">
        <v>1.1E-4</v>
      </c>
      <c r="DS969">
        <v>5.1000000000000004E-3</v>
      </c>
      <c r="DT969">
        <v>1.436E-2</v>
      </c>
      <c r="DU969">
        <v>6.053E-2</v>
      </c>
      <c r="DV969">
        <v>0.71628999999999998</v>
      </c>
      <c r="DW969">
        <v>2.1680600000000001</v>
      </c>
      <c r="DX969">
        <v>0</v>
      </c>
      <c r="DY969">
        <v>8527.3144100000009</v>
      </c>
      <c r="DZ969">
        <v>56.229550000000003</v>
      </c>
      <c r="EA969">
        <v>51.75067</v>
      </c>
      <c r="EB969">
        <v>45.709780000000002</v>
      </c>
      <c r="EC969">
        <v>0.91044999999999998</v>
      </c>
      <c r="ED969">
        <v>0.96645999999999999</v>
      </c>
      <c r="EE969">
        <v>44.724870000000003</v>
      </c>
      <c r="EF969">
        <v>122.00143</v>
      </c>
      <c r="EG969">
        <v>780.69150999999999</v>
      </c>
      <c r="EH969">
        <v>8436.5289699999994</v>
      </c>
      <c r="EI969">
        <v>25980.717059999999</v>
      </c>
      <c r="EJ969">
        <v>0</v>
      </c>
      <c r="EK969">
        <v>108.97413830000001</v>
      </c>
      <c r="EL969">
        <v>9.5957921000000002E-2</v>
      </c>
      <c r="EM969">
        <v>5.9515591999999999E-2</v>
      </c>
      <c r="EN969">
        <v>2.4409318999999999E-2</v>
      </c>
      <c r="EO969">
        <v>0</v>
      </c>
      <c r="EP969">
        <v>0</v>
      </c>
      <c r="EQ969">
        <v>0</v>
      </c>
      <c r="ER969">
        <v>0</v>
      </c>
      <c r="ES969">
        <v>0</v>
      </c>
      <c r="ET969">
        <v>0</v>
      </c>
      <c r="EU969">
        <v>0</v>
      </c>
      <c r="EV969">
        <v>0</v>
      </c>
      <c r="EW969">
        <v>97.963008340000002</v>
      </c>
      <c r="EX969">
        <v>8.9060131000000001E-2</v>
      </c>
      <c r="EY969">
        <v>5.6204675000000003E-2</v>
      </c>
      <c r="EZ969">
        <v>2.3532161999999999E-2</v>
      </c>
      <c r="FA969">
        <v>0</v>
      </c>
      <c r="FB969">
        <v>0</v>
      </c>
      <c r="FC969">
        <v>0</v>
      </c>
      <c r="FD969">
        <v>0</v>
      </c>
      <c r="FE969">
        <v>0</v>
      </c>
      <c r="FF969">
        <v>0</v>
      </c>
      <c r="FG969">
        <v>0</v>
      </c>
      <c r="FH969">
        <v>1.034599</v>
      </c>
      <c r="FI969" t="s">
        <v>113</v>
      </c>
      <c r="FJ969" t="s">
        <v>113</v>
      </c>
      <c r="FK969" s="9">
        <v>8681.9148569999998</v>
      </c>
      <c r="FL969" t="s">
        <v>113</v>
      </c>
      <c r="FM969" t="s">
        <v>113</v>
      </c>
    </row>
    <row r="970" spans="116:169">
      <c r="DL970">
        <v>0</v>
      </c>
      <c r="DM970">
        <v>0.99714000000000003</v>
      </c>
      <c r="DN970">
        <v>6.4599999999999996E-3</v>
      </c>
      <c r="DO970">
        <v>6.0600000000000003E-3</v>
      </c>
      <c r="DP970">
        <v>5.2900000000000004E-3</v>
      </c>
      <c r="DQ970">
        <v>1.1E-4</v>
      </c>
      <c r="DR970">
        <v>1.1E-4</v>
      </c>
      <c r="DS970">
        <v>5.3299999999999997E-3</v>
      </c>
      <c r="DT970">
        <v>1.4109999999999999E-2</v>
      </c>
      <c r="DU970">
        <v>6.0650000000000003E-2</v>
      </c>
      <c r="DV970">
        <v>0.72140000000000004</v>
      </c>
      <c r="DW970">
        <v>2.18242</v>
      </c>
      <c r="DX970">
        <v>0</v>
      </c>
      <c r="DY970">
        <v>8256.3518899999999</v>
      </c>
      <c r="DZ970">
        <v>54.222050000000003</v>
      </c>
      <c r="EA970">
        <v>51.359769999999997</v>
      </c>
      <c r="EB970">
        <v>45.363410000000002</v>
      </c>
      <c r="EC970">
        <v>0.90944000000000003</v>
      </c>
      <c r="ED970">
        <v>0.94621999999999995</v>
      </c>
      <c r="EE970">
        <v>46.137169999999998</v>
      </c>
      <c r="EF970">
        <v>118.33384</v>
      </c>
      <c r="EG970">
        <v>781.65797999999995</v>
      </c>
      <c r="EH970">
        <v>8481.2538499999991</v>
      </c>
      <c r="EI970">
        <v>26102.71848</v>
      </c>
      <c r="EJ970">
        <v>0</v>
      </c>
      <c r="EK970">
        <v>108.1064492</v>
      </c>
      <c r="EL970">
        <v>9.7929806999999994E-2</v>
      </c>
      <c r="EM970">
        <v>6.07631E-2</v>
      </c>
      <c r="EN970">
        <v>2.5912747E-2</v>
      </c>
      <c r="EO970">
        <v>0</v>
      </c>
      <c r="EP970">
        <v>0</v>
      </c>
      <c r="EQ970">
        <v>0</v>
      </c>
      <c r="ER970">
        <v>0</v>
      </c>
      <c r="ES970">
        <v>0</v>
      </c>
      <c r="ET970">
        <v>0</v>
      </c>
      <c r="EU970">
        <v>0</v>
      </c>
      <c r="EV970">
        <v>0</v>
      </c>
      <c r="EW970">
        <v>94.886598860000007</v>
      </c>
      <c r="EX970">
        <v>8.8778193000000005E-2</v>
      </c>
      <c r="EY970">
        <v>5.6064273999999997E-2</v>
      </c>
      <c r="EZ970">
        <v>2.4412198999999999E-2</v>
      </c>
      <c r="FA970">
        <v>0</v>
      </c>
      <c r="FB970">
        <v>0</v>
      </c>
      <c r="FC970">
        <v>0</v>
      </c>
      <c r="FD970">
        <v>0</v>
      </c>
      <c r="FE970">
        <v>0</v>
      </c>
      <c r="FF970">
        <v>0</v>
      </c>
      <c r="FG970">
        <v>0</v>
      </c>
      <c r="FH970">
        <v>1.0150539999999999</v>
      </c>
      <c r="FI970" t="s">
        <v>113</v>
      </c>
      <c r="FJ970" t="s">
        <v>113</v>
      </c>
      <c r="FK970" s="9">
        <v>8408.2065629999997</v>
      </c>
      <c r="FL970" t="s">
        <v>113</v>
      </c>
      <c r="FM970" t="s">
        <v>113</v>
      </c>
    </row>
    <row r="971" spans="116:169">
      <c r="DL971">
        <v>0</v>
      </c>
      <c r="DM971">
        <v>0.97736999999999996</v>
      </c>
      <c r="DN971">
        <v>7.0400000000000003E-3</v>
      </c>
      <c r="DO971">
        <v>5.9300000000000004E-3</v>
      </c>
      <c r="DP971">
        <v>5.3099999999999996E-3</v>
      </c>
      <c r="DQ971">
        <v>1.1E-4</v>
      </c>
      <c r="DR971">
        <v>1.1E-4</v>
      </c>
      <c r="DS971">
        <v>5.3699999999999998E-3</v>
      </c>
      <c r="DT971">
        <v>1.3809999999999999E-2</v>
      </c>
      <c r="DU971">
        <v>6.0760000000000002E-2</v>
      </c>
      <c r="DV971">
        <v>0.72672000000000003</v>
      </c>
      <c r="DW971">
        <v>2.19652</v>
      </c>
      <c r="DX971">
        <v>0</v>
      </c>
      <c r="DY971">
        <v>7985.7512100000004</v>
      </c>
      <c r="DZ971">
        <v>58.304090000000002</v>
      </c>
      <c r="EA971">
        <v>49.670259999999999</v>
      </c>
      <c r="EB971">
        <v>44.947609999999997</v>
      </c>
      <c r="EC971">
        <v>0.88983000000000001</v>
      </c>
      <c r="ED971">
        <v>0.91884999999999994</v>
      </c>
      <c r="EE971">
        <v>45.97672</v>
      </c>
      <c r="EF971">
        <v>114.39633000000001</v>
      </c>
      <c r="EG971">
        <v>782.60419999999999</v>
      </c>
      <c r="EH971">
        <v>8527.3910199999991</v>
      </c>
      <c r="EI971">
        <v>26221.052329999999</v>
      </c>
      <c r="EJ971">
        <v>0</v>
      </c>
      <c r="EK971">
        <v>107.1656053</v>
      </c>
      <c r="EL971">
        <v>9.7989532000000004E-2</v>
      </c>
      <c r="EM971">
        <v>6.1753598E-2</v>
      </c>
      <c r="EN971">
        <v>2.6323797999999999E-2</v>
      </c>
      <c r="EO971">
        <v>0</v>
      </c>
      <c r="EP971">
        <v>0</v>
      </c>
      <c r="EQ971">
        <v>0</v>
      </c>
      <c r="ER971">
        <v>0</v>
      </c>
      <c r="ES971">
        <v>0</v>
      </c>
      <c r="ET971">
        <v>0</v>
      </c>
      <c r="EU971">
        <v>0</v>
      </c>
      <c r="EV971">
        <v>0</v>
      </c>
      <c r="EW971">
        <v>91.809783229999994</v>
      </c>
      <c r="EX971">
        <v>8.6755656E-2</v>
      </c>
      <c r="EY971">
        <v>5.5650079999999998E-2</v>
      </c>
      <c r="EZ971">
        <v>2.4227518999999999E-2</v>
      </c>
      <c r="FA971">
        <v>0</v>
      </c>
      <c r="FB971">
        <v>0</v>
      </c>
      <c r="FC971">
        <v>0</v>
      </c>
      <c r="FD971">
        <v>0</v>
      </c>
      <c r="FE971">
        <v>0</v>
      </c>
      <c r="FF971">
        <v>0</v>
      </c>
      <c r="FG971">
        <v>0</v>
      </c>
      <c r="FH971">
        <v>0.99575499999999995</v>
      </c>
      <c r="FI971" t="s">
        <v>113</v>
      </c>
      <c r="FJ971" t="s">
        <v>113</v>
      </c>
      <c r="FK971" s="9">
        <v>8139.5630030000002</v>
      </c>
      <c r="FL971" t="s">
        <v>113</v>
      </c>
      <c r="FM971" t="s">
        <v>113</v>
      </c>
    </row>
    <row r="972" spans="116:169">
      <c r="DL972">
        <v>0</v>
      </c>
      <c r="DM972">
        <v>0.95769000000000004</v>
      </c>
      <c r="DN972">
        <v>7.3699999999999998E-3</v>
      </c>
      <c r="DO972">
        <v>6.3200000000000001E-3</v>
      </c>
      <c r="DP972">
        <v>5.2199999999999998E-3</v>
      </c>
      <c r="DQ972">
        <v>1.1E-4</v>
      </c>
      <c r="DR972">
        <v>1.1E-4</v>
      </c>
      <c r="DS972">
        <v>5.4000000000000003E-3</v>
      </c>
      <c r="DT972">
        <v>1.354E-2</v>
      </c>
      <c r="DU972">
        <v>6.087E-2</v>
      </c>
      <c r="DV972">
        <v>0.73209999999999997</v>
      </c>
      <c r="DW972">
        <v>2.21034</v>
      </c>
      <c r="DX972">
        <v>0</v>
      </c>
      <c r="DY972">
        <v>7719.0181700000003</v>
      </c>
      <c r="DZ972">
        <v>60.178229999999999</v>
      </c>
      <c r="EA972">
        <v>52.248950000000001</v>
      </c>
      <c r="EB972">
        <v>43.669339999999998</v>
      </c>
      <c r="EC972">
        <v>0.89927999999999997</v>
      </c>
      <c r="ED972">
        <v>0.90047999999999995</v>
      </c>
      <c r="EE972">
        <v>45.610849999999999</v>
      </c>
      <c r="EF972">
        <v>110.63642</v>
      </c>
      <c r="EG972">
        <v>783.52304000000004</v>
      </c>
      <c r="EH972">
        <v>8573.3677299999999</v>
      </c>
      <c r="EI972">
        <v>26335.448649999998</v>
      </c>
      <c r="EJ972">
        <v>0</v>
      </c>
      <c r="EK972">
        <v>106.2096813</v>
      </c>
      <c r="EL972">
        <v>0.10346375300000001</v>
      </c>
      <c r="EM972">
        <v>6.1421746999999999E-2</v>
      </c>
      <c r="EN972">
        <v>2.6706099000000001E-2</v>
      </c>
      <c r="EO972">
        <v>0</v>
      </c>
      <c r="EP972">
        <v>0</v>
      </c>
      <c r="EQ972">
        <v>0</v>
      </c>
      <c r="ER972">
        <v>0</v>
      </c>
      <c r="ES972">
        <v>0</v>
      </c>
      <c r="ET972">
        <v>0</v>
      </c>
      <c r="EU972">
        <v>0</v>
      </c>
      <c r="EV972">
        <v>0</v>
      </c>
      <c r="EW972">
        <v>88.785013939999999</v>
      </c>
      <c r="EX972">
        <v>8.9379147000000006E-2</v>
      </c>
      <c r="EY972">
        <v>5.4046958999999999E-2</v>
      </c>
      <c r="EZ972">
        <v>2.4005634000000001E-2</v>
      </c>
      <c r="FA972">
        <v>0</v>
      </c>
      <c r="FB972">
        <v>0</v>
      </c>
      <c r="FC972">
        <v>0</v>
      </c>
      <c r="FD972">
        <v>0</v>
      </c>
      <c r="FE972">
        <v>0</v>
      </c>
      <c r="FF972">
        <v>0</v>
      </c>
      <c r="FG972">
        <v>0</v>
      </c>
      <c r="FH972">
        <v>0.97670800000000002</v>
      </c>
      <c r="FI972" t="s">
        <v>113</v>
      </c>
      <c r="FJ972" t="s">
        <v>113</v>
      </c>
      <c r="FK972" s="9">
        <v>7876.0139820000004</v>
      </c>
      <c r="FL972" t="s">
        <v>113</v>
      </c>
      <c r="FM972" t="s">
        <v>113</v>
      </c>
    </row>
    <row r="973" spans="116:169">
      <c r="DL973">
        <v>0</v>
      </c>
      <c r="DM973">
        <v>0.93967999999999996</v>
      </c>
      <c r="DN973">
        <v>6.1599999999999997E-3</v>
      </c>
      <c r="DO973">
        <v>6.5700000000000003E-3</v>
      </c>
      <c r="DP973">
        <v>5.5300000000000002E-3</v>
      </c>
      <c r="DQ973">
        <v>1.1E-4</v>
      </c>
      <c r="DR973">
        <v>1.1E-4</v>
      </c>
      <c r="DS973">
        <v>5.28E-3</v>
      </c>
      <c r="DT973">
        <v>1.3270000000000001E-2</v>
      </c>
      <c r="DU973">
        <v>6.0979999999999999E-2</v>
      </c>
      <c r="DV973">
        <v>0.73750000000000004</v>
      </c>
      <c r="DW973">
        <v>2.2238799999999999</v>
      </c>
      <c r="DX973">
        <v>0</v>
      </c>
      <c r="DY973">
        <v>7468.6790099999998</v>
      </c>
      <c r="DZ973">
        <v>49.651229999999998</v>
      </c>
      <c r="EA973">
        <v>53.579140000000002</v>
      </c>
      <c r="EB973">
        <v>45.638330000000003</v>
      </c>
      <c r="EC973">
        <v>0.91269999999999996</v>
      </c>
      <c r="ED973">
        <v>0.88204000000000005</v>
      </c>
      <c r="EE973">
        <v>44.094639999999998</v>
      </c>
      <c r="EF973">
        <v>106.96745</v>
      </c>
      <c r="EG973">
        <v>784.42352000000005</v>
      </c>
      <c r="EH973">
        <v>8618.9785800000009</v>
      </c>
      <c r="EI973">
        <v>26446.085080000001</v>
      </c>
      <c r="EJ973">
        <v>0</v>
      </c>
      <c r="EK973">
        <v>105.40843390000001</v>
      </c>
      <c r="EL973">
        <v>0.10913722200000001</v>
      </c>
      <c r="EM973">
        <v>6.5307698999999997E-2</v>
      </c>
      <c r="EN973">
        <v>2.6577599E-2</v>
      </c>
      <c r="EO973">
        <v>0</v>
      </c>
      <c r="EP973">
        <v>0</v>
      </c>
      <c r="EQ973">
        <v>0</v>
      </c>
      <c r="ER973">
        <v>0</v>
      </c>
      <c r="ES973">
        <v>0</v>
      </c>
      <c r="ET973">
        <v>0</v>
      </c>
      <c r="EU973">
        <v>0</v>
      </c>
      <c r="EV973">
        <v>0</v>
      </c>
      <c r="EW973">
        <v>85.950712139999993</v>
      </c>
      <c r="EX973">
        <v>9.1993216000000003E-2</v>
      </c>
      <c r="EY973">
        <v>5.6084848999999999E-2</v>
      </c>
      <c r="EZ973">
        <v>2.3325533999999998E-2</v>
      </c>
      <c r="FA973">
        <v>0</v>
      </c>
      <c r="FB973">
        <v>0</v>
      </c>
      <c r="FC973">
        <v>0</v>
      </c>
      <c r="FD973">
        <v>0</v>
      </c>
      <c r="FE973">
        <v>0</v>
      </c>
      <c r="FF973">
        <v>0</v>
      </c>
      <c r="FG973">
        <v>0</v>
      </c>
      <c r="FH973">
        <v>0.95804500000000004</v>
      </c>
      <c r="FI973" t="s">
        <v>113</v>
      </c>
      <c r="FJ973" t="s">
        <v>113</v>
      </c>
      <c r="FK973" s="9">
        <v>7618.460403</v>
      </c>
      <c r="FL973" t="s">
        <v>113</v>
      </c>
      <c r="FM973" t="s">
        <v>113</v>
      </c>
    </row>
    <row r="974" spans="116:169">
      <c r="DL974">
        <v>0</v>
      </c>
      <c r="DM974">
        <v>0.92078000000000004</v>
      </c>
      <c r="DN974">
        <v>7.0299999999999998E-3</v>
      </c>
      <c r="DO974">
        <v>5.7099999999999998E-3</v>
      </c>
      <c r="DP974">
        <v>5.7000000000000002E-3</v>
      </c>
      <c r="DQ974">
        <v>1.1E-4</v>
      </c>
      <c r="DR974">
        <v>1.1E-4</v>
      </c>
      <c r="DS974">
        <v>5.6100000000000004E-3</v>
      </c>
      <c r="DT974">
        <v>1.2999999999999999E-2</v>
      </c>
      <c r="DU974">
        <v>6.1089999999999998E-2</v>
      </c>
      <c r="DV974">
        <v>0.74278</v>
      </c>
      <c r="DW974">
        <v>2.2371500000000002</v>
      </c>
      <c r="DX974">
        <v>0</v>
      </c>
      <c r="DY974">
        <v>7214.2744499999999</v>
      </c>
      <c r="DZ974">
        <v>55.891330000000004</v>
      </c>
      <c r="EA974">
        <v>45.945630000000001</v>
      </c>
      <c r="EB974">
        <v>46.460459999999998</v>
      </c>
      <c r="EC974">
        <v>0.86182999999999998</v>
      </c>
      <c r="ED974">
        <v>0.84853999999999996</v>
      </c>
      <c r="EE974">
        <v>46.211500000000001</v>
      </c>
      <c r="EF974">
        <v>103.32035</v>
      </c>
      <c r="EG974">
        <v>785.30556000000001</v>
      </c>
      <c r="EH974">
        <v>8663.0732200000002</v>
      </c>
      <c r="EI974">
        <v>26553.052530000001</v>
      </c>
      <c r="EJ974">
        <v>0</v>
      </c>
      <c r="EK974">
        <v>104.4473615</v>
      </c>
      <c r="EL974">
        <v>0.10170085099999999</v>
      </c>
      <c r="EM974">
        <v>6.8802116999999996E-2</v>
      </c>
      <c r="EN974">
        <v>2.8453563000000001E-2</v>
      </c>
      <c r="EO974">
        <v>0</v>
      </c>
      <c r="EP974">
        <v>0</v>
      </c>
      <c r="EQ974">
        <v>0</v>
      </c>
      <c r="ER974">
        <v>0</v>
      </c>
      <c r="ES974">
        <v>0</v>
      </c>
      <c r="ET974">
        <v>0</v>
      </c>
      <c r="EU974">
        <v>0</v>
      </c>
      <c r="EV974">
        <v>0</v>
      </c>
      <c r="EW974">
        <v>83.045749310000005</v>
      </c>
      <c r="EX974">
        <v>8.3719159000000001E-2</v>
      </c>
      <c r="EY974">
        <v>5.7656267999999997E-2</v>
      </c>
      <c r="EZ974">
        <v>2.437427E-2</v>
      </c>
      <c r="FA974">
        <v>0</v>
      </c>
      <c r="FB974">
        <v>0</v>
      </c>
      <c r="FC974">
        <v>0</v>
      </c>
      <c r="FD974">
        <v>0</v>
      </c>
      <c r="FE974">
        <v>0</v>
      </c>
      <c r="FF974">
        <v>0</v>
      </c>
      <c r="FG974">
        <v>0</v>
      </c>
      <c r="FH974">
        <v>0.93933</v>
      </c>
      <c r="FI974" t="s">
        <v>113</v>
      </c>
      <c r="FJ974" t="s">
        <v>113</v>
      </c>
      <c r="FK974" s="9">
        <v>7363.4336979999998</v>
      </c>
      <c r="FL974" t="s">
        <v>113</v>
      </c>
      <c r="FM974" t="s">
        <v>113</v>
      </c>
    </row>
    <row r="975" spans="116:169">
      <c r="DL975">
        <v>0</v>
      </c>
      <c r="DM975">
        <v>0.90420999999999996</v>
      </c>
      <c r="DN975">
        <v>5.1599999999999997E-3</v>
      </c>
      <c r="DO975">
        <v>6.2599999999999999E-3</v>
      </c>
      <c r="DP975">
        <v>5.0600000000000003E-3</v>
      </c>
      <c r="DQ975">
        <v>1.1E-4</v>
      </c>
      <c r="DR975">
        <v>1.1E-4</v>
      </c>
      <c r="DS975">
        <v>5.6600000000000001E-3</v>
      </c>
      <c r="DT975">
        <v>1.278E-2</v>
      </c>
      <c r="DU975">
        <v>6.1190000000000001E-2</v>
      </c>
      <c r="DV975">
        <v>0.74839</v>
      </c>
      <c r="DW975">
        <v>2.2501500000000001</v>
      </c>
      <c r="DX975">
        <v>0</v>
      </c>
      <c r="DY975">
        <v>6980.9802</v>
      </c>
      <c r="DZ975">
        <v>40.383519999999997</v>
      </c>
      <c r="EA975">
        <v>49.651820000000001</v>
      </c>
      <c r="EB975">
        <v>40.646610000000003</v>
      </c>
      <c r="EC975">
        <v>0.86153999999999997</v>
      </c>
      <c r="ED975">
        <v>0.83362999999999998</v>
      </c>
      <c r="EE975">
        <v>46.022210000000001</v>
      </c>
      <c r="EF975">
        <v>100.12027</v>
      </c>
      <c r="EG975">
        <v>786.15409999999997</v>
      </c>
      <c r="EH975">
        <v>8709.2847199999997</v>
      </c>
      <c r="EI975">
        <v>26656.372879999999</v>
      </c>
      <c r="EJ975">
        <v>0</v>
      </c>
      <c r="EK975">
        <v>103.7350814</v>
      </c>
      <c r="EL975">
        <v>0.106767457</v>
      </c>
      <c r="EM975">
        <v>6.2376119000000001E-2</v>
      </c>
      <c r="EN975">
        <v>2.9681949999999999E-2</v>
      </c>
      <c r="EO975">
        <v>0</v>
      </c>
      <c r="EP975">
        <v>0</v>
      </c>
      <c r="EQ975">
        <v>0</v>
      </c>
      <c r="ER975">
        <v>0</v>
      </c>
      <c r="ES975">
        <v>0</v>
      </c>
      <c r="ET975">
        <v>0</v>
      </c>
      <c r="EU975">
        <v>0</v>
      </c>
      <c r="EV975">
        <v>0</v>
      </c>
      <c r="EW975">
        <v>80.396214430000001</v>
      </c>
      <c r="EX975">
        <v>8.5637401000000002E-2</v>
      </c>
      <c r="EY975">
        <v>5.1005572999999998E-2</v>
      </c>
      <c r="EZ975">
        <v>2.4810036000000001E-2</v>
      </c>
      <c r="FA975">
        <v>0</v>
      </c>
      <c r="FB975">
        <v>0</v>
      </c>
      <c r="FC975">
        <v>0</v>
      </c>
      <c r="FD975">
        <v>0</v>
      </c>
      <c r="FE975">
        <v>0</v>
      </c>
      <c r="FF975">
        <v>0</v>
      </c>
      <c r="FG975">
        <v>0</v>
      </c>
      <c r="FH975">
        <v>0.92078700000000002</v>
      </c>
      <c r="FI975" t="s">
        <v>113</v>
      </c>
      <c r="FJ975" t="s">
        <v>113</v>
      </c>
      <c r="FK975" s="9">
        <v>7112.5236850000001</v>
      </c>
      <c r="FL975" t="s">
        <v>113</v>
      </c>
      <c r="FM975" t="s">
        <v>113</v>
      </c>
    </row>
    <row r="976" spans="116:169">
      <c r="DL976">
        <v>0</v>
      </c>
      <c r="DM976">
        <v>0.88746000000000003</v>
      </c>
      <c r="DN976">
        <v>5.1500000000000001E-3</v>
      </c>
      <c r="DO976">
        <v>4.9399999999999999E-3</v>
      </c>
      <c r="DP976">
        <v>5.4099999999999999E-3</v>
      </c>
      <c r="DQ976">
        <v>1E-4</v>
      </c>
      <c r="DR976">
        <v>1E-4</v>
      </c>
      <c r="DS976">
        <v>5.0899999999999999E-3</v>
      </c>
      <c r="DT976">
        <v>1.2540000000000001E-2</v>
      </c>
      <c r="DU976">
        <v>6.13E-2</v>
      </c>
      <c r="DV976">
        <v>0.75405</v>
      </c>
      <c r="DW976">
        <v>2.2629199999999998</v>
      </c>
      <c r="DX976">
        <v>0</v>
      </c>
      <c r="DY976">
        <v>6748.9968600000002</v>
      </c>
      <c r="DZ976">
        <v>39.774329999999999</v>
      </c>
      <c r="EA976">
        <v>38.581499999999998</v>
      </c>
      <c r="EB976">
        <v>42.842770000000002</v>
      </c>
      <c r="EC976">
        <v>0.76002999999999998</v>
      </c>
      <c r="ED976">
        <v>0.77942999999999996</v>
      </c>
      <c r="EE976">
        <v>40.808959999999999</v>
      </c>
      <c r="EF976">
        <v>96.851990000000001</v>
      </c>
      <c r="EG976">
        <v>786.98773000000006</v>
      </c>
      <c r="EH976">
        <v>8755.3069300000006</v>
      </c>
      <c r="EI976">
        <v>26756.493139999999</v>
      </c>
      <c r="EJ976">
        <v>0</v>
      </c>
      <c r="EK976">
        <v>102.9420073</v>
      </c>
      <c r="EL976">
        <v>9.2506136000000003E-2</v>
      </c>
      <c r="EM976">
        <v>6.6676991000000005E-2</v>
      </c>
      <c r="EN976">
        <v>2.6633852E-2</v>
      </c>
      <c r="EO976">
        <v>0</v>
      </c>
      <c r="EP976">
        <v>0</v>
      </c>
      <c r="EQ976">
        <v>0</v>
      </c>
      <c r="ER976">
        <v>0</v>
      </c>
      <c r="ES976">
        <v>0</v>
      </c>
      <c r="ET976">
        <v>0</v>
      </c>
      <c r="EU976">
        <v>0</v>
      </c>
      <c r="EV976">
        <v>0</v>
      </c>
      <c r="EW976">
        <v>77.737007860000006</v>
      </c>
      <c r="EX976">
        <v>7.2446198000000003E-2</v>
      </c>
      <c r="EY976">
        <v>5.3146107999999997E-2</v>
      </c>
      <c r="EZ976">
        <v>2.1715233E-2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0</v>
      </c>
      <c r="FH976">
        <v>0.90305299999999999</v>
      </c>
      <c r="FI976" t="s">
        <v>113</v>
      </c>
      <c r="FJ976" t="s">
        <v>113</v>
      </c>
      <c r="FK976" s="9">
        <v>6870.9554840000001</v>
      </c>
      <c r="FL976" t="s">
        <v>113</v>
      </c>
      <c r="FM976" t="s">
        <v>113</v>
      </c>
    </row>
    <row r="977" spans="116:169">
      <c r="DL977">
        <v>0</v>
      </c>
      <c r="DM977">
        <v>0.87041000000000002</v>
      </c>
      <c r="DN977">
        <v>5.5500000000000002E-3</v>
      </c>
      <c r="DO977">
        <v>4.8199999999999996E-3</v>
      </c>
      <c r="DP977">
        <v>4.3800000000000002E-3</v>
      </c>
      <c r="DQ977">
        <v>9.0000000000000006E-5</v>
      </c>
      <c r="DR977">
        <v>1E-4</v>
      </c>
      <c r="DS977">
        <v>5.3699999999999998E-3</v>
      </c>
      <c r="DT977">
        <v>1.2330000000000001E-2</v>
      </c>
      <c r="DU977">
        <v>6.1400000000000003E-2</v>
      </c>
      <c r="DV977">
        <v>0.75914000000000004</v>
      </c>
      <c r="DW977">
        <v>2.2754699999999999</v>
      </c>
      <c r="DX977">
        <v>0</v>
      </c>
      <c r="DY977">
        <v>6517.4411600000003</v>
      </c>
      <c r="DZ977">
        <v>42.18318</v>
      </c>
      <c r="EA977">
        <v>37.12424</v>
      </c>
      <c r="EB977">
        <v>34.225659999999998</v>
      </c>
      <c r="EC977">
        <v>0.70950000000000002</v>
      </c>
      <c r="ED977">
        <v>0.75305</v>
      </c>
      <c r="EE977">
        <v>42.502119999999998</v>
      </c>
      <c r="EF977">
        <v>93.756690000000006</v>
      </c>
      <c r="EG977">
        <v>787.76715000000002</v>
      </c>
      <c r="EH977">
        <v>8796.1158899999991</v>
      </c>
      <c r="EI977">
        <v>26853.345130000002</v>
      </c>
      <c r="EJ977">
        <v>0</v>
      </c>
      <c r="EK977">
        <v>102.08764309999999</v>
      </c>
      <c r="EL977">
        <v>8.7307401000000007E-2</v>
      </c>
      <c r="EM977">
        <v>5.6141868999999997E-2</v>
      </c>
      <c r="EN977">
        <v>2.8781416000000001E-2</v>
      </c>
      <c r="EO977">
        <v>0</v>
      </c>
      <c r="EP977">
        <v>0</v>
      </c>
      <c r="EQ977">
        <v>0</v>
      </c>
      <c r="ER977">
        <v>0</v>
      </c>
      <c r="ES977">
        <v>0</v>
      </c>
      <c r="ET977">
        <v>0</v>
      </c>
      <c r="EU977">
        <v>0</v>
      </c>
      <c r="EV977">
        <v>0</v>
      </c>
      <c r="EW977">
        <v>75.086713990000007</v>
      </c>
      <c r="EX977">
        <v>6.6607126000000003E-2</v>
      </c>
      <c r="EY977">
        <v>4.3645793000000002E-2</v>
      </c>
      <c r="EZ977">
        <v>2.288169E-2</v>
      </c>
      <c r="FA977">
        <v>0</v>
      </c>
      <c r="FB977">
        <v>0</v>
      </c>
      <c r="FC977">
        <v>0</v>
      </c>
      <c r="FD977">
        <v>0</v>
      </c>
      <c r="FE977">
        <v>0</v>
      </c>
      <c r="FF977">
        <v>0</v>
      </c>
      <c r="FG977">
        <v>0</v>
      </c>
      <c r="FH977">
        <v>0.88525200000000004</v>
      </c>
      <c r="FI977" t="s">
        <v>113</v>
      </c>
      <c r="FJ977" t="s">
        <v>113</v>
      </c>
      <c r="FK977" s="9">
        <v>6631.6837450000003</v>
      </c>
      <c r="FL977" t="s">
        <v>113</v>
      </c>
      <c r="FM977" t="s">
        <v>113</v>
      </c>
    </row>
    <row r="978" spans="116:169">
      <c r="DL978">
        <v>0</v>
      </c>
      <c r="DM978">
        <v>0.85453999999999997</v>
      </c>
      <c r="DN978">
        <v>4.7200000000000002E-3</v>
      </c>
      <c r="DO978">
        <v>5.0699999999999999E-3</v>
      </c>
      <c r="DP978">
        <v>4.2500000000000003E-3</v>
      </c>
      <c r="DQ978">
        <v>9.0000000000000006E-5</v>
      </c>
      <c r="DR978">
        <v>1E-4</v>
      </c>
      <c r="DS978">
        <v>4.4000000000000003E-3</v>
      </c>
      <c r="DT978">
        <v>1.208E-2</v>
      </c>
      <c r="DU978">
        <v>6.1499999999999999E-2</v>
      </c>
      <c r="DV978">
        <v>0.76451999999999998</v>
      </c>
      <c r="DW978">
        <v>2.2877900000000002</v>
      </c>
      <c r="DX978">
        <v>0</v>
      </c>
      <c r="DY978">
        <v>6297.5023700000002</v>
      </c>
      <c r="DZ978">
        <v>35.353160000000003</v>
      </c>
      <c r="EA978">
        <v>38.489150000000002</v>
      </c>
      <c r="EB978">
        <v>32.712919999999997</v>
      </c>
      <c r="EC978">
        <v>0.67601999999999995</v>
      </c>
      <c r="ED978">
        <v>0.71858</v>
      </c>
      <c r="EE978">
        <v>34.263370000000002</v>
      </c>
      <c r="EF978">
        <v>90.438360000000003</v>
      </c>
      <c r="EG978">
        <v>788.52020000000005</v>
      </c>
      <c r="EH978">
        <v>8838.6180100000001</v>
      </c>
      <c r="EI978">
        <v>26947.10182</v>
      </c>
      <c r="EJ978">
        <v>0</v>
      </c>
      <c r="EK978">
        <v>101.3635671</v>
      </c>
      <c r="EL978">
        <v>8.9010618999999999E-2</v>
      </c>
      <c r="EM978">
        <v>5.3632891000000002E-2</v>
      </c>
      <c r="EN978">
        <v>2.3605358999999999E-2</v>
      </c>
      <c r="EO978">
        <v>0</v>
      </c>
      <c r="EP978">
        <v>0</v>
      </c>
      <c r="EQ978">
        <v>0</v>
      </c>
      <c r="ER978">
        <v>0</v>
      </c>
      <c r="ES978">
        <v>0</v>
      </c>
      <c r="ET978">
        <v>0</v>
      </c>
      <c r="EU978">
        <v>0</v>
      </c>
      <c r="EV978">
        <v>0</v>
      </c>
      <c r="EW978">
        <v>72.586034429999998</v>
      </c>
      <c r="EX978">
        <v>6.6088942999999997E-2</v>
      </c>
      <c r="EY978">
        <v>4.0614852999999999E-2</v>
      </c>
      <c r="EZ978">
        <v>1.8292616000000001E-2</v>
      </c>
      <c r="FA978">
        <v>0</v>
      </c>
      <c r="FB978">
        <v>0</v>
      </c>
      <c r="FC978">
        <v>0</v>
      </c>
      <c r="FD978">
        <v>0</v>
      </c>
      <c r="FE978">
        <v>0</v>
      </c>
      <c r="FF978">
        <v>0</v>
      </c>
      <c r="FG978">
        <v>0</v>
      </c>
      <c r="FH978">
        <v>0.86868100000000004</v>
      </c>
      <c r="FI978" t="s">
        <v>113</v>
      </c>
      <c r="FJ978" t="s">
        <v>113</v>
      </c>
      <c r="FK978" s="9">
        <v>6404.73362</v>
      </c>
      <c r="FL978" t="s">
        <v>113</v>
      </c>
      <c r="FM978" t="s">
        <v>113</v>
      </c>
    </row>
    <row r="979" spans="116:169">
      <c r="DL979">
        <v>0</v>
      </c>
      <c r="DM979">
        <v>0.83825000000000005</v>
      </c>
      <c r="DN979">
        <v>5.1999999999999998E-3</v>
      </c>
      <c r="DO979">
        <v>4.4900000000000001E-3</v>
      </c>
      <c r="DP979">
        <v>4.4200000000000003E-3</v>
      </c>
      <c r="DQ979">
        <v>8.0000000000000007E-5</v>
      </c>
      <c r="DR979">
        <v>9.0000000000000006E-5</v>
      </c>
      <c r="DS979">
        <v>4.3099999999999996E-3</v>
      </c>
      <c r="DT979">
        <v>1.184E-2</v>
      </c>
      <c r="DU979">
        <v>6.1589999999999999E-2</v>
      </c>
      <c r="DV979">
        <v>0.76892000000000005</v>
      </c>
      <c r="DW979">
        <v>2.2998699999999999</v>
      </c>
      <c r="DX979">
        <v>0</v>
      </c>
      <c r="DY979">
        <v>6077.1269000000002</v>
      </c>
      <c r="DZ979">
        <v>38.278579999999998</v>
      </c>
      <c r="EA979">
        <v>33.50497</v>
      </c>
      <c r="EB979">
        <v>33.501170000000002</v>
      </c>
      <c r="EC979">
        <v>0.63251999999999997</v>
      </c>
      <c r="ED979">
        <v>0.68667</v>
      </c>
      <c r="EE979">
        <v>33.05209</v>
      </c>
      <c r="EF979">
        <v>87.240679999999998</v>
      </c>
      <c r="EG979">
        <v>789.23878000000002</v>
      </c>
      <c r="EH979">
        <v>8872.8813800000007</v>
      </c>
      <c r="EI979">
        <v>27037.54018</v>
      </c>
      <c r="EJ979">
        <v>0</v>
      </c>
      <c r="EK979">
        <v>100.5476731</v>
      </c>
      <c r="EL979">
        <v>8.2977368999999995E-2</v>
      </c>
      <c r="EM979">
        <v>5.6224606000000003E-2</v>
      </c>
      <c r="EN979">
        <v>2.3159743999999999E-2</v>
      </c>
      <c r="EO979">
        <v>0</v>
      </c>
      <c r="EP979">
        <v>0</v>
      </c>
      <c r="EQ979">
        <v>0</v>
      </c>
      <c r="ER979">
        <v>0</v>
      </c>
      <c r="ES979">
        <v>0</v>
      </c>
      <c r="ET979">
        <v>0</v>
      </c>
      <c r="EU979">
        <v>0</v>
      </c>
      <c r="EV979">
        <v>0</v>
      </c>
      <c r="EW979">
        <v>70.071300379999997</v>
      </c>
      <c r="EX979">
        <v>6.0038742999999999E-2</v>
      </c>
      <c r="EY979">
        <v>4.1464284999999997E-2</v>
      </c>
      <c r="EZ979">
        <v>1.748742E-2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0</v>
      </c>
      <c r="FH979">
        <v>0.85244200000000003</v>
      </c>
      <c r="FI979" t="s">
        <v>113</v>
      </c>
      <c r="FJ979" t="s">
        <v>113</v>
      </c>
      <c r="FK979" s="9">
        <v>6183.0441419999997</v>
      </c>
      <c r="FL979" t="s">
        <v>113</v>
      </c>
      <c r="FM979" t="s">
        <v>113</v>
      </c>
    </row>
    <row r="980" spans="116:169">
      <c r="DL980">
        <v>0</v>
      </c>
      <c r="DM980">
        <v>0.82225999999999999</v>
      </c>
      <c r="DN980">
        <v>5.2100000000000002E-3</v>
      </c>
      <c r="DO980">
        <v>4.7699999999999999E-3</v>
      </c>
      <c r="DP980">
        <v>3.98E-3</v>
      </c>
      <c r="DQ980">
        <v>8.0000000000000007E-5</v>
      </c>
      <c r="DR980">
        <v>9.0000000000000006E-5</v>
      </c>
      <c r="DS980">
        <v>4.4400000000000004E-3</v>
      </c>
      <c r="DT980">
        <v>1.1610000000000001E-2</v>
      </c>
      <c r="DU980">
        <v>6.1690000000000002E-2</v>
      </c>
      <c r="DV980">
        <v>0.77322999999999997</v>
      </c>
      <c r="DW980">
        <v>2.3117100000000002</v>
      </c>
      <c r="DX980">
        <v>0</v>
      </c>
      <c r="DY980">
        <v>5861.65301</v>
      </c>
      <c r="DZ980">
        <v>37.737940000000002</v>
      </c>
      <c r="EA980">
        <v>35.052529999999997</v>
      </c>
      <c r="EB980">
        <v>29.677299999999999</v>
      </c>
      <c r="EC980">
        <v>0.62565000000000004</v>
      </c>
      <c r="ED980">
        <v>0.67020999999999997</v>
      </c>
      <c r="EE980">
        <v>33.562530000000002</v>
      </c>
      <c r="EF980">
        <v>84.154809999999998</v>
      </c>
      <c r="EG980">
        <v>789.92544999999996</v>
      </c>
      <c r="EH980">
        <v>8905.9334699999999</v>
      </c>
      <c r="EI980">
        <v>27124.780859999999</v>
      </c>
      <c r="EJ980">
        <v>0</v>
      </c>
      <c r="EK980">
        <v>99.748523710000001</v>
      </c>
      <c r="EL980">
        <v>8.5573716999999994E-2</v>
      </c>
      <c r="EM980">
        <v>5.1722833000000003E-2</v>
      </c>
      <c r="EN980">
        <v>2.4346547999999999E-2</v>
      </c>
      <c r="EO980">
        <v>0</v>
      </c>
      <c r="EP980">
        <v>0</v>
      </c>
      <c r="EQ980">
        <v>0</v>
      </c>
      <c r="ER980">
        <v>0</v>
      </c>
      <c r="ES980">
        <v>0</v>
      </c>
      <c r="ET980">
        <v>0</v>
      </c>
      <c r="EU980">
        <v>0</v>
      </c>
      <c r="EV980">
        <v>0</v>
      </c>
      <c r="EW980">
        <v>67.620776149999998</v>
      </c>
      <c r="EX980">
        <v>6.0223181000000001E-2</v>
      </c>
      <c r="EY980">
        <v>3.7150971999999997E-2</v>
      </c>
      <c r="EZ980">
        <v>1.7905517999999999E-2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0</v>
      </c>
      <c r="FG980">
        <v>0</v>
      </c>
      <c r="FH980">
        <v>0.83630199999999999</v>
      </c>
      <c r="FI980" t="s">
        <v>113</v>
      </c>
      <c r="FJ980" t="s">
        <v>113</v>
      </c>
      <c r="FK980" s="9">
        <v>5964.7464289999998</v>
      </c>
      <c r="FL980" t="s">
        <v>113</v>
      </c>
      <c r="FM980" t="s">
        <v>113</v>
      </c>
    </row>
    <row r="981" spans="116:169">
      <c r="DL981">
        <v>0</v>
      </c>
      <c r="DM981">
        <v>0.80647999999999997</v>
      </c>
      <c r="DN981">
        <v>5.2500000000000003E-3</v>
      </c>
      <c r="DO981">
        <v>4.7800000000000004E-3</v>
      </c>
      <c r="DP981">
        <v>4.1799999999999997E-3</v>
      </c>
      <c r="DQ981">
        <v>8.0000000000000007E-5</v>
      </c>
      <c r="DR981">
        <v>9.0000000000000006E-5</v>
      </c>
      <c r="DS981">
        <v>4.0499999999999998E-3</v>
      </c>
      <c r="DT981">
        <v>1.1390000000000001E-2</v>
      </c>
      <c r="DU981">
        <v>6.1780000000000002E-2</v>
      </c>
      <c r="DV981">
        <v>0.77766999999999997</v>
      </c>
      <c r="DW981">
        <v>2.3233100000000002</v>
      </c>
      <c r="DX981">
        <v>0</v>
      </c>
      <c r="DY981">
        <v>5650.3795600000003</v>
      </c>
      <c r="DZ981">
        <v>37.430970000000002</v>
      </c>
      <c r="EA981">
        <v>34.581229999999998</v>
      </c>
      <c r="EB981">
        <v>30.66497</v>
      </c>
      <c r="EC981">
        <v>0.60989000000000004</v>
      </c>
      <c r="ED981">
        <v>0.64466999999999997</v>
      </c>
      <c r="EE981">
        <v>30.104600000000001</v>
      </c>
      <c r="EF981">
        <v>81.219759999999994</v>
      </c>
      <c r="EG981">
        <v>790.59565999999995</v>
      </c>
      <c r="EH981">
        <v>8939.4959999999992</v>
      </c>
      <c r="EI981">
        <v>27208.935669999999</v>
      </c>
      <c r="EJ981">
        <v>0</v>
      </c>
      <c r="EK981">
        <v>98.947435749999997</v>
      </c>
      <c r="EL981">
        <v>8.7128839999999999E-2</v>
      </c>
      <c r="EM981">
        <v>5.4039566999999997E-2</v>
      </c>
      <c r="EN981">
        <v>2.2163419E-2</v>
      </c>
      <c r="EO981">
        <v>0</v>
      </c>
      <c r="EP981">
        <v>0</v>
      </c>
      <c r="EQ981">
        <v>0</v>
      </c>
      <c r="ER981">
        <v>0</v>
      </c>
      <c r="ES981">
        <v>0</v>
      </c>
      <c r="ET981">
        <v>0</v>
      </c>
      <c r="EU981">
        <v>0</v>
      </c>
      <c r="EV981">
        <v>0</v>
      </c>
      <c r="EW981">
        <v>65.220523220000004</v>
      </c>
      <c r="EX981">
        <v>5.9650201999999999E-2</v>
      </c>
      <c r="EY981">
        <v>3.7763960999999999E-2</v>
      </c>
      <c r="EZ981">
        <v>1.5869650999999999E-2</v>
      </c>
      <c r="FA981">
        <v>0</v>
      </c>
      <c r="FB981">
        <v>0</v>
      </c>
      <c r="FC981">
        <v>0</v>
      </c>
      <c r="FD981">
        <v>0</v>
      </c>
      <c r="FE981">
        <v>0</v>
      </c>
      <c r="FF981">
        <v>0</v>
      </c>
      <c r="FG981">
        <v>0</v>
      </c>
      <c r="FH981">
        <v>0.82077100000000003</v>
      </c>
      <c r="FI981" t="s">
        <v>113</v>
      </c>
      <c r="FJ981" t="s">
        <v>113</v>
      </c>
      <c r="FK981" s="9">
        <v>5753.6666310000001</v>
      </c>
      <c r="FL981" t="s">
        <v>113</v>
      </c>
      <c r="FM981" t="s">
        <v>113</v>
      </c>
    </row>
    <row r="982" spans="116:169">
      <c r="DL982">
        <v>0</v>
      </c>
      <c r="DM982">
        <v>0.79105000000000003</v>
      </c>
      <c r="DN982">
        <v>5.13E-3</v>
      </c>
      <c r="DO982">
        <v>4.81E-3</v>
      </c>
      <c r="DP982">
        <v>4.1999999999999997E-3</v>
      </c>
      <c r="DQ982">
        <v>8.0000000000000007E-5</v>
      </c>
      <c r="DR982">
        <v>9.0000000000000006E-5</v>
      </c>
      <c r="DS982">
        <v>4.2300000000000003E-3</v>
      </c>
      <c r="DT982">
        <v>1.119E-2</v>
      </c>
      <c r="DU982">
        <v>6.1870000000000001E-2</v>
      </c>
      <c r="DV982">
        <v>0.78171999999999997</v>
      </c>
      <c r="DW982">
        <v>2.3347099999999998</v>
      </c>
      <c r="DX982">
        <v>0</v>
      </c>
      <c r="DY982">
        <v>5444.3677600000001</v>
      </c>
      <c r="DZ982">
        <v>35.927019999999999</v>
      </c>
      <c r="EA982">
        <v>34.166699999999999</v>
      </c>
      <c r="EB982">
        <v>30.30172</v>
      </c>
      <c r="EC982">
        <v>0.60660000000000003</v>
      </c>
      <c r="ED982">
        <v>0.62834999999999996</v>
      </c>
      <c r="EE982">
        <v>30.928599999999999</v>
      </c>
      <c r="EF982">
        <v>78.412679999999995</v>
      </c>
      <c r="EG982">
        <v>791.24032999999997</v>
      </c>
      <c r="EH982">
        <v>8969.6005999999998</v>
      </c>
      <c r="EI982">
        <v>27290.155429999999</v>
      </c>
      <c r="EJ982">
        <v>0</v>
      </c>
      <c r="EK982">
        <v>98.159582700000001</v>
      </c>
      <c r="EL982">
        <v>8.8919292999999996E-2</v>
      </c>
      <c r="EM982">
        <v>5.5172291999999998E-2</v>
      </c>
      <c r="EN982">
        <v>2.3528516999999999E-2</v>
      </c>
      <c r="EO982">
        <v>0</v>
      </c>
      <c r="EP982">
        <v>0</v>
      </c>
      <c r="EQ982">
        <v>0</v>
      </c>
      <c r="ER982">
        <v>0</v>
      </c>
      <c r="ES982">
        <v>0</v>
      </c>
      <c r="ET982">
        <v>0</v>
      </c>
      <c r="EU982">
        <v>0</v>
      </c>
      <c r="EV982">
        <v>0</v>
      </c>
      <c r="EW982">
        <v>62.87943293</v>
      </c>
      <c r="EX982">
        <v>5.9200423000000002E-2</v>
      </c>
      <c r="EY982">
        <v>3.7509529E-2</v>
      </c>
      <c r="EZ982">
        <v>1.6395409999999999E-2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0</v>
      </c>
      <c r="FG982">
        <v>0</v>
      </c>
      <c r="FH982">
        <v>0.80526600000000004</v>
      </c>
      <c r="FI982" t="s">
        <v>113</v>
      </c>
      <c r="FJ982" t="s">
        <v>113</v>
      </c>
      <c r="FK982" s="9">
        <v>5545.3697940000002</v>
      </c>
      <c r="FL982" t="s">
        <v>113</v>
      </c>
      <c r="FM982" t="s">
        <v>113</v>
      </c>
    </row>
    <row r="983" spans="116:169">
      <c r="DL983">
        <v>0</v>
      </c>
      <c r="DM983">
        <v>0.77537</v>
      </c>
      <c r="DN983">
        <v>5.5900000000000004E-3</v>
      </c>
      <c r="DO983">
        <v>4.7099999999999998E-3</v>
      </c>
      <c r="DP983">
        <v>4.2100000000000002E-3</v>
      </c>
      <c r="DQ983">
        <v>8.0000000000000007E-5</v>
      </c>
      <c r="DR983">
        <v>9.0000000000000006E-5</v>
      </c>
      <c r="DS983">
        <v>4.2599999999999999E-3</v>
      </c>
      <c r="DT983">
        <v>1.0959999999999999E-2</v>
      </c>
      <c r="DU983">
        <v>6.1960000000000001E-2</v>
      </c>
      <c r="DV983">
        <v>0.78593999999999997</v>
      </c>
      <c r="DW983">
        <v>2.3458999999999999</v>
      </c>
      <c r="DX983">
        <v>0</v>
      </c>
      <c r="DY983">
        <v>5239.3515299999999</v>
      </c>
      <c r="DZ983">
        <v>38.444940000000003</v>
      </c>
      <c r="EA983">
        <v>32.888399999999997</v>
      </c>
      <c r="EB983">
        <v>29.88963</v>
      </c>
      <c r="EC983">
        <v>0.59084999999999999</v>
      </c>
      <c r="ED983">
        <v>0.60729999999999995</v>
      </c>
      <c r="EE983">
        <v>30.685949999999998</v>
      </c>
      <c r="EF983">
        <v>75.436940000000007</v>
      </c>
      <c r="EG983">
        <v>791.86869000000002</v>
      </c>
      <c r="EH983">
        <v>9000.5292000000009</v>
      </c>
      <c r="EI983">
        <v>27368.56811</v>
      </c>
      <c r="EJ983">
        <v>0</v>
      </c>
      <c r="EK983">
        <v>97.305305790000006</v>
      </c>
      <c r="EL983">
        <v>8.8973521999999999E-2</v>
      </c>
      <c r="EM983">
        <v>5.6071653999999999E-2</v>
      </c>
      <c r="EN983">
        <v>2.3901747000000001E-2</v>
      </c>
      <c r="EO983">
        <v>0</v>
      </c>
      <c r="EP983">
        <v>0</v>
      </c>
      <c r="EQ983">
        <v>0</v>
      </c>
      <c r="ER983">
        <v>0</v>
      </c>
      <c r="ES983">
        <v>0</v>
      </c>
      <c r="ET983">
        <v>0</v>
      </c>
      <c r="EU983">
        <v>0</v>
      </c>
      <c r="EV983">
        <v>0</v>
      </c>
      <c r="EW983">
        <v>60.546408900000003</v>
      </c>
      <c r="EX983">
        <v>5.7589049000000003E-2</v>
      </c>
      <c r="EY983">
        <v>3.7067362E-2</v>
      </c>
      <c r="EZ983">
        <v>1.6201765999999999E-2</v>
      </c>
      <c r="FA983">
        <v>0</v>
      </c>
      <c r="FB983">
        <v>0</v>
      </c>
      <c r="FC983">
        <v>0</v>
      </c>
      <c r="FD983">
        <v>0</v>
      </c>
      <c r="FE983">
        <v>0</v>
      </c>
      <c r="FF983">
        <v>0</v>
      </c>
      <c r="FG983">
        <v>0</v>
      </c>
      <c r="FH983">
        <v>0.78995599999999999</v>
      </c>
      <c r="FI983" t="s">
        <v>113</v>
      </c>
      <c r="FJ983" t="s">
        <v>113</v>
      </c>
      <c r="FK983" s="9">
        <v>5341.1653480000004</v>
      </c>
      <c r="FL983" t="s">
        <v>113</v>
      </c>
      <c r="FM983" t="s">
        <v>113</v>
      </c>
    </row>
    <row r="984" spans="116:169">
      <c r="DL984">
        <v>0</v>
      </c>
      <c r="DM984">
        <v>0.75975999999999999</v>
      </c>
      <c r="DN984">
        <v>5.8399999999999997E-3</v>
      </c>
      <c r="DO984">
        <v>5.0200000000000002E-3</v>
      </c>
      <c r="DP984">
        <v>4.1399999999999996E-3</v>
      </c>
      <c r="DQ984">
        <v>9.0000000000000006E-5</v>
      </c>
      <c r="DR984">
        <v>9.0000000000000006E-5</v>
      </c>
      <c r="DS984">
        <v>4.28E-3</v>
      </c>
      <c r="DT984">
        <v>1.074E-2</v>
      </c>
      <c r="DU984">
        <v>6.2039999999999998E-2</v>
      </c>
      <c r="DV984">
        <v>0.79020000000000001</v>
      </c>
      <c r="DW984">
        <v>2.3568600000000002</v>
      </c>
      <c r="DX984">
        <v>0</v>
      </c>
      <c r="DY984">
        <v>5037.6612299999997</v>
      </c>
      <c r="DZ984">
        <v>39.48048</v>
      </c>
      <c r="EA984">
        <v>34.429499999999997</v>
      </c>
      <c r="EB984">
        <v>28.903130000000001</v>
      </c>
      <c r="EC984">
        <v>0.59426000000000001</v>
      </c>
      <c r="ED984">
        <v>0.59225000000000005</v>
      </c>
      <c r="EE984">
        <v>30.303709999999999</v>
      </c>
      <c r="EF984">
        <v>72.589479999999995</v>
      </c>
      <c r="EG984">
        <v>792.47599000000002</v>
      </c>
      <c r="EH984">
        <v>9031.21515</v>
      </c>
      <c r="EI984">
        <v>27444.00505</v>
      </c>
      <c r="EJ984">
        <v>0</v>
      </c>
      <c r="EK984">
        <v>96.437336250000001</v>
      </c>
      <c r="EL984">
        <v>9.3944059999999996E-2</v>
      </c>
      <c r="EM984">
        <v>5.5770335999999997E-2</v>
      </c>
      <c r="EN984">
        <v>2.4248872000000001E-2</v>
      </c>
      <c r="EO984">
        <v>0</v>
      </c>
      <c r="EP984">
        <v>0</v>
      </c>
      <c r="EQ984">
        <v>0</v>
      </c>
      <c r="ER984">
        <v>0</v>
      </c>
      <c r="ES984">
        <v>0</v>
      </c>
      <c r="ET984">
        <v>0</v>
      </c>
      <c r="EU984">
        <v>0</v>
      </c>
      <c r="EV984">
        <v>0</v>
      </c>
      <c r="EW984">
        <v>58.25640361</v>
      </c>
      <c r="EX984">
        <v>5.9042611000000002E-2</v>
      </c>
      <c r="EY984">
        <v>3.5833622000000002E-2</v>
      </c>
      <c r="EZ984">
        <v>1.5981901999999999E-2</v>
      </c>
      <c r="FA984">
        <v>0</v>
      </c>
      <c r="FB984">
        <v>0</v>
      </c>
      <c r="FC984">
        <v>0</v>
      </c>
      <c r="FD984">
        <v>0</v>
      </c>
      <c r="FE984">
        <v>0</v>
      </c>
      <c r="FF984">
        <v>0</v>
      </c>
      <c r="FG984">
        <v>0</v>
      </c>
      <c r="FH984">
        <v>0.77484500000000001</v>
      </c>
      <c r="FI984" t="s">
        <v>113</v>
      </c>
      <c r="FJ984" t="s">
        <v>113</v>
      </c>
      <c r="FK984" s="9">
        <v>5141.0686020000003</v>
      </c>
      <c r="FL984" t="s">
        <v>113</v>
      </c>
      <c r="FM984" t="s">
        <v>113</v>
      </c>
    </row>
    <row r="985" spans="116:169">
      <c r="DL985">
        <v>0</v>
      </c>
      <c r="DM985">
        <v>0.74546999999999997</v>
      </c>
      <c r="DN985">
        <v>4.8900000000000002E-3</v>
      </c>
      <c r="DO985">
        <v>5.2100000000000002E-3</v>
      </c>
      <c r="DP985">
        <v>4.3899999999999998E-3</v>
      </c>
      <c r="DQ985">
        <v>9.0000000000000006E-5</v>
      </c>
      <c r="DR985">
        <v>9.0000000000000006E-5</v>
      </c>
      <c r="DS985">
        <v>4.1900000000000001E-3</v>
      </c>
      <c r="DT985">
        <v>1.0529999999999999E-2</v>
      </c>
      <c r="DU985">
        <v>6.2129999999999998E-2</v>
      </c>
      <c r="DV985">
        <v>0.79449000000000003</v>
      </c>
      <c r="DW985">
        <v>2.3675999999999999</v>
      </c>
      <c r="DX985">
        <v>0</v>
      </c>
      <c r="DY985">
        <v>4847.4344300000002</v>
      </c>
      <c r="DZ985">
        <v>32.40211</v>
      </c>
      <c r="EA985">
        <v>35.12818</v>
      </c>
      <c r="EB985">
        <v>30.061029999999999</v>
      </c>
      <c r="EC985">
        <v>0.60014000000000001</v>
      </c>
      <c r="ED985">
        <v>0.57716000000000001</v>
      </c>
      <c r="EE985">
        <v>29.16058</v>
      </c>
      <c r="EF985">
        <v>69.812640000000002</v>
      </c>
      <c r="EG985">
        <v>793.06823999999995</v>
      </c>
      <c r="EH985">
        <v>9061.5188600000001</v>
      </c>
      <c r="EI985">
        <v>27516.594539999998</v>
      </c>
      <c r="EJ985">
        <v>0</v>
      </c>
      <c r="EK985">
        <v>95.709811529999996</v>
      </c>
      <c r="EL985">
        <v>9.9095513999999996E-2</v>
      </c>
      <c r="EM985">
        <v>5.9298742000000002E-2</v>
      </c>
      <c r="EN985">
        <v>2.4132196000000002E-2</v>
      </c>
      <c r="EO985">
        <v>0</v>
      </c>
      <c r="EP985">
        <v>0</v>
      </c>
      <c r="EQ985">
        <v>0</v>
      </c>
      <c r="ER985">
        <v>0</v>
      </c>
      <c r="ES985">
        <v>0</v>
      </c>
      <c r="ET985">
        <v>0</v>
      </c>
      <c r="EU985">
        <v>0</v>
      </c>
      <c r="EV985">
        <v>0</v>
      </c>
      <c r="EW985">
        <v>56.099764190000002</v>
      </c>
      <c r="EX985">
        <v>6.0465851000000001E-2</v>
      </c>
      <c r="EY985">
        <v>3.7004734999999997E-2</v>
      </c>
      <c r="EZ985">
        <v>1.5457098000000001E-2</v>
      </c>
      <c r="FA985">
        <v>0</v>
      </c>
      <c r="FB985">
        <v>0</v>
      </c>
      <c r="FC985">
        <v>0</v>
      </c>
      <c r="FD985">
        <v>0</v>
      </c>
      <c r="FE985">
        <v>0</v>
      </c>
      <c r="FF985">
        <v>0</v>
      </c>
      <c r="FG985">
        <v>0</v>
      </c>
      <c r="FH985">
        <v>0.76003900000000002</v>
      </c>
      <c r="FI985" t="s">
        <v>113</v>
      </c>
      <c r="FJ985" t="s">
        <v>113</v>
      </c>
      <c r="FK985" s="9">
        <v>4945.6258820000003</v>
      </c>
      <c r="FL985" t="s">
        <v>113</v>
      </c>
      <c r="FM985" t="s">
        <v>113</v>
      </c>
    </row>
    <row r="986" spans="116:169">
      <c r="DL986">
        <v>0</v>
      </c>
      <c r="DM986">
        <v>0.73046999999999995</v>
      </c>
      <c r="DN986">
        <v>5.5799999999999999E-3</v>
      </c>
      <c r="DO986">
        <v>4.5300000000000002E-3</v>
      </c>
      <c r="DP986">
        <v>4.5199999999999997E-3</v>
      </c>
      <c r="DQ986">
        <v>8.0000000000000007E-5</v>
      </c>
      <c r="DR986">
        <v>8.0000000000000007E-5</v>
      </c>
      <c r="DS986">
        <v>4.45E-3</v>
      </c>
      <c r="DT986">
        <v>1.031E-2</v>
      </c>
      <c r="DU986">
        <v>6.2219999999999998E-2</v>
      </c>
      <c r="DV986">
        <v>0.79867999999999995</v>
      </c>
      <c r="DW986">
        <v>2.3781300000000001</v>
      </c>
      <c r="DX986">
        <v>0</v>
      </c>
      <c r="DY986">
        <v>4655.3365899999999</v>
      </c>
      <c r="DZ986">
        <v>36.273609999999998</v>
      </c>
      <c r="EA986">
        <v>29.960889999999999</v>
      </c>
      <c r="EB986">
        <v>30.449079999999999</v>
      </c>
      <c r="EC986">
        <v>0.56394</v>
      </c>
      <c r="ED986">
        <v>0.55230000000000001</v>
      </c>
      <c r="EE986">
        <v>30.410640000000001</v>
      </c>
      <c r="EF986">
        <v>67.061009999999996</v>
      </c>
      <c r="EG986">
        <v>793.6454</v>
      </c>
      <c r="EH986">
        <v>9090.6794399999999</v>
      </c>
      <c r="EI986">
        <v>27586.407179999998</v>
      </c>
      <c r="EJ986">
        <v>0</v>
      </c>
      <c r="EK986">
        <v>94.837167390000005</v>
      </c>
      <c r="EL986">
        <v>9.2343362999999998E-2</v>
      </c>
      <c r="EM986">
        <v>6.2471640000000002E-2</v>
      </c>
      <c r="EN986">
        <v>2.5835553000000001E-2</v>
      </c>
      <c r="EO986">
        <v>0</v>
      </c>
      <c r="EP986">
        <v>0</v>
      </c>
      <c r="EQ986">
        <v>0</v>
      </c>
      <c r="ER986">
        <v>0</v>
      </c>
      <c r="ES986">
        <v>0</v>
      </c>
      <c r="ET986">
        <v>0</v>
      </c>
      <c r="EU986">
        <v>0</v>
      </c>
      <c r="EV986">
        <v>0</v>
      </c>
      <c r="EW986">
        <v>53.905394450000003</v>
      </c>
      <c r="EX986">
        <v>5.4754560000000001E-2</v>
      </c>
      <c r="EY986">
        <v>3.7850681999999997E-2</v>
      </c>
      <c r="EZ986">
        <v>1.6073971999999999E-2</v>
      </c>
      <c r="FA986">
        <v>0</v>
      </c>
      <c r="FB986">
        <v>0</v>
      </c>
      <c r="FC986">
        <v>0</v>
      </c>
      <c r="FD986">
        <v>0</v>
      </c>
      <c r="FE986">
        <v>0</v>
      </c>
      <c r="FF986">
        <v>0</v>
      </c>
      <c r="FG986">
        <v>0</v>
      </c>
      <c r="FH986">
        <v>0.74519199999999997</v>
      </c>
      <c r="FI986" t="s">
        <v>113</v>
      </c>
      <c r="FJ986" t="s">
        <v>113</v>
      </c>
      <c r="FK986" s="9">
        <v>4752.5841110000001</v>
      </c>
      <c r="FL986" t="s">
        <v>113</v>
      </c>
      <c r="FM986" t="s">
        <v>113</v>
      </c>
    </row>
    <row r="987" spans="116:169">
      <c r="DL987">
        <v>0</v>
      </c>
      <c r="DM987">
        <v>0.71733000000000002</v>
      </c>
      <c r="DN987">
        <v>4.0899999999999999E-3</v>
      </c>
      <c r="DO987">
        <v>4.9699999999999996E-3</v>
      </c>
      <c r="DP987">
        <v>4.0099999999999997E-3</v>
      </c>
      <c r="DQ987">
        <v>9.0000000000000006E-5</v>
      </c>
      <c r="DR987">
        <v>8.0000000000000007E-5</v>
      </c>
      <c r="DS987">
        <v>4.4900000000000001E-3</v>
      </c>
      <c r="DT987">
        <v>1.014E-2</v>
      </c>
      <c r="DU987">
        <v>6.2300000000000001E-2</v>
      </c>
      <c r="DV987">
        <v>0.80313000000000001</v>
      </c>
      <c r="DW987">
        <v>2.3884400000000001</v>
      </c>
      <c r="DX987">
        <v>0</v>
      </c>
      <c r="DY987">
        <v>4477.61157</v>
      </c>
      <c r="DZ987">
        <v>26.05752</v>
      </c>
      <c r="EA987">
        <v>32.200989999999997</v>
      </c>
      <c r="EB987">
        <v>26.493230000000001</v>
      </c>
      <c r="EC987">
        <v>0.56064000000000003</v>
      </c>
      <c r="ED987">
        <v>0.53957999999999995</v>
      </c>
      <c r="EE987">
        <v>30.140039999999999</v>
      </c>
      <c r="EF987">
        <v>64.609579999999994</v>
      </c>
      <c r="EG987">
        <v>794.19771000000003</v>
      </c>
      <c r="EH987">
        <v>9121.0900799999999</v>
      </c>
      <c r="EI987">
        <v>27653.46819</v>
      </c>
      <c r="EJ987">
        <v>0</v>
      </c>
      <c r="EK987">
        <v>94.190424120000003</v>
      </c>
      <c r="EL987">
        <v>9.6943791000000001E-2</v>
      </c>
      <c r="EM987">
        <v>5.6636896999999999E-2</v>
      </c>
      <c r="EN987">
        <v>2.6950915999999998E-2</v>
      </c>
      <c r="EO987">
        <v>0</v>
      </c>
      <c r="EP987">
        <v>0</v>
      </c>
      <c r="EQ987">
        <v>0</v>
      </c>
      <c r="ER987">
        <v>0</v>
      </c>
      <c r="ES987">
        <v>0</v>
      </c>
      <c r="ET987">
        <v>0</v>
      </c>
      <c r="EU987">
        <v>0</v>
      </c>
      <c r="EV987">
        <v>0</v>
      </c>
      <c r="EW987">
        <v>51.885133189999998</v>
      </c>
      <c r="EX987">
        <v>5.5695372E-2</v>
      </c>
      <c r="EY987">
        <v>3.3311385999999998E-2</v>
      </c>
      <c r="EZ987">
        <v>1.6278819999999999E-2</v>
      </c>
      <c r="FA987">
        <v>0</v>
      </c>
      <c r="FB987">
        <v>0</v>
      </c>
      <c r="FC987">
        <v>0</v>
      </c>
      <c r="FD987">
        <v>0</v>
      </c>
      <c r="FE987">
        <v>0</v>
      </c>
      <c r="FF987">
        <v>0</v>
      </c>
      <c r="FG987">
        <v>0</v>
      </c>
      <c r="FH987">
        <v>0.73048199999999996</v>
      </c>
      <c r="FI987" t="s">
        <v>113</v>
      </c>
      <c r="FJ987" t="s">
        <v>113</v>
      </c>
      <c r="FK987" s="9">
        <v>4562.923949</v>
      </c>
      <c r="FL987" t="s">
        <v>113</v>
      </c>
      <c r="FM987" t="s">
        <v>113</v>
      </c>
    </row>
    <row r="988" spans="116:169">
      <c r="DL988">
        <v>0</v>
      </c>
      <c r="DM988">
        <v>0.70404</v>
      </c>
      <c r="DN988">
        <v>4.0899999999999999E-3</v>
      </c>
      <c r="DO988">
        <v>3.9199999999999999E-3</v>
      </c>
      <c r="DP988">
        <v>4.2900000000000004E-3</v>
      </c>
      <c r="DQ988">
        <v>8.0000000000000007E-5</v>
      </c>
      <c r="DR988">
        <v>8.0000000000000007E-5</v>
      </c>
      <c r="DS988">
        <v>4.0400000000000002E-3</v>
      </c>
      <c r="DT988">
        <v>9.9500000000000005E-3</v>
      </c>
      <c r="DU988">
        <v>6.2390000000000001E-2</v>
      </c>
      <c r="DV988">
        <v>0.80762</v>
      </c>
      <c r="DW988">
        <v>2.3985699999999999</v>
      </c>
      <c r="DX988">
        <v>0</v>
      </c>
      <c r="DY988">
        <v>4301.4372199999998</v>
      </c>
      <c r="DZ988">
        <v>25.50948</v>
      </c>
      <c r="EA988">
        <v>24.87152</v>
      </c>
      <c r="EB988">
        <v>27.77355</v>
      </c>
      <c r="EC988">
        <v>0.49187999999999998</v>
      </c>
      <c r="ED988">
        <v>0.50141999999999998</v>
      </c>
      <c r="EE988">
        <v>26.576409999999999</v>
      </c>
      <c r="EF988">
        <v>62.123429999999999</v>
      </c>
      <c r="EG988">
        <v>794.73728000000006</v>
      </c>
      <c r="EH988">
        <v>9151.2301200000002</v>
      </c>
      <c r="EI988">
        <v>27718.07778</v>
      </c>
      <c r="EJ988">
        <v>0</v>
      </c>
      <c r="EK988">
        <v>93.470320659999999</v>
      </c>
      <c r="EL988">
        <v>8.3994653000000002E-2</v>
      </c>
      <c r="EM988">
        <v>6.0542046000000002E-2</v>
      </c>
      <c r="EN988">
        <v>2.4183273000000002E-2</v>
      </c>
      <c r="EO988">
        <v>0</v>
      </c>
      <c r="EP988">
        <v>0</v>
      </c>
      <c r="EQ988">
        <v>0</v>
      </c>
      <c r="ER988">
        <v>0</v>
      </c>
      <c r="ES988">
        <v>0</v>
      </c>
      <c r="ET988">
        <v>0</v>
      </c>
      <c r="EU988">
        <v>0</v>
      </c>
      <c r="EV988">
        <v>0</v>
      </c>
      <c r="EW988">
        <v>49.866463600000003</v>
      </c>
      <c r="EX988">
        <v>4.6865796000000001E-2</v>
      </c>
      <c r="EY988">
        <v>3.4516352E-2</v>
      </c>
      <c r="EZ988">
        <v>1.4173158999999999E-2</v>
      </c>
      <c r="FA988">
        <v>0</v>
      </c>
      <c r="FB988">
        <v>0</v>
      </c>
      <c r="FC988">
        <v>0</v>
      </c>
      <c r="FD988">
        <v>0</v>
      </c>
      <c r="FE988">
        <v>0</v>
      </c>
      <c r="FF988">
        <v>0</v>
      </c>
      <c r="FG988">
        <v>0</v>
      </c>
      <c r="FH988">
        <v>0.71641299999999997</v>
      </c>
      <c r="FI988" t="s">
        <v>113</v>
      </c>
      <c r="FJ988" t="s">
        <v>113</v>
      </c>
      <c r="FK988" s="9">
        <v>4380.083646</v>
      </c>
      <c r="FL988" t="s">
        <v>113</v>
      </c>
      <c r="FM988" t="s">
        <v>113</v>
      </c>
    </row>
    <row r="989" spans="116:169">
      <c r="DL989">
        <v>0</v>
      </c>
      <c r="DM989">
        <v>0.69050999999999996</v>
      </c>
      <c r="DN989">
        <v>4.4000000000000003E-3</v>
      </c>
      <c r="DO989">
        <v>3.82E-3</v>
      </c>
      <c r="DP989">
        <v>3.48E-3</v>
      </c>
      <c r="DQ989">
        <v>6.9999999999999994E-5</v>
      </c>
      <c r="DR989">
        <v>8.0000000000000007E-5</v>
      </c>
      <c r="DS989">
        <v>4.2599999999999999E-3</v>
      </c>
      <c r="DT989">
        <v>9.7800000000000005E-3</v>
      </c>
      <c r="DU989">
        <v>6.2469999999999998E-2</v>
      </c>
      <c r="DV989">
        <v>0.81166000000000005</v>
      </c>
      <c r="DW989">
        <v>2.4085299999999998</v>
      </c>
      <c r="DX989">
        <v>0</v>
      </c>
      <c r="DY989">
        <v>4126.2859500000004</v>
      </c>
      <c r="DZ989">
        <v>26.883489999999998</v>
      </c>
      <c r="EA989">
        <v>23.786439999999999</v>
      </c>
      <c r="EB989">
        <v>22.052530000000001</v>
      </c>
      <c r="EC989">
        <v>0.45645999999999998</v>
      </c>
      <c r="ED989">
        <v>0.48148999999999997</v>
      </c>
      <c r="EE989">
        <v>27.528880000000001</v>
      </c>
      <c r="EF989">
        <v>59.757449999999999</v>
      </c>
      <c r="EG989">
        <v>795.23870999999997</v>
      </c>
      <c r="EH989">
        <v>9177.8065299999998</v>
      </c>
      <c r="EI989">
        <v>27780.201209999999</v>
      </c>
      <c r="EJ989">
        <v>0</v>
      </c>
      <c r="EK989">
        <v>92.694566519999995</v>
      </c>
      <c r="EL989">
        <v>7.9274254000000002E-2</v>
      </c>
      <c r="EM989">
        <v>5.0976259000000003E-2</v>
      </c>
      <c r="EN989">
        <v>2.6133239999999999E-2</v>
      </c>
      <c r="EO989">
        <v>0</v>
      </c>
      <c r="EP989">
        <v>0</v>
      </c>
      <c r="EQ989">
        <v>0</v>
      </c>
      <c r="ER989">
        <v>0</v>
      </c>
      <c r="ES989">
        <v>0</v>
      </c>
      <c r="ET989">
        <v>0</v>
      </c>
      <c r="EU989">
        <v>0</v>
      </c>
      <c r="EV989">
        <v>0</v>
      </c>
      <c r="EW989">
        <v>47.861892609999998</v>
      </c>
      <c r="EX989">
        <v>4.2829652000000003E-2</v>
      </c>
      <c r="EY989">
        <v>2.8187568999999999E-2</v>
      </c>
      <c r="EZ989">
        <v>1.4852280000000001E-2</v>
      </c>
      <c r="FA989">
        <v>0</v>
      </c>
      <c r="FB989">
        <v>0</v>
      </c>
      <c r="FC989">
        <v>0</v>
      </c>
      <c r="FD989">
        <v>0</v>
      </c>
      <c r="FE989">
        <v>0</v>
      </c>
      <c r="FF989">
        <v>0</v>
      </c>
      <c r="FG989">
        <v>0</v>
      </c>
      <c r="FH989">
        <v>0.702291</v>
      </c>
      <c r="FI989" t="s">
        <v>113</v>
      </c>
      <c r="FJ989" t="s">
        <v>113</v>
      </c>
      <c r="FK989" s="9">
        <v>4199.4648699999998</v>
      </c>
      <c r="FL989" t="s">
        <v>113</v>
      </c>
      <c r="FM989" t="s">
        <v>113</v>
      </c>
    </row>
    <row r="990" spans="116:169">
      <c r="DL990">
        <v>0</v>
      </c>
      <c r="DM990">
        <v>0.67793000000000003</v>
      </c>
      <c r="DN990">
        <v>3.7499999999999999E-3</v>
      </c>
      <c r="DO990">
        <v>4.0200000000000001E-3</v>
      </c>
      <c r="DP990">
        <v>3.3700000000000002E-3</v>
      </c>
      <c r="DQ990">
        <v>6.9999999999999994E-5</v>
      </c>
      <c r="DR990">
        <v>8.0000000000000007E-5</v>
      </c>
      <c r="DS990">
        <v>3.49E-3</v>
      </c>
      <c r="DT990">
        <v>9.58E-3</v>
      </c>
      <c r="DU990">
        <v>6.2539999999999998E-2</v>
      </c>
      <c r="DV990">
        <v>0.81591999999999998</v>
      </c>
      <c r="DW990">
        <v>2.41831</v>
      </c>
      <c r="DX990">
        <v>0</v>
      </c>
      <c r="DY990">
        <v>3959.2375900000002</v>
      </c>
      <c r="DZ990">
        <v>22.380890000000001</v>
      </c>
      <c r="EA990">
        <v>24.505649999999999</v>
      </c>
      <c r="EB990">
        <v>20.948370000000001</v>
      </c>
      <c r="EC990">
        <v>0.43201000000000001</v>
      </c>
      <c r="ED990">
        <v>0.45633000000000001</v>
      </c>
      <c r="EE990">
        <v>22.055949999999999</v>
      </c>
      <c r="EF990">
        <v>57.260019999999997</v>
      </c>
      <c r="EG990">
        <v>795.72019</v>
      </c>
      <c r="EH990">
        <v>9205.3354199999994</v>
      </c>
      <c r="EI990">
        <v>27839.95866</v>
      </c>
      <c r="EJ990">
        <v>0</v>
      </c>
      <c r="EK990">
        <v>92.037112649999997</v>
      </c>
      <c r="EL990">
        <v>8.0820758000000006E-2</v>
      </c>
      <c r="EM990">
        <v>4.8698131999999998E-2</v>
      </c>
      <c r="EN990">
        <v>2.1433430999999999E-2</v>
      </c>
      <c r="EO990">
        <v>0</v>
      </c>
      <c r="EP990">
        <v>0</v>
      </c>
      <c r="EQ990">
        <v>0</v>
      </c>
      <c r="ER990">
        <v>0</v>
      </c>
      <c r="ES990">
        <v>0</v>
      </c>
      <c r="ET990">
        <v>0</v>
      </c>
      <c r="EU990">
        <v>0</v>
      </c>
      <c r="EV990">
        <v>0</v>
      </c>
      <c r="EW990">
        <v>45.961074289999999</v>
      </c>
      <c r="EX990">
        <v>4.2223261999999998E-2</v>
      </c>
      <c r="EY990">
        <v>2.6070751999999999E-2</v>
      </c>
      <c r="EZ990">
        <v>1.1805187E-2</v>
      </c>
      <c r="FA990">
        <v>0</v>
      </c>
      <c r="FB990">
        <v>0</v>
      </c>
      <c r="FC990">
        <v>0</v>
      </c>
      <c r="FD990">
        <v>0</v>
      </c>
      <c r="FE990">
        <v>0</v>
      </c>
      <c r="FF990">
        <v>0</v>
      </c>
      <c r="FG990">
        <v>0</v>
      </c>
      <c r="FH990">
        <v>0.68914399999999998</v>
      </c>
      <c r="FI990" t="s">
        <v>113</v>
      </c>
      <c r="FJ990" t="s">
        <v>113</v>
      </c>
      <c r="FK990" s="9">
        <v>4027.504508</v>
      </c>
      <c r="FL990" t="s">
        <v>113</v>
      </c>
      <c r="FM990" t="s">
        <v>113</v>
      </c>
    </row>
    <row r="991" spans="116:169">
      <c r="DL991">
        <v>0</v>
      </c>
      <c r="DM991">
        <v>0.66500999999999999</v>
      </c>
      <c r="DN991">
        <v>4.1200000000000004E-3</v>
      </c>
      <c r="DO991">
        <v>3.5599999999999998E-3</v>
      </c>
      <c r="DP991">
        <v>3.5100000000000001E-3</v>
      </c>
      <c r="DQ991">
        <v>6.9999999999999994E-5</v>
      </c>
      <c r="DR991">
        <v>6.9999999999999994E-5</v>
      </c>
      <c r="DS991">
        <v>3.4199999999999999E-3</v>
      </c>
      <c r="DT991">
        <v>9.3900000000000008E-3</v>
      </c>
      <c r="DU991">
        <v>6.2619999999999995E-2</v>
      </c>
      <c r="DV991">
        <v>0.81940999999999997</v>
      </c>
      <c r="DW991">
        <v>2.4278900000000001</v>
      </c>
      <c r="DX991">
        <v>0</v>
      </c>
      <c r="DY991">
        <v>3792.6639799999998</v>
      </c>
      <c r="DZ991">
        <v>24.063970000000001</v>
      </c>
      <c r="EA991">
        <v>21.187100000000001</v>
      </c>
      <c r="EB991">
        <v>21.318429999999999</v>
      </c>
      <c r="EC991">
        <v>0.40166000000000002</v>
      </c>
      <c r="ED991">
        <v>0.43307000000000001</v>
      </c>
      <c r="EE991">
        <v>21.142230000000001</v>
      </c>
      <c r="EF991">
        <v>54.850360000000002</v>
      </c>
      <c r="EG991">
        <v>796.17651999999998</v>
      </c>
      <c r="EH991">
        <v>9227.3913699999994</v>
      </c>
      <c r="EI991">
        <v>27897.218680000002</v>
      </c>
      <c r="EJ991">
        <v>0</v>
      </c>
      <c r="EK991">
        <v>91.29628898</v>
      </c>
      <c r="EL991">
        <v>7.5342626999999995E-2</v>
      </c>
      <c r="EM991">
        <v>5.1051383999999998E-2</v>
      </c>
      <c r="EN991">
        <v>2.1028818000000001E-2</v>
      </c>
      <c r="EO991">
        <v>0</v>
      </c>
      <c r="EP991">
        <v>0</v>
      </c>
      <c r="EQ991">
        <v>0</v>
      </c>
      <c r="ER991">
        <v>0</v>
      </c>
      <c r="ES991">
        <v>0</v>
      </c>
      <c r="ET991">
        <v>0</v>
      </c>
      <c r="EU991">
        <v>0</v>
      </c>
      <c r="EV991">
        <v>0</v>
      </c>
      <c r="EW991">
        <v>44.05963474</v>
      </c>
      <c r="EX991">
        <v>3.8115317000000003E-2</v>
      </c>
      <c r="EY991">
        <v>2.6447442000000002E-2</v>
      </c>
      <c r="EZ991">
        <v>1.1217504E-2</v>
      </c>
      <c r="FA991">
        <v>0</v>
      </c>
      <c r="FB991">
        <v>0</v>
      </c>
      <c r="FC991">
        <v>0</v>
      </c>
      <c r="FD991">
        <v>0</v>
      </c>
      <c r="FE991">
        <v>0</v>
      </c>
      <c r="FF991">
        <v>0</v>
      </c>
      <c r="FG991">
        <v>0</v>
      </c>
      <c r="FH991">
        <v>0.67626200000000003</v>
      </c>
      <c r="FI991" t="s">
        <v>113</v>
      </c>
      <c r="FJ991" t="s">
        <v>113</v>
      </c>
      <c r="FK991" s="9">
        <v>3859.6351340000001</v>
      </c>
      <c r="FL991" t="s">
        <v>113</v>
      </c>
      <c r="FM991" t="s">
        <v>113</v>
      </c>
    </row>
    <row r="992" spans="116:169">
      <c r="DL992">
        <v>0</v>
      </c>
      <c r="DM992">
        <v>0.65232000000000001</v>
      </c>
      <c r="DN992">
        <v>4.13E-3</v>
      </c>
      <c r="DO992">
        <v>3.7799999999999999E-3</v>
      </c>
      <c r="DP992">
        <v>3.16E-3</v>
      </c>
      <c r="DQ992">
        <v>6.9999999999999994E-5</v>
      </c>
      <c r="DR992">
        <v>6.9999999999999994E-5</v>
      </c>
      <c r="DS992">
        <v>3.5200000000000001E-3</v>
      </c>
      <c r="DT992">
        <v>9.2099999999999994E-3</v>
      </c>
      <c r="DU992">
        <v>6.2689999999999996E-2</v>
      </c>
      <c r="DV992">
        <v>0.82282999999999995</v>
      </c>
      <c r="DW992">
        <v>2.4372799999999999</v>
      </c>
      <c r="DX992">
        <v>0</v>
      </c>
      <c r="DY992">
        <v>3629.93037</v>
      </c>
      <c r="DZ992">
        <v>23.550080000000001</v>
      </c>
      <c r="EA992">
        <v>22.01193</v>
      </c>
      <c r="EB992">
        <v>18.75508</v>
      </c>
      <c r="EC992">
        <v>0.39455000000000001</v>
      </c>
      <c r="ED992">
        <v>0.41970000000000002</v>
      </c>
      <c r="EE992">
        <v>21.33381</v>
      </c>
      <c r="EF992">
        <v>52.522179999999999</v>
      </c>
      <c r="EG992">
        <v>796.60959000000003</v>
      </c>
      <c r="EH992">
        <v>9248.5335899999991</v>
      </c>
      <c r="EI992">
        <v>27952.069039999998</v>
      </c>
      <c r="EJ992">
        <v>0</v>
      </c>
      <c r="EK992">
        <v>90.570669300000006</v>
      </c>
      <c r="EL992">
        <v>7.7700085000000002E-2</v>
      </c>
      <c r="EM992">
        <v>4.6963818999999997E-2</v>
      </c>
      <c r="EN992">
        <v>2.2106424E-2</v>
      </c>
      <c r="EO992">
        <v>0</v>
      </c>
      <c r="EP992">
        <v>0</v>
      </c>
      <c r="EQ992">
        <v>0</v>
      </c>
      <c r="ER992">
        <v>0</v>
      </c>
      <c r="ES992">
        <v>0</v>
      </c>
      <c r="ET992">
        <v>0</v>
      </c>
      <c r="EU992">
        <v>0</v>
      </c>
      <c r="EV992">
        <v>0</v>
      </c>
      <c r="EW992">
        <v>42.207214229999998</v>
      </c>
      <c r="EX992">
        <v>3.7963919999999998E-2</v>
      </c>
      <c r="EY992">
        <v>2.3541797999999999E-2</v>
      </c>
      <c r="EZ992">
        <v>1.1413104E-2</v>
      </c>
      <c r="FA992">
        <v>0</v>
      </c>
      <c r="FB992">
        <v>0</v>
      </c>
      <c r="FC992">
        <v>0</v>
      </c>
      <c r="FD992">
        <v>0</v>
      </c>
      <c r="FE992">
        <v>0</v>
      </c>
      <c r="FF992">
        <v>0</v>
      </c>
      <c r="FG992">
        <v>0</v>
      </c>
      <c r="FH992">
        <v>0.66345799999999999</v>
      </c>
      <c r="FI992" t="s">
        <v>113</v>
      </c>
      <c r="FJ992" t="s">
        <v>113</v>
      </c>
      <c r="FK992" s="9">
        <v>3694.6420119999998</v>
      </c>
      <c r="FL992" t="s">
        <v>113</v>
      </c>
      <c r="FM992" t="s">
        <v>113</v>
      </c>
    </row>
    <row r="993" spans="116:169">
      <c r="DL993">
        <v>0</v>
      </c>
      <c r="DM993">
        <v>0.63980000000000004</v>
      </c>
      <c r="DN993">
        <v>4.1700000000000001E-3</v>
      </c>
      <c r="DO993">
        <v>3.79E-3</v>
      </c>
      <c r="DP993">
        <v>3.31E-3</v>
      </c>
      <c r="DQ993">
        <v>6.9999999999999994E-5</v>
      </c>
      <c r="DR993">
        <v>6.9999999999999994E-5</v>
      </c>
      <c r="DS993">
        <v>3.2100000000000002E-3</v>
      </c>
      <c r="DT993">
        <v>9.0399999999999994E-3</v>
      </c>
      <c r="DU993">
        <v>6.2759999999999996E-2</v>
      </c>
      <c r="DV993">
        <v>0.82635000000000003</v>
      </c>
      <c r="DW993">
        <v>2.4464800000000002</v>
      </c>
      <c r="DX993">
        <v>0</v>
      </c>
      <c r="DY993">
        <v>3470.5896600000001</v>
      </c>
      <c r="DZ993">
        <v>23.17801</v>
      </c>
      <c r="EA993">
        <v>21.555969999999999</v>
      </c>
      <c r="EB993">
        <v>19.244630000000001</v>
      </c>
      <c r="EC993">
        <v>0.38179999999999997</v>
      </c>
      <c r="ED993">
        <v>0.40061999999999998</v>
      </c>
      <c r="EE993">
        <v>19.000710000000002</v>
      </c>
      <c r="EF993">
        <v>50.299019999999999</v>
      </c>
      <c r="EG993">
        <v>797.02928999999995</v>
      </c>
      <c r="EH993">
        <v>9269.8673999999992</v>
      </c>
      <c r="EI993">
        <v>28004.591219999998</v>
      </c>
      <c r="EJ993">
        <v>0</v>
      </c>
      <c r="EK993">
        <v>89.843289380000002</v>
      </c>
      <c r="EL993">
        <v>7.9112122000000007E-2</v>
      </c>
      <c r="EM993">
        <v>4.9067391000000002E-2</v>
      </c>
      <c r="EN993">
        <v>2.0124164E-2</v>
      </c>
      <c r="EO993">
        <v>0</v>
      </c>
      <c r="EP993">
        <v>0</v>
      </c>
      <c r="EQ993">
        <v>0</v>
      </c>
      <c r="ER993">
        <v>0</v>
      </c>
      <c r="ES993">
        <v>0</v>
      </c>
      <c r="ET993">
        <v>0</v>
      </c>
      <c r="EU993">
        <v>0</v>
      </c>
      <c r="EV993">
        <v>0</v>
      </c>
      <c r="EW993">
        <v>40.394897389999997</v>
      </c>
      <c r="EX993">
        <v>3.7331040000000003E-2</v>
      </c>
      <c r="EY993">
        <v>2.3762442000000002E-2</v>
      </c>
      <c r="EZ993">
        <v>1.0048338E-2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0</v>
      </c>
      <c r="FG993">
        <v>0</v>
      </c>
      <c r="FH993">
        <v>0.65113699999999997</v>
      </c>
      <c r="FI993" t="s">
        <v>113</v>
      </c>
      <c r="FJ993" t="s">
        <v>113</v>
      </c>
      <c r="FK993" s="9">
        <v>3534.9500640000001</v>
      </c>
      <c r="FL993" t="s">
        <v>113</v>
      </c>
      <c r="FM993" t="s">
        <v>113</v>
      </c>
    </row>
    <row r="994" spans="116:169">
      <c r="DL994">
        <v>0</v>
      </c>
      <c r="DM994">
        <v>0.62756000000000001</v>
      </c>
      <c r="DN994">
        <v>4.0699999999999998E-3</v>
      </c>
      <c r="DO994">
        <v>3.81E-3</v>
      </c>
      <c r="DP994">
        <v>3.3300000000000001E-3</v>
      </c>
      <c r="DQ994">
        <v>6.9999999999999994E-5</v>
      </c>
      <c r="DR994">
        <v>6.9999999999999994E-5</v>
      </c>
      <c r="DS994">
        <v>3.3500000000000001E-3</v>
      </c>
      <c r="DT994">
        <v>8.8800000000000007E-3</v>
      </c>
      <c r="DU994">
        <v>6.2839999999999993E-2</v>
      </c>
      <c r="DV994">
        <v>0.82957000000000003</v>
      </c>
      <c r="DW994">
        <v>2.4555199999999999</v>
      </c>
      <c r="DX994">
        <v>0</v>
      </c>
      <c r="DY994">
        <v>3315.2813500000002</v>
      </c>
      <c r="DZ994">
        <v>22.065370000000001</v>
      </c>
      <c r="EA994">
        <v>21.132290000000001</v>
      </c>
      <c r="EB994">
        <v>18.87612</v>
      </c>
      <c r="EC994">
        <v>0.37692999999999999</v>
      </c>
      <c r="ED994">
        <v>0.38744000000000001</v>
      </c>
      <c r="EE994">
        <v>19.385269999999998</v>
      </c>
      <c r="EF994">
        <v>48.165179999999999</v>
      </c>
      <c r="EG994">
        <v>797.42990999999995</v>
      </c>
      <c r="EH994">
        <v>9288.8681099999994</v>
      </c>
      <c r="EI994">
        <v>28054.890240000001</v>
      </c>
      <c r="EJ994">
        <v>0</v>
      </c>
      <c r="EK994">
        <v>89.127926639999998</v>
      </c>
      <c r="EL994">
        <v>8.0737834999999994E-2</v>
      </c>
      <c r="EM994">
        <v>5.0095893000000002E-2</v>
      </c>
      <c r="EN994">
        <v>2.136366E-2</v>
      </c>
      <c r="EO994">
        <v>0</v>
      </c>
      <c r="EP994">
        <v>0</v>
      </c>
      <c r="EQ994">
        <v>0</v>
      </c>
      <c r="ER994">
        <v>0</v>
      </c>
      <c r="ES994">
        <v>0</v>
      </c>
      <c r="ET994">
        <v>0</v>
      </c>
      <c r="EU994">
        <v>0</v>
      </c>
      <c r="EV994">
        <v>0</v>
      </c>
      <c r="EW994">
        <v>38.627998009999999</v>
      </c>
      <c r="EX994">
        <v>3.6768914E-2</v>
      </c>
      <c r="EY994">
        <v>2.343071E-2</v>
      </c>
      <c r="EZ994">
        <v>1.0308902999999999E-2</v>
      </c>
      <c r="FA994">
        <v>0</v>
      </c>
      <c r="FB994">
        <v>0</v>
      </c>
      <c r="FC994">
        <v>0</v>
      </c>
      <c r="FD994">
        <v>0</v>
      </c>
      <c r="FE994">
        <v>0</v>
      </c>
      <c r="FF994">
        <v>0</v>
      </c>
      <c r="FG994">
        <v>0</v>
      </c>
      <c r="FH994">
        <v>0.63883599999999996</v>
      </c>
      <c r="FI994" t="s">
        <v>113</v>
      </c>
      <c r="FJ994" t="s">
        <v>113</v>
      </c>
      <c r="FK994" s="9">
        <v>3377.7320580000001</v>
      </c>
      <c r="FL994" t="s">
        <v>113</v>
      </c>
      <c r="FM994" t="s">
        <v>113</v>
      </c>
    </row>
    <row r="995" spans="116:169">
      <c r="DL995">
        <v>0</v>
      </c>
      <c r="DM995">
        <v>0.61512</v>
      </c>
      <c r="DN995">
        <v>4.4299999999999999E-3</v>
      </c>
      <c r="DO995">
        <v>3.7299999999999998E-3</v>
      </c>
      <c r="DP995">
        <v>3.3400000000000001E-3</v>
      </c>
      <c r="DQ995">
        <v>6.9999999999999994E-5</v>
      </c>
      <c r="DR995">
        <v>6.9999999999999994E-5</v>
      </c>
      <c r="DS995">
        <v>3.3800000000000002E-3</v>
      </c>
      <c r="DT995">
        <v>8.6899999999999998E-3</v>
      </c>
      <c r="DU995">
        <v>6.2909999999999994E-2</v>
      </c>
      <c r="DV995">
        <v>0.83291999999999999</v>
      </c>
      <c r="DW995">
        <v>2.4643999999999999</v>
      </c>
      <c r="DX995">
        <v>0</v>
      </c>
      <c r="DY995">
        <v>3161.4061799999999</v>
      </c>
      <c r="DZ995">
        <v>23.408729999999998</v>
      </c>
      <c r="EA995">
        <v>20.174510000000001</v>
      </c>
      <c r="EB995">
        <v>18.474530000000001</v>
      </c>
      <c r="EC995">
        <v>0.36425000000000002</v>
      </c>
      <c r="ED995">
        <v>0.37134</v>
      </c>
      <c r="EE995">
        <v>19.08803</v>
      </c>
      <c r="EF995">
        <v>45.93882</v>
      </c>
      <c r="EG995">
        <v>797.81735000000003</v>
      </c>
      <c r="EH995">
        <v>9308.2533800000001</v>
      </c>
      <c r="EI995">
        <v>28103.055420000001</v>
      </c>
      <c r="EJ995">
        <v>0</v>
      </c>
      <c r="EK995">
        <v>88.352251679999995</v>
      </c>
      <c r="EL995">
        <v>8.0787075E-2</v>
      </c>
      <c r="EM995">
        <v>5.0912504999999997E-2</v>
      </c>
      <c r="EN995">
        <v>2.1702549000000002E-2</v>
      </c>
      <c r="EO995">
        <v>0</v>
      </c>
      <c r="EP995">
        <v>0</v>
      </c>
      <c r="EQ995">
        <v>0</v>
      </c>
      <c r="ER995">
        <v>0</v>
      </c>
      <c r="ES995">
        <v>0</v>
      </c>
      <c r="ET995">
        <v>0</v>
      </c>
      <c r="EU995">
        <v>0</v>
      </c>
      <c r="EV995">
        <v>0</v>
      </c>
      <c r="EW995">
        <v>36.875114420000003</v>
      </c>
      <c r="EX995">
        <v>3.5484356000000002E-2</v>
      </c>
      <c r="EY995">
        <v>2.2976801000000002E-2</v>
      </c>
      <c r="EZ995">
        <v>1.0112483E-2</v>
      </c>
      <c r="FA995">
        <v>0</v>
      </c>
      <c r="FB995">
        <v>0</v>
      </c>
      <c r="FC995">
        <v>0</v>
      </c>
      <c r="FD995">
        <v>0</v>
      </c>
      <c r="FE995">
        <v>0</v>
      </c>
      <c r="FF995">
        <v>0</v>
      </c>
      <c r="FG995">
        <v>0</v>
      </c>
      <c r="FH995">
        <v>0.62668999999999997</v>
      </c>
      <c r="FI995" t="s">
        <v>113</v>
      </c>
      <c r="FJ995" t="s">
        <v>113</v>
      </c>
      <c r="FK995" s="9">
        <v>3223.8282119999999</v>
      </c>
      <c r="FL995" t="s">
        <v>113</v>
      </c>
      <c r="FM995" t="s">
        <v>113</v>
      </c>
    </row>
    <row r="996" spans="116:169">
      <c r="DL996">
        <v>0</v>
      </c>
      <c r="DM996">
        <v>0.60272999999999999</v>
      </c>
      <c r="DN996">
        <v>4.64E-3</v>
      </c>
      <c r="DO996">
        <v>3.98E-3</v>
      </c>
      <c r="DP996">
        <v>3.29E-3</v>
      </c>
      <c r="DQ996">
        <v>6.9999999999999994E-5</v>
      </c>
      <c r="DR996">
        <v>6.9999999999999994E-5</v>
      </c>
      <c r="DS996">
        <v>3.3999999999999998E-3</v>
      </c>
      <c r="DT996">
        <v>8.5199999999999998E-3</v>
      </c>
      <c r="DU996">
        <v>6.2979999999999994E-2</v>
      </c>
      <c r="DV996">
        <v>0.83630000000000004</v>
      </c>
      <c r="DW996">
        <v>2.47309</v>
      </c>
      <c r="DX996">
        <v>0</v>
      </c>
      <c r="DY996">
        <v>3010.4034799999999</v>
      </c>
      <c r="DZ996">
        <v>23.820509999999999</v>
      </c>
      <c r="EA996">
        <v>20.9389</v>
      </c>
      <c r="EB996">
        <v>17.71697</v>
      </c>
      <c r="EC996">
        <v>0.36325000000000002</v>
      </c>
      <c r="ED996">
        <v>0.35897000000000001</v>
      </c>
      <c r="EE996">
        <v>18.701270000000001</v>
      </c>
      <c r="EF996">
        <v>43.802770000000002</v>
      </c>
      <c r="EG996">
        <v>798.18868999999995</v>
      </c>
      <c r="EH996">
        <v>9327.3414100000009</v>
      </c>
      <c r="EI996">
        <v>28148.99424</v>
      </c>
      <c r="EJ996">
        <v>0</v>
      </c>
      <c r="EK996">
        <v>87.564143959999996</v>
      </c>
      <c r="EL996">
        <v>8.5300273999999995E-2</v>
      </c>
      <c r="EM996">
        <v>5.0638912000000001E-2</v>
      </c>
      <c r="EN996">
        <v>2.2017735E-2</v>
      </c>
      <c r="EO996">
        <v>0</v>
      </c>
      <c r="EP996">
        <v>0</v>
      </c>
      <c r="EQ996">
        <v>0</v>
      </c>
      <c r="ER996">
        <v>0</v>
      </c>
      <c r="ES996">
        <v>0</v>
      </c>
      <c r="ET996">
        <v>0</v>
      </c>
      <c r="EU996">
        <v>0</v>
      </c>
      <c r="EV996">
        <v>0</v>
      </c>
      <c r="EW996">
        <v>35.157928679999998</v>
      </c>
      <c r="EX996">
        <v>3.6067542000000001E-2</v>
      </c>
      <c r="EY996">
        <v>2.2032598E-2</v>
      </c>
      <c r="EZ996">
        <v>9.8982559999999994E-3</v>
      </c>
      <c r="FA996">
        <v>0</v>
      </c>
      <c r="FB996">
        <v>0</v>
      </c>
      <c r="FC996">
        <v>0</v>
      </c>
      <c r="FD996">
        <v>0</v>
      </c>
      <c r="FE996">
        <v>0</v>
      </c>
      <c r="FF996">
        <v>0</v>
      </c>
      <c r="FG996">
        <v>0</v>
      </c>
      <c r="FH996">
        <v>0.61470199999999997</v>
      </c>
      <c r="FI996" t="s">
        <v>113</v>
      </c>
      <c r="FJ996" t="s">
        <v>113</v>
      </c>
      <c r="FK996" s="9">
        <v>3073.2431059999999</v>
      </c>
      <c r="FL996" t="s">
        <v>113</v>
      </c>
      <c r="FM996" t="s">
        <v>113</v>
      </c>
    </row>
    <row r="997" spans="116:169">
      <c r="DL997">
        <v>0</v>
      </c>
      <c r="DM997">
        <v>0.59140000000000004</v>
      </c>
      <c r="DN997">
        <v>3.8800000000000002E-3</v>
      </c>
      <c r="DO997">
        <v>4.13E-3</v>
      </c>
      <c r="DP997">
        <v>3.48E-3</v>
      </c>
      <c r="DQ997">
        <v>6.9999999999999994E-5</v>
      </c>
      <c r="DR997">
        <v>6.9999999999999994E-5</v>
      </c>
      <c r="DS997">
        <v>3.3300000000000001E-3</v>
      </c>
      <c r="DT997">
        <v>8.3499999999999998E-3</v>
      </c>
      <c r="DU997">
        <v>6.3039999999999999E-2</v>
      </c>
      <c r="DV997">
        <v>0.8397</v>
      </c>
      <c r="DW997">
        <v>2.4816199999999999</v>
      </c>
      <c r="DX997">
        <v>0</v>
      </c>
      <c r="DY997">
        <v>2867.0947900000001</v>
      </c>
      <c r="DZ997">
        <v>19.360890000000001</v>
      </c>
      <c r="EA997">
        <v>21.16939</v>
      </c>
      <c r="EB997">
        <v>18.26859</v>
      </c>
      <c r="EC997">
        <v>0.36359000000000002</v>
      </c>
      <c r="ED997">
        <v>0.34658</v>
      </c>
      <c r="EE997">
        <v>17.848610000000001</v>
      </c>
      <c r="EF997">
        <v>41.72137</v>
      </c>
      <c r="EG997">
        <v>798.54765999999995</v>
      </c>
      <c r="EH997">
        <v>9346.0426800000005</v>
      </c>
      <c r="EI997">
        <v>28192.797020000002</v>
      </c>
      <c r="EJ997">
        <v>0</v>
      </c>
      <c r="EK997">
        <v>86.903558739999994</v>
      </c>
      <c r="EL997">
        <v>8.9977742999999999E-2</v>
      </c>
      <c r="EM997">
        <v>5.3842669000000003E-2</v>
      </c>
      <c r="EN997">
        <v>2.1911795000000001E-2</v>
      </c>
      <c r="EO997">
        <v>0</v>
      </c>
      <c r="EP997">
        <v>0</v>
      </c>
      <c r="EQ997">
        <v>0</v>
      </c>
      <c r="ER997">
        <v>0</v>
      </c>
      <c r="ES997">
        <v>0</v>
      </c>
      <c r="ET997">
        <v>0</v>
      </c>
      <c r="EU997">
        <v>0</v>
      </c>
      <c r="EV997">
        <v>0</v>
      </c>
      <c r="EW997">
        <v>33.530440689999999</v>
      </c>
      <c r="EX997">
        <v>3.6605927000000003E-2</v>
      </c>
      <c r="EY997">
        <v>2.2557075999999999E-2</v>
      </c>
      <c r="EZ997">
        <v>9.4952960000000003E-3</v>
      </c>
      <c r="FA997">
        <v>0</v>
      </c>
      <c r="FB997">
        <v>0</v>
      </c>
      <c r="FC997">
        <v>0</v>
      </c>
      <c r="FD997">
        <v>0</v>
      </c>
      <c r="FE997">
        <v>0</v>
      </c>
      <c r="FF997">
        <v>0</v>
      </c>
      <c r="FG997">
        <v>0</v>
      </c>
      <c r="FH997">
        <v>0.60295600000000005</v>
      </c>
      <c r="FI997" t="s">
        <v>113</v>
      </c>
      <c r="FJ997" t="s">
        <v>113</v>
      </c>
      <c r="FK997" s="9">
        <v>2926.2572610000002</v>
      </c>
      <c r="FL997" t="s">
        <v>113</v>
      </c>
      <c r="FM997" t="s">
        <v>113</v>
      </c>
    </row>
    <row r="998" spans="116:169">
      <c r="DL998">
        <v>0</v>
      </c>
      <c r="DM998">
        <v>0.57950000000000002</v>
      </c>
      <c r="DN998">
        <v>4.4299999999999999E-3</v>
      </c>
      <c r="DO998">
        <v>3.5999999999999999E-3</v>
      </c>
      <c r="DP998">
        <v>3.5899999999999999E-3</v>
      </c>
      <c r="DQ998">
        <v>6.9999999999999994E-5</v>
      </c>
      <c r="DR998">
        <v>6.9999999999999994E-5</v>
      </c>
      <c r="DS998">
        <v>3.5300000000000002E-3</v>
      </c>
      <c r="DT998">
        <v>8.1799999999999998E-3</v>
      </c>
      <c r="DU998">
        <v>6.3109999999999999E-2</v>
      </c>
      <c r="DV998">
        <v>0.84301999999999999</v>
      </c>
      <c r="DW998">
        <v>2.48997</v>
      </c>
      <c r="DX998">
        <v>0</v>
      </c>
      <c r="DY998">
        <v>2723.5313000000001</v>
      </c>
      <c r="DZ998">
        <v>21.4526</v>
      </c>
      <c r="EA998">
        <v>17.876860000000001</v>
      </c>
      <c r="EB998">
        <v>18.336590000000001</v>
      </c>
      <c r="EC998">
        <v>0.33864</v>
      </c>
      <c r="ED998">
        <v>0.32840999999999998</v>
      </c>
      <c r="EE998">
        <v>18.450520000000001</v>
      </c>
      <c r="EF998">
        <v>39.667099999999998</v>
      </c>
      <c r="EG998">
        <v>798.89422999999999</v>
      </c>
      <c r="EH998">
        <v>9363.8912899999996</v>
      </c>
      <c r="EI998">
        <v>28234.518380000001</v>
      </c>
      <c r="EJ998">
        <v>0</v>
      </c>
      <c r="EK998">
        <v>86.111206510000002</v>
      </c>
      <c r="EL998">
        <v>8.3846856999999997E-2</v>
      </c>
      <c r="EM998">
        <v>5.6723628999999998E-2</v>
      </c>
      <c r="EN998">
        <v>2.3458425000000001E-2</v>
      </c>
      <c r="EO998">
        <v>0</v>
      </c>
      <c r="EP998">
        <v>0</v>
      </c>
      <c r="EQ998">
        <v>0</v>
      </c>
      <c r="ER998">
        <v>0</v>
      </c>
      <c r="ES998">
        <v>0</v>
      </c>
      <c r="ET998">
        <v>0</v>
      </c>
      <c r="EU998">
        <v>0</v>
      </c>
      <c r="EV998">
        <v>0</v>
      </c>
      <c r="EW998">
        <v>31.889660840000001</v>
      </c>
      <c r="EX998">
        <v>3.2849281000000001E-2</v>
      </c>
      <c r="EY998">
        <v>2.2864358000000001E-2</v>
      </c>
      <c r="EZ998">
        <v>9.7893570000000003E-3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0</v>
      </c>
      <c r="FG998">
        <v>0</v>
      </c>
      <c r="FH998">
        <v>0.59117699999999995</v>
      </c>
      <c r="FI998" t="s">
        <v>113</v>
      </c>
      <c r="FJ998" t="s">
        <v>113</v>
      </c>
      <c r="FK998" s="9">
        <v>2781.5360009999999</v>
      </c>
      <c r="FL998" t="s">
        <v>113</v>
      </c>
      <c r="FM998" t="s">
        <v>113</v>
      </c>
    </row>
    <row r="999" spans="116:169">
      <c r="DL999">
        <v>0</v>
      </c>
      <c r="DM999">
        <v>0.56906999999999996</v>
      </c>
      <c r="DN999">
        <v>3.2399999999999998E-3</v>
      </c>
      <c r="DO999">
        <v>3.9399999999999999E-3</v>
      </c>
      <c r="DP999">
        <v>3.1800000000000001E-3</v>
      </c>
      <c r="DQ999">
        <v>6.9999999999999994E-5</v>
      </c>
      <c r="DR999">
        <v>6.9999999999999994E-5</v>
      </c>
      <c r="DS999">
        <v>3.5599999999999998E-3</v>
      </c>
      <c r="DT999">
        <v>8.0400000000000003E-3</v>
      </c>
      <c r="DU999">
        <v>6.318E-2</v>
      </c>
      <c r="DV999">
        <v>0.84655999999999998</v>
      </c>
      <c r="DW999">
        <v>2.4981499999999999</v>
      </c>
      <c r="DX999">
        <v>0</v>
      </c>
      <c r="DY999">
        <v>2589.2141200000001</v>
      </c>
      <c r="DZ999">
        <v>15.242559999999999</v>
      </c>
      <c r="EA999">
        <v>19.01829</v>
      </c>
      <c r="EB999">
        <v>15.79434</v>
      </c>
      <c r="EC999">
        <v>0.33323000000000003</v>
      </c>
      <c r="ED999">
        <v>0.31751000000000001</v>
      </c>
      <c r="EE999">
        <v>18.1265</v>
      </c>
      <c r="EF999">
        <v>37.801560000000002</v>
      </c>
      <c r="EG999">
        <v>799.22263999999996</v>
      </c>
      <c r="EH999">
        <v>9382.3418000000001</v>
      </c>
      <c r="EI999">
        <v>28274.18548</v>
      </c>
      <c r="EJ999">
        <v>0</v>
      </c>
      <c r="EK999">
        <v>85.523970050000003</v>
      </c>
      <c r="EL999">
        <v>8.8024000000000005E-2</v>
      </c>
      <c r="EM999">
        <v>5.1425739999999998E-2</v>
      </c>
      <c r="EN999">
        <v>2.4471164E-2</v>
      </c>
      <c r="EO999">
        <v>0</v>
      </c>
      <c r="EP999">
        <v>0</v>
      </c>
      <c r="EQ999">
        <v>0</v>
      </c>
      <c r="ER999">
        <v>0</v>
      </c>
      <c r="ES999">
        <v>0</v>
      </c>
      <c r="ET999">
        <v>0</v>
      </c>
      <c r="EU999">
        <v>0</v>
      </c>
      <c r="EV999">
        <v>0</v>
      </c>
      <c r="EW999">
        <v>30.361101779999998</v>
      </c>
      <c r="EX999">
        <v>3.3068130000000001E-2</v>
      </c>
      <c r="EY999">
        <v>1.9932284000000002E-2</v>
      </c>
      <c r="EZ999">
        <v>9.8239710000000008E-3</v>
      </c>
      <c r="FA999">
        <v>0</v>
      </c>
      <c r="FB999">
        <v>0</v>
      </c>
      <c r="FC999">
        <v>0</v>
      </c>
      <c r="FD999">
        <v>0</v>
      </c>
      <c r="FE999">
        <v>0</v>
      </c>
      <c r="FF999">
        <v>0</v>
      </c>
      <c r="FG999">
        <v>0</v>
      </c>
      <c r="FH999">
        <v>0.57950800000000002</v>
      </c>
      <c r="FI999" t="s">
        <v>113</v>
      </c>
      <c r="FJ999" t="s">
        <v>113</v>
      </c>
      <c r="FK999" s="9">
        <v>2639.602543</v>
      </c>
      <c r="FL999" t="s">
        <v>113</v>
      </c>
      <c r="FM999" t="s">
        <v>113</v>
      </c>
    </row>
    <row r="1000" spans="116:169">
      <c r="DL1000">
        <v>0</v>
      </c>
      <c r="DM1000">
        <v>0.55852999999999997</v>
      </c>
      <c r="DN1000">
        <v>3.2399999999999998E-3</v>
      </c>
      <c r="DO1000">
        <v>3.1099999999999999E-3</v>
      </c>
      <c r="DP1000">
        <v>3.3999999999999998E-3</v>
      </c>
      <c r="DQ1000">
        <v>6.0000000000000002E-5</v>
      </c>
      <c r="DR1000">
        <v>6.0000000000000002E-5</v>
      </c>
      <c r="DS1000">
        <v>3.2000000000000002E-3</v>
      </c>
      <c r="DT1000">
        <v>7.8899999999999994E-3</v>
      </c>
      <c r="DU1000">
        <v>6.3250000000000001E-2</v>
      </c>
      <c r="DV1000">
        <v>0.85011999999999999</v>
      </c>
      <c r="DW1000">
        <v>2.5061900000000001</v>
      </c>
      <c r="DX1000">
        <v>0</v>
      </c>
      <c r="DY1000">
        <v>2456.5908100000001</v>
      </c>
      <c r="DZ1000">
        <v>14.749000000000001</v>
      </c>
      <c r="EA1000">
        <v>14.52286</v>
      </c>
      <c r="EB1000">
        <v>16.390599999999999</v>
      </c>
      <c r="EC1000">
        <v>0.28936000000000001</v>
      </c>
      <c r="ED1000">
        <v>0.29163</v>
      </c>
      <c r="EE1000">
        <v>15.818899999999999</v>
      </c>
      <c r="EF1000">
        <v>35.926070000000003</v>
      </c>
      <c r="EG1000">
        <v>799.54015000000004</v>
      </c>
      <c r="EH1000">
        <v>9400.4683000000005</v>
      </c>
      <c r="EI1000">
        <v>28311.98704</v>
      </c>
      <c r="EJ1000">
        <v>0</v>
      </c>
      <c r="EK1000">
        <v>84.87012326</v>
      </c>
      <c r="EL1000">
        <v>7.6266311000000003E-2</v>
      </c>
      <c r="EM1000">
        <v>5.4971577000000001E-2</v>
      </c>
      <c r="EN1000">
        <v>2.1958172000000001E-2</v>
      </c>
      <c r="EO1000">
        <v>0</v>
      </c>
      <c r="EP1000">
        <v>0</v>
      </c>
      <c r="EQ1000">
        <v>0</v>
      </c>
      <c r="ER1000">
        <v>0</v>
      </c>
      <c r="ES1000">
        <v>0</v>
      </c>
      <c r="ET1000">
        <v>0</v>
      </c>
      <c r="EU1000">
        <v>0</v>
      </c>
      <c r="EV1000">
        <v>0</v>
      </c>
      <c r="EW1000">
        <v>28.842217430000002</v>
      </c>
      <c r="EX1000">
        <v>2.7548268000000001E-2</v>
      </c>
      <c r="EY1000">
        <v>2.0440417999999998E-2</v>
      </c>
      <c r="EZ1000">
        <v>8.4708609999999997E-3</v>
      </c>
      <c r="FA1000">
        <v>0</v>
      </c>
      <c r="FB1000">
        <v>0</v>
      </c>
      <c r="FC1000">
        <v>0</v>
      </c>
      <c r="FD1000">
        <v>0</v>
      </c>
      <c r="FE1000">
        <v>0</v>
      </c>
      <c r="FF1000">
        <v>0</v>
      </c>
      <c r="FG1000">
        <v>0</v>
      </c>
      <c r="FH1000">
        <v>0.56834600000000002</v>
      </c>
      <c r="FI1000" t="s">
        <v>113</v>
      </c>
      <c r="FJ1000" t="s">
        <v>113</v>
      </c>
      <c r="FK1000" s="9">
        <v>2502.5426170000001</v>
      </c>
      <c r="FL1000" t="s">
        <v>113</v>
      </c>
      <c r="FM1000" t="s">
        <v>113</v>
      </c>
    </row>
    <row r="1001" spans="116:169">
      <c r="DL1001">
        <v>0</v>
      </c>
      <c r="DM1001">
        <v>0.54779999999999995</v>
      </c>
      <c r="DN1001">
        <v>3.49E-3</v>
      </c>
      <c r="DO1001">
        <v>3.0300000000000001E-3</v>
      </c>
      <c r="DP1001">
        <v>2.7599999999999999E-3</v>
      </c>
      <c r="DQ1001">
        <v>6.0000000000000002E-5</v>
      </c>
      <c r="DR1001">
        <v>6.0000000000000002E-5</v>
      </c>
      <c r="DS1001">
        <v>3.3800000000000002E-3</v>
      </c>
      <c r="DT1001">
        <v>7.7600000000000004E-3</v>
      </c>
      <c r="DU1001">
        <v>6.3310000000000005E-2</v>
      </c>
      <c r="DV1001">
        <v>0.85331999999999997</v>
      </c>
      <c r="DW1001">
        <v>2.5140799999999999</v>
      </c>
      <c r="DX1001">
        <v>0</v>
      </c>
      <c r="DY1001">
        <v>2325.4000299999998</v>
      </c>
      <c r="DZ1001">
        <v>15.35145</v>
      </c>
      <c r="EA1001">
        <v>13.726509999999999</v>
      </c>
      <c r="EB1001">
        <v>12.8645</v>
      </c>
      <c r="EC1001">
        <v>0.26551000000000002</v>
      </c>
      <c r="ED1001">
        <v>0.27671000000000001</v>
      </c>
      <c r="EE1001">
        <v>16.219719999999999</v>
      </c>
      <c r="EF1001">
        <v>34.13044</v>
      </c>
      <c r="EG1001">
        <v>799.83177999999998</v>
      </c>
      <c r="EH1001">
        <v>9416.2872000000007</v>
      </c>
      <c r="EI1001">
        <v>28347.913110000001</v>
      </c>
      <c r="EJ1001">
        <v>0</v>
      </c>
      <c r="EK1001">
        <v>84.165746200000001</v>
      </c>
      <c r="EL1001">
        <v>7.1980235000000004E-2</v>
      </c>
      <c r="EM1001">
        <v>4.6285936999999999E-2</v>
      </c>
      <c r="EN1001">
        <v>2.3728723E-2</v>
      </c>
      <c r="EO1001">
        <v>0</v>
      </c>
      <c r="EP1001">
        <v>0</v>
      </c>
      <c r="EQ1001">
        <v>0</v>
      </c>
      <c r="ER1001">
        <v>0</v>
      </c>
      <c r="ES1001">
        <v>0</v>
      </c>
      <c r="ET1001">
        <v>0</v>
      </c>
      <c r="EU1001">
        <v>0</v>
      </c>
      <c r="EV1001">
        <v>0</v>
      </c>
      <c r="EW1001">
        <v>27.340899140000001</v>
      </c>
      <c r="EX1001">
        <v>2.4887579E-2</v>
      </c>
      <c r="EY1001">
        <v>1.6516533999999999E-2</v>
      </c>
      <c r="EZ1001">
        <v>8.7860260000000006E-3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0</v>
      </c>
      <c r="FH1001">
        <v>0.55714300000000005</v>
      </c>
      <c r="FI1001" t="s">
        <v>113</v>
      </c>
      <c r="FJ1001" t="s">
        <v>113</v>
      </c>
      <c r="FK1001" s="9">
        <v>2367.6079970000001</v>
      </c>
      <c r="FL1001" t="s">
        <v>113</v>
      </c>
      <c r="FM1001" t="s">
        <v>113</v>
      </c>
    </row>
    <row r="1002" spans="116:169">
      <c r="DL1002">
        <v>0</v>
      </c>
      <c r="DM1002">
        <v>0.53781999999999996</v>
      </c>
      <c r="DN1002">
        <v>2.97E-3</v>
      </c>
      <c r="DO1002">
        <v>3.1900000000000001E-3</v>
      </c>
      <c r="DP1002">
        <v>2.6800000000000001E-3</v>
      </c>
      <c r="DQ1002">
        <v>6.0000000000000002E-5</v>
      </c>
      <c r="DR1002">
        <v>6.0000000000000002E-5</v>
      </c>
      <c r="DS1002">
        <v>2.7699999999999999E-3</v>
      </c>
      <c r="DT1002">
        <v>7.6E-3</v>
      </c>
      <c r="DU1002">
        <v>6.3369999999999996E-2</v>
      </c>
      <c r="DV1002">
        <v>0.85670000000000002</v>
      </c>
      <c r="DW1002">
        <v>2.5218400000000001</v>
      </c>
      <c r="DX1002">
        <v>0</v>
      </c>
      <c r="DY1002">
        <v>2199.6268500000001</v>
      </c>
      <c r="DZ1002">
        <v>12.61098</v>
      </c>
      <c r="EA1002">
        <v>13.96691</v>
      </c>
      <c r="EB1002">
        <v>12.075659999999999</v>
      </c>
      <c r="EC1002">
        <v>0.24801999999999999</v>
      </c>
      <c r="ED1002">
        <v>0.25874000000000003</v>
      </c>
      <c r="EE1002">
        <v>12.843170000000001</v>
      </c>
      <c r="EF1002">
        <v>32.271810000000002</v>
      </c>
      <c r="EG1002">
        <v>800.10850000000005</v>
      </c>
      <c r="EH1002">
        <v>9432.5069299999996</v>
      </c>
      <c r="EI1002">
        <v>28382.043549999999</v>
      </c>
      <c r="EJ1002">
        <v>0</v>
      </c>
      <c r="EK1002">
        <v>83.568784609999994</v>
      </c>
      <c r="EL1002">
        <v>7.3384446000000006E-2</v>
      </c>
      <c r="EM1002">
        <v>4.4217421E-2</v>
      </c>
      <c r="EN1002">
        <v>1.9461342999999999E-2</v>
      </c>
      <c r="EO1002">
        <v>0</v>
      </c>
      <c r="EP1002">
        <v>0</v>
      </c>
      <c r="EQ1002">
        <v>0</v>
      </c>
      <c r="ER1002">
        <v>0</v>
      </c>
      <c r="ES1002">
        <v>0</v>
      </c>
      <c r="ET1002">
        <v>0</v>
      </c>
      <c r="EU1002">
        <v>0</v>
      </c>
      <c r="EV1002">
        <v>0</v>
      </c>
      <c r="EW1002">
        <v>25.908325040000001</v>
      </c>
      <c r="EX1002">
        <v>2.4229181999999998E-2</v>
      </c>
      <c r="EY1002">
        <v>1.5098441000000001E-2</v>
      </c>
      <c r="EZ1002">
        <v>6.9076119999999996E-3</v>
      </c>
      <c r="FA1002">
        <v>0</v>
      </c>
      <c r="FB1002">
        <v>0</v>
      </c>
      <c r="FC1002">
        <v>0</v>
      </c>
      <c r="FD1002">
        <v>0</v>
      </c>
      <c r="FE1002">
        <v>0</v>
      </c>
      <c r="FF1002">
        <v>0</v>
      </c>
      <c r="FG1002">
        <v>0</v>
      </c>
      <c r="FH1002">
        <v>0.54671400000000003</v>
      </c>
      <c r="FI1002" t="s">
        <v>113</v>
      </c>
      <c r="FJ1002" t="s">
        <v>113</v>
      </c>
      <c r="FK1002" s="9">
        <v>2238.5284280000001</v>
      </c>
      <c r="FL1002" t="s">
        <v>113</v>
      </c>
      <c r="FM1002" t="s">
        <v>113</v>
      </c>
    </row>
    <row r="1003" spans="116:169">
      <c r="DL1003">
        <v>0</v>
      </c>
      <c r="DM1003">
        <v>0.52756000000000003</v>
      </c>
      <c r="DN1003">
        <v>3.2699999999999999E-3</v>
      </c>
      <c r="DO1003">
        <v>2.82E-3</v>
      </c>
      <c r="DP1003">
        <v>2.7799999999999999E-3</v>
      </c>
      <c r="DQ1003">
        <v>5.0000000000000002E-5</v>
      </c>
      <c r="DR1003">
        <v>6.0000000000000002E-5</v>
      </c>
      <c r="DS1003">
        <v>2.7100000000000002E-3</v>
      </c>
      <c r="DT1003">
        <v>7.45E-3</v>
      </c>
      <c r="DU1003">
        <v>6.343E-2</v>
      </c>
      <c r="DV1003">
        <v>0.85946999999999996</v>
      </c>
      <c r="DW1003">
        <v>2.5294400000000001</v>
      </c>
      <c r="DX1003">
        <v>0</v>
      </c>
      <c r="DY1003">
        <v>2074.9758999999999</v>
      </c>
      <c r="DZ1003">
        <v>13.36716</v>
      </c>
      <c r="EA1003">
        <v>11.91128</v>
      </c>
      <c r="EB1003">
        <v>12.137449999999999</v>
      </c>
      <c r="EC1003">
        <v>0.22772000000000001</v>
      </c>
      <c r="ED1003">
        <v>0.24217</v>
      </c>
      <c r="EE1003">
        <v>12.161149999999999</v>
      </c>
      <c r="EF1003">
        <v>30.475619999999999</v>
      </c>
      <c r="EG1003">
        <v>800.36724000000004</v>
      </c>
      <c r="EH1003">
        <v>9445.3500999999997</v>
      </c>
      <c r="EI1003">
        <v>28414.315360000001</v>
      </c>
      <c r="EJ1003">
        <v>0</v>
      </c>
      <c r="EK1003">
        <v>82.896124080000007</v>
      </c>
      <c r="EL1003">
        <v>6.8410358000000004E-2</v>
      </c>
      <c r="EM1003">
        <v>4.6354149999999997E-2</v>
      </c>
      <c r="EN1003">
        <v>1.9093958000000001E-2</v>
      </c>
      <c r="EO1003">
        <v>0</v>
      </c>
      <c r="EP1003">
        <v>0</v>
      </c>
      <c r="EQ1003">
        <v>0</v>
      </c>
      <c r="ER1003">
        <v>0</v>
      </c>
      <c r="ES1003">
        <v>0</v>
      </c>
      <c r="ET1003">
        <v>0</v>
      </c>
      <c r="EU1003">
        <v>0</v>
      </c>
      <c r="EV1003">
        <v>0</v>
      </c>
      <c r="EW1003">
        <v>24.484817889999999</v>
      </c>
      <c r="EX1003">
        <v>2.1598418000000001E-2</v>
      </c>
      <c r="EY1003">
        <v>1.5127435999999999E-2</v>
      </c>
      <c r="EZ1003">
        <v>6.4877850000000003E-3</v>
      </c>
      <c r="FA1003">
        <v>0</v>
      </c>
      <c r="FB1003">
        <v>0</v>
      </c>
      <c r="FC1003">
        <v>0</v>
      </c>
      <c r="FD1003">
        <v>0</v>
      </c>
      <c r="FE1003">
        <v>0</v>
      </c>
      <c r="FF1003">
        <v>0</v>
      </c>
      <c r="FG1003">
        <v>0</v>
      </c>
      <c r="FH1003">
        <v>0.53649400000000003</v>
      </c>
      <c r="FI1003" t="s">
        <v>113</v>
      </c>
      <c r="FJ1003" t="s">
        <v>113</v>
      </c>
      <c r="FK1003" s="9">
        <v>2112.6195120000002</v>
      </c>
      <c r="FL1003" t="s">
        <v>113</v>
      </c>
      <c r="FM1003" t="s">
        <v>113</v>
      </c>
    </row>
    <row r="1004" spans="116:169">
      <c r="DL1004">
        <v>0</v>
      </c>
      <c r="DM1004">
        <v>0.51749999999999996</v>
      </c>
      <c r="DN1004">
        <v>3.2799999999999999E-3</v>
      </c>
      <c r="DO1004">
        <v>3.0000000000000001E-3</v>
      </c>
      <c r="DP1004">
        <v>2.5000000000000001E-3</v>
      </c>
      <c r="DQ1004">
        <v>5.0000000000000002E-5</v>
      </c>
      <c r="DR1004">
        <v>6.0000000000000002E-5</v>
      </c>
      <c r="DS1004">
        <v>2.8E-3</v>
      </c>
      <c r="DT1004">
        <v>7.3000000000000001E-3</v>
      </c>
      <c r="DU1004">
        <v>6.3490000000000005E-2</v>
      </c>
      <c r="DV1004">
        <v>0.86219000000000001</v>
      </c>
      <c r="DW1004">
        <v>2.5368900000000001</v>
      </c>
      <c r="DX1004">
        <v>0</v>
      </c>
      <c r="DY1004">
        <v>1953.32727</v>
      </c>
      <c r="DZ1004">
        <v>12.88232</v>
      </c>
      <c r="EA1004">
        <v>12.199809999999999</v>
      </c>
      <c r="EB1004">
        <v>10.53084</v>
      </c>
      <c r="EC1004">
        <v>0.22058</v>
      </c>
      <c r="ED1004">
        <v>0.23127</v>
      </c>
      <c r="EE1004">
        <v>12.11941</v>
      </c>
      <c r="EF1004">
        <v>28.737480000000001</v>
      </c>
      <c r="EG1004">
        <v>800.60940000000005</v>
      </c>
      <c r="EH1004">
        <v>9457.5112499999996</v>
      </c>
      <c r="EI1004">
        <v>28444.790980000002</v>
      </c>
      <c r="EJ1004">
        <v>0</v>
      </c>
      <c r="EK1004">
        <v>82.237268610000001</v>
      </c>
      <c r="EL1004">
        <v>7.0550905999999997E-2</v>
      </c>
      <c r="EM1004">
        <v>4.2642681000000002E-2</v>
      </c>
      <c r="EN1004">
        <v>2.0072413000000001E-2</v>
      </c>
      <c r="EO1004">
        <v>0</v>
      </c>
      <c r="EP1004">
        <v>0</v>
      </c>
      <c r="EQ1004">
        <v>0</v>
      </c>
      <c r="ER1004">
        <v>0</v>
      </c>
      <c r="ES1004">
        <v>0</v>
      </c>
      <c r="ET1004">
        <v>0</v>
      </c>
      <c r="EU1004">
        <v>0</v>
      </c>
      <c r="EV1004">
        <v>0</v>
      </c>
      <c r="EW1004">
        <v>23.098455269999999</v>
      </c>
      <c r="EX1004">
        <v>2.1207987000000001E-2</v>
      </c>
      <c r="EY1004">
        <v>1.3291033000000001E-2</v>
      </c>
      <c r="EZ1004">
        <v>6.5193930000000001E-3</v>
      </c>
      <c r="FA1004">
        <v>0</v>
      </c>
      <c r="FB1004">
        <v>0</v>
      </c>
      <c r="FC1004">
        <v>0</v>
      </c>
      <c r="FD1004">
        <v>0</v>
      </c>
      <c r="FE1004">
        <v>0</v>
      </c>
      <c r="FF1004">
        <v>0</v>
      </c>
      <c r="FG1004">
        <v>0</v>
      </c>
      <c r="FH1004">
        <v>0.52633600000000003</v>
      </c>
      <c r="FI1004" t="s">
        <v>113</v>
      </c>
      <c r="FJ1004" t="s">
        <v>113</v>
      </c>
      <c r="FK1004" s="9">
        <v>1989.160811</v>
      </c>
      <c r="FL1004" t="s">
        <v>113</v>
      </c>
      <c r="FM1004" t="s">
        <v>113</v>
      </c>
    </row>
    <row r="1005" spans="116:169">
      <c r="DL1005">
        <v>0</v>
      </c>
      <c r="DM1005">
        <v>0.50756000000000001</v>
      </c>
      <c r="DN1005">
        <v>3.31E-3</v>
      </c>
      <c r="DO1005">
        <v>3.0100000000000001E-3</v>
      </c>
      <c r="DP1005">
        <v>2.63E-3</v>
      </c>
      <c r="DQ1005">
        <v>5.0000000000000002E-5</v>
      </c>
      <c r="DR1005">
        <v>6.0000000000000002E-5</v>
      </c>
      <c r="DS1005">
        <v>2.5500000000000002E-3</v>
      </c>
      <c r="DT1005">
        <v>7.1700000000000002E-3</v>
      </c>
      <c r="DU1005">
        <v>6.3549999999999995E-2</v>
      </c>
      <c r="DV1005">
        <v>0.86497999999999997</v>
      </c>
      <c r="DW1005">
        <v>2.5442</v>
      </c>
      <c r="DX1005">
        <v>0</v>
      </c>
      <c r="DY1005">
        <v>1834.4253100000001</v>
      </c>
      <c r="DZ1005">
        <v>12.470420000000001</v>
      </c>
      <c r="EA1005">
        <v>11.76357</v>
      </c>
      <c r="EB1005">
        <v>10.65226</v>
      </c>
      <c r="EC1005">
        <v>0.21023</v>
      </c>
      <c r="ED1005">
        <v>0.2172</v>
      </c>
      <c r="EE1005">
        <v>10.640930000000001</v>
      </c>
      <c r="EF1005">
        <v>27.069410000000001</v>
      </c>
      <c r="EG1005">
        <v>800.84068000000002</v>
      </c>
      <c r="EH1005">
        <v>9469.6306600000007</v>
      </c>
      <c r="EI1005">
        <v>28473.528460000001</v>
      </c>
      <c r="EJ1005">
        <v>0</v>
      </c>
      <c r="EK1005">
        <v>81.576814859999999</v>
      </c>
      <c r="EL1005">
        <v>7.1833020999999997E-2</v>
      </c>
      <c r="EM1005">
        <v>4.4552702999999999E-2</v>
      </c>
      <c r="EN1005">
        <v>1.8272541E-2</v>
      </c>
      <c r="EO1005">
        <v>0</v>
      </c>
      <c r="EP1005">
        <v>0</v>
      </c>
      <c r="EQ1005">
        <v>0</v>
      </c>
      <c r="ER1005">
        <v>0</v>
      </c>
      <c r="ES1005">
        <v>0</v>
      </c>
      <c r="ET1005">
        <v>0</v>
      </c>
      <c r="EU1005">
        <v>0</v>
      </c>
      <c r="EV1005">
        <v>0</v>
      </c>
      <c r="EW1005">
        <v>21.744109640000001</v>
      </c>
      <c r="EX1005">
        <v>2.0543994999999999E-2</v>
      </c>
      <c r="EY1005">
        <v>1.3224863999999999E-2</v>
      </c>
      <c r="EZ1005">
        <v>5.663993E-3</v>
      </c>
      <c r="FA1005">
        <v>0</v>
      </c>
      <c r="FB1005">
        <v>0</v>
      </c>
      <c r="FC1005">
        <v>0</v>
      </c>
      <c r="FD1005">
        <v>0</v>
      </c>
      <c r="FE1005">
        <v>0</v>
      </c>
      <c r="FF1005">
        <v>0</v>
      </c>
      <c r="FG1005">
        <v>0</v>
      </c>
      <c r="FH1005">
        <v>0.51656100000000005</v>
      </c>
      <c r="FI1005" t="s">
        <v>113</v>
      </c>
      <c r="FJ1005" t="s">
        <v>113</v>
      </c>
      <c r="FK1005" s="9">
        <v>1869.5217929999999</v>
      </c>
      <c r="FL1005" t="s">
        <v>113</v>
      </c>
      <c r="FM1005" t="s">
        <v>113</v>
      </c>
    </row>
    <row r="1006" spans="116:169">
      <c r="DL1006">
        <v>0</v>
      </c>
      <c r="DM1006">
        <v>0.49786000000000002</v>
      </c>
      <c r="DN1006">
        <v>3.2299999999999998E-3</v>
      </c>
      <c r="DO1006">
        <v>3.0200000000000001E-3</v>
      </c>
      <c r="DP1006">
        <v>2.64E-3</v>
      </c>
      <c r="DQ1006">
        <v>5.0000000000000002E-5</v>
      </c>
      <c r="DR1006">
        <v>6.0000000000000002E-5</v>
      </c>
      <c r="DS1006">
        <v>2.66E-3</v>
      </c>
      <c r="DT1006">
        <v>7.0400000000000003E-3</v>
      </c>
      <c r="DU1006">
        <v>6.3600000000000004E-2</v>
      </c>
      <c r="DV1006">
        <v>0.86753000000000002</v>
      </c>
      <c r="DW1006">
        <v>2.5513699999999999</v>
      </c>
      <c r="DX1006">
        <v>0</v>
      </c>
      <c r="DY1006">
        <v>1718.5936099999999</v>
      </c>
      <c r="DZ1006">
        <v>11.66081</v>
      </c>
      <c r="EA1006">
        <v>11.34137</v>
      </c>
      <c r="EB1006">
        <v>10.28697</v>
      </c>
      <c r="EC1006">
        <v>0.20430999999999999</v>
      </c>
      <c r="ED1006">
        <v>0.20652999999999999</v>
      </c>
      <c r="EE1006">
        <v>10.701639999999999</v>
      </c>
      <c r="EF1006">
        <v>25.461089999999999</v>
      </c>
      <c r="EG1006">
        <v>801.05787999999995</v>
      </c>
      <c r="EH1006">
        <v>9480.2715900000003</v>
      </c>
      <c r="EI1006">
        <v>28500.597880000001</v>
      </c>
      <c r="EJ1006">
        <v>0</v>
      </c>
      <c r="EK1006">
        <v>80.927272590000001</v>
      </c>
      <c r="EL1006">
        <v>7.3309153000000002E-2</v>
      </c>
      <c r="EM1006">
        <v>4.5486574000000002E-2</v>
      </c>
      <c r="EN1006">
        <v>1.9397991E-2</v>
      </c>
      <c r="EO1006">
        <v>0</v>
      </c>
      <c r="EP1006">
        <v>0</v>
      </c>
      <c r="EQ1006">
        <v>0</v>
      </c>
      <c r="ER1006">
        <v>0</v>
      </c>
      <c r="ES1006">
        <v>0</v>
      </c>
      <c r="ET1006">
        <v>0</v>
      </c>
      <c r="EU1006">
        <v>0</v>
      </c>
      <c r="EV1006">
        <v>0</v>
      </c>
      <c r="EW1006">
        <v>20.424416740000002</v>
      </c>
      <c r="EX1006">
        <v>1.9911631999999999E-2</v>
      </c>
      <c r="EY1006">
        <v>1.2843757000000001E-2</v>
      </c>
      <c r="EZ1006">
        <v>5.7285749999999996E-3</v>
      </c>
      <c r="FA1006">
        <v>0</v>
      </c>
      <c r="FB1006">
        <v>0</v>
      </c>
      <c r="FC1006">
        <v>0</v>
      </c>
      <c r="FD1006">
        <v>0</v>
      </c>
      <c r="FE1006">
        <v>0</v>
      </c>
      <c r="FF1006">
        <v>0</v>
      </c>
      <c r="FG1006">
        <v>0</v>
      </c>
      <c r="FH1006">
        <v>0.506803</v>
      </c>
      <c r="FI1006" t="s">
        <v>113</v>
      </c>
      <c r="FJ1006" t="s">
        <v>113</v>
      </c>
      <c r="FK1006" s="9">
        <v>1752.0870749999999</v>
      </c>
      <c r="FL1006" t="s">
        <v>113</v>
      </c>
      <c r="FM1006" t="s">
        <v>113</v>
      </c>
    </row>
    <row r="1007" spans="116:169">
      <c r="DL1007">
        <v>0</v>
      </c>
      <c r="DM1007">
        <v>0.48798999999999998</v>
      </c>
      <c r="DN1007">
        <v>3.5200000000000001E-3</v>
      </c>
      <c r="DO1007">
        <v>2.96E-3</v>
      </c>
      <c r="DP1007">
        <v>2.65E-3</v>
      </c>
      <c r="DQ1007">
        <v>5.0000000000000002E-5</v>
      </c>
      <c r="DR1007">
        <v>6.0000000000000002E-5</v>
      </c>
      <c r="DS1007">
        <v>2.6800000000000001E-3</v>
      </c>
      <c r="DT1007">
        <v>6.8999999999999999E-3</v>
      </c>
      <c r="DU1007">
        <v>6.3659999999999994E-2</v>
      </c>
      <c r="DV1007">
        <v>0.87019000000000002</v>
      </c>
      <c r="DW1007">
        <v>2.5584099999999999</v>
      </c>
      <c r="DX1007">
        <v>0</v>
      </c>
      <c r="DY1007">
        <v>1604.48298</v>
      </c>
      <c r="DZ1007">
        <v>12.13256</v>
      </c>
      <c r="EA1007">
        <v>10.632680000000001</v>
      </c>
      <c r="EB1007">
        <v>9.9005899999999993</v>
      </c>
      <c r="EC1007">
        <v>0.19409999999999999</v>
      </c>
      <c r="ED1007">
        <v>0.19431000000000001</v>
      </c>
      <c r="EE1007">
        <v>10.37072</v>
      </c>
      <c r="EF1007">
        <v>23.816880000000001</v>
      </c>
      <c r="EG1007">
        <v>801.26441</v>
      </c>
      <c r="EH1007">
        <v>9490.9732299999996</v>
      </c>
      <c r="EI1007">
        <v>28526.058959999998</v>
      </c>
      <c r="EJ1007">
        <v>0</v>
      </c>
      <c r="EK1007">
        <v>80.222967429999997</v>
      </c>
      <c r="EL1007">
        <v>7.3353862000000006E-2</v>
      </c>
      <c r="EM1007">
        <v>4.622805E-2</v>
      </c>
      <c r="EN1007">
        <v>1.9705699E-2</v>
      </c>
      <c r="EO1007">
        <v>0</v>
      </c>
      <c r="EP1007">
        <v>0</v>
      </c>
      <c r="EQ1007">
        <v>0</v>
      </c>
      <c r="ER1007">
        <v>0</v>
      </c>
      <c r="ES1007">
        <v>0</v>
      </c>
      <c r="ET1007">
        <v>0</v>
      </c>
      <c r="EU1007">
        <v>0</v>
      </c>
      <c r="EV1007">
        <v>0</v>
      </c>
      <c r="EW1007">
        <v>19.122758730000001</v>
      </c>
      <c r="EX1007">
        <v>1.8886917E-2</v>
      </c>
      <c r="EY1007">
        <v>1.2390022000000001E-2</v>
      </c>
      <c r="EZ1007">
        <v>5.533891E-3</v>
      </c>
      <c r="FA1007">
        <v>0</v>
      </c>
      <c r="FB1007">
        <v>0</v>
      </c>
      <c r="FC1007">
        <v>0</v>
      </c>
      <c r="FD1007">
        <v>0</v>
      </c>
      <c r="FE1007">
        <v>0</v>
      </c>
      <c r="FF1007">
        <v>0</v>
      </c>
      <c r="FG1007">
        <v>0</v>
      </c>
      <c r="FH1007">
        <v>0.49716700000000003</v>
      </c>
      <c r="FI1007" t="s">
        <v>113</v>
      </c>
      <c r="FJ1007" t="s">
        <v>113</v>
      </c>
      <c r="FK1007" s="9">
        <v>1637.342913</v>
      </c>
      <c r="FL1007" t="s">
        <v>113</v>
      </c>
      <c r="FM1007" t="s">
        <v>113</v>
      </c>
    </row>
    <row r="1008" spans="116:169">
      <c r="DL1008">
        <v>0</v>
      </c>
      <c r="DM1008">
        <v>0.47815999999999997</v>
      </c>
      <c r="DN1008">
        <v>3.6800000000000001E-3</v>
      </c>
      <c r="DO1008">
        <v>3.16E-3</v>
      </c>
      <c r="DP1008">
        <v>2.6099999999999999E-3</v>
      </c>
      <c r="DQ1008">
        <v>5.0000000000000002E-5</v>
      </c>
      <c r="DR1008">
        <v>5.0000000000000002E-5</v>
      </c>
      <c r="DS1008">
        <v>2.7000000000000001E-3</v>
      </c>
      <c r="DT1008">
        <v>6.7600000000000004E-3</v>
      </c>
      <c r="DU1008">
        <v>6.3710000000000003E-2</v>
      </c>
      <c r="DV1008">
        <v>0.87287000000000003</v>
      </c>
      <c r="DW1008">
        <v>2.5653100000000002</v>
      </c>
      <c r="DX1008">
        <v>0</v>
      </c>
      <c r="DY1008">
        <v>1492.86356</v>
      </c>
      <c r="DZ1008">
        <v>12.087199999999999</v>
      </c>
      <c r="EA1008">
        <v>10.823040000000001</v>
      </c>
      <c r="EB1008">
        <v>9.3223299999999991</v>
      </c>
      <c r="EC1008">
        <v>0.18992999999999999</v>
      </c>
      <c r="ED1008">
        <v>0.18410000000000001</v>
      </c>
      <c r="EE1008">
        <v>9.9880600000000008</v>
      </c>
      <c r="EF1008">
        <v>22.233899999999998</v>
      </c>
      <c r="EG1008">
        <v>801.45871</v>
      </c>
      <c r="EH1008">
        <v>9501.3439500000004</v>
      </c>
      <c r="EI1008">
        <v>28549.875840000001</v>
      </c>
      <c r="EJ1008">
        <v>0</v>
      </c>
      <c r="EK1008">
        <v>79.507373439999995</v>
      </c>
      <c r="EL1008">
        <v>7.7451802E-2</v>
      </c>
      <c r="EM1008">
        <v>4.5979629000000001E-2</v>
      </c>
      <c r="EN1008">
        <v>1.9991885000000001E-2</v>
      </c>
      <c r="EO1008">
        <v>0</v>
      </c>
      <c r="EP1008">
        <v>0</v>
      </c>
      <c r="EQ1008">
        <v>0</v>
      </c>
      <c r="ER1008">
        <v>0</v>
      </c>
      <c r="ES1008">
        <v>0</v>
      </c>
      <c r="ET1008">
        <v>0</v>
      </c>
      <c r="EU1008">
        <v>0</v>
      </c>
      <c r="EV1008">
        <v>0</v>
      </c>
      <c r="EW1008">
        <v>17.850846260000001</v>
      </c>
      <c r="EX1008">
        <v>1.8832055E-2</v>
      </c>
      <c r="EY1008">
        <v>1.1672337E-2</v>
      </c>
      <c r="EZ1008">
        <v>5.3277979999999999E-3</v>
      </c>
      <c r="FA1008">
        <v>0</v>
      </c>
      <c r="FB1008">
        <v>0</v>
      </c>
      <c r="FC1008">
        <v>0</v>
      </c>
      <c r="FD1008">
        <v>0</v>
      </c>
      <c r="FE1008">
        <v>0</v>
      </c>
      <c r="FF1008">
        <v>0</v>
      </c>
      <c r="FG1008">
        <v>0</v>
      </c>
      <c r="FH1008">
        <v>0.48765700000000001</v>
      </c>
      <c r="FI1008" t="s">
        <v>113</v>
      </c>
      <c r="FJ1008" t="s">
        <v>113</v>
      </c>
      <c r="FK1008" s="9">
        <v>1525.286067</v>
      </c>
      <c r="FL1008" t="s">
        <v>113</v>
      </c>
      <c r="FM1008" t="s">
        <v>113</v>
      </c>
    </row>
    <row r="1009" spans="116:169">
      <c r="DL1009">
        <v>0</v>
      </c>
      <c r="DM1009">
        <v>0.46916999999999998</v>
      </c>
      <c r="DN1009">
        <v>3.0799999999999998E-3</v>
      </c>
      <c r="DO1009">
        <v>3.2799999999999999E-3</v>
      </c>
      <c r="DP1009">
        <v>2.7599999999999999E-3</v>
      </c>
      <c r="DQ1009">
        <v>6.0000000000000002E-5</v>
      </c>
      <c r="DR1009">
        <v>5.0000000000000002E-5</v>
      </c>
      <c r="DS1009">
        <v>2.64E-3</v>
      </c>
      <c r="DT1009">
        <v>6.6299999999999996E-3</v>
      </c>
      <c r="DU1009">
        <v>6.3769999999999993E-2</v>
      </c>
      <c r="DV1009">
        <v>0.87556999999999996</v>
      </c>
      <c r="DW1009">
        <v>2.5720700000000001</v>
      </c>
      <c r="DX1009">
        <v>0</v>
      </c>
      <c r="DY1009">
        <v>1386.0765699999999</v>
      </c>
      <c r="DZ1009">
        <v>9.5987500000000008</v>
      </c>
      <c r="EA1009">
        <v>10.71191</v>
      </c>
      <c r="EB1009">
        <v>9.4267500000000002</v>
      </c>
      <c r="EC1009">
        <v>0.18628</v>
      </c>
      <c r="ED1009">
        <v>0.17388999999999999</v>
      </c>
      <c r="EE1009">
        <v>9.3608499999999992</v>
      </c>
      <c r="EF1009">
        <v>20.693010000000001</v>
      </c>
      <c r="EG1009">
        <v>801.64281000000005</v>
      </c>
      <c r="EH1009">
        <v>9511.3320000000003</v>
      </c>
      <c r="EI1009">
        <v>28572.10974</v>
      </c>
      <c r="EJ1009">
        <v>0</v>
      </c>
      <c r="EK1009">
        <v>78.907568620000006</v>
      </c>
      <c r="EL1009">
        <v>8.1698898000000006E-2</v>
      </c>
      <c r="EM1009">
        <v>4.8888609E-2</v>
      </c>
      <c r="EN1009">
        <v>1.9895692E-2</v>
      </c>
      <c r="EO1009">
        <v>0</v>
      </c>
      <c r="EP1009">
        <v>0</v>
      </c>
      <c r="EQ1009">
        <v>0</v>
      </c>
      <c r="ER1009">
        <v>0</v>
      </c>
      <c r="ES1009">
        <v>0</v>
      </c>
      <c r="ET1009">
        <v>0</v>
      </c>
      <c r="EU1009">
        <v>0</v>
      </c>
      <c r="EV1009">
        <v>0</v>
      </c>
      <c r="EW1009">
        <v>16.63547041</v>
      </c>
      <c r="EX1009">
        <v>1.8722816E-2</v>
      </c>
      <c r="EY1009">
        <v>1.1721051999999999E-2</v>
      </c>
      <c r="EZ1009">
        <v>5.0202689999999999E-3</v>
      </c>
      <c r="FA1009">
        <v>0</v>
      </c>
      <c r="FB1009">
        <v>0</v>
      </c>
      <c r="FC1009">
        <v>0</v>
      </c>
      <c r="FD1009">
        <v>0</v>
      </c>
      <c r="FE1009">
        <v>0</v>
      </c>
      <c r="FF1009">
        <v>0</v>
      </c>
      <c r="FG1009">
        <v>0</v>
      </c>
      <c r="FH1009">
        <v>0.47833900000000001</v>
      </c>
      <c r="FI1009" t="s">
        <v>113</v>
      </c>
      <c r="FJ1009" t="s">
        <v>113</v>
      </c>
      <c r="FK1009" s="9">
        <v>1416.000262</v>
      </c>
      <c r="FL1009" t="s">
        <v>113</v>
      </c>
      <c r="FM1009" t="s">
        <v>113</v>
      </c>
    </row>
    <row r="1010" spans="116:169">
      <c r="DL1010">
        <v>0</v>
      </c>
      <c r="DM1010">
        <v>0.45973000000000003</v>
      </c>
      <c r="DN1010">
        <v>3.5100000000000001E-3</v>
      </c>
      <c r="DO1010">
        <v>2.8500000000000001E-3</v>
      </c>
      <c r="DP1010">
        <v>2.8500000000000001E-3</v>
      </c>
      <c r="DQ1010">
        <v>5.0000000000000002E-5</v>
      </c>
      <c r="DR1010">
        <v>5.0000000000000002E-5</v>
      </c>
      <c r="DS1010">
        <v>2.8E-3</v>
      </c>
      <c r="DT1010">
        <v>6.4900000000000001E-3</v>
      </c>
      <c r="DU1010">
        <v>6.3820000000000002E-2</v>
      </c>
      <c r="DV1010">
        <v>0.87819999999999998</v>
      </c>
      <c r="DW1010">
        <v>2.5786899999999999</v>
      </c>
      <c r="DX1010">
        <v>0</v>
      </c>
      <c r="DY1010">
        <v>1280.2038399999999</v>
      </c>
      <c r="DZ1010">
        <v>10.368639999999999</v>
      </c>
      <c r="EA1010">
        <v>8.8324300000000004</v>
      </c>
      <c r="EB1010">
        <v>9.2629199999999994</v>
      </c>
      <c r="EC1010">
        <v>0.16991999999999999</v>
      </c>
      <c r="ED1010">
        <v>0.16089000000000001</v>
      </c>
      <c r="EE1010">
        <v>9.4844299999999997</v>
      </c>
      <c r="EF1010">
        <v>19.180129999999998</v>
      </c>
      <c r="EG1010">
        <v>801.81669999999997</v>
      </c>
      <c r="EH1010">
        <v>9520.6928499999995</v>
      </c>
      <c r="EI1010">
        <v>28592.802749999999</v>
      </c>
      <c r="EJ1010">
        <v>0</v>
      </c>
      <c r="EK1010">
        <v>78.188120670000004</v>
      </c>
      <c r="EL1010">
        <v>7.6132114000000001E-2</v>
      </c>
      <c r="EM1010">
        <v>5.1504491999999999E-2</v>
      </c>
      <c r="EN1010">
        <v>2.1300017000000001E-2</v>
      </c>
      <c r="EO1010">
        <v>0</v>
      </c>
      <c r="EP1010">
        <v>0</v>
      </c>
      <c r="EQ1010">
        <v>0</v>
      </c>
      <c r="ER1010">
        <v>0</v>
      </c>
      <c r="ES1010">
        <v>0</v>
      </c>
      <c r="ET1010">
        <v>0</v>
      </c>
      <c r="EU1010">
        <v>0</v>
      </c>
      <c r="EV1010">
        <v>0</v>
      </c>
      <c r="EW1010">
        <v>15.424659180000001</v>
      </c>
      <c r="EX1010">
        <v>1.6445595E-2</v>
      </c>
      <c r="EY1010">
        <v>1.1634474000000001E-2</v>
      </c>
      <c r="EZ1010">
        <v>5.0762070000000001E-3</v>
      </c>
      <c r="FA1010">
        <v>0</v>
      </c>
      <c r="FB1010">
        <v>0</v>
      </c>
      <c r="FC1010">
        <v>0</v>
      </c>
      <c r="FD1010">
        <v>0</v>
      </c>
      <c r="FE1010">
        <v>0</v>
      </c>
      <c r="FF1010">
        <v>0</v>
      </c>
      <c r="FG1010">
        <v>0</v>
      </c>
      <c r="FH1010">
        <v>0.468995</v>
      </c>
      <c r="FI1010" t="s">
        <v>113</v>
      </c>
      <c r="FJ1010" t="s">
        <v>113</v>
      </c>
      <c r="FK1010" s="9">
        <v>1308.837749</v>
      </c>
      <c r="FL1010" t="s">
        <v>113</v>
      </c>
      <c r="FM1010" t="s">
        <v>113</v>
      </c>
    </row>
    <row r="1011" spans="116:169">
      <c r="DL1011">
        <v>0</v>
      </c>
      <c r="DM1011">
        <v>0.45145999999999997</v>
      </c>
      <c r="DN1011">
        <v>2.5699999999999998E-3</v>
      </c>
      <c r="DO1011">
        <v>3.13E-3</v>
      </c>
      <c r="DP1011">
        <v>2.5300000000000001E-3</v>
      </c>
      <c r="DQ1011">
        <v>5.0000000000000002E-5</v>
      </c>
      <c r="DR1011">
        <v>5.0000000000000002E-5</v>
      </c>
      <c r="DS1011">
        <v>2.8300000000000001E-3</v>
      </c>
      <c r="DT1011">
        <v>6.3800000000000003E-3</v>
      </c>
      <c r="DU1011">
        <v>6.3880000000000006E-2</v>
      </c>
      <c r="DV1011">
        <v>0.88100999999999996</v>
      </c>
      <c r="DW1011">
        <v>2.5851799999999998</v>
      </c>
      <c r="DX1011">
        <v>0</v>
      </c>
      <c r="DY1011">
        <v>1179.7088100000001</v>
      </c>
      <c r="DZ1011">
        <v>7.1623700000000001</v>
      </c>
      <c r="EA1011">
        <v>9.1607599999999998</v>
      </c>
      <c r="EB1011">
        <v>7.7872599999999998</v>
      </c>
      <c r="EC1011">
        <v>0.16308</v>
      </c>
      <c r="ED1011">
        <v>0.1515</v>
      </c>
      <c r="EE1011">
        <v>9.1280900000000003</v>
      </c>
      <c r="EF1011">
        <v>17.772110000000001</v>
      </c>
      <c r="EG1011">
        <v>801.97758999999996</v>
      </c>
      <c r="EH1011">
        <v>9530.1772899999996</v>
      </c>
      <c r="EI1011">
        <v>28611.98288</v>
      </c>
      <c r="EJ1011">
        <v>0</v>
      </c>
      <c r="EK1011">
        <v>77.654915779999996</v>
      </c>
      <c r="EL1011">
        <v>7.9924917999999998E-2</v>
      </c>
      <c r="EM1011">
        <v>4.6694061000000002E-2</v>
      </c>
      <c r="EN1011">
        <v>2.2219573999999999E-2</v>
      </c>
      <c r="EO1011">
        <v>0</v>
      </c>
      <c r="EP1011">
        <v>0</v>
      </c>
      <c r="EQ1011">
        <v>0</v>
      </c>
      <c r="ER1011">
        <v>0</v>
      </c>
      <c r="ES1011">
        <v>0</v>
      </c>
      <c r="ET1011">
        <v>0</v>
      </c>
      <c r="EU1011">
        <v>0</v>
      </c>
      <c r="EV1011">
        <v>0</v>
      </c>
      <c r="EW1011">
        <v>14.27935521</v>
      </c>
      <c r="EX1011">
        <v>1.6140231000000001E-2</v>
      </c>
      <c r="EY1011">
        <v>9.915887E-3</v>
      </c>
      <c r="EZ1011">
        <v>4.987539E-3</v>
      </c>
      <c r="FA1011">
        <v>0</v>
      </c>
      <c r="FB1011">
        <v>0</v>
      </c>
      <c r="FC1011">
        <v>0</v>
      </c>
      <c r="FD1011">
        <v>0</v>
      </c>
      <c r="FE1011">
        <v>0</v>
      </c>
      <c r="FF1011">
        <v>0</v>
      </c>
      <c r="FG1011">
        <v>0</v>
      </c>
      <c r="FH1011">
        <v>0.45973700000000001</v>
      </c>
      <c r="FI1011" t="s">
        <v>113</v>
      </c>
      <c r="FJ1011" t="s">
        <v>113</v>
      </c>
      <c r="FK1011" s="9">
        <v>1203.982287</v>
      </c>
      <c r="FL1011" t="s">
        <v>113</v>
      </c>
      <c r="FM1011" t="s">
        <v>113</v>
      </c>
    </row>
    <row r="1012" spans="116:169">
      <c r="DL1012">
        <v>0</v>
      </c>
      <c r="DM1012">
        <v>0.44309999999999999</v>
      </c>
      <c r="DN1012">
        <v>2.5699999999999998E-3</v>
      </c>
      <c r="DO1012">
        <v>2.4599999999999999E-3</v>
      </c>
      <c r="DP1012">
        <v>2.7000000000000001E-3</v>
      </c>
      <c r="DQ1012">
        <v>5.0000000000000002E-5</v>
      </c>
      <c r="DR1012">
        <v>5.0000000000000002E-5</v>
      </c>
      <c r="DS1012">
        <v>2.5400000000000002E-3</v>
      </c>
      <c r="DT1012">
        <v>6.2599999999999999E-3</v>
      </c>
      <c r="DU1012">
        <v>6.3930000000000001E-2</v>
      </c>
      <c r="DV1012">
        <v>0.88383</v>
      </c>
      <c r="DW1012">
        <v>2.5915599999999999</v>
      </c>
      <c r="DX1012">
        <v>0</v>
      </c>
      <c r="DY1012">
        <v>1080.9785999999999</v>
      </c>
      <c r="DZ1012">
        <v>6.7174300000000002</v>
      </c>
      <c r="EA1012">
        <v>6.7922399999999996</v>
      </c>
      <c r="EB1012">
        <v>7.8794300000000002</v>
      </c>
      <c r="EC1012">
        <v>0.13797999999999999</v>
      </c>
      <c r="ED1012">
        <v>0.13497000000000001</v>
      </c>
      <c r="EE1012">
        <v>7.7691299999999996</v>
      </c>
      <c r="EF1012">
        <v>16.372170000000001</v>
      </c>
      <c r="EG1012">
        <v>802.12909000000002</v>
      </c>
      <c r="EH1012">
        <v>9539.3053799999998</v>
      </c>
      <c r="EI1012">
        <v>28629.755000000001</v>
      </c>
      <c r="EJ1012">
        <v>0</v>
      </c>
      <c r="EK1012">
        <v>77.061229389999994</v>
      </c>
      <c r="EL1012">
        <v>6.9249053000000005E-2</v>
      </c>
      <c r="EM1012">
        <v>4.9913645999999999E-2</v>
      </c>
      <c r="EN1012">
        <v>1.9937802000000001E-2</v>
      </c>
      <c r="EO1012">
        <v>0</v>
      </c>
      <c r="EP1012">
        <v>0</v>
      </c>
      <c r="EQ1012">
        <v>0</v>
      </c>
      <c r="ER1012">
        <v>0</v>
      </c>
      <c r="ES1012">
        <v>0</v>
      </c>
      <c r="ET1012">
        <v>0</v>
      </c>
      <c r="EU1012">
        <v>0</v>
      </c>
      <c r="EV1012">
        <v>0</v>
      </c>
      <c r="EW1012">
        <v>13.14936443</v>
      </c>
      <c r="EX1012">
        <v>1.3109421E-2</v>
      </c>
      <c r="EY1012">
        <v>9.91241E-3</v>
      </c>
      <c r="EZ1012">
        <v>4.2022439999999999E-3</v>
      </c>
      <c r="FA1012">
        <v>0</v>
      </c>
      <c r="FB1012">
        <v>0</v>
      </c>
      <c r="FC1012">
        <v>0</v>
      </c>
      <c r="FD1012">
        <v>0</v>
      </c>
      <c r="FE1012">
        <v>0</v>
      </c>
      <c r="FF1012">
        <v>0</v>
      </c>
      <c r="FG1012">
        <v>0</v>
      </c>
      <c r="FH1012">
        <v>0.45088200000000001</v>
      </c>
      <c r="FI1012" t="s">
        <v>113</v>
      </c>
      <c r="FJ1012" t="s">
        <v>113</v>
      </c>
      <c r="FK1012" s="9">
        <v>1102.505686</v>
      </c>
      <c r="FL1012" t="s">
        <v>113</v>
      </c>
      <c r="FM1012" t="s">
        <v>113</v>
      </c>
    </row>
    <row r="1013" spans="116:169">
      <c r="DL1013">
        <v>0</v>
      </c>
      <c r="DM1013">
        <v>0.43458000000000002</v>
      </c>
      <c r="DN1013">
        <v>2.7699999999999999E-3</v>
      </c>
      <c r="DO1013">
        <v>2.4099999999999998E-3</v>
      </c>
      <c r="DP1013">
        <v>2.1900000000000001E-3</v>
      </c>
      <c r="DQ1013">
        <v>5.0000000000000002E-5</v>
      </c>
      <c r="DR1013">
        <v>5.0000000000000002E-5</v>
      </c>
      <c r="DS1013">
        <v>2.6800000000000001E-3</v>
      </c>
      <c r="DT1013">
        <v>6.1500000000000001E-3</v>
      </c>
      <c r="DU1013">
        <v>6.3979999999999995E-2</v>
      </c>
      <c r="DV1013">
        <v>0.88636999999999999</v>
      </c>
      <c r="DW1013">
        <v>2.5978300000000001</v>
      </c>
      <c r="DX1013">
        <v>0</v>
      </c>
      <c r="DY1013">
        <v>983.94861000000003</v>
      </c>
      <c r="DZ1013">
        <v>6.7526599999999997</v>
      </c>
      <c r="EA1013">
        <v>6.2190099999999999</v>
      </c>
      <c r="EB1013">
        <v>6.0014599999999998</v>
      </c>
      <c r="EC1013">
        <v>0.12292</v>
      </c>
      <c r="ED1013">
        <v>0.12395</v>
      </c>
      <c r="EE1013">
        <v>7.7649699999999999</v>
      </c>
      <c r="EF1013">
        <v>15.021520000000001</v>
      </c>
      <c r="EG1013">
        <v>802.26405999999997</v>
      </c>
      <c r="EH1013">
        <v>9547.0745100000004</v>
      </c>
      <c r="EI1013">
        <v>28646.12716</v>
      </c>
      <c r="EJ1013">
        <v>0</v>
      </c>
      <c r="EK1013">
        <v>76.421662019999999</v>
      </c>
      <c r="EL1013">
        <v>6.5357339E-2</v>
      </c>
      <c r="EM1013">
        <v>4.2027172000000002E-2</v>
      </c>
      <c r="EN1013">
        <v>2.1545445E-2</v>
      </c>
      <c r="EO1013">
        <v>0</v>
      </c>
      <c r="EP1013">
        <v>0</v>
      </c>
      <c r="EQ1013">
        <v>0</v>
      </c>
      <c r="ER1013">
        <v>0</v>
      </c>
      <c r="ES1013">
        <v>0</v>
      </c>
      <c r="ET1013">
        <v>0</v>
      </c>
      <c r="EU1013">
        <v>0</v>
      </c>
      <c r="EV1013">
        <v>0</v>
      </c>
      <c r="EW1013">
        <v>12.039103369999999</v>
      </c>
      <c r="EX1013">
        <v>1.1490106999999999E-2</v>
      </c>
      <c r="EY1013">
        <v>7.7954610000000001E-3</v>
      </c>
      <c r="EZ1013">
        <v>4.2492470000000003E-3</v>
      </c>
      <c r="FA1013">
        <v>0</v>
      </c>
      <c r="FB1013">
        <v>0</v>
      </c>
      <c r="FC1013">
        <v>0</v>
      </c>
      <c r="FD1013">
        <v>0</v>
      </c>
      <c r="FE1013">
        <v>0</v>
      </c>
      <c r="FF1013">
        <v>0</v>
      </c>
      <c r="FG1013">
        <v>0</v>
      </c>
      <c r="FH1013">
        <v>0.44199500000000003</v>
      </c>
      <c r="FI1013" t="s">
        <v>113</v>
      </c>
      <c r="FJ1013" t="s">
        <v>113</v>
      </c>
      <c r="FK1013" s="9">
        <v>1003.044662</v>
      </c>
      <c r="FL1013" t="s">
        <v>113</v>
      </c>
      <c r="FM1013" t="s">
        <v>113</v>
      </c>
    </row>
    <row r="1014" spans="116:169">
      <c r="DL1014">
        <v>0</v>
      </c>
      <c r="DM1014">
        <v>0.42665999999999998</v>
      </c>
      <c r="DN1014">
        <v>2.3600000000000001E-3</v>
      </c>
      <c r="DO1014">
        <v>2.5300000000000001E-3</v>
      </c>
      <c r="DP1014">
        <v>2.1199999999999999E-3</v>
      </c>
      <c r="DQ1014">
        <v>4.0000000000000003E-5</v>
      </c>
      <c r="DR1014">
        <v>5.0000000000000002E-5</v>
      </c>
      <c r="DS1014">
        <v>2.2000000000000001E-3</v>
      </c>
      <c r="DT1014">
        <v>6.0299999999999998E-3</v>
      </c>
      <c r="DU1014">
        <v>6.4030000000000004E-2</v>
      </c>
      <c r="DV1014">
        <v>0.88905999999999996</v>
      </c>
      <c r="DW1014">
        <v>2.60398</v>
      </c>
      <c r="DX1014">
        <v>0</v>
      </c>
      <c r="DY1014">
        <v>890.29890999999998</v>
      </c>
      <c r="DZ1014">
        <v>5.3336100000000002</v>
      </c>
      <c r="EA1014">
        <v>6.1099500000000004</v>
      </c>
      <c r="EB1014">
        <v>5.4547499999999998</v>
      </c>
      <c r="EC1014">
        <v>0.11078</v>
      </c>
      <c r="ED1014">
        <v>0.11149000000000001</v>
      </c>
      <c r="EE1014">
        <v>5.9626999999999999</v>
      </c>
      <c r="EF1014">
        <v>13.658379999999999</v>
      </c>
      <c r="EG1014">
        <v>802.38801000000001</v>
      </c>
      <c r="EH1014">
        <v>9554.8394800000005</v>
      </c>
      <c r="EI1014">
        <v>28661.148679999998</v>
      </c>
      <c r="EJ1014">
        <v>0</v>
      </c>
      <c r="EK1014">
        <v>75.879626819999999</v>
      </c>
      <c r="EL1014">
        <v>6.6632347999999994E-2</v>
      </c>
      <c r="EM1014">
        <v>4.0148979000000001E-2</v>
      </c>
      <c r="EN1014">
        <v>1.7670706000000001E-2</v>
      </c>
      <c r="EO1014">
        <v>0</v>
      </c>
      <c r="EP1014">
        <v>0</v>
      </c>
      <c r="EQ1014">
        <v>0</v>
      </c>
      <c r="ER1014">
        <v>0</v>
      </c>
      <c r="ES1014">
        <v>0</v>
      </c>
      <c r="ET1014">
        <v>0</v>
      </c>
      <c r="EU1014">
        <v>0</v>
      </c>
      <c r="EV1014">
        <v>0</v>
      </c>
      <c r="EW1014">
        <v>10.97106161</v>
      </c>
      <c r="EX1014">
        <v>1.0806769000000001E-2</v>
      </c>
      <c r="EY1014">
        <v>6.9076470000000003E-3</v>
      </c>
      <c r="EZ1014">
        <v>3.2483870000000001E-3</v>
      </c>
      <c r="FA1014">
        <v>0</v>
      </c>
      <c r="FB1014">
        <v>0</v>
      </c>
      <c r="FC1014">
        <v>0</v>
      </c>
      <c r="FD1014">
        <v>0</v>
      </c>
      <c r="FE1014">
        <v>0</v>
      </c>
      <c r="FF1014">
        <v>0</v>
      </c>
      <c r="FG1014">
        <v>0</v>
      </c>
      <c r="FH1014">
        <v>0.43372100000000002</v>
      </c>
      <c r="FI1014" t="s">
        <v>113</v>
      </c>
      <c r="FJ1014" t="s">
        <v>113</v>
      </c>
      <c r="FK1014">
        <v>907.30800499999998</v>
      </c>
      <c r="FL1014" t="s">
        <v>113</v>
      </c>
      <c r="FM1014" t="s">
        <v>113</v>
      </c>
    </row>
    <row r="1015" spans="116:169">
      <c r="DL1015">
        <v>0</v>
      </c>
      <c r="DM1015">
        <v>0.41853000000000001</v>
      </c>
      <c r="DN1015">
        <v>2.5899999999999999E-3</v>
      </c>
      <c r="DO1015">
        <v>2.2399999999999998E-3</v>
      </c>
      <c r="DP1015">
        <v>2.2100000000000002E-3</v>
      </c>
      <c r="DQ1015">
        <v>4.0000000000000003E-5</v>
      </c>
      <c r="DR1015">
        <v>5.0000000000000002E-5</v>
      </c>
      <c r="DS1015">
        <v>2.15E-3</v>
      </c>
      <c r="DT1015">
        <v>5.9100000000000003E-3</v>
      </c>
      <c r="DU1015">
        <v>6.4079999999999998E-2</v>
      </c>
      <c r="DV1015">
        <v>0.89124999999999999</v>
      </c>
      <c r="DW1015">
        <v>2.6100099999999999</v>
      </c>
      <c r="DX1015">
        <v>0</v>
      </c>
      <c r="DY1015">
        <v>798.21649000000002</v>
      </c>
      <c r="DZ1015">
        <v>5.4077500000000001</v>
      </c>
      <c r="EA1015">
        <v>5.00312</v>
      </c>
      <c r="EB1015">
        <v>5.29331</v>
      </c>
      <c r="EC1015">
        <v>9.8100000000000007E-2</v>
      </c>
      <c r="ED1015">
        <v>0.10004</v>
      </c>
      <c r="EE1015">
        <v>5.4605600000000001</v>
      </c>
      <c r="EF1015">
        <v>12.338240000000001</v>
      </c>
      <c r="EG1015">
        <v>802.49950999999999</v>
      </c>
      <c r="EH1015">
        <v>9560.8021800000006</v>
      </c>
      <c r="EI1015">
        <v>28674.807059999999</v>
      </c>
      <c r="EJ1015">
        <v>0</v>
      </c>
      <c r="EK1015">
        <v>75.268857729999993</v>
      </c>
      <c r="EL1015">
        <v>6.2115926000000002E-2</v>
      </c>
      <c r="EM1015">
        <v>4.2089108E-2</v>
      </c>
      <c r="EN1015">
        <v>1.7337123999999999E-2</v>
      </c>
      <c r="EO1015">
        <v>0</v>
      </c>
      <c r="EP1015">
        <v>0</v>
      </c>
      <c r="EQ1015">
        <v>0</v>
      </c>
      <c r="ER1015">
        <v>0</v>
      </c>
      <c r="ES1015">
        <v>0</v>
      </c>
      <c r="ET1015">
        <v>0</v>
      </c>
      <c r="EU1015">
        <v>0</v>
      </c>
      <c r="EV1015">
        <v>0</v>
      </c>
      <c r="EW1015">
        <v>9.9188930559999999</v>
      </c>
      <c r="EX1015">
        <v>9.2900889999999996E-3</v>
      </c>
      <c r="EY1015">
        <v>6.6856370000000004E-3</v>
      </c>
      <c r="EZ1015">
        <v>2.9574559999999998E-3</v>
      </c>
      <c r="FA1015">
        <v>0</v>
      </c>
      <c r="FB1015">
        <v>0</v>
      </c>
      <c r="FC1015">
        <v>0</v>
      </c>
      <c r="FD1015">
        <v>0</v>
      </c>
      <c r="FE1015">
        <v>0</v>
      </c>
      <c r="FF1015">
        <v>0</v>
      </c>
      <c r="FG1015">
        <v>0</v>
      </c>
      <c r="FH1015">
        <v>0.42561300000000002</v>
      </c>
      <c r="FI1015" t="s">
        <v>113</v>
      </c>
      <c r="FJ1015" t="s">
        <v>113</v>
      </c>
      <c r="FK1015">
        <v>814.01876200000004</v>
      </c>
      <c r="FL1015" t="s">
        <v>113</v>
      </c>
      <c r="FM1015" t="s">
        <v>113</v>
      </c>
    </row>
    <row r="1016" spans="116:169">
      <c r="DL1016">
        <v>0</v>
      </c>
      <c r="DM1016">
        <v>0.41054000000000002</v>
      </c>
      <c r="DN1016">
        <v>2.5999999999999999E-3</v>
      </c>
      <c r="DO1016">
        <v>2.3800000000000002E-3</v>
      </c>
      <c r="DP1016">
        <v>1.99E-3</v>
      </c>
      <c r="DQ1016">
        <v>4.0000000000000003E-5</v>
      </c>
      <c r="DR1016">
        <v>5.0000000000000002E-5</v>
      </c>
      <c r="DS1016">
        <v>2.2200000000000002E-3</v>
      </c>
      <c r="DT1016">
        <v>5.7999999999999996E-3</v>
      </c>
      <c r="DU1016">
        <v>6.4119999999999996E-2</v>
      </c>
      <c r="DV1016">
        <v>0.89341000000000004</v>
      </c>
      <c r="DW1016">
        <v>2.61592</v>
      </c>
      <c r="DX1016">
        <v>0</v>
      </c>
      <c r="DY1016">
        <v>708.47586999999999</v>
      </c>
      <c r="DZ1016">
        <v>4.9530399999999997</v>
      </c>
      <c r="EA1016">
        <v>4.8998600000000003</v>
      </c>
      <c r="EB1016">
        <v>4.4064199999999998</v>
      </c>
      <c r="EC1016">
        <v>9.1069999999999998E-2</v>
      </c>
      <c r="ED1016">
        <v>9.1139999999999999E-2</v>
      </c>
      <c r="EE1016">
        <v>5.2515400000000003</v>
      </c>
      <c r="EF1016">
        <v>11.05819</v>
      </c>
      <c r="EG1016">
        <v>802.59955000000002</v>
      </c>
      <c r="EH1016">
        <v>9566.2627400000001</v>
      </c>
      <c r="EI1016">
        <v>28687.1453</v>
      </c>
      <c r="EJ1016">
        <v>0</v>
      </c>
      <c r="EK1016">
        <v>74.670623509999999</v>
      </c>
      <c r="EL1016">
        <v>6.4059522999999993E-2</v>
      </c>
      <c r="EM1016">
        <v>3.8719130999999997E-2</v>
      </c>
      <c r="EN1016">
        <v>1.8225551999999999E-2</v>
      </c>
      <c r="EO1016">
        <v>0</v>
      </c>
      <c r="EP1016">
        <v>0</v>
      </c>
      <c r="EQ1016">
        <v>0</v>
      </c>
      <c r="ER1016">
        <v>0</v>
      </c>
      <c r="ES1016">
        <v>0</v>
      </c>
      <c r="ET1016">
        <v>0</v>
      </c>
      <c r="EU1016">
        <v>0</v>
      </c>
      <c r="EV1016">
        <v>0</v>
      </c>
      <c r="EW1016">
        <v>8.8946091139999996</v>
      </c>
      <c r="EX1016">
        <v>8.7349009999999998E-3</v>
      </c>
      <c r="EY1016">
        <v>5.6543599999999998E-3</v>
      </c>
      <c r="EZ1016">
        <v>2.870334E-3</v>
      </c>
      <c r="FA1016">
        <v>0</v>
      </c>
      <c r="FB1016">
        <v>0</v>
      </c>
      <c r="FC1016">
        <v>0</v>
      </c>
      <c r="FD1016">
        <v>0</v>
      </c>
      <c r="FE1016">
        <v>0</v>
      </c>
      <c r="FF1016">
        <v>0</v>
      </c>
      <c r="FG1016">
        <v>0</v>
      </c>
      <c r="FH1016">
        <v>0.41755399999999998</v>
      </c>
      <c r="FI1016" t="s">
        <v>113</v>
      </c>
      <c r="FJ1016" t="s">
        <v>113</v>
      </c>
      <c r="FK1016">
        <v>722.82625499999995</v>
      </c>
      <c r="FL1016" t="s">
        <v>113</v>
      </c>
      <c r="FM1016" t="s">
        <v>113</v>
      </c>
    </row>
    <row r="1017" spans="116:169">
      <c r="DL1017">
        <v>0</v>
      </c>
      <c r="DM1017">
        <v>0.40266000000000002</v>
      </c>
      <c r="DN1017">
        <v>2.6199999999999999E-3</v>
      </c>
      <c r="DO1017">
        <v>2.3900000000000002E-3</v>
      </c>
      <c r="DP1017">
        <v>2.0899999999999998E-3</v>
      </c>
      <c r="DQ1017">
        <v>4.0000000000000003E-5</v>
      </c>
      <c r="DR1017">
        <v>4.0000000000000003E-5</v>
      </c>
      <c r="DS1017">
        <v>2.0200000000000001E-3</v>
      </c>
      <c r="DT1017">
        <v>5.6899999999999997E-3</v>
      </c>
      <c r="DU1017">
        <v>6.4170000000000005E-2</v>
      </c>
      <c r="DV1017">
        <v>0.89561999999999997</v>
      </c>
      <c r="DW1017">
        <v>2.6217199999999998</v>
      </c>
      <c r="DX1017">
        <v>0</v>
      </c>
      <c r="DY1017">
        <v>620.96420999999998</v>
      </c>
      <c r="DZ1017">
        <v>4.5202900000000001</v>
      </c>
      <c r="EA1017">
        <v>4.4861199999999997</v>
      </c>
      <c r="EB1017">
        <v>4.2603499999999999</v>
      </c>
      <c r="EC1017">
        <v>8.2650000000000001E-2</v>
      </c>
      <c r="ED1017">
        <v>8.0949999999999994E-2</v>
      </c>
      <c r="EE1017">
        <v>4.4167800000000002</v>
      </c>
      <c r="EF1017">
        <v>9.8216800000000006</v>
      </c>
      <c r="EG1017">
        <v>802.69069000000002</v>
      </c>
      <c r="EH1017">
        <v>9571.5142899999992</v>
      </c>
      <c r="EI1017">
        <v>28698.20349</v>
      </c>
      <c r="EJ1017">
        <v>0</v>
      </c>
      <c r="EK1017">
        <v>74.070938060000003</v>
      </c>
      <c r="EL1017">
        <v>6.5223669999999997E-2</v>
      </c>
      <c r="EM1017">
        <v>4.0453412000000001E-2</v>
      </c>
      <c r="EN1017">
        <v>1.6591286E-2</v>
      </c>
      <c r="EO1017">
        <v>0</v>
      </c>
      <c r="EP1017">
        <v>0</v>
      </c>
      <c r="EQ1017">
        <v>0</v>
      </c>
      <c r="ER1017">
        <v>0</v>
      </c>
      <c r="ES1017">
        <v>0</v>
      </c>
      <c r="ET1017">
        <v>0</v>
      </c>
      <c r="EU1017">
        <v>0</v>
      </c>
      <c r="EV1017">
        <v>0</v>
      </c>
      <c r="EW1017">
        <v>7.8959082580000004</v>
      </c>
      <c r="EX1017">
        <v>8.0611239999999994E-3</v>
      </c>
      <c r="EY1017">
        <v>5.3828499999999998E-3</v>
      </c>
      <c r="EZ1017">
        <v>2.3981129999999999E-3</v>
      </c>
      <c r="FA1017">
        <v>0</v>
      </c>
      <c r="FB1017">
        <v>0</v>
      </c>
      <c r="FC1017">
        <v>0</v>
      </c>
      <c r="FD1017">
        <v>0</v>
      </c>
      <c r="FE1017">
        <v>0</v>
      </c>
      <c r="FF1017">
        <v>0</v>
      </c>
      <c r="FG1017">
        <v>0</v>
      </c>
      <c r="FH1017">
        <v>0.4098</v>
      </c>
      <c r="FI1017" t="s">
        <v>113</v>
      </c>
      <c r="FJ1017" t="s">
        <v>113</v>
      </c>
      <c r="FK1017">
        <v>634.31362999999999</v>
      </c>
      <c r="FL1017" t="s">
        <v>113</v>
      </c>
      <c r="FM1017" t="s">
        <v>113</v>
      </c>
    </row>
    <row r="1018" spans="116:169">
      <c r="DL1018">
        <v>0</v>
      </c>
      <c r="DM1018">
        <v>0.39452999999999999</v>
      </c>
      <c r="DN1018">
        <v>2.5999999999999999E-3</v>
      </c>
      <c r="DO1018">
        <v>2.7699999999999999E-3</v>
      </c>
      <c r="DP1018">
        <v>2.1099999999999999E-3</v>
      </c>
      <c r="DQ1018">
        <v>5.0000000000000002E-5</v>
      </c>
      <c r="DR1018">
        <v>5.0000000000000002E-5</v>
      </c>
      <c r="DS1018">
        <v>2.1099999999999999E-3</v>
      </c>
      <c r="DT1018">
        <v>5.5900000000000004E-3</v>
      </c>
      <c r="DU1018">
        <v>6.4210000000000003E-2</v>
      </c>
      <c r="DV1018">
        <v>0.89763999999999999</v>
      </c>
      <c r="DW1018">
        <v>2.6274000000000002</v>
      </c>
      <c r="DX1018">
        <v>0</v>
      </c>
      <c r="DY1018">
        <v>535.18912999999998</v>
      </c>
      <c r="DZ1018">
        <v>4.0062800000000003</v>
      </c>
      <c r="EA1018">
        <v>4.70845</v>
      </c>
      <c r="EB1018">
        <v>3.9271799999999999</v>
      </c>
      <c r="EC1018">
        <v>8.1250000000000003E-2</v>
      </c>
      <c r="ED1018">
        <v>7.3760000000000006E-2</v>
      </c>
      <c r="EE1018">
        <v>4.2460000000000004</v>
      </c>
      <c r="EF1018">
        <v>8.6261799999999997</v>
      </c>
      <c r="EG1018">
        <v>802.77165000000002</v>
      </c>
      <c r="EH1018">
        <v>9575.9310700000005</v>
      </c>
      <c r="EI1018">
        <v>28708.025180000001</v>
      </c>
      <c r="EJ1018">
        <v>0</v>
      </c>
      <c r="EK1018">
        <v>73.322542159999998</v>
      </c>
      <c r="EL1018">
        <v>7.3940211000000006E-2</v>
      </c>
      <c r="EM1018">
        <v>4.1301358000000003E-2</v>
      </c>
      <c r="EN1018">
        <v>1.7613183000000001E-2</v>
      </c>
      <c r="EO1018">
        <v>0</v>
      </c>
      <c r="EP1018">
        <v>0</v>
      </c>
      <c r="EQ1018">
        <v>0</v>
      </c>
      <c r="ER1018">
        <v>0</v>
      </c>
      <c r="ES1018">
        <v>0</v>
      </c>
      <c r="ET1018">
        <v>0</v>
      </c>
      <c r="EU1018">
        <v>0</v>
      </c>
      <c r="EV1018">
        <v>0</v>
      </c>
      <c r="EW1018">
        <v>6.9075326390000003</v>
      </c>
      <c r="EX1018">
        <v>8.1761730000000001E-3</v>
      </c>
      <c r="EY1018">
        <v>4.9734250000000001E-3</v>
      </c>
      <c r="EZ1018">
        <v>2.320295E-3</v>
      </c>
      <c r="FA1018">
        <v>0</v>
      </c>
      <c r="FB1018">
        <v>0</v>
      </c>
      <c r="FC1018">
        <v>0</v>
      </c>
      <c r="FD1018">
        <v>0</v>
      </c>
      <c r="FE1018">
        <v>0</v>
      </c>
      <c r="FF1018">
        <v>0</v>
      </c>
      <c r="FG1018">
        <v>0</v>
      </c>
      <c r="FH1018">
        <v>0.40205400000000002</v>
      </c>
      <c r="FI1018" t="s">
        <v>113</v>
      </c>
      <c r="FJ1018" t="s">
        <v>113</v>
      </c>
      <c r="FK1018">
        <v>547.91228999999998</v>
      </c>
      <c r="FL1018" t="s">
        <v>113</v>
      </c>
      <c r="FM1018" t="s">
        <v>113</v>
      </c>
    </row>
    <row r="1019" spans="116:169">
      <c r="DL1019">
        <v>0</v>
      </c>
      <c r="DM1019">
        <v>0.35693000000000003</v>
      </c>
      <c r="DN1019">
        <v>6.3000000000000003E-4</v>
      </c>
      <c r="DO1019">
        <v>2.7499999999999998E-3</v>
      </c>
      <c r="DP1019">
        <v>2.3999999999999998E-3</v>
      </c>
      <c r="DQ1019">
        <v>5.0000000000000002E-5</v>
      </c>
      <c r="DR1019">
        <v>4.0000000000000003E-5</v>
      </c>
      <c r="DS1019">
        <v>2.0600000000000002E-3</v>
      </c>
      <c r="DT1019">
        <v>3.7190000000000001E-2</v>
      </c>
      <c r="DU1019">
        <v>6.4259999999999998E-2</v>
      </c>
      <c r="DV1019">
        <v>0.89976</v>
      </c>
      <c r="DW1019">
        <v>2.6329899999999999</v>
      </c>
      <c r="DX1019">
        <v>0</v>
      </c>
      <c r="DY1019">
        <v>417.17381999999998</v>
      </c>
      <c r="DZ1019">
        <v>0.85197999999999996</v>
      </c>
      <c r="EA1019">
        <v>4.1771500000000001</v>
      </c>
      <c r="EB1019">
        <v>4.0504199999999999</v>
      </c>
      <c r="EC1019">
        <v>7.5200000000000003E-2</v>
      </c>
      <c r="ED1019">
        <v>6.173E-2</v>
      </c>
      <c r="EE1019">
        <v>3.8165</v>
      </c>
      <c r="EF1019">
        <v>50.4559</v>
      </c>
      <c r="EG1019">
        <v>802.84541000000002</v>
      </c>
      <c r="EH1019">
        <v>9580.1770699999997</v>
      </c>
      <c r="EI1019">
        <v>28716.65136</v>
      </c>
      <c r="EJ1019">
        <v>0</v>
      </c>
      <c r="EK1019">
        <v>67.106573159999996</v>
      </c>
      <c r="EL1019">
        <v>7.7665570000000003E-2</v>
      </c>
      <c r="EM1019">
        <v>4.7359218000000002E-2</v>
      </c>
      <c r="EN1019">
        <v>1.8005772999999999E-2</v>
      </c>
      <c r="EO1019">
        <v>0</v>
      </c>
      <c r="EP1019">
        <v>0</v>
      </c>
      <c r="EQ1019">
        <v>0</v>
      </c>
      <c r="ER1019">
        <v>0</v>
      </c>
      <c r="ES1019">
        <v>0</v>
      </c>
      <c r="ET1019">
        <v>0</v>
      </c>
      <c r="EU1019">
        <v>0</v>
      </c>
      <c r="EV1019">
        <v>0</v>
      </c>
      <c r="EW1019">
        <v>5.5009394929999997</v>
      </c>
      <c r="EX1019">
        <v>7.6387030000000002E-3</v>
      </c>
      <c r="EY1019">
        <v>5.1035330000000004E-3</v>
      </c>
      <c r="EZ1019">
        <v>2.1440420000000001E-3</v>
      </c>
      <c r="FA1019">
        <v>0</v>
      </c>
      <c r="FB1019">
        <v>0</v>
      </c>
      <c r="FC1019">
        <v>0</v>
      </c>
      <c r="FD1019">
        <v>0</v>
      </c>
      <c r="FE1019">
        <v>0</v>
      </c>
      <c r="FF1019">
        <v>0</v>
      </c>
      <c r="FG1019">
        <v>0</v>
      </c>
      <c r="FH1019">
        <v>0.362757</v>
      </c>
      <c r="FI1019" t="s">
        <v>113</v>
      </c>
      <c r="FJ1019" t="s">
        <v>113</v>
      </c>
      <c r="FK1019">
        <v>426.32855999999998</v>
      </c>
      <c r="FL1019" t="s">
        <v>113</v>
      </c>
      <c r="FM1019" t="s">
        <v>113</v>
      </c>
    </row>
    <row r="1020" spans="116:169">
      <c r="DL1020">
        <v>0</v>
      </c>
      <c r="DM1020">
        <v>0.20179</v>
      </c>
      <c r="DN1020">
        <v>1.6000000000000001E-4</v>
      </c>
      <c r="DO1020">
        <v>9.3999999999999997E-4</v>
      </c>
      <c r="DP1020">
        <v>2.32E-3</v>
      </c>
      <c r="DQ1020">
        <v>3.0000000000000001E-5</v>
      </c>
      <c r="DR1020">
        <v>3.0000000000000001E-5</v>
      </c>
      <c r="DS1020">
        <v>2.31E-3</v>
      </c>
      <c r="DT1020">
        <v>0.15518999999999999</v>
      </c>
      <c r="DU1020">
        <v>6.4299999999999996E-2</v>
      </c>
      <c r="DV1020">
        <v>0.90181999999999995</v>
      </c>
      <c r="DW1020">
        <v>2.6701800000000002</v>
      </c>
      <c r="DX1020">
        <v>0</v>
      </c>
      <c r="DY1020">
        <v>197.52826999999999</v>
      </c>
      <c r="DZ1020">
        <v>0.18149999999999999</v>
      </c>
      <c r="EA1020">
        <v>1.2325900000000001</v>
      </c>
      <c r="EB1020">
        <v>3.50244</v>
      </c>
      <c r="EC1020">
        <v>4.7039999999999998E-2</v>
      </c>
      <c r="ED1020">
        <v>3.4229999999999997E-2</v>
      </c>
      <c r="EE1020">
        <v>3.8795099999999998</v>
      </c>
      <c r="EF1020">
        <v>181.38839999999999</v>
      </c>
      <c r="EG1020">
        <v>802.90714000000003</v>
      </c>
      <c r="EH1020">
        <v>9583.9935700000005</v>
      </c>
      <c r="EI1020">
        <v>28767.107250000001</v>
      </c>
      <c r="EJ1020">
        <v>0</v>
      </c>
      <c r="EK1020">
        <v>38.420361440000001</v>
      </c>
      <c r="EL1020">
        <v>4.4890218000000003E-2</v>
      </c>
      <c r="EM1020">
        <v>4.8588643000000001E-2</v>
      </c>
      <c r="EN1020">
        <v>2.0733349000000002E-2</v>
      </c>
      <c r="EO1020">
        <v>0</v>
      </c>
      <c r="EP1020">
        <v>0</v>
      </c>
      <c r="EQ1020">
        <v>0</v>
      </c>
      <c r="ER1020">
        <v>0</v>
      </c>
      <c r="ES1020">
        <v>0</v>
      </c>
      <c r="ET1020">
        <v>0</v>
      </c>
      <c r="EU1020">
        <v>0</v>
      </c>
      <c r="EV1020">
        <v>0</v>
      </c>
      <c r="EW1020">
        <v>2.6855477059999999</v>
      </c>
      <c r="EX1020">
        <v>4.0155429999999999E-3</v>
      </c>
      <c r="EY1020">
        <v>4.6391219999999999E-3</v>
      </c>
      <c r="EZ1020">
        <v>2.2092610000000001E-3</v>
      </c>
      <c r="FA1020">
        <v>0</v>
      </c>
      <c r="FB1020">
        <v>0</v>
      </c>
      <c r="FC1020">
        <v>0</v>
      </c>
      <c r="FD1020">
        <v>0</v>
      </c>
      <c r="FE1020">
        <v>0</v>
      </c>
      <c r="FF1020">
        <v>0</v>
      </c>
      <c r="FG1020">
        <v>0</v>
      </c>
      <c r="FH1020">
        <v>0.205231</v>
      </c>
      <c r="FI1020" t="s">
        <v>113</v>
      </c>
      <c r="FJ1020" t="s">
        <v>113</v>
      </c>
      <c r="FK1020">
        <v>202.49184500000001</v>
      </c>
      <c r="FL1020" t="s">
        <v>113</v>
      </c>
      <c r="FM1020" t="s">
        <v>113</v>
      </c>
    </row>
    <row r="1021" spans="116:169">
      <c r="DL1021">
        <v>0</v>
      </c>
      <c r="DM1021">
        <v>3.032E-2</v>
      </c>
      <c r="DN1021">
        <v>5.0000000000000002E-5</v>
      </c>
      <c r="DO1021">
        <v>2.5999999999999998E-4</v>
      </c>
      <c r="DP1021">
        <v>8.4999999999999995E-4</v>
      </c>
      <c r="DQ1021">
        <v>2.0000000000000002E-5</v>
      </c>
      <c r="DR1021">
        <v>1.0000000000000001E-5</v>
      </c>
      <c r="DS1021">
        <v>2.16E-3</v>
      </c>
      <c r="DT1021">
        <v>0.17157</v>
      </c>
      <c r="DU1021">
        <v>6.4329999999999998E-2</v>
      </c>
      <c r="DV1021">
        <v>0.90412999999999999</v>
      </c>
      <c r="DW1021">
        <v>2.8253699999999999</v>
      </c>
      <c r="DX1021">
        <v>0</v>
      </c>
      <c r="DY1021">
        <v>23.849930000000001</v>
      </c>
      <c r="DZ1021">
        <v>4.7989999999999998E-2</v>
      </c>
      <c r="EA1021">
        <v>0.28539999999999999</v>
      </c>
      <c r="EB1021">
        <v>1.1197299999999999</v>
      </c>
      <c r="EC1021">
        <v>2.2589999999999999E-2</v>
      </c>
      <c r="ED1021">
        <v>1.1520000000000001E-2</v>
      </c>
      <c r="EE1021">
        <v>3.2589000000000001</v>
      </c>
      <c r="EF1021">
        <v>167.94992999999999</v>
      </c>
      <c r="EG1021">
        <v>802.94137000000001</v>
      </c>
      <c r="EH1021">
        <v>9587.8730799999994</v>
      </c>
      <c r="EI1021">
        <v>28948.495650000001</v>
      </c>
      <c r="EJ1021">
        <v>0</v>
      </c>
      <c r="EK1021">
        <v>5.8822153679999998</v>
      </c>
      <c r="EL1021">
        <v>2.1412637000000002E-2</v>
      </c>
      <c r="EM1021">
        <v>2.2001936999999999E-2</v>
      </c>
      <c r="EN1021">
        <v>2.0227353E-2</v>
      </c>
      <c r="EO1021">
        <v>0</v>
      </c>
      <c r="EP1021">
        <v>0</v>
      </c>
      <c r="EQ1021">
        <v>0</v>
      </c>
      <c r="ER1021">
        <v>0</v>
      </c>
      <c r="ES1021">
        <v>0</v>
      </c>
      <c r="ET1021">
        <v>0</v>
      </c>
      <c r="EU1021">
        <v>0</v>
      </c>
      <c r="EV1021">
        <v>0</v>
      </c>
      <c r="EW1021">
        <v>0.341805794</v>
      </c>
      <c r="EX1021">
        <v>1.7084139999999999E-3</v>
      </c>
      <c r="EY1021">
        <v>1.858883E-3</v>
      </c>
      <c r="EZ1021">
        <v>1.904944E-3</v>
      </c>
      <c r="FA1021">
        <v>0</v>
      </c>
      <c r="FB1021">
        <v>0</v>
      </c>
      <c r="FC1021">
        <v>0</v>
      </c>
      <c r="FD1021">
        <v>0</v>
      </c>
      <c r="FE1021">
        <v>0</v>
      </c>
      <c r="FF1021">
        <v>0</v>
      </c>
      <c r="FG1021">
        <v>0</v>
      </c>
      <c r="FH1021">
        <v>3.1495000000000002E-2</v>
      </c>
      <c r="FI1021" t="s">
        <v>113</v>
      </c>
      <c r="FJ1021" t="s">
        <v>113</v>
      </c>
      <c r="FK1021">
        <v>25.325637</v>
      </c>
      <c r="FL1021" t="s">
        <v>113</v>
      </c>
      <c r="FM1021" t="s">
        <v>113</v>
      </c>
    </row>
    <row r="1022" spans="116:169">
      <c r="DL1022">
        <v>0</v>
      </c>
      <c r="DM1022">
        <v>7.5000000000000002E-4</v>
      </c>
      <c r="DN1022">
        <v>2.0000000000000002E-5</v>
      </c>
      <c r="DO1022">
        <v>6.9999999999999994E-5</v>
      </c>
      <c r="DP1022">
        <v>2.4000000000000001E-4</v>
      </c>
      <c r="DQ1022">
        <v>1.0000000000000001E-5</v>
      </c>
      <c r="DR1022">
        <v>0</v>
      </c>
      <c r="DS1022">
        <v>7.9000000000000001E-4</v>
      </c>
      <c r="DT1022">
        <v>2.9610000000000001E-2</v>
      </c>
      <c r="DU1022">
        <v>6.4339999999999994E-2</v>
      </c>
      <c r="DV1022">
        <v>0.90629000000000004</v>
      </c>
      <c r="DW1022">
        <v>2.9969399999999999</v>
      </c>
      <c r="DX1022">
        <v>0</v>
      </c>
      <c r="DY1022">
        <v>0.44058000000000003</v>
      </c>
      <c r="DZ1022">
        <v>1.272E-2</v>
      </c>
      <c r="EA1022">
        <v>6.7559999999999995E-2</v>
      </c>
      <c r="EB1022">
        <v>0.27017000000000002</v>
      </c>
      <c r="EC1022">
        <v>6.4900000000000001E-3</v>
      </c>
      <c r="ED1022">
        <v>2.81E-3</v>
      </c>
      <c r="EE1022">
        <v>1.0376000000000001</v>
      </c>
      <c r="EF1022">
        <v>23.296869999999998</v>
      </c>
      <c r="EG1022">
        <v>802.95289000000002</v>
      </c>
      <c r="EH1022">
        <v>9591.1319800000001</v>
      </c>
      <c r="EI1022">
        <v>29116.44558</v>
      </c>
      <c r="EJ1022">
        <v>0</v>
      </c>
      <c r="EK1022">
        <v>0.168377688</v>
      </c>
      <c r="EL1022">
        <v>7.9206260000000001E-3</v>
      </c>
      <c r="EM1022">
        <v>6.9948830000000004E-3</v>
      </c>
      <c r="EN1022">
        <v>7.5377049999999996E-3</v>
      </c>
      <c r="EO1022">
        <v>0</v>
      </c>
      <c r="EP1022">
        <v>0</v>
      </c>
      <c r="EQ1022">
        <v>0</v>
      </c>
      <c r="ER1022">
        <v>0</v>
      </c>
      <c r="ES1022">
        <v>0</v>
      </c>
      <c r="ET1022">
        <v>0</v>
      </c>
      <c r="EU1022">
        <v>0</v>
      </c>
      <c r="EV1022">
        <v>0</v>
      </c>
      <c r="EW1022">
        <v>8.3058980000000008E-3</v>
      </c>
      <c r="EX1022">
        <v>5.4580199999999996E-4</v>
      </c>
      <c r="EY1022">
        <v>5.1076500000000005E-4</v>
      </c>
      <c r="EZ1022">
        <v>6.1760799999999996E-4</v>
      </c>
      <c r="FA1022">
        <v>0</v>
      </c>
      <c r="FB1022">
        <v>0</v>
      </c>
      <c r="FC1022">
        <v>0</v>
      </c>
      <c r="FD1022">
        <v>0</v>
      </c>
      <c r="FE1022">
        <v>0</v>
      </c>
      <c r="FF1022">
        <v>0</v>
      </c>
      <c r="FG1022">
        <v>0</v>
      </c>
      <c r="FH1022">
        <v>1.0859999999999999E-3</v>
      </c>
      <c r="FI1022" t="s">
        <v>113</v>
      </c>
      <c r="FJ1022" t="s">
        <v>113</v>
      </c>
      <c r="FK1022">
        <v>0.79752000000000001</v>
      </c>
      <c r="FL1022" t="s">
        <v>113</v>
      </c>
      <c r="FM1022" t="s">
        <v>113</v>
      </c>
    </row>
    <row r="1023" spans="116:169">
      <c r="DL1023">
        <v>0</v>
      </c>
      <c r="DM1023">
        <v>3</v>
      </c>
      <c r="DN1023">
        <v>0</v>
      </c>
      <c r="DO1023">
        <v>0</v>
      </c>
      <c r="DP1023">
        <v>0</v>
      </c>
      <c r="DQ1023">
        <v>0</v>
      </c>
      <c r="DR1023">
        <v>0</v>
      </c>
      <c r="DS1023">
        <v>0</v>
      </c>
      <c r="DT1023">
        <v>0</v>
      </c>
      <c r="DU1023">
        <v>0</v>
      </c>
      <c r="DV1023">
        <v>0</v>
      </c>
      <c r="DW1023">
        <v>0</v>
      </c>
      <c r="DX1023">
        <v>0</v>
      </c>
      <c r="DY1023">
        <v>45060</v>
      </c>
      <c r="DZ1023">
        <v>0</v>
      </c>
      <c r="EA1023">
        <v>0</v>
      </c>
      <c r="EB1023">
        <v>0</v>
      </c>
      <c r="EC1023">
        <v>0</v>
      </c>
      <c r="ED1023">
        <v>0</v>
      </c>
      <c r="EE1023">
        <v>0</v>
      </c>
      <c r="EF1023">
        <v>0</v>
      </c>
      <c r="EG1023">
        <v>0</v>
      </c>
      <c r="EH1023">
        <v>0</v>
      </c>
      <c r="EI1023">
        <v>0</v>
      </c>
      <c r="EJ1023">
        <v>0</v>
      </c>
      <c r="EK1023">
        <v>0</v>
      </c>
      <c r="EL1023">
        <v>0</v>
      </c>
      <c r="EM1023">
        <v>0</v>
      </c>
      <c r="EN1023">
        <v>0</v>
      </c>
      <c r="EO1023">
        <v>0</v>
      </c>
      <c r="EP1023">
        <v>0</v>
      </c>
      <c r="EQ1023">
        <v>0</v>
      </c>
      <c r="ER1023">
        <v>0</v>
      </c>
      <c r="ES1023">
        <v>0</v>
      </c>
      <c r="ET1023">
        <v>0</v>
      </c>
      <c r="EU1023">
        <v>0</v>
      </c>
      <c r="EV1023">
        <v>0</v>
      </c>
      <c r="EW1023">
        <v>0</v>
      </c>
      <c r="EX1023">
        <v>0</v>
      </c>
      <c r="EY1023">
        <v>0</v>
      </c>
      <c r="EZ1023">
        <v>0</v>
      </c>
      <c r="FA1023">
        <v>0</v>
      </c>
      <c r="FB1023">
        <v>0</v>
      </c>
      <c r="FC1023">
        <v>0</v>
      </c>
      <c r="FD1023">
        <v>0</v>
      </c>
      <c r="FE1023">
        <v>0</v>
      </c>
      <c r="FF1023">
        <v>0</v>
      </c>
      <c r="FG1023">
        <v>0</v>
      </c>
      <c r="FH1023" t="s">
        <v>113</v>
      </c>
      <c r="FI1023" t="s">
        <v>113</v>
      </c>
      <c r="FJ1023" t="s">
        <v>113</v>
      </c>
      <c r="FK1023" t="s">
        <v>113</v>
      </c>
      <c r="FL1023" t="s">
        <v>113</v>
      </c>
      <c r="FM1023" t="s">
        <v>113</v>
      </c>
    </row>
    <row r="1024" spans="116:169">
      <c r="DL1024">
        <v>0</v>
      </c>
      <c r="DM1024">
        <v>2.7926700000000002</v>
      </c>
      <c r="DN1024">
        <v>1.8970000000000001E-2</v>
      </c>
      <c r="DO1024">
        <v>2.33E-3</v>
      </c>
      <c r="DP1024">
        <v>0</v>
      </c>
      <c r="DQ1024">
        <v>0</v>
      </c>
      <c r="DR1024">
        <v>9.3299999999999998E-3</v>
      </c>
      <c r="DS1024">
        <v>0</v>
      </c>
      <c r="DT1024">
        <v>0.1767</v>
      </c>
      <c r="DU1024">
        <v>0</v>
      </c>
      <c r="DV1024">
        <v>0</v>
      </c>
      <c r="DW1024">
        <v>0</v>
      </c>
      <c r="DX1024">
        <v>0</v>
      </c>
      <c r="DY1024">
        <v>41778.114220000003</v>
      </c>
      <c r="DZ1024">
        <v>284.96211</v>
      </c>
      <c r="EA1024">
        <v>35.027850000000001</v>
      </c>
      <c r="EB1024">
        <v>0</v>
      </c>
      <c r="EC1024">
        <v>0</v>
      </c>
      <c r="ED1024">
        <v>140.11142000000001</v>
      </c>
      <c r="EE1024">
        <v>0</v>
      </c>
      <c r="EF1024">
        <v>2654.0426499999999</v>
      </c>
      <c r="EG1024">
        <v>0</v>
      </c>
      <c r="EH1024">
        <v>0</v>
      </c>
      <c r="EI1024">
        <v>0</v>
      </c>
      <c r="EJ1024">
        <v>0</v>
      </c>
      <c r="EK1024">
        <v>167.74174679999999</v>
      </c>
      <c r="EL1024">
        <v>0</v>
      </c>
      <c r="EM1024">
        <v>0</v>
      </c>
      <c r="EN1024">
        <v>0</v>
      </c>
      <c r="EO1024">
        <v>0</v>
      </c>
      <c r="EP1024">
        <v>0</v>
      </c>
      <c r="EQ1024">
        <v>0</v>
      </c>
      <c r="ER1024">
        <v>0</v>
      </c>
      <c r="ES1024">
        <v>0</v>
      </c>
      <c r="ET1024">
        <v>0</v>
      </c>
      <c r="EU1024">
        <v>0</v>
      </c>
      <c r="EV1024">
        <v>0</v>
      </c>
      <c r="EW1024">
        <v>468.72539180000001</v>
      </c>
      <c r="EX1024">
        <v>0</v>
      </c>
      <c r="EY1024">
        <v>0</v>
      </c>
      <c r="EZ1024">
        <v>0</v>
      </c>
      <c r="FA1024">
        <v>0</v>
      </c>
      <c r="FB1024">
        <v>0</v>
      </c>
      <c r="FC1024">
        <v>0</v>
      </c>
      <c r="FD1024">
        <v>0</v>
      </c>
      <c r="FE1024">
        <v>0</v>
      </c>
      <c r="FF1024">
        <v>0</v>
      </c>
      <c r="FG1024">
        <v>0</v>
      </c>
      <c r="FH1024">
        <v>2.813971</v>
      </c>
      <c r="FI1024" t="s">
        <v>113</v>
      </c>
      <c r="FJ1024" t="s">
        <v>113</v>
      </c>
      <c r="FK1024" s="9">
        <v>42098.104181000002</v>
      </c>
      <c r="FL1024" t="s">
        <v>113</v>
      </c>
      <c r="FM1024" t="s">
        <v>113</v>
      </c>
    </row>
    <row r="1025" spans="116:169">
      <c r="DL1025">
        <v>0</v>
      </c>
      <c r="DM1025">
        <v>2.7014200000000002</v>
      </c>
      <c r="DN1025">
        <v>9.92E-3</v>
      </c>
      <c r="DO1025">
        <v>1.434E-2</v>
      </c>
      <c r="DP1025">
        <v>0</v>
      </c>
      <c r="DQ1025">
        <v>3.8999999999999999E-4</v>
      </c>
      <c r="DR1025">
        <v>6.62E-3</v>
      </c>
      <c r="DS1025">
        <v>0</v>
      </c>
      <c r="DT1025">
        <v>8.1280000000000005E-2</v>
      </c>
      <c r="DU1025">
        <v>9.3299999999999998E-3</v>
      </c>
      <c r="DV1025">
        <v>0</v>
      </c>
      <c r="DW1025">
        <v>0.1767</v>
      </c>
      <c r="DX1025">
        <v>0</v>
      </c>
      <c r="DY1025">
        <v>40248.994350000001</v>
      </c>
      <c r="DZ1025">
        <v>148.45241999999999</v>
      </c>
      <c r="EA1025">
        <v>215.29481999999999</v>
      </c>
      <c r="EB1025">
        <v>0</v>
      </c>
      <c r="EC1025">
        <v>5.81555</v>
      </c>
      <c r="ED1025">
        <v>99.252099999999999</v>
      </c>
      <c r="EE1025">
        <v>0</v>
      </c>
      <c r="EF1025">
        <v>1215.9881800000001</v>
      </c>
      <c r="EG1025">
        <v>140.11142000000001</v>
      </c>
      <c r="EH1025">
        <v>0</v>
      </c>
      <c r="EI1025">
        <v>2654.0426499999999</v>
      </c>
      <c r="EJ1025">
        <v>0</v>
      </c>
      <c r="EK1025">
        <v>164.2835019</v>
      </c>
      <c r="EL1025">
        <v>2.3256434999999999E-2</v>
      </c>
      <c r="EM1025">
        <v>0</v>
      </c>
      <c r="EN1025">
        <v>0</v>
      </c>
      <c r="EO1025">
        <v>0</v>
      </c>
      <c r="EP1025">
        <v>0</v>
      </c>
      <c r="EQ1025">
        <v>0</v>
      </c>
      <c r="ER1025">
        <v>0</v>
      </c>
      <c r="ES1025">
        <v>0</v>
      </c>
      <c r="ET1025">
        <v>0</v>
      </c>
      <c r="EU1025">
        <v>0</v>
      </c>
      <c r="EV1025">
        <v>0</v>
      </c>
      <c r="EW1025">
        <v>452.18208149999998</v>
      </c>
      <c r="EX1025">
        <v>6.4986097000000007E-2</v>
      </c>
      <c r="EY1025">
        <v>0</v>
      </c>
      <c r="EZ1025">
        <v>0</v>
      </c>
      <c r="FA1025">
        <v>0</v>
      </c>
      <c r="FB1025">
        <v>0</v>
      </c>
      <c r="FC1025">
        <v>0</v>
      </c>
      <c r="FD1025">
        <v>0</v>
      </c>
      <c r="FE1025">
        <v>0</v>
      </c>
      <c r="FF1025">
        <v>0</v>
      </c>
      <c r="FG1025">
        <v>0</v>
      </c>
      <c r="FH1025">
        <v>2.7260680000000002</v>
      </c>
      <c r="FI1025" t="s">
        <v>113</v>
      </c>
      <c r="FJ1025" t="s">
        <v>113</v>
      </c>
      <c r="FK1025" s="9">
        <v>40618.557143999999</v>
      </c>
      <c r="FL1025" t="s">
        <v>113</v>
      </c>
      <c r="FM1025" t="s">
        <v>113</v>
      </c>
    </row>
    <row r="1026" spans="116:169">
      <c r="DL1026">
        <v>0</v>
      </c>
      <c r="DM1026">
        <v>2.6331000000000002</v>
      </c>
      <c r="DN1026">
        <v>1.286E-2</v>
      </c>
      <c r="DO1026">
        <v>8.3099999999999997E-3</v>
      </c>
      <c r="DP1026">
        <v>9.9600000000000001E-3</v>
      </c>
      <c r="DQ1026">
        <v>0</v>
      </c>
      <c r="DR1026">
        <v>4.9100000000000003E-3</v>
      </c>
      <c r="DS1026">
        <v>8.0000000000000004E-4</v>
      </c>
      <c r="DT1026">
        <v>5.6140000000000002E-2</v>
      </c>
      <c r="DU1026">
        <v>1.5949999999999999E-2</v>
      </c>
      <c r="DV1026">
        <v>0</v>
      </c>
      <c r="DW1026">
        <v>0.25797999999999999</v>
      </c>
      <c r="DX1026">
        <v>0</v>
      </c>
      <c r="DY1026">
        <v>39069.435920000004</v>
      </c>
      <c r="DZ1026">
        <v>191.58498</v>
      </c>
      <c r="EA1026">
        <v>124.14053</v>
      </c>
      <c r="EB1026">
        <v>149.51029</v>
      </c>
      <c r="EC1026">
        <v>0</v>
      </c>
      <c r="ED1026">
        <v>73.542829999999995</v>
      </c>
      <c r="EE1026">
        <v>11.96082</v>
      </c>
      <c r="EF1026">
        <v>836.40315999999996</v>
      </c>
      <c r="EG1026">
        <v>239.36351999999999</v>
      </c>
      <c r="EH1026">
        <v>0</v>
      </c>
      <c r="EI1026">
        <v>3870.0308300000002</v>
      </c>
      <c r="EJ1026">
        <v>0</v>
      </c>
      <c r="EK1026">
        <v>161.91107389999999</v>
      </c>
      <c r="EL1026">
        <v>6.7551293999999998E-2</v>
      </c>
      <c r="EM1026">
        <v>0</v>
      </c>
      <c r="EN1026">
        <v>0</v>
      </c>
      <c r="EO1026">
        <v>0</v>
      </c>
      <c r="EP1026">
        <v>0</v>
      </c>
      <c r="EQ1026">
        <v>0</v>
      </c>
      <c r="ER1026">
        <v>0</v>
      </c>
      <c r="ES1026">
        <v>0</v>
      </c>
      <c r="ET1026">
        <v>0</v>
      </c>
      <c r="EU1026">
        <v>0</v>
      </c>
      <c r="EV1026">
        <v>0</v>
      </c>
      <c r="EW1026">
        <v>438.9395854</v>
      </c>
      <c r="EX1026">
        <v>0.186930969</v>
      </c>
      <c r="EY1026">
        <v>0</v>
      </c>
      <c r="EZ1026">
        <v>0</v>
      </c>
      <c r="FA1026">
        <v>0</v>
      </c>
      <c r="FB1026">
        <v>0</v>
      </c>
      <c r="FC1026">
        <v>0</v>
      </c>
      <c r="FD1026">
        <v>0</v>
      </c>
      <c r="FE1026">
        <v>0</v>
      </c>
      <c r="FF1026">
        <v>0</v>
      </c>
      <c r="FG1026">
        <v>0</v>
      </c>
      <c r="FH1026">
        <v>2.6642220000000001</v>
      </c>
      <c r="FI1026" t="s">
        <v>113</v>
      </c>
      <c r="FJ1026" t="s">
        <v>113</v>
      </c>
      <c r="FK1026" s="9">
        <v>39534.671713000003</v>
      </c>
      <c r="FL1026" t="s">
        <v>113</v>
      </c>
      <c r="FM1026" t="s">
        <v>113</v>
      </c>
    </row>
    <row r="1027" spans="116:169">
      <c r="DL1027">
        <v>0</v>
      </c>
      <c r="DM1027">
        <v>2.5697800000000002</v>
      </c>
      <c r="DN1027">
        <v>1.269E-2</v>
      </c>
      <c r="DO1027">
        <v>1.205E-2</v>
      </c>
      <c r="DP1027">
        <v>7.8499999999999993E-3</v>
      </c>
      <c r="DQ1027">
        <v>3.6000000000000002E-4</v>
      </c>
      <c r="DR1027">
        <v>2.99E-3</v>
      </c>
      <c r="DS1027">
        <v>9.4900000000000002E-3</v>
      </c>
      <c r="DT1027">
        <v>4.9009999999999998E-2</v>
      </c>
      <c r="DU1027">
        <v>2.086E-2</v>
      </c>
      <c r="DV1027">
        <v>8.0000000000000004E-4</v>
      </c>
      <c r="DW1027">
        <v>0.31412000000000001</v>
      </c>
      <c r="DX1027">
        <v>0</v>
      </c>
      <c r="DY1027">
        <v>37970.348039999997</v>
      </c>
      <c r="DZ1027">
        <v>188.24092999999999</v>
      </c>
      <c r="EA1027">
        <v>179.39179999999999</v>
      </c>
      <c r="EB1027">
        <v>117.28818</v>
      </c>
      <c r="EC1027">
        <v>5.3974099999999998</v>
      </c>
      <c r="ED1027">
        <v>44.557070000000003</v>
      </c>
      <c r="EE1027">
        <v>142.49377999999999</v>
      </c>
      <c r="EF1027">
        <v>727.15635999999995</v>
      </c>
      <c r="EG1027">
        <v>312.90634999999997</v>
      </c>
      <c r="EH1027">
        <v>11.96082</v>
      </c>
      <c r="EI1027">
        <v>4706.4339799999998</v>
      </c>
      <c r="EJ1027">
        <v>0</v>
      </c>
      <c r="EK1027">
        <v>159.71182949999999</v>
      </c>
      <c r="EL1027">
        <v>6.4368439999999999E-2</v>
      </c>
      <c r="EM1027">
        <v>2.1936975000000001E-2</v>
      </c>
      <c r="EN1027">
        <v>0</v>
      </c>
      <c r="EO1027">
        <v>0</v>
      </c>
      <c r="EP1027">
        <v>0</v>
      </c>
      <c r="EQ1027">
        <v>0</v>
      </c>
      <c r="ER1027">
        <v>0</v>
      </c>
      <c r="ES1027">
        <v>0</v>
      </c>
      <c r="ET1027">
        <v>0</v>
      </c>
      <c r="EU1027">
        <v>0</v>
      </c>
      <c r="EV1027">
        <v>0</v>
      </c>
      <c r="EW1027">
        <v>426.42365460000002</v>
      </c>
      <c r="EX1027">
        <v>0.175407915</v>
      </c>
      <c r="EY1027">
        <v>6.0379250000000002E-2</v>
      </c>
      <c r="EZ1027">
        <v>0</v>
      </c>
      <c r="FA1027">
        <v>0</v>
      </c>
      <c r="FB1027">
        <v>0</v>
      </c>
      <c r="FC1027">
        <v>0</v>
      </c>
      <c r="FD1027">
        <v>0</v>
      </c>
      <c r="FE1027">
        <v>0</v>
      </c>
      <c r="FF1027">
        <v>0</v>
      </c>
      <c r="FG1027">
        <v>0</v>
      </c>
      <c r="FH1027">
        <v>2.6027290000000001</v>
      </c>
      <c r="FI1027" t="s">
        <v>113</v>
      </c>
      <c r="FJ1027" t="s">
        <v>113</v>
      </c>
      <c r="FK1027" s="9">
        <v>38460.666362999997</v>
      </c>
      <c r="FL1027" t="s">
        <v>113</v>
      </c>
      <c r="FM1027" t="s">
        <v>113</v>
      </c>
    </row>
    <row r="1028" spans="116:169">
      <c r="DL1028">
        <v>0</v>
      </c>
      <c r="DM1028">
        <v>2.50299</v>
      </c>
      <c r="DN1028">
        <v>1.2409999999999999E-2</v>
      </c>
      <c r="DO1028">
        <v>1.5970000000000002E-2</v>
      </c>
      <c r="DP1028">
        <v>1.243E-2</v>
      </c>
      <c r="DQ1028">
        <v>3.3E-4</v>
      </c>
      <c r="DR1028">
        <v>0</v>
      </c>
      <c r="DS1028">
        <v>7.8200000000000006E-3</v>
      </c>
      <c r="DT1028">
        <v>5.0779999999999999E-2</v>
      </c>
      <c r="DU1028">
        <v>2.385E-2</v>
      </c>
      <c r="DV1028">
        <v>1.0290000000000001E-2</v>
      </c>
      <c r="DW1028">
        <v>0.36313000000000001</v>
      </c>
      <c r="DX1028">
        <v>0</v>
      </c>
      <c r="DY1028">
        <v>36826.305030000003</v>
      </c>
      <c r="DZ1028">
        <v>183.28784999999999</v>
      </c>
      <c r="EA1028">
        <v>236.76406</v>
      </c>
      <c r="EB1028">
        <v>184.90029999999999</v>
      </c>
      <c r="EC1028">
        <v>4.9537100000000001</v>
      </c>
      <c r="ED1028">
        <v>0</v>
      </c>
      <c r="EE1028">
        <v>116.70247999999999</v>
      </c>
      <c r="EF1028">
        <v>750.27148999999997</v>
      </c>
      <c r="EG1028">
        <v>357.46341999999999</v>
      </c>
      <c r="EH1028">
        <v>154.45461</v>
      </c>
      <c r="EI1028">
        <v>5433.5903500000004</v>
      </c>
      <c r="EJ1028">
        <v>0</v>
      </c>
      <c r="EK1028">
        <v>157.32881</v>
      </c>
      <c r="EL1028">
        <v>8.7528431000000004E-2</v>
      </c>
      <c r="EM1028">
        <v>2.1760525999999999E-2</v>
      </c>
      <c r="EN1028">
        <v>4.3352660000000001E-2</v>
      </c>
      <c r="EO1028">
        <v>0</v>
      </c>
      <c r="EP1028">
        <v>0</v>
      </c>
      <c r="EQ1028">
        <v>0</v>
      </c>
      <c r="ER1028">
        <v>0</v>
      </c>
      <c r="ES1028">
        <v>0</v>
      </c>
      <c r="ET1028">
        <v>0</v>
      </c>
      <c r="EU1028">
        <v>0</v>
      </c>
      <c r="EV1028">
        <v>0</v>
      </c>
      <c r="EW1028">
        <v>413.68695509999998</v>
      </c>
      <c r="EX1028">
        <v>0.23547858299999999</v>
      </c>
      <c r="EY1028">
        <v>5.8991228E-2</v>
      </c>
      <c r="EZ1028">
        <v>0.119323703</v>
      </c>
      <c r="FA1028">
        <v>0</v>
      </c>
      <c r="FB1028">
        <v>0</v>
      </c>
      <c r="FC1028">
        <v>0</v>
      </c>
      <c r="FD1028">
        <v>0</v>
      </c>
      <c r="FE1028">
        <v>0</v>
      </c>
      <c r="FF1028">
        <v>0</v>
      </c>
      <c r="FG1028">
        <v>0</v>
      </c>
      <c r="FH1028">
        <v>2.5441340000000001</v>
      </c>
      <c r="FI1028" t="s">
        <v>113</v>
      </c>
      <c r="FJ1028" t="s">
        <v>113</v>
      </c>
      <c r="FK1028" s="9">
        <v>37436.210943999999</v>
      </c>
      <c r="FL1028" t="s">
        <v>113</v>
      </c>
      <c r="FM1028" t="s">
        <v>113</v>
      </c>
    </row>
    <row r="1029" spans="116:169">
      <c r="DL1029">
        <v>0</v>
      </c>
      <c r="DM1029">
        <v>2.44177</v>
      </c>
      <c r="DN1029">
        <v>1.8319999999999999E-2</v>
      </c>
      <c r="DO1029">
        <v>1.234E-2</v>
      </c>
      <c r="DP1029">
        <v>1.44E-2</v>
      </c>
      <c r="DQ1029">
        <v>3.6999999999999999E-4</v>
      </c>
      <c r="DR1029">
        <v>1.0300000000000001E-3</v>
      </c>
      <c r="DS1029">
        <v>1.225E-2</v>
      </c>
      <c r="DT1029">
        <v>4.3659999999999997E-2</v>
      </c>
      <c r="DU1029">
        <v>2.385E-2</v>
      </c>
      <c r="DV1029">
        <v>1.8110000000000001E-2</v>
      </c>
      <c r="DW1029">
        <v>0.41391</v>
      </c>
      <c r="DX1029">
        <v>0</v>
      </c>
      <c r="DY1029">
        <v>35770.352959999997</v>
      </c>
      <c r="DZ1029">
        <v>269.54097000000002</v>
      </c>
      <c r="EA1029">
        <v>182.20343</v>
      </c>
      <c r="EB1029">
        <v>213.43817999999999</v>
      </c>
      <c r="EC1029">
        <v>5.4454099999999999</v>
      </c>
      <c r="ED1029">
        <v>15.21143</v>
      </c>
      <c r="EE1029">
        <v>182.19819000000001</v>
      </c>
      <c r="EF1029">
        <v>642.29278999999997</v>
      </c>
      <c r="EG1029">
        <v>357.46341999999999</v>
      </c>
      <c r="EH1029">
        <v>271.15708999999998</v>
      </c>
      <c r="EI1029">
        <v>6183.8618299999998</v>
      </c>
      <c r="EJ1029">
        <v>0</v>
      </c>
      <c r="EK1029">
        <v>155.32300309999999</v>
      </c>
      <c r="EL1029">
        <v>0.111036656</v>
      </c>
      <c r="EM1029">
        <v>8.6347948999999993E-2</v>
      </c>
      <c r="EN1029">
        <v>7.200967E-3</v>
      </c>
      <c r="EO1029">
        <v>0</v>
      </c>
      <c r="EP1029">
        <v>0</v>
      </c>
      <c r="EQ1029">
        <v>0</v>
      </c>
      <c r="ER1029">
        <v>0</v>
      </c>
      <c r="ES1029">
        <v>0</v>
      </c>
      <c r="ET1029">
        <v>0</v>
      </c>
      <c r="EU1029">
        <v>0</v>
      </c>
      <c r="EV1029">
        <v>0</v>
      </c>
      <c r="EW1029">
        <v>402.18877980000002</v>
      </c>
      <c r="EX1029">
        <v>0.29317073199999999</v>
      </c>
      <c r="EY1029">
        <v>0.23113263000000001</v>
      </c>
      <c r="EZ1029">
        <v>1.9521307000000002E-2</v>
      </c>
      <c r="FA1029">
        <v>0</v>
      </c>
      <c r="FB1029">
        <v>0</v>
      </c>
      <c r="FC1029">
        <v>0</v>
      </c>
      <c r="FD1029">
        <v>0</v>
      </c>
      <c r="FE1029">
        <v>0</v>
      </c>
      <c r="FF1029">
        <v>0</v>
      </c>
      <c r="FG1029">
        <v>0</v>
      </c>
      <c r="FH1029">
        <v>2.487196</v>
      </c>
      <c r="FI1029" t="s">
        <v>113</v>
      </c>
      <c r="FJ1029" t="s">
        <v>113</v>
      </c>
      <c r="FK1029" s="9">
        <v>36440.980955999999</v>
      </c>
      <c r="FL1029" t="s">
        <v>113</v>
      </c>
      <c r="FM1029" t="s">
        <v>113</v>
      </c>
    </row>
    <row r="1030" spans="116:169">
      <c r="DL1030">
        <v>0</v>
      </c>
      <c r="DM1030">
        <v>2.3819400000000002</v>
      </c>
      <c r="DN1030">
        <v>1.9519999999999999E-2</v>
      </c>
      <c r="DO1030">
        <v>1.6369999999999999E-2</v>
      </c>
      <c r="DP1030">
        <v>1.145E-2</v>
      </c>
      <c r="DQ1030">
        <v>3.6999999999999999E-4</v>
      </c>
      <c r="DR1030">
        <v>9.7999999999999997E-4</v>
      </c>
      <c r="DS1030">
        <v>1.3979999999999999E-2</v>
      </c>
      <c r="DT1030">
        <v>4.2569999999999997E-2</v>
      </c>
      <c r="DU1030">
        <v>2.4889999999999999E-2</v>
      </c>
      <c r="DV1030">
        <v>3.0360000000000002E-2</v>
      </c>
      <c r="DW1030">
        <v>0.45756000000000002</v>
      </c>
      <c r="DX1030">
        <v>0</v>
      </c>
      <c r="DY1030">
        <v>34741.041089999999</v>
      </c>
      <c r="DZ1030">
        <v>285.99954000000002</v>
      </c>
      <c r="EA1030">
        <v>240.73070000000001</v>
      </c>
      <c r="EB1030">
        <v>169.01471000000001</v>
      </c>
      <c r="EC1030">
        <v>5.5329499999999996</v>
      </c>
      <c r="ED1030">
        <v>14.37467</v>
      </c>
      <c r="EE1030">
        <v>207.10612</v>
      </c>
      <c r="EF1030">
        <v>623.66881000000001</v>
      </c>
      <c r="EG1030">
        <v>372.67484000000002</v>
      </c>
      <c r="EH1030">
        <v>453.35527999999999</v>
      </c>
      <c r="EI1030">
        <v>6826.1546200000003</v>
      </c>
      <c r="EJ1030">
        <v>0</v>
      </c>
      <c r="EK1030">
        <v>153.27810500000001</v>
      </c>
      <c r="EL1030">
        <v>0.147051776</v>
      </c>
      <c r="EM1030">
        <v>7.8775254000000003E-2</v>
      </c>
      <c r="EN1030">
        <v>8.437366E-3</v>
      </c>
      <c r="EO1030">
        <v>0</v>
      </c>
      <c r="EP1030">
        <v>0</v>
      </c>
      <c r="EQ1030">
        <v>0</v>
      </c>
      <c r="ER1030">
        <v>0</v>
      </c>
      <c r="ES1030">
        <v>0</v>
      </c>
      <c r="ET1030">
        <v>0</v>
      </c>
      <c r="EU1030">
        <v>0</v>
      </c>
      <c r="EV1030">
        <v>0</v>
      </c>
      <c r="EW1030">
        <v>390.81704079999997</v>
      </c>
      <c r="EX1030">
        <v>0.38203410900000001</v>
      </c>
      <c r="EY1030">
        <v>0.20781306699999999</v>
      </c>
      <c r="EZ1030">
        <v>2.2527082E-2</v>
      </c>
      <c r="FA1030">
        <v>0</v>
      </c>
      <c r="FB1030">
        <v>0</v>
      </c>
      <c r="FC1030">
        <v>0</v>
      </c>
      <c r="FD1030">
        <v>0</v>
      </c>
      <c r="FE1030">
        <v>0</v>
      </c>
      <c r="FF1030">
        <v>0</v>
      </c>
      <c r="FG1030">
        <v>0</v>
      </c>
      <c r="FH1030">
        <v>2.429665</v>
      </c>
      <c r="FI1030" t="s">
        <v>113</v>
      </c>
      <c r="FJ1030" t="s">
        <v>113</v>
      </c>
      <c r="FK1030" s="9">
        <v>35442.318980999997</v>
      </c>
      <c r="FL1030" t="s">
        <v>113</v>
      </c>
      <c r="FM1030" t="s">
        <v>113</v>
      </c>
    </row>
    <row r="1031" spans="116:169">
      <c r="DL1031">
        <v>0</v>
      </c>
      <c r="DM1031">
        <v>2.32687</v>
      </c>
      <c r="DN1031">
        <v>1.6310000000000002E-2</v>
      </c>
      <c r="DO1031">
        <v>1.737E-2</v>
      </c>
      <c r="DP1031">
        <v>1.4919999999999999E-2</v>
      </c>
      <c r="DQ1031">
        <v>3.5E-4</v>
      </c>
      <c r="DR1031">
        <v>9.8999999999999999E-4</v>
      </c>
      <c r="DS1031">
        <v>1.133E-2</v>
      </c>
      <c r="DT1031">
        <v>4.1529999999999997E-2</v>
      </c>
      <c r="DU1031">
        <v>2.5870000000000001E-2</v>
      </c>
      <c r="DV1031">
        <v>4.4330000000000001E-2</v>
      </c>
      <c r="DW1031">
        <v>0.50012999999999996</v>
      </c>
      <c r="DX1031">
        <v>0</v>
      </c>
      <c r="DY1031">
        <v>33786.706879999998</v>
      </c>
      <c r="DZ1031">
        <v>237.84562</v>
      </c>
      <c r="EA1031">
        <v>254.23347000000001</v>
      </c>
      <c r="EB1031">
        <v>219.25194999999999</v>
      </c>
      <c r="EC1031">
        <v>5.1784699999999999</v>
      </c>
      <c r="ED1031">
        <v>14.50379</v>
      </c>
      <c r="EE1031">
        <v>167.21493000000001</v>
      </c>
      <c r="EF1031">
        <v>605.69777999999997</v>
      </c>
      <c r="EG1031">
        <v>387.04951999999997</v>
      </c>
      <c r="EH1031">
        <v>660.46140000000003</v>
      </c>
      <c r="EI1031">
        <v>7449.8234300000004</v>
      </c>
      <c r="EJ1031">
        <v>0</v>
      </c>
      <c r="EK1031">
        <v>151.4370164</v>
      </c>
      <c r="EL1031">
        <v>0.154856465</v>
      </c>
      <c r="EM1031">
        <v>8.7432113000000006E-2</v>
      </c>
      <c r="EN1031">
        <v>6.7844680000000001E-3</v>
      </c>
      <c r="EO1031">
        <v>0</v>
      </c>
      <c r="EP1031">
        <v>0</v>
      </c>
      <c r="EQ1031">
        <v>0</v>
      </c>
      <c r="ER1031">
        <v>0</v>
      </c>
      <c r="ES1031">
        <v>0</v>
      </c>
      <c r="ET1031">
        <v>0</v>
      </c>
      <c r="EU1031">
        <v>0</v>
      </c>
      <c r="EV1031">
        <v>0</v>
      </c>
      <c r="EW1031">
        <v>380.18365189999997</v>
      </c>
      <c r="EX1031">
        <v>0.39597448299999999</v>
      </c>
      <c r="EY1031">
        <v>0.226928185</v>
      </c>
      <c r="EZ1031">
        <v>1.7838824999999999E-2</v>
      </c>
      <c r="FA1031">
        <v>0</v>
      </c>
      <c r="FB1031">
        <v>0</v>
      </c>
      <c r="FC1031">
        <v>0</v>
      </c>
      <c r="FD1031">
        <v>0</v>
      </c>
      <c r="FE1031">
        <v>0</v>
      </c>
      <c r="FF1031">
        <v>0</v>
      </c>
      <c r="FG1031">
        <v>0</v>
      </c>
      <c r="FH1031">
        <v>2.37581</v>
      </c>
      <c r="FI1031" t="s">
        <v>113</v>
      </c>
      <c r="FJ1031" t="s">
        <v>113</v>
      </c>
      <c r="FK1031" s="9">
        <v>34503.216386</v>
      </c>
      <c r="FL1031" t="s">
        <v>113</v>
      </c>
      <c r="FM1031" t="s">
        <v>113</v>
      </c>
    </row>
    <row r="1032" spans="116:169">
      <c r="DL1032">
        <v>0</v>
      </c>
      <c r="DM1032">
        <v>2.2801900000000002</v>
      </c>
      <c r="DN1032">
        <v>1.6820000000000002E-2</v>
      </c>
      <c r="DO1032">
        <v>1.2840000000000001E-2</v>
      </c>
      <c r="DP1032">
        <v>1.6750000000000001E-2</v>
      </c>
      <c r="DQ1032">
        <v>6.8999999999999997E-4</v>
      </c>
      <c r="DR1032">
        <v>3.8999999999999999E-4</v>
      </c>
      <c r="DS1032">
        <v>1.423E-2</v>
      </c>
      <c r="DT1032">
        <v>3.39E-2</v>
      </c>
      <c r="DU1032">
        <v>2.6859999999999998E-2</v>
      </c>
      <c r="DV1032">
        <v>5.5669999999999997E-2</v>
      </c>
      <c r="DW1032">
        <v>0.54166000000000003</v>
      </c>
      <c r="DX1032">
        <v>0</v>
      </c>
      <c r="DY1032">
        <v>32959.143320000003</v>
      </c>
      <c r="DZ1032">
        <v>244.24186</v>
      </c>
      <c r="EA1032">
        <v>187.30275</v>
      </c>
      <c r="EB1032">
        <v>245.21012999999999</v>
      </c>
      <c r="EC1032">
        <v>10.15659</v>
      </c>
      <c r="ED1032">
        <v>5.5950699999999998</v>
      </c>
      <c r="EE1032">
        <v>209.04383999999999</v>
      </c>
      <c r="EF1032">
        <v>492.20627999999999</v>
      </c>
      <c r="EG1032">
        <v>401.55331000000001</v>
      </c>
      <c r="EH1032">
        <v>827.67633000000001</v>
      </c>
      <c r="EI1032">
        <v>8055.5212099999999</v>
      </c>
      <c r="EJ1032">
        <v>0</v>
      </c>
      <c r="EK1032">
        <v>150.08460969999999</v>
      </c>
      <c r="EL1032">
        <v>0.1625028</v>
      </c>
      <c r="EM1032">
        <v>2.3390514000000001E-2</v>
      </c>
      <c r="EN1032">
        <v>4.6038892999999997E-2</v>
      </c>
      <c r="EO1032">
        <v>0</v>
      </c>
      <c r="EP1032">
        <v>0</v>
      </c>
      <c r="EQ1032">
        <v>0</v>
      </c>
      <c r="ER1032">
        <v>0</v>
      </c>
      <c r="ES1032">
        <v>0</v>
      </c>
      <c r="ET1032">
        <v>0</v>
      </c>
      <c r="EU1032">
        <v>0</v>
      </c>
      <c r="EV1032">
        <v>0</v>
      </c>
      <c r="EW1032">
        <v>370.9665948</v>
      </c>
      <c r="EX1032">
        <v>0.41218918100000002</v>
      </c>
      <c r="EY1032">
        <v>5.96362E-2</v>
      </c>
      <c r="EZ1032">
        <v>0.11920639399999999</v>
      </c>
      <c r="FA1032">
        <v>0</v>
      </c>
      <c r="FB1032">
        <v>0</v>
      </c>
      <c r="FC1032">
        <v>0</v>
      </c>
      <c r="FD1032">
        <v>0</v>
      </c>
      <c r="FE1032">
        <v>0</v>
      </c>
      <c r="FF1032">
        <v>0</v>
      </c>
      <c r="FG1032">
        <v>0</v>
      </c>
      <c r="FH1032">
        <v>2.3273000000000001</v>
      </c>
      <c r="FI1032" t="s">
        <v>113</v>
      </c>
      <c r="FJ1032" t="s">
        <v>113</v>
      </c>
      <c r="FK1032" s="9">
        <v>33646.054649999998</v>
      </c>
      <c r="FL1032" t="s">
        <v>113</v>
      </c>
      <c r="FM1032" t="s">
        <v>113</v>
      </c>
    </row>
    <row r="1033" spans="116:169">
      <c r="DL1033">
        <v>0</v>
      </c>
      <c r="DM1033">
        <v>2.2388599999999999</v>
      </c>
      <c r="DN1033">
        <v>1.242E-2</v>
      </c>
      <c r="DO1033">
        <v>1.311E-2</v>
      </c>
      <c r="DP1033">
        <v>1.291E-2</v>
      </c>
      <c r="DQ1033">
        <v>5.9000000000000003E-4</v>
      </c>
      <c r="DR1033">
        <v>3.8000000000000002E-4</v>
      </c>
      <c r="DS1033">
        <v>1.5709999999999998E-2</v>
      </c>
      <c r="DT1033">
        <v>3.3320000000000002E-2</v>
      </c>
      <c r="DU1033">
        <v>2.725E-2</v>
      </c>
      <c r="DV1033">
        <v>6.9889999999999994E-2</v>
      </c>
      <c r="DW1033">
        <v>0.57555999999999996</v>
      </c>
      <c r="DX1033">
        <v>0</v>
      </c>
      <c r="DY1033">
        <v>32213.073499999999</v>
      </c>
      <c r="DZ1033">
        <v>179.53305</v>
      </c>
      <c r="EA1033">
        <v>190.38335000000001</v>
      </c>
      <c r="EB1033">
        <v>188.15396999999999</v>
      </c>
      <c r="EC1033">
        <v>8.6449300000000004</v>
      </c>
      <c r="ED1033">
        <v>5.4686199999999996</v>
      </c>
      <c r="EE1033">
        <v>229.87775999999999</v>
      </c>
      <c r="EF1033">
        <v>481.59857</v>
      </c>
      <c r="EG1033">
        <v>407.14837999999997</v>
      </c>
      <c r="EH1033">
        <v>1036.7201700000001</v>
      </c>
      <c r="EI1033">
        <v>8547.7274899999993</v>
      </c>
      <c r="EJ1033">
        <v>0</v>
      </c>
      <c r="EK1033">
        <v>149.0331971</v>
      </c>
      <c r="EL1033">
        <v>0.217924966</v>
      </c>
      <c r="EM1033">
        <v>1.7495382E-2</v>
      </c>
      <c r="EN1033">
        <v>5.2288604000000002E-2</v>
      </c>
      <c r="EO1033">
        <v>0</v>
      </c>
      <c r="EP1033">
        <v>0</v>
      </c>
      <c r="EQ1033">
        <v>0</v>
      </c>
      <c r="ER1033">
        <v>0</v>
      </c>
      <c r="ES1033">
        <v>0</v>
      </c>
      <c r="ET1033">
        <v>0</v>
      </c>
      <c r="EU1033">
        <v>0</v>
      </c>
      <c r="EV1033">
        <v>0</v>
      </c>
      <c r="EW1033">
        <v>362.65265879999998</v>
      </c>
      <c r="EX1033">
        <v>0.54595499599999997</v>
      </c>
      <c r="EY1033">
        <v>4.391975E-2</v>
      </c>
      <c r="EZ1033">
        <v>0.133314456</v>
      </c>
      <c r="FA1033">
        <v>0</v>
      </c>
      <c r="FB1033">
        <v>0</v>
      </c>
      <c r="FC1033">
        <v>0</v>
      </c>
      <c r="FD1033">
        <v>0</v>
      </c>
      <c r="FE1033">
        <v>0</v>
      </c>
      <c r="FF1033">
        <v>0</v>
      </c>
      <c r="FG1033">
        <v>0</v>
      </c>
      <c r="FH1033">
        <v>2.2778939999999999</v>
      </c>
      <c r="FI1033" t="s">
        <v>113</v>
      </c>
      <c r="FJ1033" t="s">
        <v>113</v>
      </c>
      <c r="FK1033" s="9">
        <v>32779.788787999998</v>
      </c>
      <c r="FL1033" t="s">
        <v>113</v>
      </c>
      <c r="FM1033" t="s">
        <v>113</v>
      </c>
    </row>
    <row r="1034" spans="116:169">
      <c r="DL1034">
        <v>0</v>
      </c>
      <c r="DM1034">
        <v>2.1970000000000001</v>
      </c>
      <c r="DN1034">
        <v>1.2359999999999999E-2</v>
      </c>
      <c r="DO1034">
        <v>9.9000000000000008E-3</v>
      </c>
      <c r="DP1034">
        <v>1.278E-2</v>
      </c>
      <c r="DQ1034">
        <v>5.5000000000000003E-4</v>
      </c>
      <c r="DR1034">
        <v>3.6999999999999999E-4</v>
      </c>
      <c r="DS1034">
        <v>1.222E-2</v>
      </c>
      <c r="DT1034">
        <v>3.2719999999999999E-2</v>
      </c>
      <c r="DU1034">
        <v>2.7619999999999999E-2</v>
      </c>
      <c r="DV1034">
        <v>8.5599999999999996E-2</v>
      </c>
      <c r="DW1034">
        <v>0.60887999999999998</v>
      </c>
      <c r="DX1034">
        <v>0</v>
      </c>
      <c r="DY1034">
        <v>31463.32386</v>
      </c>
      <c r="DZ1034">
        <v>177.82571999999999</v>
      </c>
      <c r="EA1034">
        <v>143.02977000000001</v>
      </c>
      <c r="EB1034">
        <v>185.41900000000001</v>
      </c>
      <c r="EC1034">
        <v>7.9386599999999996</v>
      </c>
      <c r="ED1034">
        <v>5.3435300000000003</v>
      </c>
      <c r="EE1034">
        <v>178.12439000000001</v>
      </c>
      <c r="EF1034">
        <v>470.72809000000001</v>
      </c>
      <c r="EG1034">
        <v>412.61700000000002</v>
      </c>
      <c r="EH1034">
        <v>1266.5979299999999</v>
      </c>
      <c r="EI1034">
        <v>9029.3260599999994</v>
      </c>
      <c r="EJ1034">
        <v>0</v>
      </c>
      <c r="EK1034">
        <v>147.81756139999999</v>
      </c>
      <c r="EL1034">
        <v>0.17939723099999999</v>
      </c>
      <c r="EM1034">
        <v>1.8062451E-2</v>
      </c>
      <c r="EN1034">
        <v>4.0739243000000001E-2</v>
      </c>
      <c r="EO1034">
        <v>0</v>
      </c>
      <c r="EP1034">
        <v>0</v>
      </c>
      <c r="EQ1034">
        <v>0</v>
      </c>
      <c r="ER1034">
        <v>0</v>
      </c>
      <c r="ES1034">
        <v>0</v>
      </c>
      <c r="ET1034">
        <v>0</v>
      </c>
      <c r="EU1034">
        <v>0</v>
      </c>
      <c r="EV1034">
        <v>0</v>
      </c>
      <c r="EW1034">
        <v>354.08262009999999</v>
      </c>
      <c r="EX1034">
        <v>0.44274405500000003</v>
      </c>
      <c r="EY1034">
        <v>4.4642599999999998E-2</v>
      </c>
      <c r="EZ1034">
        <v>0.102270266</v>
      </c>
      <c r="FA1034">
        <v>0</v>
      </c>
      <c r="FB1034">
        <v>0</v>
      </c>
      <c r="FC1034">
        <v>0</v>
      </c>
      <c r="FD1034">
        <v>0</v>
      </c>
      <c r="FE1034">
        <v>0</v>
      </c>
      <c r="FF1034">
        <v>0</v>
      </c>
      <c r="FG1034">
        <v>0</v>
      </c>
      <c r="FH1034">
        <v>2.2325810000000001</v>
      </c>
      <c r="FI1034" t="s">
        <v>113</v>
      </c>
      <c r="FJ1034" t="s">
        <v>113</v>
      </c>
      <c r="FK1034" s="9">
        <v>31977.537018999999</v>
      </c>
      <c r="FL1034" t="s">
        <v>113</v>
      </c>
      <c r="FM1034" t="s">
        <v>113</v>
      </c>
    </row>
    <row r="1035" spans="116:169">
      <c r="DL1035">
        <v>0</v>
      </c>
      <c r="DM1035">
        <v>2.1491199999999999</v>
      </c>
      <c r="DN1035">
        <v>1.583E-2</v>
      </c>
      <c r="DO1035">
        <v>1.231E-2</v>
      </c>
      <c r="DP1035">
        <v>9.7199999999999995E-3</v>
      </c>
      <c r="DQ1035">
        <v>3.1E-4</v>
      </c>
      <c r="DR1035">
        <v>4.6999999999999999E-4</v>
      </c>
      <c r="DS1035">
        <v>1.252E-2</v>
      </c>
      <c r="DT1035">
        <v>3.2289999999999999E-2</v>
      </c>
      <c r="DU1035">
        <v>2.8000000000000001E-2</v>
      </c>
      <c r="DV1035">
        <v>9.783E-2</v>
      </c>
      <c r="DW1035">
        <v>0.64158999999999999</v>
      </c>
      <c r="DX1035">
        <v>0</v>
      </c>
      <c r="DY1035">
        <v>30631.733100000001</v>
      </c>
      <c r="DZ1035">
        <v>226.76571999999999</v>
      </c>
      <c r="EA1035">
        <v>176.99936</v>
      </c>
      <c r="EB1035">
        <v>140.41219000000001</v>
      </c>
      <c r="EC1035">
        <v>4.5472999999999999</v>
      </c>
      <c r="ED1035">
        <v>6.7527400000000002</v>
      </c>
      <c r="EE1035">
        <v>181.65016</v>
      </c>
      <c r="EF1035">
        <v>462.37013999999999</v>
      </c>
      <c r="EG1035">
        <v>417.96053000000001</v>
      </c>
      <c r="EH1035">
        <v>1444.7223200000001</v>
      </c>
      <c r="EI1035">
        <v>9500.0541599999997</v>
      </c>
      <c r="EJ1035">
        <v>0</v>
      </c>
      <c r="EK1035">
        <v>146.1683017</v>
      </c>
      <c r="EL1035">
        <v>6.8625585000000003E-2</v>
      </c>
      <c r="EM1035">
        <v>2.9677938000000001E-2</v>
      </c>
      <c r="EN1035">
        <v>3.9706281000000003E-2</v>
      </c>
      <c r="EO1035">
        <v>0</v>
      </c>
      <c r="EP1035">
        <v>0</v>
      </c>
      <c r="EQ1035">
        <v>0</v>
      </c>
      <c r="ER1035">
        <v>0</v>
      </c>
      <c r="ES1035">
        <v>0</v>
      </c>
      <c r="ET1035">
        <v>0</v>
      </c>
      <c r="EU1035">
        <v>0</v>
      </c>
      <c r="EV1035">
        <v>0</v>
      </c>
      <c r="EW1035">
        <v>344.6477299</v>
      </c>
      <c r="EX1035">
        <v>0.16596203900000001</v>
      </c>
      <c r="EY1035">
        <v>7.2402915999999998E-2</v>
      </c>
      <c r="EZ1035">
        <v>9.8136822999999998E-2</v>
      </c>
      <c r="FA1035">
        <v>0</v>
      </c>
      <c r="FB1035">
        <v>0</v>
      </c>
      <c r="FC1035">
        <v>0</v>
      </c>
      <c r="FD1035">
        <v>0</v>
      </c>
      <c r="FE1035">
        <v>0</v>
      </c>
      <c r="FF1035">
        <v>0</v>
      </c>
      <c r="FG1035">
        <v>0</v>
      </c>
      <c r="FH1035">
        <v>2.1873</v>
      </c>
      <c r="FI1035" t="s">
        <v>113</v>
      </c>
      <c r="FJ1035" t="s">
        <v>113</v>
      </c>
      <c r="FK1035" s="9">
        <v>31180.457666999999</v>
      </c>
      <c r="FL1035" t="s">
        <v>113</v>
      </c>
      <c r="FM1035" t="s">
        <v>113</v>
      </c>
    </row>
    <row r="1036" spans="116:169">
      <c r="DL1036">
        <v>0</v>
      </c>
      <c r="DM1036">
        <v>2.1049199999999999</v>
      </c>
      <c r="DN1036">
        <v>1.332E-2</v>
      </c>
      <c r="DO1036">
        <v>1.519E-2</v>
      </c>
      <c r="DP1036">
        <v>1.179E-2</v>
      </c>
      <c r="DQ1036">
        <v>3.4000000000000002E-4</v>
      </c>
      <c r="DR1036">
        <v>4.6999999999999999E-4</v>
      </c>
      <c r="DS1036">
        <v>9.7000000000000003E-3</v>
      </c>
      <c r="DT1036">
        <v>3.1550000000000002E-2</v>
      </c>
      <c r="DU1036">
        <v>2.8469999999999999E-2</v>
      </c>
      <c r="DV1036">
        <v>0.11035</v>
      </c>
      <c r="DW1036">
        <v>0.67388000000000003</v>
      </c>
      <c r="DX1036">
        <v>0</v>
      </c>
      <c r="DY1036">
        <v>29857.3321</v>
      </c>
      <c r="DZ1036">
        <v>189.87939</v>
      </c>
      <c r="EA1036">
        <v>217.4213</v>
      </c>
      <c r="EB1036">
        <v>169.49195</v>
      </c>
      <c r="EC1036">
        <v>4.9489299999999998</v>
      </c>
      <c r="ED1036">
        <v>6.7697399999999996</v>
      </c>
      <c r="EE1036">
        <v>140.07173</v>
      </c>
      <c r="EF1036">
        <v>449.66174999999998</v>
      </c>
      <c r="EG1036">
        <v>424.71327000000002</v>
      </c>
      <c r="EH1036">
        <v>1626.37248</v>
      </c>
      <c r="EI1036">
        <v>9962.4243000000006</v>
      </c>
      <c r="EJ1036">
        <v>0</v>
      </c>
      <c r="EK1036">
        <v>144.74668740000001</v>
      </c>
      <c r="EL1036">
        <v>7.1088268999999996E-2</v>
      </c>
      <c r="EM1036">
        <v>3.2448365999999999E-2</v>
      </c>
      <c r="EN1036">
        <v>3.0546559000000001E-2</v>
      </c>
      <c r="EO1036">
        <v>0</v>
      </c>
      <c r="EP1036">
        <v>0</v>
      </c>
      <c r="EQ1036">
        <v>0</v>
      </c>
      <c r="ER1036">
        <v>0</v>
      </c>
      <c r="ES1036">
        <v>0</v>
      </c>
      <c r="ET1036">
        <v>0</v>
      </c>
      <c r="EU1036">
        <v>0</v>
      </c>
      <c r="EV1036">
        <v>0</v>
      </c>
      <c r="EW1036">
        <v>335.92116929999997</v>
      </c>
      <c r="EX1036">
        <v>0.168808077</v>
      </c>
      <c r="EY1036">
        <v>7.7867281999999996E-2</v>
      </c>
      <c r="EZ1036">
        <v>7.4326034999999999E-2</v>
      </c>
      <c r="FA1036">
        <v>0</v>
      </c>
      <c r="FB1036">
        <v>0</v>
      </c>
      <c r="FC1036">
        <v>0</v>
      </c>
      <c r="FD1036">
        <v>0</v>
      </c>
      <c r="FE1036">
        <v>0</v>
      </c>
      <c r="FF1036">
        <v>0</v>
      </c>
      <c r="FG1036">
        <v>0</v>
      </c>
      <c r="FH1036">
        <v>2.1455739999999999</v>
      </c>
      <c r="FI1036" t="s">
        <v>113</v>
      </c>
      <c r="FJ1036" t="s">
        <v>113</v>
      </c>
      <c r="FK1036" s="9">
        <v>30439.073678000001</v>
      </c>
      <c r="FL1036" t="s">
        <v>113</v>
      </c>
      <c r="FM1036" t="s">
        <v>113</v>
      </c>
    </row>
    <row r="1037" spans="116:169">
      <c r="DL1037">
        <v>0</v>
      </c>
      <c r="DM1037">
        <v>2.05979</v>
      </c>
      <c r="DN1037">
        <v>1.487E-2</v>
      </c>
      <c r="DO1037">
        <v>1.3180000000000001E-2</v>
      </c>
      <c r="DP1037">
        <v>1.4279999999999999E-2</v>
      </c>
      <c r="DQ1037">
        <v>3.6000000000000002E-4</v>
      </c>
      <c r="DR1037">
        <v>5.0000000000000001E-4</v>
      </c>
      <c r="DS1037">
        <v>1.175E-2</v>
      </c>
      <c r="DT1037">
        <v>3.0849999999999999E-2</v>
      </c>
      <c r="DU1037">
        <v>2.894E-2</v>
      </c>
      <c r="DV1037">
        <v>0.12006</v>
      </c>
      <c r="DW1037">
        <v>0.70543</v>
      </c>
      <c r="DX1037">
        <v>0</v>
      </c>
      <c r="DY1037">
        <v>29074.13823</v>
      </c>
      <c r="DZ1037">
        <v>210.96663000000001</v>
      </c>
      <c r="EA1037">
        <v>187.77306999999999</v>
      </c>
      <c r="EB1037">
        <v>204.31880000000001</v>
      </c>
      <c r="EC1037">
        <v>5.1556600000000001</v>
      </c>
      <c r="ED1037">
        <v>7.0578500000000002</v>
      </c>
      <c r="EE1037">
        <v>168.70984999999999</v>
      </c>
      <c r="EF1037">
        <v>437.55563000000001</v>
      </c>
      <c r="EG1037">
        <v>431.48300999999998</v>
      </c>
      <c r="EH1037">
        <v>1766.4442100000001</v>
      </c>
      <c r="EI1037">
        <v>10412.08604</v>
      </c>
      <c r="EJ1037">
        <v>0</v>
      </c>
      <c r="EK1037">
        <v>143.2461883</v>
      </c>
      <c r="EL1037">
        <v>7.3978854999999996E-2</v>
      </c>
      <c r="EM1037">
        <v>4.0323592999999998E-2</v>
      </c>
      <c r="EN1037">
        <v>3.7469510999999997E-2</v>
      </c>
      <c r="EO1037">
        <v>0</v>
      </c>
      <c r="EP1037">
        <v>0</v>
      </c>
      <c r="EQ1037">
        <v>0</v>
      </c>
      <c r="ER1037">
        <v>0</v>
      </c>
      <c r="ES1037">
        <v>0</v>
      </c>
      <c r="ET1037">
        <v>0</v>
      </c>
      <c r="EU1037">
        <v>0</v>
      </c>
      <c r="EV1037">
        <v>0</v>
      </c>
      <c r="EW1037">
        <v>327.18388199999998</v>
      </c>
      <c r="EX1037">
        <v>0.17309015899999999</v>
      </c>
      <c r="EY1037">
        <v>9.5248411000000005E-2</v>
      </c>
      <c r="EZ1037">
        <v>8.9749383000000002E-2</v>
      </c>
      <c r="FA1037">
        <v>0</v>
      </c>
      <c r="FB1037">
        <v>0</v>
      </c>
      <c r="FC1037">
        <v>0</v>
      </c>
      <c r="FD1037">
        <v>0</v>
      </c>
      <c r="FE1037">
        <v>0</v>
      </c>
      <c r="FF1037">
        <v>0</v>
      </c>
      <c r="FG1037">
        <v>0</v>
      </c>
      <c r="FH1037">
        <v>2.1024850000000002</v>
      </c>
      <c r="FI1037" t="s">
        <v>113</v>
      </c>
      <c r="FJ1037" t="s">
        <v>113</v>
      </c>
      <c r="FK1037" s="9">
        <v>29682.352389</v>
      </c>
      <c r="FL1037" t="s">
        <v>113</v>
      </c>
      <c r="FM1037" t="s">
        <v>113</v>
      </c>
    </row>
    <row r="1038" spans="116:169">
      <c r="DL1038">
        <v>0</v>
      </c>
      <c r="DM1038">
        <v>2.0155599999999998</v>
      </c>
      <c r="DN1038">
        <v>1.4840000000000001E-2</v>
      </c>
      <c r="DO1038">
        <v>1.438E-2</v>
      </c>
      <c r="DP1038">
        <v>1.272E-2</v>
      </c>
      <c r="DQ1038">
        <v>3.6000000000000002E-4</v>
      </c>
      <c r="DR1038">
        <v>4.8000000000000001E-4</v>
      </c>
      <c r="DS1038">
        <v>1.397E-2</v>
      </c>
      <c r="DT1038">
        <v>3.0169999999999999E-2</v>
      </c>
      <c r="DU1038">
        <v>2.9440000000000001E-2</v>
      </c>
      <c r="DV1038">
        <v>0.1318</v>
      </c>
      <c r="DW1038">
        <v>0.73628000000000005</v>
      </c>
      <c r="DX1038">
        <v>0</v>
      </c>
      <c r="DY1038">
        <v>28308.404149999998</v>
      </c>
      <c r="DZ1038">
        <v>209.42659</v>
      </c>
      <c r="EA1038">
        <v>203.83179999999999</v>
      </c>
      <c r="EB1038">
        <v>181.13354000000001</v>
      </c>
      <c r="EC1038">
        <v>5.1580899999999996</v>
      </c>
      <c r="ED1038">
        <v>6.7926599999999997</v>
      </c>
      <c r="EE1038">
        <v>199.80094</v>
      </c>
      <c r="EF1038">
        <v>425.88952</v>
      </c>
      <c r="EG1038">
        <v>438.54086000000001</v>
      </c>
      <c r="EH1038">
        <v>1935.1540600000001</v>
      </c>
      <c r="EI1038">
        <v>10849.641670000001</v>
      </c>
      <c r="EJ1038">
        <v>0</v>
      </c>
      <c r="EK1038">
        <v>141.7519897</v>
      </c>
      <c r="EL1038">
        <v>7.8590281999999997E-2</v>
      </c>
      <c r="EM1038">
        <v>3.8652084000000003E-2</v>
      </c>
      <c r="EN1038">
        <v>4.5876713999999999E-2</v>
      </c>
      <c r="EO1038">
        <v>0</v>
      </c>
      <c r="EP1038">
        <v>0</v>
      </c>
      <c r="EQ1038">
        <v>0</v>
      </c>
      <c r="ER1038">
        <v>0</v>
      </c>
      <c r="ES1038">
        <v>0</v>
      </c>
      <c r="ET1038">
        <v>0</v>
      </c>
      <c r="EU1038">
        <v>0</v>
      </c>
      <c r="EV1038">
        <v>0</v>
      </c>
      <c r="EW1038">
        <v>318.62745940000002</v>
      </c>
      <c r="EX1038">
        <v>0.18098499300000001</v>
      </c>
      <c r="EY1038">
        <v>8.9910229999999994E-2</v>
      </c>
      <c r="EZ1038">
        <v>0.10816550699999999</v>
      </c>
      <c r="FA1038">
        <v>0</v>
      </c>
      <c r="FB1038">
        <v>0</v>
      </c>
      <c r="FC1038">
        <v>0</v>
      </c>
      <c r="FD1038">
        <v>0</v>
      </c>
      <c r="FE1038">
        <v>0</v>
      </c>
      <c r="FF1038">
        <v>0</v>
      </c>
      <c r="FG1038">
        <v>0</v>
      </c>
      <c r="FH1038">
        <v>2.0578630000000002</v>
      </c>
      <c r="FI1038" t="s">
        <v>113</v>
      </c>
      <c r="FJ1038" t="s">
        <v>113</v>
      </c>
      <c r="FK1038" s="9">
        <v>28907.954158</v>
      </c>
      <c r="FL1038" t="s">
        <v>113</v>
      </c>
      <c r="FM1038" t="s">
        <v>113</v>
      </c>
    </row>
    <row r="1039" spans="116:169">
      <c r="DL1039">
        <v>0</v>
      </c>
      <c r="DM1039">
        <v>1.9719599999999999</v>
      </c>
      <c r="DN1039">
        <v>1.4930000000000001E-2</v>
      </c>
      <c r="DO1039">
        <v>1.434E-2</v>
      </c>
      <c r="DP1039">
        <v>1.3679999999999999E-2</v>
      </c>
      <c r="DQ1039">
        <v>3.6999999999999999E-4</v>
      </c>
      <c r="DR1039">
        <v>4.8000000000000001E-4</v>
      </c>
      <c r="DS1039">
        <v>1.2579999999999999E-2</v>
      </c>
      <c r="DT1039">
        <v>2.954E-2</v>
      </c>
      <c r="DU1039">
        <v>2.9909999999999999E-2</v>
      </c>
      <c r="DV1039">
        <v>0.14577000000000001</v>
      </c>
      <c r="DW1039">
        <v>0.76644999999999996</v>
      </c>
      <c r="DX1039">
        <v>0</v>
      </c>
      <c r="DY1039">
        <v>27555.981189999999</v>
      </c>
      <c r="DZ1039">
        <v>209.68579</v>
      </c>
      <c r="EA1039">
        <v>202.28825000000001</v>
      </c>
      <c r="EB1039">
        <v>193.82105000000001</v>
      </c>
      <c r="EC1039">
        <v>5.24986</v>
      </c>
      <c r="ED1039">
        <v>6.7318300000000004</v>
      </c>
      <c r="EE1039">
        <v>178.95746</v>
      </c>
      <c r="EF1039">
        <v>414.83301</v>
      </c>
      <c r="EG1039">
        <v>445.33352000000002</v>
      </c>
      <c r="EH1039">
        <v>2134.9550100000001</v>
      </c>
      <c r="EI1039">
        <v>11275.53119</v>
      </c>
      <c r="EJ1039">
        <v>0</v>
      </c>
      <c r="EK1039">
        <v>140.24475670000001</v>
      </c>
      <c r="EL1039">
        <v>7.9336392000000006E-2</v>
      </c>
      <c r="EM1039">
        <v>4.0298713999999999E-2</v>
      </c>
      <c r="EN1039">
        <v>4.1326046999999998E-2</v>
      </c>
      <c r="EO1039">
        <v>0</v>
      </c>
      <c r="EP1039">
        <v>0</v>
      </c>
      <c r="EQ1039">
        <v>0</v>
      </c>
      <c r="ER1039">
        <v>0</v>
      </c>
      <c r="ES1039">
        <v>0</v>
      </c>
      <c r="ET1039">
        <v>0</v>
      </c>
      <c r="EU1039">
        <v>0</v>
      </c>
      <c r="EV1039">
        <v>0</v>
      </c>
      <c r="EW1039">
        <v>310.20645810000002</v>
      </c>
      <c r="EX1039">
        <v>0.17977588</v>
      </c>
      <c r="EY1039">
        <v>9.2229410999999997E-2</v>
      </c>
      <c r="EZ1039">
        <v>9.5902735000000003E-2</v>
      </c>
      <c r="FA1039">
        <v>0</v>
      </c>
      <c r="FB1039">
        <v>0</v>
      </c>
      <c r="FC1039">
        <v>0</v>
      </c>
      <c r="FD1039">
        <v>0</v>
      </c>
      <c r="FE1039">
        <v>0</v>
      </c>
      <c r="FF1039">
        <v>0</v>
      </c>
      <c r="FG1039">
        <v>0</v>
      </c>
      <c r="FH1039">
        <v>2.0152739999999998</v>
      </c>
      <c r="FI1039" t="s">
        <v>113</v>
      </c>
      <c r="FJ1039" t="s">
        <v>113</v>
      </c>
      <c r="FK1039" s="9">
        <v>28167.026142999999</v>
      </c>
      <c r="FL1039" t="s">
        <v>113</v>
      </c>
      <c r="FM1039" t="s">
        <v>113</v>
      </c>
    </row>
    <row r="1040" spans="116:169">
      <c r="DL1040">
        <v>0</v>
      </c>
      <c r="DM1040">
        <v>1.9294500000000001</v>
      </c>
      <c r="DN1040">
        <v>1.452E-2</v>
      </c>
      <c r="DO1040">
        <v>1.439E-2</v>
      </c>
      <c r="DP1040">
        <v>1.3690000000000001E-2</v>
      </c>
      <c r="DQ1040">
        <v>3.6999999999999999E-4</v>
      </c>
      <c r="DR1040">
        <v>4.6999999999999999E-4</v>
      </c>
      <c r="DS1040">
        <v>1.3440000000000001E-2</v>
      </c>
      <c r="DT1040">
        <v>2.894E-2</v>
      </c>
      <c r="DU1040">
        <v>3.039E-2</v>
      </c>
      <c r="DV1040">
        <v>0.15834999999999999</v>
      </c>
      <c r="DW1040">
        <v>0.79598000000000002</v>
      </c>
      <c r="DX1040">
        <v>0</v>
      </c>
      <c r="DY1040">
        <v>26823.510259999999</v>
      </c>
      <c r="DZ1040">
        <v>202.90319</v>
      </c>
      <c r="EA1040">
        <v>201.92823999999999</v>
      </c>
      <c r="EB1040">
        <v>193.06475</v>
      </c>
      <c r="EC1040">
        <v>5.2814199999999998</v>
      </c>
      <c r="ED1040">
        <v>6.6365100000000004</v>
      </c>
      <c r="EE1040">
        <v>190.37266</v>
      </c>
      <c r="EF1040">
        <v>404.3938</v>
      </c>
      <c r="EG1040">
        <v>452.06533999999999</v>
      </c>
      <c r="EH1040">
        <v>2313.9124700000002</v>
      </c>
      <c r="EI1040">
        <v>11690.3642</v>
      </c>
      <c r="EJ1040">
        <v>0</v>
      </c>
      <c r="EK1040">
        <v>138.7671564</v>
      </c>
      <c r="EL1040">
        <v>8.1770075999999997E-2</v>
      </c>
      <c r="EM1040">
        <v>4.1457137999999998E-2</v>
      </c>
      <c r="EN1040">
        <v>4.4928586E-2</v>
      </c>
      <c r="EO1040">
        <v>0</v>
      </c>
      <c r="EP1040">
        <v>0</v>
      </c>
      <c r="EQ1040">
        <v>0</v>
      </c>
      <c r="ER1040">
        <v>0</v>
      </c>
      <c r="ES1040">
        <v>0</v>
      </c>
      <c r="ET1040">
        <v>0</v>
      </c>
      <c r="EU1040">
        <v>0</v>
      </c>
      <c r="EV1040">
        <v>0</v>
      </c>
      <c r="EW1040">
        <v>302.01344840000002</v>
      </c>
      <c r="EX1040">
        <v>0.182364</v>
      </c>
      <c r="EY1040">
        <v>9.3384909000000002E-2</v>
      </c>
      <c r="EZ1040">
        <v>0.102614196</v>
      </c>
      <c r="FA1040">
        <v>0</v>
      </c>
      <c r="FB1040">
        <v>0</v>
      </c>
      <c r="FC1040">
        <v>0</v>
      </c>
      <c r="FD1040">
        <v>0</v>
      </c>
      <c r="FE1040">
        <v>0</v>
      </c>
      <c r="FF1040">
        <v>0</v>
      </c>
      <c r="FG1040">
        <v>0</v>
      </c>
      <c r="FH1040">
        <v>1.972421</v>
      </c>
      <c r="FI1040" t="s">
        <v>113</v>
      </c>
      <c r="FJ1040" t="s">
        <v>113</v>
      </c>
      <c r="FK1040" s="9">
        <v>27426.687861999999</v>
      </c>
      <c r="FL1040" t="s">
        <v>113</v>
      </c>
      <c r="FM1040" t="s">
        <v>113</v>
      </c>
    </row>
    <row r="1041" spans="116:169">
      <c r="DL1041">
        <v>0</v>
      </c>
      <c r="DM1041">
        <v>1.8934299999999999</v>
      </c>
      <c r="DN1041">
        <v>1.3650000000000001E-2</v>
      </c>
      <c r="DO1041">
        <v>1.2630000000000001E-2</v>
      </c>
      <c r="DP1041">
        <v>1.308E-2</v>
      </c>
      <c r="DQ1041">
        <v>7.1000000000000002E-4</v>
      </c>
      <c r="DR1041">
        <v>2.3000000000000001E-4</v>
      </c>
      <c r="DS1041">
        <v>1.308E-2</v>
      </c>
      <c r="DT1041">
        <v>2.5600000000000001E-2</v>
      </c>
      <c r="DU1041">
        <v>3.0870000000000002E-2</v>
      </c>
      <c r="DV1041">
        <v>0.17179</v>
      </c>
      <c r="DW1041">
        <v>0.82491999999999999</v>
      </c>
      <c r="DX1041">
        <v>0</v>
      </c>
      <c r="DY1041">
        <v>26185.37154</v>
      </c>
      <c r="DZ1041">
        <v>189.79454000000001</v>
      </c>
      <c r="EA1041">
        <v>176.46010999999999</v>
      </c>
      <c r="EB1041">
        <v>183.55243999999999</v>
      </c>
      <c r="EC1041">
        <v>9.9244500000000002</v>
      </c>
      <c r="ED1041">
        <v>3.22296</v>
      </c>
      <c r="EE1041">
        <v>184.44627</v>
      </c>
      <c r="EF1041">
        <v>355.91795000000002</v>
      </c>
      <c r="EG1041">
        <v>458.70186000000001</v>
      </c>
      <c r="EH1041">
        <v>2504.2851300000002</v>
      </c>
      <c r="EI1041">
        <v>12094.758</v>
      </c>
      <c r="EJ1041">
        <v>0</v>
      </c>
      <c r="EK1041">
        <v>137.7593747</v>
      </c>
      <c r="EL1041">
        <v>0.13817352099999999</v>
      </c>
      <c r="EM1041">
        <v>6.8757969000000002E-2</v>
      </c>
      <c r="EN1041">
        <v>3.1292488E-2</v>
      </c>
      <c r="EO1041">
        <v>0</v>
      </c>
      <c r="EP1041">
        <v>0</v>
      </c>
      <c r="EQ1041">
        <v>0</v>
      </c>
      <c r="ER1041">
        <v>0</v>
      </c>
      <c r="ES1041">
        <v>0</v>
      </c>
      <c r="ET1041">
        <v>0</v>
      </c>
      <c r="EU1041">
        <v>0</v>
      </c>
      <c r="EV1041">
        <v>0</v>
      </c>
      <c r="EW1041">
        <v>294.9870459</v>
      </c>
      <c r="EX1041">
        <v>0.302697618</v>
      </c>
      <c r="EY1041">
        <v>0.152412992</v>
      </c>
      <c r="EZ1041">
        <v>7.0334531000000006E-2</v>
      </c>
      <c r="FA1041">
        <v>0</v>
      </c>
      <c r="FB1041">
        <v>0</v>
      </c>
      <c r="FC1041">
        <v>0</v>
      </c>
      <c r="FD1041">
        <v>0</v>
      </c>
      <c r="FE1041">
        <v>0</v>
      </c>
      <c r="FF1041">
        <v>0</v>
      </c>
      <c r="FG1041">
        <v>0</v>
      </c>
      <c r="FH1041">
        <v>1.933505</v>
      </c>
      <c r="FI1041" t="s">
        <v>113</v>
      </c>
      <c r="FJ1041" t="s">
        <v>113</v>
      </c>
      <c r="FK1041" s="9">
        <v>26745.103078</v>
      </c>
      <c r="FL1041" t="s">
        <v>113</v>
      </c>
      <c r="FM1041" t="s">
        <v>113</v>
      </c>
    </row>
    <row r="1042" spans="116:169">
      <c r="DL1042">
        <v>0</v>
      </c>
      <c r="DM1042">
        <v>1.8573900000000001</v>
      </c>
      <c r="DN1042">
        <v>1.4200000000000001E-2</v>
      </c>
      <c r="DO1042">
        <v>1.187E-2</v>
      </c>
      <c r="DP1042">
        <v>1.155E-2</v>
      </c>
      <c r="DQ1042">
        <v>6.4999999999999997E-4</v>
      </c>
      <c r="DR1042">
        <v>2.3000000000000001E-4</v>
      </c>
      <c r="DS1042">
        <v>1.2500000000000001E-2</v>
      </c>
      <c r="DT1042">
        <v>2.511E-2</v>
      </c>
      <c r="DU1042">
        <v>3.1099999999999999E-2</v>
      </c>
      <c r="DV1042">
        <v>0.18487000000000001</v>
      </c>
      <c r="DW1042">
        <v>0.85052000000000005</v>
      </c>
      <c r="DX1042">
        <v>0</v>
      </c>
      <c r="DY1042">
        <v>25550.57285</v>
      </c>
      <c r="DZ1042">
        <v>196.32338999999999</v>
      </c>
      <c r="EA1042">
        <v>165.0044</v>
      </c>
      <c r="EB1042">
        <v>161.35263</v>
      </c>
      <c r="EC1042">
        <v>9.1321200000000005</v>
      </c>
      <c r="ED1042">
        <v>3.1449500000000001</v>
      </c>
      <c r="EE1042">
        <v>175.37947</v>
      </c>
      <c r="EF1042">
        <v>347.24444999999997</v>
      </c>
      <c r="EG1042">
        <v>461.92482000000001</v>
      </c>
      <c r="EH1042">
        <v>2688.7314000000001</v>
      </c>
      <c r="EI1042">
        <v>12450.675950000001</v>
      </c>
      <c r="EJ1042">
        <v>0</v>
      </c>
      <c r="EK1042">
        <v>136.701446</v>
      </c>
      <c r="EL1042">
        <v>0.15460243100000001</v>
      </c>
      <c r="EM1042">
        <v>6.2531373000000001E-2</v>
      </c>
      <c r="EN1042">
        <v>3.0232080000000001E-2</v>
      </c>
      <c r="EO1042">
        <v>0</v>
      </c>
      <c r="EP1042">
        <v>0</v>
      </c>
      <c r="EQ1042">
        <v>0</v>
      </c>
      <c r="ER1042">
        <v>0</v>
      </c>
      <c r="ES1042">
        <v>0</v>
      </c>
      <c r="ET1042">
        <v>0</v>
      </c>
      <c r="EU1042">
        <v>0</v>
      </c>
      <c r="EV1042">
        <v>0</v>
      </c>
      <c r="EW1042">
        <v>287.9815648</v>
      </c>
      <c r="EX1042">
        <v>0.33419996299999999</v>
      </c>
      <c r="EY1042">
        <v>0.13640680399999999</v>
      </c>
      <c r="EZ1042">
        <v>6.6866079999999994E-2</v>
      </c>
      <c r="FA1042">
        <v>0</v>
      </c>
      <c r="FB1042">
        <v>0</v>
      </c>
      <c r="FC1042">
        <v>0</v>
      </c>
      <c r="FD1042">
        <v>0</v>
      </c>
      <c r="FE1042">
        <v>0</v>
      </c>
      <c r="FF1042">
        <v>0</v>
      </c>
      <c r="FG1042">
        <v>0</v>
      </c>
      <c r="FH1042">
        <v>1.8956679999999999</v>
      </c>
      <c r="FI1042" t="s">
        <v>113</v>
      </c>
      <c r="FJ1042" t="s">
        <v>113</v>
      </c>
      <c r="FK1042" s="9">
        <v>26082.385392</v>
      </c>
      <c r="FL1042" t="s">
        <v>113</v>
      </c>
      <c r="FM1042" t="s">
        <v>113</v>
      </c>
    </row>
    <row r="1043" spans="116:169">
      <c r="DL1043">
        <v>0</v>
      </c>
      <c r="DM1043">
        <v>1.82422</v>
      </c>
      <c r="DN1043">
        <v>1.184E-2</v>
      </c>
      <c r="DO1043">
        <v>1.221E-2</v>
      </c>
      <c r="DP1043">
        <v>1.0880000000000001E-2</v>
      </c>
      <c r="DQ1043">
        <v>6.2E-4</v>
      </c>
      <c r="DR1043">
        <v>2.2000000000000001E-4</v>
      </c>
      <c r="DS1043">
        <v>1.1050000000000001E-2</v>
      </c>
      <c r="DT1043">
        <v>2.462E-2</v>
      </c>
      <c r="DU1043">
        <v>3.1329999999999997E-2</v>
      </c>
      <c r="DV1043">
        <v>0.19738</v>
      </c>
      <c r="DW1043">
        <v>0.87563000000000002</v>
      </c>
      <c r="DX1043">
        <v>0</v>
      </c>
      <c r="DY1043">
        <v>24958.951420000001</v>
      </c>
      <c r="DZ1043">
        <v>162.91454999999999</v>
      </c>
      <c r="EA1043">
        <v>168.82874000000001</v>
      </c>
      <c r="EB1043">
        <v>151.13265999999999</v>
      </c>
      <c r="EC1043">
        <v>8.5790799999999994</v>
      </c>
      <c r="ED1043">
        <v>3.0723600000000002</v>
      </c>
      <c r="EE1043">
        <v>154.26641000000001</v>
      </c>
      <c r="EF1043">
        <v>338.65096999999997</v>
      </c>
      <c r="EG1043">
        <v>465.06977000000001</v>
      </c>
      <c r="EH1043">
        <v>2864.11087</v>
      </c>
      <c r="EI1043">
        <v>12797.920400000001</v>
      </c>
      <c r="EJ1043">
        <v>0</v>
      </c>
      <c r="EK1043">
        <v>135.75010570000001</v>
      </c>
      <c r="EL1043">
        <v>0.153689248</v>
      </c>
      <c r="EM1043">
        <v>5.8390005000000002E-2</v>
      </c>
      <c r="EN1043">
        <v>2.7005742999999999E-2</v>
      </c>
      <c r="EO1043">
        <v>0</v>
      </c>
      <c r="EP1043">
        <v>0</v>
      </c>
      <c r="EQ1043">
        <v>0</v>
      </c>
      <c r="ER1043">
        <v>0</v>
      </c>
      <c r="ES1043">
        <v>0</v>
      </c>
      <c r="ET1043">
        <v>0</v>
      </c>
      <c r="EU1043">
        <v>0</v>
      </c>
      <c r="EV1043">
        <v>0</v>
      </c>
      <c r="EW1043">
        <v>281.31581870000002</v>
      </c>
      <c r="EX1043">
        <v>0.32667907600000001</v>
      </c>
      <c r="EY1043">
        <v>0.125307002</v>
      </c>
      <c r="EZ1043">
        <v>5.8771677000000001E-2</v>
      </c>
      <c r="FA1043">
        <v>0</v>
      </c>
      <c r="FB1043">
        <v>0</v>
      </c>
      <c r="FC1043">
        <v>0</v>
      </c>
      <c r="FD1043">
        <v>0</v>
      </c>
      <c r="FE1043">
        <v>0</v>
      </c>
      <c r="FF1043">
        <v>0</v>
      </c>
      <c r="FG1043">
        <v>0</v>
      </c>
      <c r="FH1043">
        <v>1.8597760000000001</v>
      </c>
      <c r="FI1043" t="s">
        <v>113</v>
      </c>
      <c r="FJ1043" t="s">
        <v>113</v>
      </c>
      <c r="FK1043" s="9">
        <v>25450.406448999998</v>
      </c>
      <c r="FL1043" t="s">
        <v>113</v>
      </c>
      <c r="FM1043" t="s">
        <v>113</v>
      </c>
    </row>
    <row r="1044" spans="116:169">
      <c r="DL1044">
        <v>0</v>
      </c>
      <c r="DM1044">
        <v>1.78932</v>
      </c>
      <c r="DN1044">
        <v>1.3520000000000001E-2</v>
      </c>
      <c r="DO1044">
        <v>1.0449999999999999E-2</v>
      </c>
      <c r="DP1044">
        <v>1.107E-2</v>
      </c>
      <c r="DQ1044">
        <v>5.9000000000000003E-4</v>
      </c>
      <c r="DR1044">
        <v>2.2000000000000001E-4</v>
      </c>
      <c r="DS1044">
        <v>1.0460000000000001E-2</v>
      </c>
      <c r="DT1044">
        <v>2.4140000000000002E-2</v>
      </c>
      <c r="DU1044">
        <v>3.1550000000000002E-2</v>
      </c>
      <c r="DV1044">
        <v>0.20843</v>
      </c>
      <c r="DW1044">
        <v>0.90024999999999999</v>
      </c>
      <c r="DX1044">
        <v>0</v>
      </c>
      <c r="DY1044">
        <v>24347.195339999998</v>
      </c>
      <c r="DZ1044">
        <v>184.99198999999999</v>
      </c>
      <c r="EA1044">
        <v>143.60818</v>
      </c>
      <c r="EB1044">
        <v>153.03702000000001</v>
      </c>
      <c r="EC1044">
        <v>8.1728500000000004</v>
      </c>
      <c r="ED1044">
        <v>2.9977900000000002</v>
      </c>
      <c r="EE1044">
        <v>145.25519</v>
      </c>
      <c r="EF1044">
        <v>330.30493999999999</v>
      </c>
      <c r="EG1044">
        <v>468.14213000000001</v>
      </c>
      <c r="EH1044">
        <v>3018.3772899999999</v>
      </c>
      <c r="EI1044">
        <v>13136.571379999999</v>
      </c>
      <c r="EJ1044">
        <v>0</v>
      </c>
      <c r="EK1044">
        <v>134.6177017</v>
      </c>
      <c r="EL1044">
        <v>0.14045616799999999</v>
      </c>
      <c r="EM1044">
        <v>5.9295049000000002E-2</v>
      </c>
      <c r="EN1044">
        <v>2.5711332E-2</v>
      </c>
      <c r="EO1044">
        <v>0</v>
      </c>
      <c r="EP1044">
        <v>0</v>
      </c>
      <c r="EQ1044">
        <v>0</v>
      </c>
      <c r="ER1044">
        <v>0</v>
      </c>
      <c r="ES1044">
        <v>0</v>
      </c>
      <c r="ET1044">
        <v>0</v>
      </c>
      <c r="EU1044">
        <v>0</v>
      </c>
      <c r="EV1044">
        <v>0</v>
      </c>
      <c r="EW1044">
        <v>274.39751630000001</v>
      </c>
      <c r="EX1044">
        <v>0.29386021499999998</v>
      </c>
      <c r="EY1044">
        <v>0.12516991099999999</v>
      </c>
      <c r="EZ1044">
        <v>5.5052200000000003E-2</v>
      </c>
      <c r="FA1044">
        <v>0</v>
      </c>
      <c r="FB1044">
        <v>0</v>
      </c>
      <c r="FC1044">
        <v>0</v>
      </c>
      <c r="FD1044">
        <v>0</v>
      </c>
      <c r="FE1044">
        <v>0</v>
      </c>
      <c r="FF1044">
        <v>0</v>
      </c>
      <c r="FG1044">
        <v>0</v>
      </c>
      <c r="FH1044">
        <v>1.824956</v>
      </c>
      <c r="FI1044" t="s">
        <v>113</v>
      </c>
      <c r="FJ1044" t="s">
        <v>113</v>
      </c>
      <c r="FK1044" s="9">
        <v>24837.005364000001</v>
      </c>
      <c r="FL1044" t="s">
        <v>113</v>
      </c>
      <c r="FM1044" t="s">
        <v>113</v>
      </c>
    </row>
    <row r="1045" spans="116:169">
      <c r="DL1045">
        <v>0</v>
      </c>
      <c r="DM1045">
        <v>1.7587299999999999</v>
      </c>
      <c r="DN1045">
        <v>9.9000000000000008E-3</v>
      </c>
      <c r="DO1045">
        <v>1.1599999999999999E-2</v>
      </c>
      <c r="DP1045">
        <v>9.6399999999999993E-3</v>
      </c>
      <c r="DQ1045">
        <v>5.6999999999999998E-4</v>
      </c>
      <c r="DR1045">
        <v>2.2000000000000001E-4</v>
      </c>
      <c r="DS1045">
        <v>1.055E-2</v>
      </c>
      <c r="DT1045">
        <v>2.375E-2</v>
      </c>
      <c r="DU1045">
        <v>3.177E-2</v>
      </c>
      <c r="DV1045">
        <v>0.21889</v>
      </c>
      <c r="DW1045">
        <v>0.92439000000000004</v>
      </c>
      <c r="DX1045">
        <v>0</v>
      </c>
      <c r="DY1045">
        <v>23797.455430000002</v>
      </c>
      <c r="DZ1045">
        <v>134.74015</v>
      </c>
      <c r="EA1045">
        <v>158.65538000000001</v>
      </c>
      <c r="EB1045">
        <v>132.43652</v>
      </c>
      <c r="EC1045">
        <v>7.87981</v>
      </c>
      <c r="ED1045">
        <v>2.9300999999999999</v>
      </c>
      <c r="EE1045">
        <v>145.72678999999999</v>
      </c>
      <c r="EF1045">
        <v>323.15622999999999</v>
      </c>
      <c r="EG1045">
        <v>471.13992000000002</v>
      </c>
      <c r="EH1045">
        <v>3163.6324800000002</v>
      </c>
      <c r="EI1045">
        <v>13466.87631</v>
      </c>
      <c r="EJ1045">
        <v>0</v>
      </c>
      <c r="EK1045">
        <v>133.79940289999999</v>
      </c>
      <c r="EL1045">
        <v>0.145254682</v>
      </c>
      <c r="EM1045">
        <v>5.3828837999999997E-2</v>
      </c>
      <c r="EN1045">
        <v>2.6463888000000001E-2</v>
      </c>
      <c r="EO1045">
        <v>0</v>
      </c>
      <c r="EP1045">
        <v>0</v>
      </c>
      <c r="EQ1045">
        <v>0</v>
      </c>
      <c r="ER1045">
        <v>0</v>
      </c>
      <c r="ES1045">
        <v>0</v>
      </c>
      <c r="ET1045">
        <v>0</v>
      </c>
      <c r="EU1045">
        <v>0</v>
      </c>
      <c r="EV1045">
        <v>0</v>
      </c>
      <c r="EW1045">
        <v>268.2368075</v>
      </c>
      <c r="EX1045">
        <v>0.29870116600000002</v>
      </c>
      <c r="EY1045">
        <v>0.11181247499999999</v>
      </c>
      <c r="EZ1045">
        <v>5.5744900999999999E-2</v>
      </c>
      <c r="FA1045">
        <v>0</v>
      </c>
      <c r="FB1045">
        <v>0</v>
      </c>
      <c r="FC1045">
        <v>0</v>
      </c>
      <c r="FD1045">
        <v>0</v>
      </c>
      <c r="FE1045">
        <v>0</v>
      </c>
      <c r="FF1045">
        <v>0</v>
      </c>
      <c r="FG1045">
        <v>0</v>
      </c>
      <c r="FH1045">
        <v>1.790443</v>
      </c>
      <c r="FI1045" t="s">
        <v>113</v>
      </c>
      <c r="FJ1045" t="s">
        <v>113</v>
      </c>
      <c r="FK1045" s="9">
        <v>24231.167294999999</v>
      </c>
      <c r="FL1045" t="s">
        <v>113</v>
      </c>
      <c r="FM1045" t="s">
        <v>113</v>
      </c>
    </row>
    <row r="1046" spans="116:169">
      <c r="DL1046">
        <v>0</v>
      </c>
      <c r="DM1046">
        <v>1.7278199999999999</v>
      </c>
      <c r="DN1046">
        <v>9.92E-3</v>
      </c>
      <c r="DO1046">
        <v>8.9200000000000008E-3</v>
      </c>
      <c r="DP1046">
        <v>1.0460000000000001E-2</v>
      </c>
      <c r="DQ1046">
        <v>5.4000000000000001E-4</v>
      </c>
      <c r="DR1046">
        <v>2.1000000000000001E-4</v>
      </c>
      <c r="DS1046">
        <v>9.2399999999999999E-3</v>
      </c>
      <c r="DT1046">
        <v>2.334E-2</v>
      </c>
      <c r="DU1046">
        <v>3.1980000000000001E-2</v>
      </c>
      <c r="DV1046">
        <v>0.22944000000000001</v>
      </c>
      <c r="DW1046">
        <v>0.94813999999999998</v>
      </c>
      <c r="DX1046">
        <v>0</v>
      </c>
      <c r="DY1046">
        <v>23246.63651</v>
      </c>
      <c r="DZ1046">
        <v>134.19125</v>
      </c>
      <c r="EA1046">
        <v>121.30279</v>
      </c>
      <c r="EB1046">
        <v>142.98857000000001</v>
      </c>
      <c r="EC1046">
        <v>7.3803799999999997</v>
      </c>
      <c r="ED1046">
        <v>2.8632300000000002</v>
      </c>
      <c r="EE1046">
        <v>126.88397999999999</v>
      </c>
      <c r="EF1046">
        <v>315.82702999999998</v>
      </c>
      <c r="EG1046">
        <v>474.07002</v>
      </c>
      <c r="EH1046">
        <v>3309.3592699999999</v>
      </c>
      <c r="EI1046">
        <v>13790.03255</v>
      </c>
      <c r="EJ1046">
        <v>0</v>
      </c>
      <c r="EK1046">
        <v>132.88595419999999</v>
      </c>
      <c r="EL1046">
        <v>0.12774363699999999</v>
      </c>
      <c r="EM1046">
        <v>5.6571865999999998E-2</v>
      </c>
      <c r="EN1046">
        <v>2.3284165999999999E-2</v>
      </c>
      <c r="EO1046">
        <v>0</v>
      </c>
      <c r="EP1046">
        <v>0</v>
      </c>
      <c r="EQ1046">
        <v>0</v>
      </c>
      <c r="ER1046">
        <v>0</v>
      </c>
      <c r="ES1046">
        <v>0</v>
      </c>
      <c r="ET1046">
        <v>0</v>
      </c>
      <c r="EU1046">
        <v>0</v>
      </c>
      <c r="EV1046">
        <v>0</v>
      </c>
      <c r="EW1046">
        <v>261.99185699999998</v>
      </c>
      <c r="EX1046">
        <v>0.25870122699999998</v>
      </c>
      <c r="EY1046">
        <v>0.115540342</v>
      </c>
      <c r="EZ1046">
        <v>4.8247634999999997E-2</v>
      </c>
      <c r="FA1046">
        <v>0</v>
      </c>
      <c r="FB1046">
        <v>0</v>
      </c>
      <c r="FC1046">
        <v>0</v>
      </c>
      <c r="FD1046">
        <v>0</v>
      </c>
      <c r="FE1046">
        <v>0</v>
      </c>
      <c r="FF1046">
        <v>0</v>
      </c>
      <c r="FG1046">
        <v>0</v>
      </c>
      <c r="FH1046">
        <v>1.7576560000000001</v>
      </c>
      <c r="FI1046" t="s">
        <v>113</v>
      </c>
      <c r="FJ1046" t="s">
        <v>113</v>
      </c>
      <c r="FK1046" s="9">
        <v>23652.499506</v>
      </c>
      <c r="FL1046" t="s">
        <v>113</v>
      </c>
      <c r="FM1046" t="s">
        <v>113</v>
      </c>
    </row>
    <row r="1047" spans="116:169">
      <c r="DL1047">
        <v>0</v>
      </c>
      <c r="DM1047">
        <v>1.69973</v>
      </c>
      <c r="DN1047">
        <v>9.8899999999999995E-3</v>
      </c>
      <c r="DO1047">
        <v>9.0399999999999994E-3</v>
      </c>
      <c r="DP1047">
        <v>8.3199999999999993E-3</v>
      </c>
      <c r="DQ1047">
        <v>3.5E-4</v>
      </c>
      <c r="DR1047">
        <v>1E-4</v>
      </c>
      <c r="DS1047">
        <v>1.0240000000000001E-2</v>
      </c>
      <c r="DT1047">
        <v>1.9970000000000002E-2</v>
      </c>
      <c r="DU1047">
        <v>3.2190000000000003E-2</v>
      </c>
      <c r="DV1047">
        <v>0.23866999999999999</v>
      </c>
      <c r="DW1047">
        <v>0.97146999999999994</v>
      </c>
      <c r="DX1047">
        <v>0</v>
      </c>
      <c r="DY1047">
        <v>22736.867160000002</v>
      </c>
      <c r="DZ1047">
        <v>133.09413000000001</v>
      </c>
      <c r="EA1047">
        <v>122.14314</v>
      </c>
      <c r="EB1047">
        <v>113.13420000000001</v>
      </c>
      <c r="EC1047">
        <v>4.7661300000000004</v>
      </c>
      <c r="ED1047">
        <v>1.3706499999999999</v>
      </c>
      <c r="EE1047">
        <v>139.94844000000001</v>
      </c>
      <c r="EF1047">
        <v>268.74914000000001</v>
      </c>
      <c r="EG1047">
        <v>476.93324999999999</v>
      </c>
      <c r="EH1047">
        <v>3436.24325</v>
      </c>
      <c r="EI1047">
        <v>14105.85958</v>
      </c>
      <c r="EJ1047">
        <v>0</v>
      </c>
      <c r="EK1047">
        <v>132.2046588</v>
      </c>
      <c r="EL1047">
        <v>0.132621295</v>
      </c>
      <c r="EM1047">
        <v>4.2596447000000003E-2</v>
      </c>
      <c r="EN1047">
        <v>4.6664232999999999E-2</v>
      </c>
      <c r="EO1047">
        <v>0</v>
      </c>
      <c r="EP1047">
        <v>0</v>
      </c>
      <c r="EQ1047">
        <v>0</v>
      </c>
      <c r="ER1047">
        <v>0</v>
      </c>
      <c r="ES1047">
        <v>0</v>
      </c>
      <c r="ET1047">
        <v>0</v>
      </c>
      <c r="EU1047">
        <v>0</v>
      </c>
      <c r="EV1047">
        <v>0</v>
      </c>
      <c r="EW1047">
        <v>256.30798249999998</v>
      </c>
      <c r="EX1047">
        <v>0.26391998500000002</v>
      </c>
      <c r="EY1047">
        <v>8.5584552999999994E-2</v>
      </c>
      <c r="EZ1047">
        <v>9.5109733000000002E-2</v>
      </c>
      <c r="FA1047">
        <v>0</v>
      </c>
      <c r="FB1047">
        <v>0</v>
      </c>
      <c r="FC1047">
        <v>0</v>
      </c>
      <c r="FD1047">
        <v>0</v>
      </c>
      <c r="FE1047">
        <v>0</v>
      </c>
      <c r="FF1047">
        <v>0</v>
      </c>
      <c r="FG1047">
        <v>0</v>
      </c>
      <c r="FH1047">
        <v>1.727336</v>
      </c>
      <c r="FI1047" t="s">
        <v>113</v>
      </c>
      <c r="FJ1047" t="s">
        <v>113</v>
      </c>
      <c r="FK1047" s="9">
        <v>23110.004745999999</v>
      </c>
      <c r="FL1047" t="s">
        <v>113</v>
      </c>
      <c r="FM1047" t="s">
        <v>113</v>
      </c>
    </row>
    <row r="1048" spans="116:169">
      <c r="DL1048">
        <v>0</v>
      </c>
      <c r="DM1048">
        <v>1.67336</v>
      </c>
      <c r="DN1048">
        <v>8.3800000000000003E-3</v>
      </c>
      <c r="DO1048">
        <v>8.9899999999999997E-3</v>
      </c>
      <c r="DP1048">
        <v>8.2900000000000005E-3</v>
      </c>
      <c r="DQ1048">
        <v>3.4000000000000002E-4</v>
      </c>
      <c r="DR1048">
        <v>1E-4</v>
      </c>
      <c r="DS1048">
        <v>8.26E-3</v>
      </c>
      <c r="DT1048">
        <v>1.9619999999999999E-2</v>
      </c>
      <c r="DU1048">
        <v>3.2300000000000002E-2</v>
      </c>
      <c r="DV1048">
        <v>0.24892</v>
      </c>
      <c r="DW1048">
        <v>0.99145000000000005</v>
      </c>
      <c r="DX1048">
        <v>0</v>
      </c>
      <c r="DY1048">
        <v>22252.83669</v>
      </c>
      <c r="DZ1048">
        <v>112.12249</v>
      </c>
      <c r="EA1048">
        <v>120.7593</v>
      </c>
      <c r="EB1048">
        <v>111.98184999999999</v>
      </c>
      <c r="EC1048">
        <v>4.6377899999999999</v>
      </c>
      <c r="ED1048">
        <v>1.2944500000000001</v>
      </c>
      <c r="EE1048">
        <v>112.11629000000001</v>
      </c>
      <c r="EF1048">
        <v>262.49763000000002</v>
      </c>
      <c r="EG1048">
        <v>478.30389000000002</v>
      </c>
      <c r="EH1048">
        <v>3576.1916900000001</v>
      </c>
      <c r="EI1048">
        <v>14374.60871</v>
      </c>
      <c r="EJ1048">
        <v>0</v>
      </c>
      <c r="EK1048">
        <v>131.5592643</v>
      </c>
      <c r="EL1048">
        <v>0.120384146</v>
      </c>
      <c r="EM1048">
        <v>4.1054730999999997E-2</v>
      </c>
      <c r="EN1048">
        <v>3.7550062000000002E-2</v>
      </c>
      <c r="EO1048">
        <v>0</v>
      </c>
      <c r="EP1048">
        <v>0</v>
      </c>
      <c r="EQ1048">
        <v>0</v>
      </c>
      <c r="ER1048">
        <v>0</v>
      </c>
      <c r="ES1048">
        <v>0</v>
      </c>
      <c r="ET1048">
        <v>0</v>
      </c>
      <c r="EU1048">
        <v>0</v>
      </c>
      <c r="EV1048">
        <v>0</v>
      </c>
      <c r="EW1048">
        <v>250.78026120000001</v>
      </c>
      <c r="EX1048">
        <v>0.235193607</v>
      </c>
      <c r="EY1048">
        <v>8.1090862999999999E-2</v>
      </c>
      <c r="EZ1048">
        <v>7.5272742000000004E-2</v>
      </c>
      <c r="FA1048">
        <v>0</v>
      </c>
      <c r="FB1048">
        <v>0</v>
      </c>
      <c r="FC1048">
        <v>0</v>
      </c>
      <c r="FD1048">
        <v>0</v>
      </c>
      <c r="FE1048">
        <v>0</v>
      </c>
      <c r="FF1048">
        <v>0</v>
      </c>
      <c r="FG1048">
        <v>0</v>
      </c>
      <c r="FH1048">
        <v>1.69936</v>
      </c>
      <c r="FI1048" t="s">
        <v>113</v>
      </c>
      <c r="FJ1048" t="s">
        <v>113</v>
      </c>
      <c r="FK1048" s="9">
        <v>22602.338113999998</v>
      </c>
      <c r="FL1048" t="s">
        <v>113</v>
      </c>
      <c r="FM1048" t="s">
        <v>113</v>
      </c>
    </row>
    <row r="1049" spans="116:169">
      <c r="DL1049">
        <v>0</v>
      </c>
      <c r="DM1049">
        <v>1.64611</v>
      </c>
      <c r="DN1049">
        <v>9.2200000000000008E-3</v>
      </c>
      <c r="DO1049">
        <v>7.8799999999999999E-3</v>
      </c>
      <c r="DP1049">
        <v>8.1799999999999998E-3</v>
      </c>
      <c r="DQ1049">
        <v>3.3E-4</v>
      </c>
      <c r="DR1049">
        <v>9.0000000000000006E-5</v>
      </c>
      <c r="DS1049">
        <v>8.26E-3</v>
      </c>
      <c r="DT1049">
        <v>1.9290000000000002E-2</v>
      </c>
      <c r="DU1049">
        <v>3.2390000000000002E-2</v>
      </c>
      <c r="DV1049">
        <v>0.25717000000000001</v>
      </c>
      <c r="DW1049">
        <v>1.0110699999999999</v>
      </c>
      <c r="DX1049">
        <v>0</v>
      </c>
      <c r="DY1049">
        <v>21759.831590000002</v>
      </c>
      <c r="DZ1049">
        <v>122.60272999999999</v>
      </c>
      <c r="EA1049">
        <v>105.29933</v>
      </c>
      <c r="EB1049">
        <v>109.88878</v>
      </c>
      <c r="EC1049">
        <v>4.3708499999999999</v>
      </c>
      <c r="ED1049">
        <v>1.2413000000000001</v>
      </c>
      <c r="EE1049">
        <v>111.55573</v>
      </c>
      <c r="EF1049">
        <v>256.50927999999999</v>
      </c>
      <c r="EG1049">
        <v>479.59834000000001</v>
      </c>
      <c r="EH1049">
        <v>3688.30798</v>
      </c>
      <c r="EI1049">
        <v>14637.10634</v>
      </c>
      <c r="EJ1049">
        <v>0</v>
      </c>
      <c r="EK1049">
        <v>130.84784980000001</v>
      </c>
      <c r="EL1049">
        <v>0.111579634</v>
      </c>
      <c r="EM1049">
        <v>4.1291251000000001E-2</v>
      </c>
      <c r="EN1049">
        <v>3.7807333999999998E-2</v>
      </c>
      <c r="EO1049">
        <v>0</v>
      </c>
      <c r="EP1049">
        <v>0</v>
      </c>
      <c r="EQ1049">
        <v>0</v>
      </c>
      <c r="ER1049">
        <v>0</v>
      </c>
      <c r="ES1049">
        <v>0</v>
      </c>
      <c r="ET1049">
        <v>0</v>
      </c>
      <c r="EU1049">
        <v>0</v>
      </c>
      <c r="EV1049">
        <v>0</v>
      </c>
      <c r="EW1049">
        <v>245.22128219999999</v>
      </c>
      <c r="EX1049">
        <v>0.214474992</v>
      </c>
      <c r="EY1049">
        <v>8.0200591000000002E-2</v>
      </c>
      <c r="EZ1049">
        <v>7.4533116999999996E-2</v>
      </c>
      <c r="FA1049">
        <v>0</v>
      </c>
      <c r="FB1049">
        <v>0</v>
      </c>
      <c r="FC1049">
        <v>0</v>
      </c>
      <c r="FD1049">
        <v>0</v>
      </c>
      <c r="FE1049">
        <v>0</v>
      </c>
      <c r="FF1049">
        <v>0</v>
      </c>
      <c r="FG1049">
        <v>0</v>
      </c>
      <c r="FH1049">
        <v>1.6717150000000001</v>
      </c>
      <c r="FI1049" t="s">
        <v>113</v>
      </c>
      <c r="FJ1049" t="s">
        <v>113</v>
      </c>
      <c r="FK1049" s="9">
        <v>22101.993277000001</v>
      </c>
      <c r="FL1049" t="s">
        <v>113</v>
      </c>
      <c r="FM1049" t="s">
        <v>113</v>
      </c>
    </row>
    <row r="1050" spans="116:169">
      <c r="DL1050">
        <v>0</v>
      </c>
      <c r="DM1050">
        <v>1.6192500000000001</v>
      </c>
      <c r="DN1050">
        <v>9.2599999999999991E-3</v>
      </c>
      <c r="DO1050">
        <v>8.3999999999999995E-3</v>
      </c>
      <c r="DP1050">
        <v>7.3099999999999997E-3</v>
      </c>
      <c r="DQ1050">
        <v>3.2000000000000003E-4</v>
      </c>
      <c r="DR1050">
        <v>9.0000000000000006E-5</v>
      </c>
      <c r="DS1050">
        <v>8.1200000000000005E-3</v>
      </c>
      <c r="DT1050">
        <v>1.8970000000000001E-2</v>
      </c>
      <c r="DU1050">
        <v>3.2489999999999998E-2</v>
      </c>
      <c r="DV1050">
        <v>0.26544000000000001</v>
      </c>
      <c r="DW1050">
        <v>1.0303599999999999</v>
      </c>
      <c r="DX1050">
        <v>0</v>
      </c>
      <c r="DY1050">
        <v>21274.85629</v>
      </c>
      <c r="DZ1050">
        <v>122.36196</v>
      </c>
      <c r="EA1050">
        <v>111.63641</v>
      </c>
      <c r="EB1050">
        <v>97.684169999999995</v>
      </c>
      <c r="EC1050">
        <v>4.2104100000000004</v>
      </c>
      <c r="ED1050">
        <v>1.234</v>
      </c>
      <c r="EE1050">
        <v>108.92916</v>
      </c>
      <c r="EF1050">
        <v>250.74214000000001</v>
      </c>
      <c r="EG1050">
        <v>480.83963999999997</v>
      </c>
      <c r="EH1050">
        <v>3799.8637100000001</v>
      </c>
      <c r="EI1050">
        <v>14893.61563</v>
      </c>
      <c r="EJ1050">
        <v>0</v>
      </c>
      <c r="EK1050">
        <v>130.15012759999999</v>
      </c>
      <c r="EL1050">
        <v>0.113197073</v>
      </c>
      <c r="EM1050">
        <v>3.767885E-2</v>
      </c>
      <c r="EN1050">
        <v>3.7729519000000003E-2</v>
      </c>
      <c r="EO1050">
        <v>0</v>
      </c>
      <c r="EP1050">
        <v>0</v>
      </c>
      <c r="EQ1050">
        <v>0</v>
      </c>
      <c r="ER1050">
        <v>0</v>
      </c>
      <c r="ES1050">
        <v>0</v>
      </c>
      <c r="ET1050">
        <v>0</v>
      </c>
      <c r="EU1050">
        <v>0</v>
      </c>
      <c r="EV1050">
        <v>0</v>
      </c>
      <c r="EW1050">
        <v>239.7795697</v>
      </c>
      <c r="EX1050">
        <v>0.21380435</v>
      </c>
      <c r="EY1050">
        <v>7.1972129999999995E-2</v>
      </c>
      <c r="EZ1050">
        <v>7.3140787999999998E-2</v>
      </c>
      <c r="FA1050">
        <v>0</v>
      </c>
      <c r="FB1050">
        <v>0</v>
      </c>
      <c r="FC1050">
        <v>0</v>
      </c>
      <c r="FD1050">
        <v>0</v>
      </c>
      <c r="FE1050">
        <v>0</v>
      </c>
      <c r="FF1050">
        <v>0</v>
      </c>
      <c r="FG1050">
        <v>0</v>
      </c>
      <c r="FH1050">
        <v>1.6445380000000001</v>
      </c>
      <c r="FI1050" t="s">
        <v>113</v>
      </c>
      <c r="FJ1050" t="s">
        <v>113</v>
      </c>
      <c r="FK1050" s="9">
        <v>21610.749240000001</v>
      </c>
      <c r="FL1050" t="s">
        <v>113</v>
      </c>
      <c r="FM1050" t="s">
        <v>113</v>
      </c>
    </row>
    <row r="1051" spans="116:169">
      <c r="DL1051">
        <v>0</v>
      </c>
      <c r="DM1051">
        <v>1.5926199999999999</v>
      </c>
      <c r="DN1051">
        <v>9.3600000000000003E-3</v>
      </c>
      <c r="DO1051">
        <v>8.43E-3</v>
      </c>
      <c r="DP1051">
        <v>7.6899999999999998E-3</v>
      </c>
      <c r="DQ1051">
        <v>3.2000000000000003E-4</v>
      </c>
      <c r="DR1051">
        <v>9.0000000000000006E-5</v>
      </c>
      <c r="DS1051">
        <v>7.3600000000000002E-3</v>
      </c>
      <c r="DT1051">
        <v>1.8669999999999999E-2</v>
      </c>
      <c r="DU1051">
        <v>3.2579999999999998E-2</v>
      </c>
      <c r="DV1051">
        <v>0.27355000000000002</v>
      </c>
      <c r="DW1051">
        <v>1.0493300000000001</v>
      </c>
      <c r="DX1051">
        <v>0</v>
      </c>
      <c r="DY1051">
        <v>20795.8887</v>
      </c>
      <c r="DZ1051">
        <v>123.00369000000001</v>
      </c>
      <c r="EA1051">
        <v>111.24456000000001</v>
      </c>
      <c r="EB1051">
        <v>102.05798</v>
      </c>
      <c r="EC1051">
        <v>4.2435900000000002</v>
      </c>
      <c r="ED1051">
        <v>1.1919999999999999</v>
      </c>
      <c r="EE1051">
        <v>98.220330000000004</v>
      </c>
      <c r="EF1051">
        <v>245.26539</v>
      </c>
      <c r="EG1051">
        <v>482.07364000000001</v>
      </c>
      <c r="EH1051">
        <v>3908.7928700000002</v>
      </c>
      <c r="EI1051">
        <v>15144.357770000001</v>
      </c>
      <c r="EJ1051">
        <v>0</v>
      </c>
      <c r="EK1051">
        <v>129.44487799999999</v>
      </c>
      <c r="EL1051">
        <v>0.115023527</v>
      </c>
      <c r="EM1051">
        <v>3.8977632999999998E-2</v>
      </c>
      <c r="EN1051">
        <v>3.4117403999999997E-2</v>
      </c>
      <c r="EO1051">
        <v>0</v>
      </c>
      <c r="EP1051">
        <v>0</v>
      </c>
      <c r="EQ1051">
        <v>0</v>
      </c>
      <c r="ER1051">
        <v>0</v>
      </c>
      <c r="ES1051">
        <v>0</v>
      </c>
      <c r="ET1051">
        <v>0</v>
      </c>
      <c r="EU1051">
        <v>0</v>
      </c>
      <c r="EV1051">
        <v>0</v>
      </c>
      <c r="EW1051">
        <v>234.41437519999999</v>
      </c>
      <c r="EX1051">
        <v>0.21354567199999999</v>
      </c>
      <c r="EY1051">
        <v>7.3179748000000003E-2</v>
      </c>
      <c r="EZ1051">
        <v>6.5030567999999997E-2</v>
      </c>
      <c r="FA1051">
        <v>0</v>
      </c>
      <c r="FB1051">
        <v>0</v>
      </c>
      <c r="FC1051">
        <v>0</v>
      </c>
      <c r="FD1051">
        <v>0</v>
      </c>
      <c r="FE1051">
        <v>0</v>
      </c>
      <c r="FF1051">
        <v>0</v>
      </c>
      <c r="FG1051">
        <v>0</v>
      </c>
      <c r="FH1051">
        <v>1.6184179999999999</v>
      </c>
      <c r="FI1051" t="s">
        <v>113</v>
      </c>
      <c r="FJ1051" t="s">
        <v>113</v>
      </c>
      <c r="FK1051" s="9">
        <v>21136.438524000001</v>
      </c>
      <c r="FL1051" t="s">
        <v>113</v>
      </c>
      <c r="FM1051" t="s">
        <v>113</v>
      </c>
    </row>
    <row r="1052" spans="116:169">
      <c r="DL1052">
        <v>0</v>
      </c>
      <c r="DM1052">
        <v>1.5665500000000001</v>
      </c>
      <c r="DN1052">
        <v>9.1699999999999993E-3</v>
      </c>
      <c r="DO1052">
        <v>8.4799999999999997E-3</v>
      </c>
      <c r="DP1052">
        <v>7.7299999999999999E-3</v>
      </c>
      <c r="DQ1052">
        <v>3.2000000000000003E-4</v>
      </c>
      <c r="DR1052">
        <v>9.0000000000000006E-5</v>
      </c>
      <c r="DS1052">
        <v>7.6899999999999998E-3</v>
      </c>
      <c r="DT1052">
        <v>1.839E-2</v>
      </c>
      <c r="DU1052">
        <v>3.2669999999999998E-2</v>
      </c>
      <c r="DV1052">
        <v>0.28092</v>
      </c>
      <c r="DW1052">
        <v>1.0680000000000001</v>
      </c>
      <c r="DX1052">
        <v>0</v>
      </c>
      <c r="DY1052">
        <v>20326.91084</v>
      </c>
      <c r="DZ1052">
        <v>119.73681999999999</v>
      </c>
      <c r="EA1052">
        <v>111.30750999999999</v>
      </c>
      <c r="EB1052">
        <v>102.00761</v>
      </c>
      <c r="EC1052">
        <v>4.2418699999999996</v>
      </c>
      <c r="ED1052">
        <v>1.18252</v>
      </c>
      <c r="EE1052">
        <v>102.00525</v>
      </c>
      <c r="EF1052">
        <v>240.09437</v>
      </c>
      <c r="EG1052">
        <v>483.26564000000002</v>
      </c>
      <c r="EH1052">
        <v>4007.0131999999999</v>
      </c>
      <c r="EI1052">
        <v>15389.623159999999</v>
      </c>
      <c r="EJ1052">
        <v>0</v>
      </c>
      <c r="EK1052">
        <v>128.757859</v>
      </c>
      <c r="EL1052">
        <v>0.11768917499999999</v>
      </c>
      <c r="EM1052">
        <v>3.9930179000000003E-2</v>
      </c>
      <c r="EN1052">
        <v>3.6253598999999997E-2</v>
      </c>
      <c r="EO1052">
        <v>0</v>
      </c>
      <c r="EP1052">
        <v>0</v>
      </c>
      <c r="EQ1052">
        <v>0</v>
      </c>
      <c r="ER1052">
        <v>0</v>
      </c>
      <c r="ES1052">
        <v>0</v>
      </c>
      <c r="ET1052">
        <v>0</v>
      </c>
      <c r="EU1052">
        <v>0</v>
      </c>
      <c r="EV1052">
        <v>0</v>
      </c>
      <c r="EW1052">
        <v>229.17106580000001</v>
      </c>
      <c r="EX1052">
        <v>0.214785156</v>
      </c>
      <c r="EY1052">
        <v>7.3703559000000002E-2</v>
      </c>
      <c r="EZ1052">
        <v>6.7938038000000006E-2</v>
      </c>
      <c r="FA1052">
        <v>0</v>
      </c>
      <c r="FB1052">
        <v>0</v>
      </c>
      <c r="FC1052">
        <v>0</v>
      </c>
      <c r="FD1052">
        <v>0</v>
      </c>
      <c r="FE1052">
        <v>0</v>
      </c>
      <c r="FF1052">
        <v>0</v>
      </c>
      <c r="FG1052">
        <v>0</v>
      </c>
      <c r="FH1052">
        <v>1.5922499999999999</v>
      </c>
      <c r="FI1052" t="s">
        <v>113</v>
      </c>
      <c r="FJ1052" t="s">
        <v>113</v>
      </c>
      <c r="FK1052" s="9">
        <v>20664.204651</v>
      </c>
      <c r="FL1052" t="s">
        <v>113</v>
      </c>
      <c r="FM1052" t="s">
        <v>113</v>
      </c>
    </row>
    <row r="1053" spans="116:169">
      <c r="DL1053">
        <v>0</v>
      </c>
      <c r="DM1053">
        <v>1.5399099999999999</v>
      </c>
      <c r="DN1053">
        <v>1.001E-2</v>
      </c>
      <c r="DO1053">
        <v>8.3199999999999993E-3</v>
      </c>
      <c r="DP1053">
        <v>7.77E-3</v>
      </c>
      <c r="DQ1053">
        <v>3.2000000000000003E-4</v>
      </c>
      <c r="DR1053">
        <v>9.0000000000000006E-5</v>
      </c>
      <c r="DS1053">
        <v>7.77E-3</v>
      </c>
      <c r="DT1053">
        <v>1.806E-2</v>
      </c>
      <c r="DU1053">
        <v>3.2759999999999997E-2</v>
      </c>
      <c r="DV1053">
        <v>0.28860999999999998</v>
      </c>
      <c r="DW1053">
        <v>1.0863799999999999</v>
      </c>
      <c r="DX1053">
        <v>0</v>
      </c>
      <c r="DY1053">
        <v>19853.554520000002</v>
      </c>
      <c r="DZ1053">
        <v>129.90690000000001</v>
      </c>
      <c r="EA1053">
        <v>108.56677999999999</v>
      </c>
      <c r="EB1053">
        <v>101.89823</v>
      </c>
      <c r="EC1053">
        <v>4.1894600000000004</v>
      </c>
      <c r="ED1053">
        <v>1.1587799999999999</v>
      </c>
      <c r="EE1053">
        <v>102.42701</v>
      </c>
      <c r="EF1053">
        <v>234.32023000000001</v>
      </c>
      <c r="EG1053">
        <v>484.44815999999997</v>
      </c>
      <c r="EH1053">
        <v>4109.0184499999996</v>
      </c>
      <c r="EI1053">
        <v>15629.71753</v>
      </c>
      <c r="EJ1053">
        <v>0</v>
      </c>
      <c r="EK1053">
        <v>127.9871316</v>
      </c>
      <c r="EL1053">
        <v>0.11809855900000001</v>
      </c>
      <c r="EM1053">
        <v>4.0634892999999998E-2</v>
      </c>
      <c r="EN1053">
        <v>3.6860508E-2</v>
      </c>
      <c r="EO1053">
        <v>0</v>
      </c>
      <c r="EP1053">
        <v>0</v>
      </c>
      <c r="EQ1053">
        <v>0</v>
      </c>
      <c r="ER1053">
        <v>0</v>
      </c>
      <c r="ES1053">
        <v>0</v>
      </c>
      <c r="ET1053">
        <v>0</v>
      </c>
      <c r="EU1053">
        <v>0</v>
      </c>
      <c r="EV1053">
        <v>0</v>
      </c>
      <c r="EW1053">
        <v>223.86774439999999</v>
      </c>
      <c r="EX1053">
        <v>0.21186788100000001</v>
      </c>
      <c r="EY1053">
        <v>7.3726264999999999E-2</v>
      </c>
      <c r="EZ1053">
        <v>6.7904664000000003E-2</v>
      </c>
      <c r="FA1053">
        <v>0</v>
      </c>
      <c r="FB1053">
        <v>0</v>
      </c>
      <c r="FC1053">
        <v>0</v>
      </c>
      <c r="FD1053">
        <v>0</v>
      </c>
      <c r="FE1053">
        <v>0</v>
      </c>
      <c r="FF1053">
        <v>0</v>
      </c>
      <c r="FG1053">
        <v>0</v>
      </c>
      <c r="FH1053">
        <v>1.5663339999999999</v>
      </c>
      <c r="FI1053" t="s">
        <v>113</v>
      </c>
      <c r="FJ1053" t="s">
        <v>113</v>
      </c>
      <c r="FK1053" s="9">
        <v>20198.115903999998</v>
      </c>
      <c r="FL1053" t="s">
        <v>113</v>
      </c>
      <c r="FM1053" t="s">
        <v>113</v>
      </c>
    </row>
    <row r="1054" spans="116:169">
      <c r="DL1054">
        <v>0</v>
      </c>
      <c r="DM1054">
        <v>1.51328</v>
      </c>
      <c r="DN1054">
        <v>1.0500000000000001E-2</v>
      </c>
      <c r="DO1054">
        <v>8.8900000000000003E-3</v>
      </c>
      <c r="DP1054">
        <v>7.6800000000000002E-3</v>
      </c>
      <c r="DQ1054">
        <v>3.3E-4</v>
      </c>
      <c r="DR1054">
        <v>9.0000000000000006E-5</v>
      </c>
      <c r="DS1054">
        <v>7.8200000000000006E-3</v>
      </c>
      <c r="DT1054">
        <v>1.7749999999999998E-2</v>
      </c>
      <c r="DU1054">
        <v>3.2849999999999997E-2</v>
      </c>
      <c r="DV1054">
        <v>0.29637999999999998</v>
      </c>
      <c r="DW1054">
        <v>1.1044400000000001</v>
      </c>
      <c r="DX1054">
        <v>0</v>
      </c>
      <c r="DY1054">
        <v>19383.354329999998</v>
      </c>
      <c r="DZ1054">
        <v>135.37146999999999</v>
      </c>
      <c r="EA1054">
        <v>115.28592</v>
      </c>
      <c r="EB1054">
        <v>100.08534</v>
      </c>
      <c r="EC1054">
        <v>4.2344900000000001</v>
      </c>
      <c r="ED1054">
        <v>1.1552500000000001</v>
      </c>
      <c r="EE1054">
        <v>102.41363</v>
      </c>
      <c r="EF1054">
        <v>228.81941</v>
      </c>
      <c r="EG1054">
        <v>485.60694999999998</v>
      </c>
      <c r="EH1054">
        <v>4211.4454500000002</v>
      </c>
      <c r="EI1054">
        <v>15864.037770000001</v>
      </c>
      <c r="EJ1054">
        <v>0</v>
      </c>
      <c r="EK1054">
        <v>127.1937207</v>
      </c>
      <c r="EL1054">
        <v>0.124346769</v>
      </c>
      <c r="EM1054">
        <v>4.0547898999999998E-2</v>
      </c>
      <c r="EN1054">
        <v>3.7459494000000003E-2</v>
      </c>
      <c r="EO1054">
        <v>0</v>
      </c>
      <c r="EP1054">
        <v>0</v>
      </c>
      <c r="EQ1054">
        <v>0</v>
      </c>
      <c r="ER1054">
        <v>0</v>
      </c>
      <c r="ES1054">
        <v>0</v>
      </c>
      <c r="ET1054">
        <v>0</v>
      </c>
      <c r="EU1054">
        <v>0</v>
      </c>
      <c r="EV1054">
        <v>0</v>
      </c>
      <c r="EW1054">
        <v>218.6161922</v>
      </c>
      <c r="EX1054">
        <v>0.219154553</v>
      </c>
      <c r="EY1054">
        <v>7.2309953999999996E-2</v>
      </c>
      <c r="EZ1054">
        <v>6.7831539999999996E-2</v>
      </c>
      <c r="FA1054">
        <v>0</v>
      </c>
      <c r="FB1054">
        <v>0</v>
      </c>
      <c r="FC1054">
        <v>0</v>
      </c>
      <c r="FD1054">
        <v>0</v>
      </c>
      <c r="FE1054">
        <v>0</v>
      </c>
      <c r="FF1054">
        <v>0</v>
      </c>
      <c r="FG1054">
        <v>0</v>
      </c>
      <c r="FH1054">
        <v>1.54068</v>
      </c>
      <c r="FI1054" t="s">
        <v>113</v>
      </c>
      <c r="FJ1054" t="s">
        <v>113</v>
      </c>
      <c r="FK1054" s="9">
        <v>19738.331542</v>
      </c>
      <c r="FL1054" t="s">
        <v>113</v>
      </c>
      <c r="FM1054" t="s">
        <v>113</v>
      </c>
    </row>
    <row r="1055" spans="116:169">
      <c r="DL1055">
        <v>0</v>
      </c>
      <c r="DM1055">
        <v>1.48891</v>
      </c>
      <c r="DN1055">
        <v>8.8199999999999997E-3</v>
      </c>
      <c r="DO1055">
        <v>9.2499999999999995E-3</v>
      </c>
      <c r="DP1055">
        <v>8.1499999999999993E-3</v>
      </c>
      <c r="DQ1055">
        <v>3.4000000000000002E-4</v>
      </c>
      <c r="DR1055">
        <v>9.0000000000000006E-5</v>
      </c>
      <c r="DS1055">
        <v>7.6800000000000002E-3</v>
      </c>
      <c r="DT1055">
        <v>1.7440000000000001E-2</v>
      </c>
      <c r="DU1055">
        <v>3.2939999999999997E-2</v>
      </c>
      <c r="DV1055">
        <v>0.30419000000000002</v>
      </c>
      <c r="DW1055">
        <v>1.12219</v>
      </c>
      <c r="DX1055">
        <v>0</v>
      </c>
      <c r="DY1055">
        <v>18944.937720000002</v>
      </c>
      <c r="DZ1055">
        <v>112.95667</v>
      </c>
      <c r="EA1055">
        <v>119.09211000000001</v>
      </c>
      <c r="EB1055">
        <v>105.62515999999999</v>
      </c>
      <c r="EC1055">
        <v>4.3741399999999997</v>
      </c>
      <c r="ED1055">
        <v>1.14272</v>
      </c>
      <c r="EE1055">
        <v>100.05897</v>
      </c>
      <c r="EF1055">
        <v>223.36989</v>
      </c>
      <c r="EG1055">
        <v>486.76220000000001</v>
      </c>
      <c r="EH1055">
        <v>4313.8590800000002</v>
      </c>
      <c r="EI1055">
        <v>16092.857180000001</v>
      </c>
      <c r="EJ1055">
        <v>0</v>
      </c>
      <c r="EK1055">
        <v>126.5623733</v>
      </c>
      <c r="EL1055">
        <v>0.13130824999999999</v>
      </c>
      <c r="EM1055">
        <v>4.3047204999999998E-2</v>
      </c>
      <c r="EN1055">
        <v>3.7437321000000003E-2</v>
      </c>
      <c r="EO1055">
        <v>0</v>
      </c>
      <c r="EP1055">
        <v>0</v>
      </c>
      <c r="EQ1055">
        <v>0</v>
      </c>
      <c r="ER1055">
        <v>0</v>
      </c>
      <c r="ES1055">
        <v>0</v>
      </c>
      <c r="ET1055">
        <v>0</v>
      </c>
      <c r="EU1055">
        <v>0</v>
      </c>
      <c r="EV1055">
        <v>0</v>
      </c>
      <c r="EW1055">
        <v>213.72926190000001</v>
      </c>
      <c r="EX1055">
        <v>0.227386273</v>
      </c>
      <c r="EY1055">
        <v>7.5433998000000002E-2</v>
      </c>
      <c r="EZ1055">
        <v>6.6628504000000005E-2</v>
      </c>
      <c r="FA1055">
        <v>0</v>
      </c>
      <c r="FB1055">
        <v>0</v>
      </c>
      <c r="FC1055">
        <v>0</v>
      </c>
      <c r="FD1055">
        <v>0</v>
      </c>
      <c r="FE1055">
        <v>0</v>
      </c>
      <c r="FF1055">
        <v>0</v>
      </c>
      <c r="FG1055">
        <v>0</v>
      </c>
      <c r="FH1055">
        <v>1.5154700000000001</v>
      </c>
      <c r="FI1055" t="s">
        <v>113</v>
      </c>
      <c r="FJ1055" t="s">
        <v>113</v>
      </c>
      <c r="FK1055" s="9">
        <v>19286.985795000001</v>
      </c>
      <c r="FL1055" t="s">
        <v>113</v>
      </c>
      <c r="FM1055" t="s">
        <v>113</v>
      </c>
    </row>
    <row r="1056" spans="116:169">
      <c r="DL1056">
        <v>0</v>
      </c>
      <c r="DM1056">
        <v>1.4632099999999999</v>
      </c>
      <c r="DN1056">
        <v>1.009E-2</v>
      </c>
      <c r="DO1056">
        <v>8.0400000000000003E-3</v>
      </c>
      <c r="DP1056">
        <v>8.3899999999999999E-3</v>
      </c>
      <c r="DQ1056">
        <v>3.3E-4</v>
      </c>
      <c r="DR1056">
        <v>9.0000000000000006E-5</v>
      </c>
      <c r="DS1056">
        <v>8.1899999999999994E-3</v>
      </c>
      <c r="DT1056">
        <v>1.7129999999999999E-2</v>
      </c>
      <c r="DU1056">
        <v>3.3029999999999997E-2</v>
      </c>
      <c r="DV1056">
        <v>0.31186999999999998</v>
      </c>
      <c r="DW1056">
        <v>1.1396299999999999</v>
      </c>
      <c r="DX1056">
        <v>0</v>
      </c>
      <c r="DY1056">
        <v>18492.42021</v>
      </c>
      <c r="DZ1056">
        <v>128.32694000000001</v>
      </c>
      <c r="EA1056">
        <v>102.92158999999999</v>
      </c>
      <c r="EB1056">
        <v>108.06581</v>
      </c>
      <c r="EC1056">
        <v>4.2003700000000004</v>
      </c>
      <c r="ED1056">
        <v>1.10141</v>
      </c>
      <c r="EE1056">
        <v>105.9949</v>
      </c>
      <c r="EF1056">
        <v>217.98334</v>
      </c>
      <c r="EG1056">
        <v>487.90490999999997</v>
      </c>
      <c r="EH1056">
        <v>4413.9180500000002</v>
      </c>
      <c r="EI1056">
        <v>16316.227070000001</v>
      </c>
      <c r="EJ1056">
        <v>0</v>
      </c>
      <c r="EK1056">
        <v>125.76158119999999</v>
      </c>
      <c r="EL1056">
        <v>0.123981544</v>
      </c>
      <c r="EM1056">
        <v>4.5465319999999997E-2</v>
      </c>
      <c r="EN1056">
        <v>4.0200886999999998E-2</v>
      </c>
      <c r="EO1056">
        <v>0</v>
      </c>
      <c r="EP1056">
        <v>0</v>
      </c>
      <c r="EQ1056">
        <v>0</v>
      </c>
      <c r="ER1056">
        <v>0</v>
      </c>
      <c r="ES1056">
        <v>0</v>
      </c>
      <c r="ET1056">
        <v>0</v>
      </c>
      <c r="EU1056">
        <v>0</v>
      </c>
      <c r="EV1056">
        <v>0</v>
      </c>
      <c r="EW1056">
        <v>208.64038070000001</v>
      </c>
      <c r="EX1056">
        <v>0.211142055</v>
      </c>
      <c r="EY1056">
        <v>7.8291011999999993E-2</v>
      </c>
      <c r="EZ1056">
        <v>7.0311988000000006E-2</v>
      </c>
      <c r="FA1056">
        <v>0</v>
      </c>
      <c r="FB1056">
        <v>0</v>
      </c>
      <c r="FC1056">
        <v>0</v>
      </c>
      <c r="FD1056">
        <v>0</v>
      </c>
      <c r="FE1056">
        <v>0</v>
      </c>
      <c r="FF1056">
        <v>0</v>
      </c>
      <c r="FG1056">
        <v>0</v>
      </c>
      <c r="FH1056">
        <v>1.4900610000000001</v>
      </c>
      <c r="FI1056" t="s">
        <v>113</v>
      </c>
      <c r="FJ1056" t="s">
        <v>113</v>
      </c>
      <c r="FK1056" s="9">
        <v>18835.934921</v>
      </c>
      <c r="FL1056" t="s">
        <v>113</v>
      </c>
      <c r="FM1056" t="s">
        <v>113</v>
      </c>
    </row>
    <row r="1057" spans="116:169">
      <c r="DL1057">
        <v>0</v>
      </c>
      <c r="DM1057">
        <v>1.4407399999999999</v>
      </c>
      <c r="DN1057">
        <v>7.43E-3</v>
      </c>
      <c r="DO1057">
        <v>8.8800000000000007E-3</v>
      </c>
      <c r="DP1057">
        <v>7.4900000000000001E-3</v>
      </c>
      <c r="DQ1057">
        <v>3.2000000000000003E-4</v>
      </c>
      <c r="DR1057">
        <v>9.0000000000000006E-5</v>
      </c>
      <c r="DS1057">
        <v>8.2299999999999995E-3</v>
      </c>
      <c r="DT1057">
        <v>1.6889999999999999E-2</v>
      </c>
      <c r="DU1057">
        <v>3.3110000000000001E-2</v>
      </c>
      <c r="DV1057">
        <v>0.32007000000000002</v>
      </c>
      <c r="DW1057">
        <v>1.15676</v>
      </c>
      <c r="DX1057">
        <v>0</v>
      </c>
      <c r="DY1057">
        <v>18083.539059999999</v>
      </c>
      <c r="DZ1057">
        <v>93.857900000000001</v>
      </c>
      <c r="EA1057">
        <v>112.81441</v>
      </c>
      <c r="EB1057">
        <v>95.763959999999997</v>
      </c>
      <c r="EC1057">
        <v>4.1001700000000003</v>
      </c>
      <c r="ED1057">
        <v>1.1128899999999999</v>
      </c>
      <c r="EE1057">
        <v>105.88938</v>
      </c>
      <c r="EF1057">
        <v>213.42334</v>
      </c>
      <c r="EG1057">
        <v>489.00632000000002</v>
      </c>
      <c r="EH1057">
        <v>4519.9129499999999</v>
      </c>
      <c r="EI1057">
        <v>16534.21041</v>
      </c>
      <c r="EJ1057">
        <v>0</v>
      </c>
      <c r="EK1057">
        <v>125.2211671</v>
      </c>
      <c r="EL1057">
        <v>0.12915009199999999</v>
      </c>
      <c r="EM1057">
        <v>4.1628368999999998E-2</v>
      </c>
      <c r="EN1057">
        <v>4.1853217999999998E-2</v>
      </c>
      <c r="EO1057">
        <v>0</v>
      </c>
      <c r="EP1057">
        <v>0</v>
      </c>
      <c r="EQ1057">
        <v>0</v>
      </c>
      <c r="ER1057">
        <v>0</v>
      </c>
      <c r="ES1057">
        <v>0</v>
      </c>
      <c r="ET1057">
        <v>0</v>
      </c>
      <c r="EU1057">
        <v>0</v>
      </c>
      <c r="EV1057">
        <v>0</v>
      </c>
      <c r="EW1057">
        <v>204.0642325</v>
      </c>
      <c r="EX1057">
        <v>0.215939292</v>
      </c>
      <c r="EY1057">
        <v>7.0450533999999995E-2</v>
      </c>
      <c r="EZ1057">
        <v>7.1930462000000001E-2</v>
      </c>
      <c r="FA1057">
        <v>0</v>
      </c>
      <c r="FB1057">
        <v>0</v>
      </c>
      <c r="FC1057">
        <v>0</v>
      </c>
      <c r="FD1057">
        <v>0</v>
      </c>
      <c r="FE1057">
        <v>0</v>
      </c>
      <c r="FF1057">
        <v>0</v>
      </c>
      <c r="FG1057">
        <v>0</v>
      </c>
      <c r="FH1057">
        <v>1.4648540000000001</v>
      </c>
      <c r="FI1057" t="s">
        <v>113</v>
      </c>
      <c r="FJ1057" t="s">
        <v>113</v>
      </c>
      <c r="FK1057" s="9">
        <v>18390.075503</v>
      </c>
      <c r="FL1057" t="s">
        <v>113</v>
      </c>
      <c r="FM1057" t="s">
        <v>113</v>
      </c>
    </row>
    <row r="1058" spans="116:169">
      <c r="DL1058">
        <v>0</v>
      </c>
      <c r="DM1058">
        <v>1.4179600000000001</v>
      </c>
      <c r="DN1058">
        <v>7.4400000000000004E-3</v>
      </c>
      <c r="DO1058">
        <v>6.9899999999999997E-3</v>
      </c>
      <c r="DP1058">
        <v>7.9900000000000006E-3</v>
      </c>
      <c r="DQ1058">
        <v>2.9999999999999997E-4</v>
      </c>
      <c r="DR1058">
        <v>8.0000000000000007E-5</v>
      </c>
      <c r="DS1058">
        <v>7.4599999999999996E-3</v>
      </c>
      <c r="DT1058">
        <v>1.6629999999999999E-2</v>
      </c>
      <c r="DU1058">
        <v>3.32E-2</v>
      </c>
      <c r="DV1058">
        <v>0.32829999999999998</v>
      </c>
      <c r="DW1058">
        <v>1.1736500000000001</v>
      </c>
      <c r="DX1058">
        <v>0</v>
      </c>
      <c r="DY1058">
        <v>17673.254389999998</v>
      </c>
      <c r="DZ1058">
        <v>93.391570000000002</v>
      </c>
      <c r="EA1058">
        <v>88.227549999999994</v>
      </c>
      <c r="EB1058">
        <v>101.56563</v>
      </c>
      <c r="EC1058">
        <v>3.83066</v>
      </c>
      <c r="ED1058">
        <v>1.02199</v>
      </c>
      <c r="EE1058">
        <v>95.322749999999999</v>
      </c>
      <c r="EF1058">
        <v>208.67336</v>
      </c>
      <c r="EG1058">
        <v>490.11921000000001</v>
      </c>
      <c r="EH1058">
        <v>4625.8023300000004</v>
      </c>
      <c r="EI1058">
        <v>16747.633750000001</v>
      </c>
      <c r="EJ1058">
        <v>0</v>
      </c>
      <c r="EK1058">
        <v>124.59172940000001</v>
      </c>
      <c r="EL1058">
        <v>0.11391939199999999</v>
      </c>
      <c r="EM1058">
        <v>4.4195653000000001E-2</v>
      </c>
      <c r="EN1058">
        <v>3.7757211999999998E-2</v>
      </c>
      <c r="EO1058">
        <v>0</v>
      </c>
      <c r="EP1058">
        <v>0</v>
      </c>
      <c r="EQ1058">
        <v>0</v>
      </c>
      <c r="ER1058">
        <v>0</v>
      </c>
      <c r="ES1058">
        <v>0</v>
      </c>
      <c r="ET1058">
        <v>0</v>
      </c>
      <c r="EU1058">
        <v>0</v>
      </c>
      <c r="EV1058">
        <v>0</v>
      </c>
      <c r="EW1058">
        <v>199.41709030000001</v>
      </c>
      <c r="EX1058">
        <v>0.187327091</v>
      </c>
      <c r="EY1058">
        <v>7.3455548999999995E-2</v>
      </c>
      <c r="EZ1058">
        <v>6.3756546999999997E-2</v>
      </c>
      <c r="FA1058">
        <v>0</v>
      </c>
      <c r="FB1058">
        <v>0</v>
      </c>
      <c r="FC1058">
        <v>0</v>
      </c>
      <c r="FD1058">
        <v>0</v>
      </c>
      <c r="FE1058">
        <v>0</v>
      </c>
      <c r="FF1058">
        <v>0</v>
      </c>
      <c r="FG1058">
        <v>0</v>
      </c>
      <c r="FH1058">
        <v>1.4406859999999999</v>
      </c>
      <c r="FI1058" t="s">
        <v>113</v>
      </c>
      <c r="FJ1058" t="s">
        <v>113</v>
      </c>
      <c r="FK1058" s="9">
        <v>17960.269808000001</v>
      </c>
      <c r="FL1058" t="s">
        <v>113</v>
      </c>
      <c r="FM1058" t="s">
        <v>113</v>
      </c>
    </row>
    <row r="1059" spans="116:169">
      <c r="DL1059">
        <v>0</v>
      </c>
      <c r="DM1059">
        <v>1.3936900000000001</v>
      </c>
      <c r="DN1059">
        <v>6.3200000000000001E-3</v>
      </c>
      <c r="DO1059">
        <v>7.0699999999999999E-3</v>
      </c>
      <c r="DP1059">
        <v>6.2500000000000003E-3</v>
      </c>
      <c r="DQ1059">
        <v>1.2999999999999999E-4</v>
      </c>
      <c r="DR1059">
        <v>1.4999999999999999E-4</v>
      </c>
      <c r="DS1059">
        <v>7.8499999999999993E-3</v>
      </c>
      <c r="DT1059">
        <v>1.9210000000000001E-2</v>
      </c>
      <c r="DU1059">
        <v>3.3279999999999997E-2</v>
      </c>
      <c r="DV1059">
        <v>0.33576</v>
      </c>
      <c r="DW1059">
        <v>1.1902699999999999</v>
      </c>
      <c r="DX1059">
        <v>0</v>
      </c>
      <c r="DY1059">
        <v>17247.293849999998</v>
      </c>
      <c r="DZ1059">
        <v>78.744770000000003</v>
      </c>
      <c r="EA1059">
        <v>88.621880000000004</v>
      </c>
      <c r="EB1059">
        <v>78.871780000000001</v>
      </c>
      <c r="EC1059">
        <v>1.6897599999999999</v>
      </c>
      <c r="ED1059">
        <v>1.92245</v>
      </c>
      <c r="EE1059">
        <v>99.71763</v>
      </c>
      <c r="EF1059">
        <v>239.3954</v>
      </c>
      <c r="EG1059">
        <v>491.14120000000003</v>
      </c>
      <c r="EH1059">
        <v>4721.1250799999998</v>
      </c>
      <c r="EI1059">
        <v>16956.307110000002</v>
      </c>
      <c r="EJ1059">
        <v>0</v>
      </c>
      <c r="EK1059">
        <v>123.80990389999999</v>
      </c>
      <c r="EL1059">
        <v>0.107170022</v>
      </c>
      <c r="EM1059">
        <v>6.2977422000000005E-2</v>
      </c>
      <c r="EN1059">
        <v>3.2244007999999998E-2</v>
      </c>
      <c r="EO1059">
        <v>0</v>
      </c>
      <c r="EP1059">
        <v>0</v>
      </c>
      <c r="EQ1059">
        <v>0</v>
      </c>
      <c r="ER1059">
        <v>0</v>
      </c>
      <c r="ES1059">
        <v>0</v>
      </c>
      <c r="ET1059">
        <v>0</v>
      </c>
      <c r="EU1059">
        <v>0</v>
      </c>
      <c r="EV1059">
        <v>0</v>
      </c>
      <c r="EW1059">
        <v>194.60610940000001</v>
      </c>
      <c r="EX1059">
        <v>0.17312952600000001</v>
      </c>
      <c r="EY1059">
        <v>0.10291361</v>
      </c>
      <c r="EZ1059">
        <v>5.3488965999999999E-2</v>
      </c>
      <c r="FA1059">
        <v>0</v>
      </c>
      <c r="FB1059">
        <v>0</v>
      </c>
      <c r="FC1059">
        <v>0</v>
      </c>
      <c r="FD1059">
        <v>0</v>
      </c>
      <c r="FE1059">
        <v>0</v>
      </c>
      <c r="FF1059">
        <v>0</v>
      </c>
      <c r="FG1059">
        <v>0</v>
      </c>
      <c r="FH1059">
        <v>1.4134709999999999</v>
      </c>
      <c r="FI1059" t="s">
        <v>113</v>
      </c>
      <c r="FJ1059" t="s">
        <v>113</v>
      </c>
      <c r="FK1059" s="9">
        <v>17495.222034999999</v>
      </c>
      <c r="FL1059" t="s">
        <v>113</v>
      </c>
      <c r="FM1059" t="s">
        <v>113</v>
      </c>
    </row>
    <row r="1060" spans="116:169">
      <c r="DL1060">
        <v>0</v>
      </c>
      <c r="DM1060">
        <v>1.3704099999999999</v>
      </c>
      <c r="DN1060">
        <v>5.3E-3</v>
      </c>
      <c r="DO1060">
        <v>6.2300000000000003E-3</v>
      </c>
      <c r="DP1060">
        <v>6.1999999999999998E-3</v>
      </c>
      <c r="DQ1060">
        <v>1.2E-4</v>
      </c>
      <c r="DR1060">
        <v>1.4999999999999999E-4</v>
      </c>
      <c r="DS1060">
        <v>6.2199999999999998E-3</v>
      </c>
      <c r="DT1060">
        <v>1.8839999999999999E-2</v>
      </c>
      <c r="DU1060">
        <v>3.3430000000000001E-2</v>
      </c>
      <c r="DV1060">
        <v>0.34361000000000003</v>
      </c>
      <c r="DW1060">
        <v>1.2094800000000001</v>
      </c>
      <c r="DX1060">
        <v>0</v>
      </c>
      <c r="DY1060">
        <v>16836.364430000001</v>
      </c>
      <c r="DZ1060">
        <v>65.615989999999996</v>
      </c>
      <c r="EA1060">
        <v>77.521770000000004</v>
      </c>
      <c r="EB1060">
        <v>77.679559999999995</v>
      </c>
      <c r="EC1060">
        <v>1.5023599999999999</v>
      </c>
      <c r="ED1060">
        <v>1.8154699999999999</v>
      </c>
      <c r="EE1060">
        <v>78.401859999999999</v>
      </c>
      <c r="EF1060">
        <v>233.10525000000001</v>
      </c>
      <c r="EG1060">
        <v>493.06366000000003</v>
      </c>
      <c r="EH1060">
        <v>4820.8427099999999</v>
      </c>
      <c r="EI1060">
        <v>17195.702499999999</v>
      </c>
      <c r="EJ1060">
        <v>0</v>
      </c>
      <c r="EK1060">
        <v>123.04448120000001</v>
      </c>
      <c r="EL1060">
        <v>8.6059637999999994E-2</v>
      </c>
      <c r="EM1060">
        <v>5.9324676E-2</v>
      </c>
      <c r="EN1060">
        <v>2.5504988999999999E-2</v>
      </c>
      <c r="EO1060">
        <v>0</v>
      </c>
      <c r="EP1060">
        <v>0</v>
      </c>
      <c r="EQ1060">
        <v>0</v>
      </c>
      <c r="ER1060">
        <v>0</v>
      </c>
      <c r="ES1060">
        <v>0</v>
      </c>
      <c r="ET1060">
        <v>0</v>
      </c>
      <c r="EU1060">
        <v>0</v>
      </c>
      <c r="EV1060">
        <v>0</v>
      </c>
      <c r="EW1060">
        <v>189.90246619999999</v>
      </c>
      <c r="EX1060">
        <v>0.13627312599999999</v>
      </c>
      <c r="EY1060">
        <v>9.5133431000000004E-2</v>
      </c>
      <c r="EZ1060">
        <v>4.1560313000000002E-2</v>
      </c>
      <c r="FA1060">
        <v>0</v>
      </c>
      <c r="FB1060">
        <v>0</v>
      </c>
      <c r="FC1060">
        <v>0</v>
      </c>
      <c r="FD1060">
        <v>0</v>
      </c>
      <c r="FE1060">
        <v>0</v>
      </c>
      <c r="FF1060">
        <v>0</v>
      </c>
      <c r="FG1060">
        <v>0</v>
      </c>
      <c r="FH1060">
        <v>1.3882680000000001</v>
      </c>
      <c r="FI1060" t="s">
        <v>113</v>
      </c>
      <c r="FJ1060" t="s">
        <v>113</v>
      </c>
      <c r="FK1060" s="9">
        <v>17058.684089999999</v>
      </c>
      <c r="FL1060" t="s">
        <v>113</v>
      </c>
      <c r="FM1060" t="s">
        <v>113</v>
      </c>
    </row>
    <row r="1061" spans="116:169">
      <c r="DL1061">
        <v>0</v>
      </c>
      <c r="DM1061">
        <v>1.34659</v>
      </c>
      <c r="DN1061">
        <v>5.8500000000000002E-3</v>
      </c>
      <c r="DO1061">
        <v>5.4200000000000003E-3</v>
      </c>
      <c r="DP1061">
        <v>5.5100000000000001E-3</v>
      </c>
      <c r="DQ1061">
        <v>1.1E-4</v>
      </c>
      <c r="DR1061">
        <v>1.3999999999999999E-4</v>
      </c>
      <c r="DS1061">
        <v>6.1599999999999997E-3</v>
      </c>
      <c r="DT1061">
        <v>1.8489999999999999E-2</v>
      </c>
      <c r="DU1061">
        <v>3.3579999999999999E-2</v>
      </c>
      <c r="DV1061">
        <v>0.34983999999999998</v>
      </c>
      <c r="DW1061">
        <v>1.2283200000000001</v>
      </c>
      <c r="DX1061">
        <v>0</v>
      </c>
      <c r="DY1061">
        <v>16421.585289999999</v>
      </c>
      <c r="DZ1061">
        <v>71.860780000000005</v>
      </c>
      <c r="EA1061">
        <v>66.901439999999994</v>
      </c>
      <c r="EB1061">
        <v>68.531319999999994</v>
      </c>
      <c r="EC1061">
        <v>1.3612200000000001</v>
      </c>
      <c r="ED1061">
        <v>1.7456799999999999</v>
      </c>
      <c r="EE1061">
        <v>77.150559999999999</v>
      </c>
      <c r="EF1061">
        <v>227.16132999999999</v>
      </c>
      <c r="EG1061">
        <v>494.87912999999998</v>
      </c>
      <c r="EH1061">
        <v>4899.2445600000001</v>
      </c>
      <c r="EI1061">
        <v>17428.80775</v>
      </c>
      <c r="EJ1061">
        <v>0</v>
      </c>
      <c r="EK1061">
        <v>122.2310344</v>
      </c>
      <c r="EL1061">
        <v>7.5946177000000004E-2</v>
      </c>
      <c r="EM1061">
        <v>5.3921981000000001E-2</v>
      </c>
      <c r="EN1061">
        <v>2.5574847000000001E-2</v>
      </c>
      <c r="EO1061">
        <v>0</v>
      </c>
      <c r="EP1061">
        <v>0</v>
      </c>
      <c r="EQ1061">
        <v>0</v>
      </c>
      <c r="ER1061">
        <v>0</v>
      </c>
      <c r="ES1061">
        <v>0</v>
      </c>
      <c r="ET1061">
        <v>0</v>
      </c>
      <c r="EU1061">
        <v>0</v>
      </c>
      <c r="EV1061">
        <v>0</v>
      </c>
      <c r="EW1061">
        <v>185.2105478</v>
      </c>
      <c r="EX1061">
        <v>0.11813293800000001</v>
      </c>
      <c r="EY1061">
        <v>8.4930492999999996E-2</v>
      </c>
      <c r="EZ1061">
        <v>4.0930976000000001E-2</v>
      </c>
      <c r="FA1061">
        <v>0</v>
      </c>
      <c r="FB1061">
        <v>0</v>
      </c>
      <c r="FC1061">
        <v>0</v>
      </c>
      <c r="FD1061">
        <v>0</v>
      </c>
      <c r="FE1061">
        <v>0</v>
      </c>
      <c r="FF1061">
        <v>0</v>
      </c>
      <c r="FG1061">
        <v>0</v>
      </c>
      <c r="FH1061">
        <v>1.363472</v>
      </c>
      <c r="FI1061" t="s">
        <v>113</v>
      </c>
      <c r="FJ1061" t="s">
        <v>113</v>
      </c>
      <c r="FK1061" s="9">
        <v>16630.240043999998</v>
      </c>
      <c r="FL1061" t="s">
        <v>113</v>
      </c>
      <c r="FM1061" t="s">
        <v>113</v>
      </c>
    </row>
    <row r="1062" spans="116:169">
      <c r="DL1062">
        <v>0</v>
      </c>
      <c r="DM1062">
        <v>1.3230900000000001</v>
      </c>
      <c r="DN1062">
        <v>5.9100000000000003E-3</v>
      </c>
      <c r="DO1062">
        <v>5.7200000000000003E-3</v>
      </c>
      <c r="DP1062">
        <v>4.8500000000000001E-3</v>
      </c>
      <c r="DQ1062">
        <v>1.1E-4</v>
      </c>
      <c r="DR1062">
        <v>1.3999999999999999E-4</v>
      </c>
      <c r="DS1062">
        <v>5.4999999999999997E-3</v>
      </c>
      <c r="DT1062">
        <v>1.8159999999999999E-2</v>
      </c>
      <c r="DU1062">
        <v>3.372E-2</v>
      </c>
      <c r="DV1062">
        <v>0.35599999999999998</v>
      </c>
      <c r="DW1062">
        <v>1.24681</v>
      </c>
      <c r="DX1062">
        <v>0</v>
      </c>
      <c r="DY1062">
        <v>16013.75375</v>
      </c>
      <c r="DZ1062">
        <v>72.036600000000007</v>
      </c>
      <c r="EA1062">
        <v>70.150220000000004</v>
      </c>
      <c r="EB1062">
        <v>59.887230000000002</v>
      </c>
      <c r="EC1062">
        <v>1.30121</v>
      </c>
      <c r="ED1062">
        <v>1.6919</v>
      </c>
      <c r="EE1062">
        <v>68.372169999999997</v>
      </c>
      <c r="EF1062">
        <v>221.46449999999999</v>
      </c>
      <c r="EG1062">
        <v>496.62481000000002</v>
      </c>
      <c r="EH1062">
        <v>4976.3951200000001</v>
      </c>
      <c r="EI1062">
        <v>17655.969079999999</v>
      </c>
      <c r="EJ1062">
        <v>0</v>
      </c>
      <c r="EK1062">
        <v>121.4357297</v>
      </c>
      <c r="EL1062">
        <v>7.6106635000000006E-2</v>
      </c>
      <c r="EM1062">
        <v>4.7654713000000001E-2</v>
      </c>
      <c r="EN1062">
        <v>2.2979963999999999E-2</v>
      </c>
      <c r="EO1062">
        <v>0</v>
      </c>
      <c r="EP1062">
        <v>0</v>
      </c>
      <c r="EQ1062">
        <v>0</v>
      </c>
      <c r="ER1062">
        <v>0</v>
      </c>
      <c r="ES1062">
        <v>0</v>
      </c>
      <c r="ET1062">
        <v>0</v>
      </c>
      <c r="EU1062">
        <v>0</v>
      </c>
      <c r="EV1062">
        <v>0</v>
      </c>
      <c r="EW1062">
        <v>180.62961659999999</v>
      </c>
      <c r="EX1062">
        <v>0.116141615</v>
      </c>
      <c r="EY1062">
        <v>7.3706819000000007E-2</v>
      </c>
      <c r="EZ1062">
        <v>3.6117636000000002E-2</v>
      </c>
      <c r="FA1062">
        <v>0</v>
      </c>
      <c r="FB1062">
        <v>0</v>
      </c>
      <c r="FC1062">
        <v>0</v>
      </c>
      <c r="FD1062">
        <v>0</v>
      </c>
      <c r="FE1062">
        <v>0</v>
      </c>
      <c r="FF1062">
        <v>0</v>
      </c>
      <c r="FG1062">
        <v>0</v>
      </c>
      <c r="FH1062">
        <v>1.3396699999999999</v>
      </c>
      <c r="FI1062" t="s">
        <v>113</v>
      </c>
      <c r="FJ1062" t="s">
        <v>113</v>
      </c>
      <c r="FK1062" s="9">
        <v>16217.129005999999</v>
      </c>
      <c r="FL1062" t="s">
        <v>113</v>
      </c>
      <c r="FM1062" t="s">
        <v>113</v>
      </c>
    </row>
    <row r="1063" spans="116:169">
      <c r="DL1063">
        <v>0</v>
      </c>
      <c r="DM1063">
        <v>1.29983</v>
      </c>
      <c r="DN1063">
        <v>6.0099999999999997E-3</v>
      </c>
      <c r="DO1063">
        <v>5.7600000000000004E-3</v>
      </c>
      <c r="DP1063">
        <v>5.0600000000000003E-3</v>
      </c>
      <c r="DQ1063">
        <v>1E-4</v>
      </c>
      <c r="DR1063">
        <v>1.3999999999999999E-4</v>
      </c>
      <c r="DS1063">
        <v>4.9199999999999999E-3</v>
      </c>
      <c r="DT1063">
        <v>1.7850000000000001E-2</v>
      </c>
      <c r="DU1063">
        <v>3.3860000000000001E-2</v>
      </c>
      <c r="DV1063">
        <v>0.36149999999999999</v>
      </c>
      <c r="DW1063">
        <v>1.2649600000000001</v>
      </c>
      <c r="DX1063">
        <v>0</v>
      </c>
      <c r="DY1063">
        <v>15611.851070000001</v>
      </c>
      <c r="DZ1063">
        <v>72.784620000000004</v>
      </c>
      <c r="EA1063">
        <v>70.13006</v>
      </c>
      <c r="EB1063">
        <v>61.969810000000003</v>
      </c>
      <c r="EC1063">
        <v>1.2738400000000001</v>
      </c>
      <c r="ED1063">
        <v>1.64273</v>
      </c>
      <c r="EE1063">
        <v>60.606879999999997</v>
      </c>
      <c r="EF1063">
        <v>216.08389</v>
      </c>
      <c r="EG1063">
        <v>498.31671</v>
      </c>
      <c r="EH1063">
        <v>5044.7672899999998</v>
      </c>
      <c r="EI1063">
        <v>17877.433570000001</v>
      </c>
      <c r="EJ1063">
        <v>0</v>
      </c>
      <c r="EK1063">
        <v>120.6392341</v>
      </c>
      <c r="EL1063">
        <v>7.7157422000000003E-2</v>
      </c>
      <c r="EM1063">
        <v>4.9253443000000001E-2</v>
      </c>
      <c r="EN1063">
        <v>2.0456709999999999E-2</v>
      </c>
      <c r="EO1063">
        <v>0</v>
      </c>
      <c r="EP1063">
        <v>0</v>
      </c>
      <c r="EQ1063">
        <v>0</v>
      </c>
      <c r="ER1063">
        <v>0</v>
      </c>
      <c r="ES1063">
        <v>0</v>
      </c>
      <c r="ET1063">
        <v>0</v>
      </c>
      <c r="EU1063">
        <v>0</v>
      </c>
      <c r="EV1063">
        <v>0</v>
      </c>
      <c r="EW1063">
        <v>176.12873759999999</v>
      </c>
      <c r="EX1063">
        <v>0.11556438300000001</v>
      </c>
      <c r="EY1063">
        <v>7.4773992999999997E-2</v>
      </c>
      <c r="EZ1063">
        <v>3.1570454999999997E-2</v>
      </c>
      <c r="FA1063">
        <v>0</v>
      </c>
      <c r="FB1063">
        <v>0</v>
      </c>
      <c r="FC1063">
        <v>0</v>
      </c>
      <c r="FD1063">
        <v>0</v>
      </c>
      <c r="FE1063">
        <v>0</v>
      </c>
      <c r="FF1063">
        <v>0</v>
      </c>
      <c r="FG1063">
        <v>0</v>
      </c>
      <c r="FH1063">
        <v>1.316767</v>
      </c>
      <c r="FI1063" t="s">
        <v>113</v>
      </c>
      <c r="FJ1063" t="s">
        <v>113</v>
      </c>
      <c r="FK1063" s="9">
        <v>15818.009400000001</v>
      </c>
      <c r="FL1063" t="s">
        <v>113</v>
      </c>
      <c r="FM1063" t="s">
        <v>113</v>
      </c>
    </row>
    <row r="1064" spans="116:169">
      <c r="DL1064">
        <v>0</v>
      </c>
      <c r="DM1064">
        <v>1.27701</v>
      </c>
      <c r="DN1064">
        <v>5.9300000000000004E-3</v>
      </c>
      <c r="DO1064">
        <v>5.8199999999999997E-3</v>
      </c>
      <c r="DP1064">
        <v>5.1000000000000004E-3</v>
      </c>
      <c r="DQ1064">
        <v>1.1E-4</v>
      </c>
      <c r="DR1064">
        <v>1.2999999999999999E-4</v>
      </c>
      <c r="DS1064">
        <v>5.1000000000000004E-3</v>
      </c>
      <c r="DT1064">
        <v>1.7559999999999999E-2</v>
      </c>
      <c r="DU1064">
        <v>3.4000000000000002E-2</v>
      </c>
      <c r="DV1064">
        <v>0.36642000000000002</v>
      </c>
      <c r="DW1064">
        <v>1.2828200000000001</v>
      </c>
      <c r="DX1064">
        <v>0</v>
      </c>
      <c r="DY1064">
        <v>15218.09152</v>
      </c>
      <c r="DZ1064">
        <v>71.222260000000006</v>
      </c>
      <c r="EA1064">
        <v>70.366560000000007</v>
      </c>
      <c r="EB1064">
        <v>62.010170000000002</v>
      </c>
      <c r="EC1064">
        <v>1.28033</v>
      </c>
      <c r="ED1064">
        <v>1.6150500000000001</v>
      </c>
      <c r="EE1064">
        <v>62.449060000000003</v>
      </c>
      <c r="EF1064">
        <v>210.97136</v>
      </c>
      <c r="EG1064">
        <v>499.95943999999997</v>
      </c>
      <c r="EH1064">
        <v>5105.37417</v>
      </c>
      <c r="EI1064">
        <v>18093.517469999999</v>
      </c>
      <c r="EJ1064">
        <v>0</v>
      </c>
      <c r="EK1064">
        <v>119.85200620000001</v>
      </c>
      <c r="EL1064">
        <v>7.9124647000000006E-2</v>
      </c>
      <c r="EM1064">
        <v>5.0392870999999999E-2</v>
      </c>
      <c r="EN1064">
        <v>2.1558582E-2</v>
      </c>
      <c r="EO1064">
        <v>0</v>
      </c>
      <c r="EP1064">
        <v>0</v>
      </c>
      <c r="EQ1064">
        <v>0</v>
      </c>
      <c r="ER1064">
        <v>0</v>
      </c>
      <c r="ES1064">
        <v>0</v>
      </c>
      <c r="ET1064">
        <v>0</v>
      </c>
      <c r="EU1064">
        <v>0</v>
      </c>
      <c r="EV1064">
        <v>0</v>
      </c>
      <c r="EW1064">
        <v>171.72145939999999</v>
      </c>
      <c r="EX1064">
        <v>0.11632105700000001</v>
      </c>
      <c r="EY1064">
        <v>7.5103585E-2</v>
      </c>
      <c r="EZ1064">
        <v>3.2665030999999997E-2</v>
      </c>
      <c r="FA1064">
        <v>0</v>
      </c>
      <c r="FB1064">
        <v>0</v>
      </c>
      <c r="FC1064">
        <v>0</v>
      </c>
      <c r="FD1064">
        <v>0</v>
      </c>
      <c r="FE1064">
        <v>0</v>
      </c>
      <c r="FF1064">
        <v>0</v>
      </c>
      <c r="FG1064">
        <v>0</v>
      </c>
      <c r="FH1064">
        <v>1.2939670000000001</v>
      </c>
      <c r="FI1064" t="s">
        <v>113</v>
      </c>
      <c r="FJ1064" t="s">
        <v>113</v>
      </c>
      <c r="FK1064" s="9">
        <v>15422.97085</v>
      </c>
      <c r="FL1064" t="s">
        <v>113</v>
      </c>
      <c r="FM1064" t="s">
        <v>113</v>
      </c>
    </row>
    <row r="1065" spans="116:169">
      <c r="DL1065">
        <v>0</v>
      </c>
      <c r="DM1065">
        <v>1.2539100000000001</v>
      </c>
      <c r="DN1065">
        <v>6.5199999999999998E-3</v>
      </c>
      <c r="DO1065">
        <v>5.7499999999999999E-3</v>
      </c>
      <c r="DP1065">
        <v>5.1399999999999996E-3</v>
      </c>
      <c r="DQ1065">
        <v>1.1E-4</v>
      </c>
      <c r="DR1065">
        <v>1.2999999999999999E-4</v>
      </c>
      <c r="DS1065">
        <v>5.1700000000000001E-3</v>
      </c>
      <c r="DT1065">
        <v>1.7229999999999999E-2</v>
      </c>
      <c r="DU1065">
        <v>3.4130000000000001E-2</v>
      </c>
      <c r="DV1065">
        <v>0.37152000000000002</v>
      </c>
      <c r="DW1065">
        <v>1.3003800000000001</v>
      </c>
      <c r="DX1065">
        <v>0</v>
      </c>
      <c r="DY1065">
        <v>14824.03782</v>
      </c>
      <c r="DZ1065">
        <v>77.747309999999999</v>
      </c>
      <c r="EA1065">
        <v>68.950509999999994</v>
      </c>
      <c r="EB1065">
        <v>62.096469999999997</v>
      </c>
      <c r="EC1065">
        <v>1.26586</v>
      </c>
      <c r="ED1065">
        <v>1.5793999999999999</v>
      </c>
      <c r="EE1065">
        <v>62.7697</v>
      </c>
      <c r="EF1065">
        <v>205.36716999999999</v>
      </c>
      <c r="EG1065">
        <v>501.57449000000003</v>
      </c>
      <c r="EH1065">
        <v>5167.82323</v>
      </c>
      <c r="EI1065">
        <v>18304.488829999998</v>
      </c>
      <c r="EJ1065">
        <v>0</v>
      </c>
      <c r="EK1065">
        <v>119.00335680000001</v>
      </c>
      <c r="EL1065">
        <v>7.9780448000000004E-2</v>
      </c>
      <c r="EM1065">
        <v>5.1493530000000003E-2</v>
      </c>
      <c r="EN1065">
        <v>2.1975502000000001E-2</v>
      </c>
      <c r="EO1065">
        <v>0</v>
      </c>
      <c r="EP1065">
        <v>0</v>
      </c>
      <c r="EQ1065">
        <v>0</v>
      </c>
      <c r="ER1065">
        <v>0</v>
      </c>
      <c r="ES1065">
        <v>0</v>
      </c>
      <c r="ET1065">
        <v>0</v>
      </c>
      <c r="EU1065">
        <v>0</v>
      </c>
      <c r="EV1065">
        <v>0</v>
      </c>
      <c r="EW1065">
        <v>167.30634380000001</v>
      </c>
      <c r="EX1065">
        <v>0.115118447</v>
      </c>
      <c r="EY1065">
        <v>7.5326617999999998E-2</v>
      </c>
      <c r="EZ1065">
        <v>3.2685921E-2</v>
      </c>
      <c r="FA1065">
        <v>0</v>
      </c>
      <c r="FB1065">
        <v>0</v>
      </c>
      <c r="FC1065">
        <v>0</v>
      </c>
      <c r="FD1065">
        <v>0</v>
      </c>
      <c r="FE1065">
        <v>0</v>
      </c>
      <c r="FF1065">
        <v>0</v>
      </c>
      <c r="FG1065">
        <v>0</v>
      </c>
      <c r="FH1065">
        <v>1.271436</v>
      </c>
      <c r="FI1065" t="s">
        <v>113</v>
      </c>
      <c r="FJ1065" t="s">
        <v>113</v>
      </c>
      <c r="FK1065" s="9">
        <v>15034.097970000001</v>
      </c>
      <c r="FL1065" t="s">
        <v>113</v>
      </c>
      <c r="FM1065" t="s">
        <v>113</v>
      </c>
    </row>
    <row r="1066" spans="116:169">
      <c r="DL1066">
        <v>0</v>
      </c>
      <c r="DM1066">
        <v>1.2309099999999999</v>
      </c>
      <c r="DN1066">
        <v>6.8900000000000003E-3</v>
      </c>
      <c r="DO1066">
        <v>6.1500000000000001E-3</v>
      </c>
      <c r="DP1066">
        <v>5.1000000000000004E-3</v>
      </c>
      <c r="DQ1066">
        <v>1.1E-4</v>
      </c>
      <c r="DR1066">
        <v>1.2999999999999999E-4</v>
      </c>
      <c r="DS1066">
        <v>5.2199999999999998E-3</v>
      </c>
      <c r="DT1066">
        <v>1.6920000000000001E-2</v>
      </c>
      <c r="DU1066">
        <v>3.4259999999999999E-2</v>
      </c>
      <c r="DV1066">
        <v>0.37669000000000002</v>
      </c>
      <c r="DW1066">
        <v>1.3176099999999999</v>
      </c>
      <c r="DX1066">
        <v>0</v>
      </c>
      <c r="DY1066">
        <v>14434.16843</v>
      </c>
      <c r="DZ1066">
        <v>81.486090000000004</v>
      </c>
      <c r="EA1066">
        <v>73.208439999999996</v>
      </c>
      <c r="EB1066">
        <v>61.100099999999998</v>
      </c>
      <c r="EC1066">
        <v>1.2908900000000001</v>
      </c>
      <c r="ED1066">
        <v>1.55599</v>
      </c>
      <c r="EE1066">
        <v>62.95288</v>
      </c>
      <c r="EF1066">
        <v>200.03817000000001</v>
      </c>
      <c r="EG1066">
        <v>503.15388999999999</v>
      </c>
      <c r="EH1066">
        <v>5230.5929400000005</v>
      </c>
      <c r="EI1066">
        <v>18509.856</v>
      </c>
      <c r="EJ1066">
        <v>0</v>
      </c>
      <c r="EK1066">
        <v>118.13811099999999</v>
      </c>
      <c r="EL1066">
        <v>8.4849808999999998E-2</v>
      </c>
      <c r="EM1066">
        <v>5.1604005000000001E-2</v>
      </c>
      <c r="EN1066">
        <v>2.2420079999999998E-2</v>
      </c>
      <c r="EO1066">
        <v>0</v>
      </c>
      <c r="EP1066">
        <v>0</v>
      </c>
      <c r="EQ1066">
        <v>0</v>
      </c>
      <c r="ER1066">
        <v>0</v>
      </c>
      <c r="ES1066">
        <v>0</v>
      </c>
      <c r="ET1066">
        <v>0</v>
      </c>
      <c r="EU1066">
        <v>0</v>
      </c>
      <c r="EV1066">
        <v>0</v>
      </c>
      <c r="EW1066">
        <v>162.94924929999999</v>
      </c>
      <c r="EX1066">
        <v>0.120097333</v>
      </c>
      <c r="EY1066">
        <v>7.4085900999999996E-2</v>
      </c>
      <c r="EZ1066">
        <v>3.2730891999999998E-2</v>
      </c>
      <c r="FA1066">
        <v>0</v>
      </c>
      <c r="FB1066">
        <v>0</v>
      </c>
      <c r="FC1066">
        <v>0</v>
      </c>
      <c r="FD1066">
        <v>0</v>
      </c>
      <c r="FE1066">
        <v>0</v>
      </c>
      <c r="FF1066">
        <v>0</v>
      </c>
      <c r="FG1066">
        <v>0</v>
      </c>
      <c r="FH1066">
        <v>1.2491639999999999</v>
      </c>
      <c r="FI1066" t="s">
        <v>113</v>
      </c>
      <c r="FJ1066" t="s">
        <v>113</v>
      </c>
      <c r="FK1066" s="9">
        <v>14651.25395</v>
      </c>
      <c r="FL1066" t="s">
        <v>113</v>
      </c>
      <c r="FM1066" t="s">
        <v>113</v>
      </c>
    </row>
    <row r="1067" spans="116:169">
      <c r="DL1067">
        <v>0</v>
      </c>
      <c r="DM1067">
        <v>1.20949</v>
      </c>
      <c r="DN1067">
        <v>5.8199999999999997E-3</v>
      </c>
      <c r="DO1067">
        <v>6.43E-3</v>
      </c>
      <c r="DP1067">
        <v>5.4200000000000003E-3</v>
      </c>
      <c r="DQ1067">
        <v>1.1E-4</v>
      </c>
      <c r="DR1067">
        <v>1.2999999999999999E-4</v>
      </c>
      <c r="DS1067">
        <v>5.1500000000000001E-3</v>
      </c>
      <c r="DT1067">
        <v>1.661E-2</v>
      </c>
      <c r="DU1067">
        <v>3.4389999999999997E-2</v>
      </c>
      <c r="DV1067">
        <v>0.38191000000000003</v>
      </c>
      <c r="DW1067">
        <v>1.33453</v>
      </c>
      <c r="DX1067">
        <v>0</v>
      </c>
      <c r="DY1067">
        <v>14065.842619999999</v>
      </c>
      <c r="DZ1067">
        <v>68.26182</v>
      </c>
      <c r="EA1067">
        <v>75.915909999999997</v>
      </c>
      <c r="EB1067">
        <v>64.42698</v>
      </c>
      <c r="EC1067">
        <v>1.32233</v>
      </c>
      <c r="ED1067">
        <v>1.53284</v>
      </c>
      <c r="EE1067">
        <v>61.645240000000001</v>
      </c>
      <c r="EF1067">
        <v>194.74284</v>
      </c>
      <c r="EG1067">
        <v>504.70988</v>
      </c>
      <c r="EH1067">
        <v>5293.5458099999996</v>
      </c>
      <c r="EI1067">
        <v>18709.89417</v>
      </c>
      <c r="EJ1067">
        <v>0</v>
      </c>
      <c r="EK1067">
        <v>117.3956008</v>
      </c>
      <c r="EL1067">
        <v>9.0178161000000007E-2</v>
      </c>
      <c r="EM1067">
        <v>5.5117378000000002E-2</v>
      </c>
      <c r="EN1067">
        <v>2.2480059E-2</v>
      </c>
      <c r="EO1067">
        <v>0</v>
      </c>
      <c r="EP1067">
        <v>0</v>
      </c>
      <c r="EQ1067">
        <v>0</v>
      </c>
      <c r="ER1067">
        <v>0</v>
      </c>
      <c r="ES1067">
        <v>0</v>
      </c>
      <c r="ET1067">
        <v>0</v>
      </c>
      <c r="EU1067">
        <v>0</v>
      </c>
      <c r="EV1067">
        <v>0</v>
      </c>
      <c r="EW1067">
        <v>158.83887350000001</v>
      </c>
      <c r="EX1067">
        <v>0.125217196</v>
      </c>
      <c r="EY1067">
        <v>7.7637989000000004E-2</v>
      </c>
      <c r="EZ1067">
        <v>3.2207347999999997E-2</v>
      </c>
      <c r="FA1067">
        <v>0</v>
      </c>
      <c r="FB1067">
        <v>0</v>
      </c>
      <c r="FC1067">
        <v>0</v>
      </c>
      <c r="FD1067">
        <v>0</v>
      </c>
      <c r="FE1067">
        <v>0</v>
      </c>
      <c r="FF1067">
        <v>0</v>
      </c>
      <c r="FG1067">
        <v>0</v>
      </c>
      <c r="FH1067">
        <v>1.227276</v>
      </c>
      <c r="FI1067" t="s">
        <v>113</v>
      </c>
      <c r="FJ1067" t="s">
        <v>113</v>
      </c>
      <c r="FK1067" s="9">
        <v>14275.76965</v>
      </c>
      <c r="FL1067" t="s">
        <v>113</v>
      </c>
      <c r="FM1067" t="s">
        <v>113</v>
      </c>
    </row>
    <row r="1068" spans="116:169">
      <c r="DL1068">
        <v>0</v>
      </c>
      <c r="DM1068">
        <v>1.1872499999999999</v>
      </c>
      <c r="DN1068">
        <v>6.7099999999999998E-3</v>
      </c>
      <c r="DO1068">
        <v>5.6699999999999997E-3</v>
      </c>
      <c r="DP1068">
        <v>5.62E-3</v>
      </c>
      <c r="DQ1068">
        <v>1.1E-4</v>
      </c>
      <c r="DR1068">
        <v>1.2999999999999999E-4</v>
      </c>
      <c r="DS1068">
        <v>5.4900000000000001E-3</v>
      </c>
      <c r="DT1068">
        <v>1.6299999999999999E-2</v>
      </c>
      <c r="DU1068">
        <v>3.4520000000000002E-2</v>
      </c>
      <c r="DV1068">
        <v>0.38706000000000002</v>
      </c>
      <c r="DW1068">
        <v>1.35114</v>
      </c>
      <c r="DX1068">
        <v>0</v>
      </c>
      <c r="DY1068">
        <v>13690.873</v>
      </c>
      <c r="DZ1068">
        <v>78.059070000000006</v>
      </c>
      <c r="EA1068">
        <v>66.372439999999997</v>
      </c>
      <c r="EB1068">
        <v>66.30368</v>
      </c>
      <c r="EC1068">
        <v>1.26606</v>
      </c>
      <c r="ED1068">
        <v>1.48891</v>
      </c>
      <c r="EE1068">
        <v>65.208449999999999</v>
      </c>
      <c r="EF1068">
        <v>189.51240999999999</v>
      </c>
      <c r="EG1068">
        <v>506.24272000000002</v>
      </c>
      <c r="EH1068">
        <v>5355.1910500000004</v>
      </c>
      <c r="EI1068">
        <v>18904.637009999999</v>
      </c>
      <c r="EJ1068">
        <v>0</v>
      </c>
      <c r="EK1068">
        <v>116.5182403</v>
      </c>
      <c r="EL1068">
        <v>8.4858377999999998E-2</v>
      </c>
      <c r="EM1068">
        <v>5.8377985E-2</v>
      </c>
      <c r="EN1068">
        <v>2.4154640000000002E-2</v>
      </c>
      <c r="EO1068">
        <v>0</v>
      </c>
      <c r="EP1068">
        <v>0</v>
      </c>
      <c r="EQ1068">
        <v>0</v>
      </c>
      <c r="ER1068">
        <v>0</v>
      </c>
      <c r="ES1068">
        <v>0</v>
      </c>
      <c r="ET1068">
        <v>0</v>
      </c>
      <c r="EU1068">
        <v>0</v>
      </c>
      <c r="EV1068">
        <v>0</v>
      </c>
      <c r="EW1068">
        <v>154.6219361</v>
      </c>
      <c r="EX1068">
        <v>0.11568597799999999</v>
      </c>
      <c r="EY1068">
        <v>8.0678007999999996E-2</v>
      </c>
      <c r="EZ1068">
        <v>3.395716E-2</v>
      </c>
      <c r="FA1068">
        <v>0</v>
      </c>
      <c r="FB1068">
        <v>0</v>
      </c>
      <c r="FC1068">
        <v>0</v>
      </c>
      <c r="FD1068">
        <v>0</v>
      </c>
      <c r="FE1068">
        <v>0</v>
      </c>
      <c r="FF1068">
        <v>0</v>
      </c>
      <c r="FG1068">
        <v>0</v>
      </c>
      <c r="FH1068">
        <v>1.205362</v>
      </c>
      <c r="FI1068" t="s">
        <v>113</v>
      </c>
      <c r="FJ1068" t="s">
        <v>113</v>
      </c>
      <c r="FK1068" s="9">
        <v>13902.874254</v>
      </c>
      <c r="FL1068" t="s">
        <v>113</v>
      </c>
      <c r="FM1068" t="s">
        <v>113</v>
      </c>
    </row>
    <row r="1069" spans="116:169">
      <c r="DL1069">
        <v>0</v>
      </c>
      <c r="DM1069">
        <v>1.16726</v>
      </c>
      <c r="DN1069">
        <v>4.9699999999999996E-3</v>
      </c>
      <c r="DO1069">
        <v>6.2300000000000003E-3</v>
      </c>
      <c r="DP1069">
        <v>5.0499999999999998E-3</v>
      </c>
      <c r="DQ1069">
        <v>1.1E-4</v>
      </c>
      <c r="DR1069">
        <v>1.2999999999999999E-4</v>
      </c>
      <c r="DS1069">
        <v>5.5700000000000003E-3</v>
      </c>
      <c r="DT1069">
        <v>1.6039999999999999E-2</v>
      </c>
      <c r="DU1069">
        <v>3.465E-2</v>
      </c>
      <c r="DV1069">
        <v>0.39255000000000001</v>
      </c>
      <c r="DW1069">
        <v>1.36744</v>
      </c>
      <c r="DX1069">
        <v>0</v>
      </c>
      <c r="DY1069">
        <v>13344.682919999999</v>
      </c>
      <c r="DZ1069">
        <v>57.27261</v>
      </c>
      <c r="EA1069">
        <v>72.398229999999998</v>
      </c>
      <c r="EB1069">
        <v>59.118630000000003</v>
      </c>
      <c r="EC1069">
        <v>1.28003</v>
      </c>
      <c r="ED1069">
        <v>1.47078</v>
      </c>
      <c r="EE1069">
        <v>65.690730000000002</v>
      </c>
      <c r="EF1069">
        <v>184.94797</v>
      </c>
      <c r="EG1069">
        <v>507.73163</v>
      </c>
      <c r="EH1069">
        <v>5420.3995000000004</v>
      </c>
      <c r="EI1069">
        <v>19094.149420000002</v>
      </c>
      <c r="EJ1069">
        <v>0</v>
      </c>
      <c r="EK1069">
        <v>115.8436189</v>
      </c>
      <c r="EL1069">
        <v>8.9814265000000004E-2</v>
      </c>
      <c r="EM1069">
        <v>5.3571871E-2</v>
      </c>
      <c r="EN1069">
        <v>2.5334667000000002E-2</v>
      </c>
      <c r="EO1069">
        <v>0</v>
      </c>
      <c r="EP1069">
        <v>0</v>
      </c>
      <c r="EQ1069">
        <v>0</v>
      </c>
      <c r="ER1069">
        <v>0</v>
      </c>
      <c r="ES1069">
        <v>0</v>
      </c>
      <c r="ET1069">
        <v>0</v>
      </c>
      <c r="EU1069">
        <v>0</v>
      </c>
      <c r="EV1069">
        <v>0</v>
      </c>
      <c r="EW1069">
        <v>150.7477562</v>
      </c>
      <c r="EX1069">
        <v>0.120014991</v>
      </c>
      <c r="EY1069">
        <v>7.2643467000000003E-2</v>
      </c>
      <c r="EZ1069">
        <v>3.4942500000000001E-2</v>
      </c>
      <c r="FA1069">
        <v>0</v>
      </c>
      <c r="FB1069">
        <v>0</v>
      </c>
      <c r="FC1069">
        <v>0</v>
      </c>
      <c r="FD1069">
        <v>0</v>
      </c>
      <c r="FE1069">
        <v>0</v>
      </c>
      <c r="FF1069">
        <v>0</v>
      </c>
      <c r="FG1069">
        <v>0</v>
      </c>
      <c r="FH1069">
        <v>1.1836230000000001</v>
      </c>
      <c r="FI1069" t="s">
        <v>113</v>
      </c>
      <c r="FJ1069" t="s">
        <v>113</v>
      </c>
      <c r="FK1069" s="9">
        <v>13534.752431999999</v>
      </c>
      <c r="FL1069" t="s">
        <v>113</v>
      </c>
      <c r="FM1069" t="s">
        <v>113</v>
      </c>
    </row>
    <row r="1070" spans="116:169">
      <c r="DL1070">
        <v>0</v>
      </c>
      <c r="DM1070">
        <v>1.1471199999999999</v>
      </c>
      <c r="DN1070">
        <v>5.0099999999999997E-3</v>
      </c>
      <c r="DO1070">
        <v>5.0099999999999997E-3</v>
      </c>
      <c r="DP1070">
        <v>5.4200000000000003E-3</v>
      </c>
      <c r="DQ1070">
        <v>1E-4</v>
      </c>
      <c r="DR1070">
        <v>1.2E-4</v>
      </c>
      <c r="DS1070">
        <v>5.0800000000000003E-3</v>
      </c>
      <c r="DT1070">
        <v>1.576E-2</v>
      </c>
      <c r="DU1070">
        <v>3.4779999999999998E-2</v>
      </c>
      <c r="DV1070">
        <v>0.39811999999999997</v>
      </c>
      <c r="DW1070">
        <v>1.38347</v>
      </c>
      <c r="DX1070">
        <v>0</v>
      </c>
      <c r="DY1070">
        <v>12999.527470000001</v>
      </c>
      <c r="DZ1070">
        <v>57.307079999999999</v>
      </c>
      <c r="EA1070">
        <v>57.622689999999999</v>
      </c>
      <c r="EB1070">
        <v>62.912379999999999</v>
      </c>
      <c r="EC1070">
        <v>1.151</v>
      </c>
      <c r="ED1070">
        <v>1.3975599999999999</v>
      </c>
      <c r="EE1070">
        <v>59.336199999999998</v>
      </c>
      <c r="EF1070">
        <v>180.24</v>
      </c>
      <c r="EG1070">
        <v>509.20240999999999</v>
      </c>
      <c r="EH1070">
        <v>5486.0902299999998</v>
      </c>
      <c r="EI1070">
        <v>19279.097379999999</v>
      </c>
      <c r="EJ1070">
        <v>0</v>
      </c>
      <c r="EK1070">
        <v>115.0987524</v>
      </c>
      <c r="EL1070">
        <v>7.8691734999999999E-2</v>
      </c>
      <c r="EM1070">
        <v>5.7561768999999999E-2</v>
      </c>
      <c r="EN1070">
        <v>2.3034809E-2</v>
      </c>
      <c r="EO1070">
        <v>0</v>
      </c>
      <c r="EP1070">
        <v>0</v>
      </c>
      <c r="EQ1070">
        <v>0</v>
      </c>
      <c r="ER1070">
        <v>0</v>
      </c>
      <c r="ES1070">
        <v>0</v>
      </c>
      <c r="ET1070">
        <v>0</v>
      </c>
      <c r="EU1070">
        <v>0</v>
      </c>
      <c r="EV1070">
        <v>0</v>
      </c>
      <c r="EW1070">
        <v>146.85093169999999</v>
      </c>
      <c r="EX1070">
        <v>0.10324330700000001</v>
      </c>
      <c r="EY1070">
        <v>7.6533447000000004E-2</v>
      </c>
      <c r="EZ1070">
        <v>3.1164797000000001E-2</v>
      </c>
      <c r="FA1070">
        <v>0</v>
      </c>
      <c r="FB1070">
        <v>0</v>
      </c>
      <c r="FC1070">
        <v>0</v>
      </c>
      <c r="FD1070">
        <v>0</v>
      </c>
      <c r="FE1070">
        <v>0</v>
      </c>
      <c r="FF1070">
        <v>0</v>
      </c>
      <c r="FG1070">
        <v>0</v>
      </c>
      <c r="FH1070">
        <v>1.162658</v>
      </c>
      <c r="FI1070" t="s">
        <v>113</v>
      </c>
      <c r="FJ1070" t="s">
        <v>113</v>
      </c>
      <c r="FK1070" s="9">
        <v>13178.520632</v>
      </c>
      <c r="FL1070" t="s">
        <v>113</v>
      </c>
      <c r="FM1070" t="s">
        <v>113</v>
      </c>
    </row>
    <row r="1071" spans="116:169">
      <c r="DL1071">
        <v>0</v>
      </c>
      <c r="DM1071">
        <v>1.1266799999999999</v>
      </c>
      <c r="DN1071">
        <v>5.45E-3</v>
      </c>
      <c r="DO1071">
        <v>4.9300000000000004E-3</v>
      </c>
      <c r="DP1071">
        <v>4.4799999999999996E-3</v>
      </c>
      <c r="DQ1071">
        <v>1E-4</v>
      </c>
      <c r="DR1071">
        <v>1.2E-4</v>
      </c>
      <c r="DS1071">
        <v>5.3899999999999998E-3</v>
      </c>
      <c r="DT1071">
        <v>1.5520000000000001E-2</v>
      </c>
      <c r="DU1071">
        <v>3.49E-2</v>
      </c>
      <c r="DV1071">
        <v>0.4032</v>
      </c>
      <c r="DW1071">
        <v>1.39924</v>
      </c>
      <c r="DX1071">
        <v>0</v>
      </c>
      <c r="DY1071">
        <v>12653.84424</v>
      </c>
      <c r="DZ1071">
        <v>61.75947</v>
      </c>
      <c r="EA1071">
        <v>56.258560000000003</v>
      </c>
      <c r="EB1071">
        <v>51.468960000000003</v>
      </c>
      <c r="EC1071">
        <v>1.0915699999999999</v>
      </c>
      <c r="ED1071">
        <v>1.36253</v>
      </c>
      <c r="EE1071">
        <v>62.438650000000003</v>
      </c>
      <c r="EF1071">
        <v>175.84963999999999</v>
      </c>
      <c r="EG1071">
        <v>510.59996999999998</v>
      </c>
      <c r="EH1071">
        <v>5545.4264300000004</v>
      </c>
      <c r="EI1071">
        <v>19459.337390000001</v>
      </c>
      <c r="EJ1071">
        <v>0</v>
      </c>
      <c r="EK1071">
        <v>114.2977941</v>
      </c>
      <c r="EL1071">
        <v>7.5028077999999998E-2</v>
      </c>
      <c r="EM1071">
        <v>4.9210684999999997E-2</v>
      </c>
      <c r="EN1071">
        <v>2.4987894E-2</v>
      </c>
      <c r="EO1071">
        <v>0</v>
      </c>
      <c r="EP1071">
        <v>0</v>
      </c>
      <c r="EQ1071">
        <v>0</v>
      </c>
      <c r="ER1071">
        <v>0</v>
      </c>
      <c r="ES1071">
        <v>0</v>
      </c>
      <c r="ET1071">
        <v>0</v>
      </c>
      <c r="EU1071">
        <v>0</v>
      </c>
      <c r="EV1071">
        <v>0</v>
      </c>
      <c r="EW1071">
        <v>142.95376060000001</v>
      </c>
      <c r="EX1071">
        <v>9.6491825000000003E-2</v>
      </c>
      <c r="EY1071">
        <v>6.4190459000000005E-2</v>
      </c>
      <c r="EZ1071">
        <v>3.3157462999999998E-2</v>
      </c>
      <c r="FA1071">
        <v>0</v>
      </c>
      <c r="FB1071">
        <v>0</v>
      </c>
      <c r="FC1071">
        <v>0</v>
      </c>
      <c r="FD1071">
        <v>0</v>
      </c>
      <c r="FE1071">
        <v>0</v>
      </c>
      <c r="FF1071">
        <v>0</v>
      </c>
      <c r="FG1071">
        <v>0</v>
      </c>
      <c r="FH1071">
        <v>1.141634</v>
      </c>
      <c r="FI1071" t="s">
        <v>113</v>
      </c>
      <c r="FJ1071" t="s">
        <v>113</v>
      </c>
      <c r="FK1071" s="9">
        <v>12824.422791999999</v>
      </c>
      <c r="FL1071" t="s">
        <v>113</v>
      </c>
      <c r="FM1071" t="s">
        <v>113</v>
      </c>
    </row>
    <row r="1072" spans="116:169">
      <c r="DL1072">
        <v>0</v>
      </c>
      <c r="DM1072">
        <v>1.10748</v>
      </c>
      <c r="DN1072">
        <v>4.6499999999999996E-3</v>
      </c>
      <c r="DO1072">
        <v>5.2100000000000002E-3</v>
      </c>
      <c r="DP1072">
        <v>4.3800000000000002E-3</v>
      </c>
      <c r="DQ1072">
        <v>9.0000000000000006E-5</v>
      </c>
      <c r="DR1072">
        <v>1.2E-4</v>
      </c>
      <c r="DS1072">
        <v>4.4799999999999996E-3</v>
      </c>
      <c r="DT1072">
        <v>1.5219999999999999E-2</v>
      </c>
      <c r="DU1072">
        <v>3.5020000000000003E-2</v>
      </c>
      <c r="DV1072">
        <v>0.40859000000000001</v>
      </c>
      <c r="DW1072">
        <v>1.41476</v>
      </c>
      <c r="DX1072">
        <v>0</v>
      </c>
      <c r="DY1072">
        <v>12324.727269999999</v>
      </c>
      <c r="DZ1072">
        <v>52.212359999999997</v>
      </c>
      <c r="EA1072">
        <v>58.983809999999998</v>
      </c>
      <c r="EB1072">
        <v>49.931130000000003</v>
      </c>
      <c r="EC1072">
        <v>1.0565</v>
      </c>
      <c r="ED1072">
        <v>1.31626</v>
      </c>
      <c r="EE1072">
        <v>51.499299999999998</v>
      </c>
      <c r="EF1072">
        <v>170.94176999999999</v>
      </c>
      <c r="EG1072">
        <v>511.96249999999998</v>
      </c>
      <c r="EH1072">
        <v>5607.8650799999996</v>
      </c>
      <c r="EI1072">
        <v>19635.187030000001</v>
      </c>
      <c r="EJ1072">
        <v>0</v>
      </c>
      <c r="EK1072">
        <v>113.6089106</v>
      </c>
      <c r="EL1072">
        <v>7.7155129000000003E-2</v>
      </c>
      <c r="EM1072">
        <v>4.7488544000000001E-2</v>
      </c>
      <c r="EN1072">
        <v>2.0856520999999999E-2</v>
      </c>
      <c r="EO1072">
        <v>0</v>
      </c>
      <c r="EP1072">
        <v>0</v>
      </c>
      <c r="EQ1072">
        <v>0</v>
      </c>
      <c r="ER1072">
        <v>0</v>
      </c>
      <c r="ES1072">
        <v>0</v>
      </c>
      <c r="ET1072">
        <v>0</v>
      </c>
      <c r="EU1072">
        <v>0</v>
      </c>
      <c r="EV1072">
        <v>0</v>
      </c>
      <c r="EW1072">
        <v>139.2663714</v>
      </c>
      <c r="EX1072">
        <v>9.7209680000000007E-2</v>
      </c>
      <c r="EY1072">
        <v>6.0719779000000002E-2</v>
      </c>
      <c r="EZ1072">
        <v>2.7139046E-2</v>
      </c>
      <c r="FA1072">
        <v>0</v>
      </c>
      <c r="FB1072">
        <v>0</v>
      </c>
      <c r="FC1072">
        <v>0</v>
      </c>
      <c r="FD1072">
        <v>0</v>
      </c>
      <c r="FE1072">
        <v>0</v>
      </c>
      <c r="FF1072">
        <v>0</v>
      </c>
      <c r="FG1072">
        <v>0</v>
      </c>
      <c r="FH1072">
        <v>1.1218129999999999</v>
      </c>
      <c r="FI1072" t="s">
        <v>113</v>
      </c>
      <c r="FJ1072" t="s">
        <v>113</v>
      </c>
      <c r="FK1072" s="9">
        <v>12486.911055</v>
      </c>
      <c r="FL1072" t="s">
        <v>113</v>
      </c>
      <c r="FM1072" t="s">
        <v>113</v>
      </c>
    </row>
    <row r="1073" spans="116:169">
      <c r="DL1073">
        <v>0</v>
      </c>
      <c r="DM1073">
        <v>1.0879000000000001</v>
      </c>
      <c r="DN1073">
        <v>5.1200000000000004E-3</v>
      </c>
      <c r="DO1073">
        <v>4.6499999999999996E-3</v>
      </c>
      <c r="DP1073">
        <v>4.5700000000000003E-3</v>
      </c>
      <c r="DQ1073">
        <v>9.0000000000000006E-5</v>
      </c>
      <c r="DR1073">
        <v>1.1E-4</v>
      </c>
      <c r="DS1073">
        <v>4.4299999999999999E-3</v>
      </c>
      <c r="DT1073">
        <v>1.494E-2</v>
      </c>
      <c r="DU1073">
        <v>3.5139999999999998E-2</v>
      </c>
      <c r="DV1073">
        <v>0.41306999999999999</v>
      </c>
      <c r="DW1073">
        <v>1.42998</v>
      </c>
      <c r="DX1073">
        <v>0</v>
      </c>
      <c r="DY1073">
        <v>11994.23468</v>
      </c>
      <c r="DZ1073">
        <v>57.002560000000003</v>
      </c>
      <c r="EA1073">
        <v>52.069380000000002</v>
      </c>
      <c r="EB1073">
        <v>51.696269999999998</v>
      </c>
      <c r="EC1073">
        <v>1.00166</v>
      </c>
      <c r="ED1073">
        <v>1.2717799999999999</v>
      </c>
      <c r="EE1073">
        <v>50.395310000000002</v>
      </c>
      <c r="EF1073">
        <v>166.25493</v>
      </c>
      <c r="EG1073">
        <v>513.27876000000003</v>
      </c>
      <c r="EH1073">
        <v>5659.36438</v>
      </c>
      <c r="EI1073">
        <v>19806.128799999999</v>
      </c>
      <c r="EJ1073">
        <v>0</v>
      </c>
      <c r="EK1073">
        <v>112.8414361</v>
      </c>
      <c r="EL1073">
        <v>7.2359185000000006E-2</v>
      </c>
      <c r="EM1073">
        <v>5.0054798999999997E-2</v>
      </c>
      <c r="EN1073">
        <v>2.0638588999999999E-2</v>
      </c>
      <c r="EO1073">
        <v>0</v>
      </c>
      <c r="EP1073">
        <v>0</v>
      </c>
      <c r="EQ1073">
        <v>0</v>
      </c>
      <c r="ER1073">
        <v>0</v>
      </c>
      <c r="ES1073">
        <v>0</v>
      </c>
      <c r="ET1073">
        <v>0</v>
      </c>
      <c r="EU1073">
        <v>0</v>
      </c>
      <c r="EV1073">
        <v>0</v>
      </c>
      <c r="EW1073">
        <v>135.54981090000001</v>
      </c>
      <c r="EX1073">
        <v>8.9414736999999994E-2</v>
      </c>
      <c r="EY1073">
        <v>6.2731991000000001E-2</v>
      </c>
      <c r="EZ1073">
        <v>2.6330609000000001E-2</v>
      </c>
      <c r="FA1073">
        <v>0</v>
      </c>
      <c r="FB1073">
        <v>0</v>
      </c>
      <c r="FC1073">
        <v>0</v>
      </c>
      <c r="FD1073">
        <v>0</v>
      </c>
      <c r="FE1073">
        <v>0</v>
      </c>
      <c r="FF1073">
        <v>0</v>
      </c>
      <c r="FG1073">
        <v>0</v>
      </c>
      <c r="FH1073">
        <v>1.1023339999999999</v>
      </c>
      <c r="FI1073" t="s">
        <v>113</v>
      </c>
      <c r="FJ1073" t="s">
        <v>113</v>
      </c>
      <c r="FK1073" s="9">
        <v>12156.004543999999</v>
      </c>
      <c r="FL1073" t="s">
        <v>113</v>
      </c>
      <c r="FM1073" t="s">
        <v>113</v>
      </c>
    </row>
    <row r="1074" spans="116:169">
      <c r="DL1074">
        <v>0</v>
      </c>
      <c r="DM1074">
        <v>1.0686599999999999</v>
      </c>
      <c r="DN1074">
        <v>5.1399999999999996E-3</v>
      </c>
      <c r="DO1074">
        <v>4.9300000000000004E-3</v>
      </c>
      <c r="DP1074">
        <v>4.15E-3</v>
      </c>
      <c r="DQ1074">
        <v>9.0000000000000006E-5</v>
      </c>
      <c r="DR1074">
        <v>1.1E-4</v>
      </c>
      <c r="DS1074">
        <v>4.5799999999999999E-3</v>
      </c>
      <c r="DT1074">
        <v>1.4670000000000001E-2</v>
      </c>
      <c r="DU1074">
        <v>3.5249999999999997E-2</v>
      </c>
      <c r="DV1074">
        <v>0.41749999999999998</v>
      </c>
      <c r="DW1074">
        <v>1.4449099999999999</v>
      </c>
      <c r="DX1074">
        <v>0</v>
      </c>
      <c r="DY1074">
        <v>11670.212079999999</v>
      </c>
      <c r="DZ1074">
        <v>56.677239999999998</v>
      </c>
      <c r="EA1074">
        <v>54.724820000000001</v>
      </c>
      <c r="EB1074">
        <v>46.438690000000001</v>
      </c>
      <c r="EC1074">
        <v>0.99883999999999995</v>
      </c>
      <c r="ED1074">
        <v>1.2495000000000001</v>
      </c>
      <c r="EE1074">
        <v>51.736660000000001</v>
      </c>
      <c r="EF1074">
        <v>161.7363</v>
      </c>
      <c r="EG1074">
        <v>514.55053999999996</v>
      </c>
      <c r="EH1074">
        <v>5709.7596800000001</v>
      </c>
      <c r="EI1074">
        <v>19972.383730000001</v>
      </c>
      <c r="EJ1074">
        <v>0</v>
      </c>
      <c r="EK1074">
        <v>112.0875128</v>
      </c>
      <c r="EL1074">
        <v>7.4750551999999998E-2</v>
      </c>
      <c r="EM1074">
        <v>4.6361658E-2</v>
      </c>
      <c r="EN1074">
        <v>2.1794726E-2</v>
      </c>
      <c r="EO1074">
        <v>0</v>
      </c>
      <c r="EP1074">
        <v>0</v>
      </c>
      <c r="EQ1074">
        <v>0</v>
      </c>
      <c r="ER1074">
        <v>0</v>
      </c>
      <c r="ES1074">
        <v>0</v>
      </c>
      <c r="ET1074">
        <v>0</v>
      </c>
      <c r="EU1074">
        <v>0</v>
      </c>
      <c r="EV1074">
        <v>0</v>
      </c>
      <c r="EW1074">
        <v>131.9175194</v>
      </c>
      <c r="EX1074">
        <v>9.0475214999999998E-2</v>
      </c>
      <c r="EY1074">
        <v>5.6962655000000001E-2</v>
      </c>
      <c r="EZ1074">
        <v>2.7257468E-2</v>
      </c>
      <c r="FA1074">
        <v>0</v>
      </c>
      <c r="FB1074">
        <v>0</v>
      </c>
      <c r="FC1074">
        <v>0</v>
      </c>
      <c r="FD1074">
        <v>0</v>
      </c>
      <c r="FE1074">
        <v>0</v>
      </c>
      <c r="FF1074">
        <v>0</v>
      </c>
      <c r="FG1074">
        <v>0</v>
      </c>
      <c r="FH1074">
        <v>1.0829679999999999</v>
      </c>
      <c r="FI1074" t="s">
        <v>113</v>
      </c>
      <c r="FJ1074" t="s">
        <v>113</v>
      </c>
      <c r="FK1074" s="9">
        <v>11829.051659999999</v>
      </c>
      <c r="FL1074" t="s">
        <v>113</v>
      </c>
      <c r="FM1074" t="s">
        <v>113</v>
      </c>
    </row>
    <row r="1075" spans="116:169">
      <c r="DL1075">
        <v>0</v>
      </c>
      <c r="DM1075">
        <v>1.04966</v>
      </c>
      <c r="DN1075">
        <v>5.1900000000000002E-3</v>
      </c>
      <c r="DO1075">
        <v>4.9399999999999999E-3</v>
      </c>
      <c r="DP1075">
        <v>4.3400000000000001E-3</v>
      </c>
      <c r="DQ1075">
        <v>9.0000000000000006E-5</v>
      </c>
      <c r="DR1075">
        <v>1.1E-4</v>
      </c>
      <c r="DS1075">
        <v>4.2100000000000002E-3</v>
      </c>
      <c r="DT1075">
        <v>1.4420000000000001E-2</v>
      </c>
      <c r="DU1075">
        <v>3.5360000000000003E-2</v>
      </c>
      <c r="DV1075">
        <v>0.42208000000000001</v>
      </c>
      <c r="DW1075">
        <v>1.4595800000000001</v>
      </c>
      <c r="DX1075">
        <v>0</v>
      </c>
      <c r="DY1075">
        <v>11351.57684</v>
      </c>
      <c r="DZ1075">
        <v>56.709429999999998</v>
      </c>
      <c r="EA1075">
        <v>54.396909999999998</v>
      </c>
      <c r="EB1075">
        <v>48.215139999999998</v>
      </c>
      <c r="EC1075">
        <v>0.98163999999999996</v>
      </c>
      <c r="ED1075">
        <v>1.21322</v>
      </c>
      <c r="EE1075">
        <v>47.021369999999997</v>
      </c>
      <c r="EF1075">
        <v>157.46141</v>
      </c>
      <c r="EG1075">
        <v>515.80003999999997</v>
      </c>
      <c r="EH1075">
        <v>5761.4963500000003</v>
      </c>
      <c r="EI1075">
        <v>20134.120040000002</v>
      </c>
      <c r="EJ1075">
        <v>0</v>
      </c>
      <c r="EK1075">
        <v>111.3311247</v>
      </c>
      <c r="EL1075">
        <v>7.6188569999999997E-2</v>
      </c>
      <c r="EM1075">
        <v>4.8400582999999997E-2</v>
      </c>
      <c r="EN1075">
        <v>1.9981502000000002E-2</v>
      </c>
      <c r="EO1075">
        <v>0</v>
      </c>
      <c r="EP1075">
        <v>0</v>
      </c>
      <c r="EQ1075">
        <v>0</v>
      </c>
      <c r="ER1075">
        <v>0</v>
      </c>
      <c r="ES1075">
        <v>0</v>
      </c>
      <c r="ET1075">
        <v>0</v>
      </c>
      <c r="EU1075">
        <v>0</v>
      </c>
      <c r="EV1075">
        <v>0</v>
      </c>
      <c r="EW1075">
        <v>128.34919650000001</v>
      </c>
      <c r="EX1075">
        <v>9.0347253000000002E-2</v>
      </c>
      <c r="EY1075">
        <v>5.8262425999999999E-2</v>
      </c>
      <c r="EZ1075">
        <v>2.4492789000000001E-2</v>
      </c>
      <c r="FA1075">
        <v>0</v>
      </c>
      <c r="FB1075">
        <v>0</v>
      </c>
      <c r="FC1075">
        <v>0</v>
      </c>
      <c r="FD1075">
        <v>0</v>
      </c>
      <c r="FE1075">
        <v>0</v>
      </c>
      <c r="FF1075">
        <v>0</v>
      </c>
      <c r="FG1075">
        <v>0</v>
      </c>
      <c r="FH1075">
        <v>1.0642339999999999</v>
      </c>
      <c r="FI1075" t="s">
        <v>113</v>
      </c>
      <c r="FJ1075" t="s">
        <v>113</v>
      </c>
      <c r="FK1075" s="9">
        <v>11511.87996</v>
      </c>
      <c r="FL1075" t="s">
        <v>113</v>
      </c>
      <c r="FM1075" t="s">
        <v>113</v>
      </c>
    </row>
    <row r="1076" spans="116:169">
      <c r="DL1076">
        <v>0</v>
      </c>
      <c r="DM1076">
        <v>1.03105</v>
      </c>
      <c r="DN1076">
        <v>5.0800000000000003E-3</v>
      </c>
      <c r="DO1076">
        <v>4.9699999999999996E-3</v>
      </c>
      <c r="DP1076">
        <v>4.3699999999999998E-3</v>
      </c>
      <c r="DQ1076">
        <v>9.0000000000000006E-5</v>
      </c>
      <c r="DR1076">
        <v>1.1E-4</v>
      </c>
      <c r="DS1076">
        <v>4.3800000000000002E-3</v>
      </c>
      <c r="DT1076">
        <v>1.418E-2</v>
      </c>
      <c r="DU1076">
        <v>3.5479999999999998E-2</v>
      </c>
      <c r="DV1076">
        <v>0.42629</v>
      </c>
      <c r="DW1076">
        <v>1.474</v>
      </c>
      <c r="DX1076">
        <v>0</v>
      </c>
      <c r="DY1076">
        <v>11039.94109</v>
      </c>
      <c r="DZ1076">
        <v>54.924370000000003</v>
      </c>
      <c r="EA1076">
        <v>54.159590000000001</v>
      </c>
      <c r="EB1076">
        <v>47.994120000000002</v>
      </c>
      <c r="EC1076">
        <v>0.98258999999999996</v>
      </c>
      <c r="ED1076">
        <v>1.1903600000000001</v>
      </c>
      <c r="EE1076">
        <v>48.561810000000001</v>
      </c>
      <c r="EF1076">
        <v>153.39250999999999</v>
      </c>
      <c r="EG1076">
        <v>517.01325999999995</v>
      </c>
      <c r="EH1076">
        <v>5808.5177199999998</v>
      </c>
      <c r="EI1076">
        <v>20291.581450000001</v>
      </c>
      <c r="EJ1076">
        <v>0</v>
      </c>
      <c r="EK1076">
        <v>110.5851322</v>
      </c>
      <c r="EL1076">
        <v>7.7808490999999994E-2</v>
      </c>
      <c r="EM1076">
        <v>4.9416195000000003E-2</v>
      </c>
      <c r="EN1076">
        <v>2.1168268000000001E-2</v>
      </c>
      <c r="EO1076">
        <v>0</v>
      </c>
      <c r="EP1076">
        <v>0</v>
      </c>
      <c r="EQ1076">
        <v>0</v>
      </c>
      <c r="ER1076">
        <v>0</v>
      </c>
      <c r="ES1076">
        <v>0</v>
      </c>
      <c r="ET1076">
        <v>0</v>
      </c>
      <c r="EU1076">
        <v>0</v>
      </c>
      <c r="EV1076">
        <v>0</v>
      </c>
      <c r="EW1076">
        <v>124.8583974</v>
      </c>
      <c r="EX1076">
        <v>9.0388378000000005E-2</v>
      </c>
      <c r="EY1076">
        <v>5.8284271999999998E-2</v>
      </c>
      <c r="EZ1076">
        <v>2.5426816000000001E-2</v>
      </c>
      <c r="FA1076">
        <v>0</v>
      </c>
      <c r="FB1076">
        <v>0</v>
      </c>
      <c r="FC1076">
        <v>0</v>
      </c>
      <c r="FD1076">
        <v>0</v>
      </c>
      <c r="FE1076">
        <v>0</v>
      </c>
      <c r="FF1076">
        <v>0</v>
      </c>
      <c r="FG1076">
        <v>0</v>
      </c>
      <c r="FH1076">
        <v>1.045558</v>
      </c>
      <c r="FI1076" t="s">
        <v>113</v>
      </c>
      <c r="FJ1076" t="s">
        <v>113</v>
      </c>
      <c r="FK1076" s="9">
        <v>11198.001754999999</v>
      </c>
      <c r="FL1076" t="s">
        <v>113</v>
      </c>
      <c r="FM1076" t="s">
        <v>113</v>
      </c>
    </row>
    <row r="1077" spans="116:169">
      <c r="DL1077">
        <v>0</v>
      </c>
      <c r="DM1077">
        <v>1.01223</v>
      </c>
      <c r="DN1077">
        <v>5.5399999999999998E-3</v>
      </c>
      <c r="DO1077">
        <v>4.8700000000000002E-3</v>
      </c>
      <c r="DP1077">
        <v>4.3800000000000002E-3</v>
      </c>
      <c r="DQ1077">
        <v>9.0000000000000006E-5</v>
      </c>
      <c r="DR1077">
        <v>1.1E-4</v>
      </c>
      <c r="DS1077">
        <v>4.4200000000000003E-3</v>
      </c>
      <c r="DT1077">
        <v>1.391E-2</v>
      </c>
      <c r="DU1077">
        <v>3.5580000000000001E-2</v>
      </c>
      <c r="DV1077">
        <v>0.43067</v>
      </c>
      <c r="DW1077">
        <v>1.4881899999999999</v>
      </c>
      <c r="DX1077">
        <v>0</v>
      </c>
      <c r="DY1077">
        <v>10728.794690000001</v>
      </c>
      <c r="DZ1077">
        <v>59.325029999999998</v>
      </c>
      <c r="EA1077">
        <v>52.610729999999997</v>
      </c>
      <c r="EB1077">
        <v>47.704120000000003</v>
      </c>
      <c r="EC1077">
        <v>0.96486000000000005</v>
      </c>
      <c r="ED1077">
        <v>1.16035</v>
      </c>
      <c r="EE1077">
        <v>48.535469999999997</v>
      </c>
      <c r="EF1077">
        <v>148.97480999999999</v>
      </c>
      <c r="EG1077">
        <v>518.20362</v>
      </c>
      <c r="EH1077">
        <v>5857.07953</v>
      </c>
      <c r="EI1077">
        <v>20444.973959999999</v>
      </c>
      <c r="EJ1077">
        <v>0</v>
      </c>
      <c r="EK1077">
        <v>109.78202520000001</v>
      </c>
      <c r="EL1077">
        <v>7.7941403000000006E-2</v>
      </c>
      <c r="EM1077">
        <v>5.0231547000000001E-2</v>
      </c>
      <c r="EN1077">
        <v>2.1506856000000001E-2</v>
      </c>
      <c r="EO1077">
        <v>0</v>
      </c>
      <c r="EP1077">
        <v>0</v>
      </c>
      <c r="EQ1077">
        <v>0</v>
      </c>
      <c r="ER1077">
        <v>0</v>
      </c>
      <c r="ES1077">
        <v>0</v>
      </c>
      <c r="ET1077">
        <v>0</v>
      </c>
      <c r="EU1077">
        <v>0</v>
      </c>
      <c r="EV1077">
        <v>0</v>
      </c>
      <c r="EW1077">
        <v>121.3687542</v>
      </c>
      <c r="EX1077">
        <v>8.8692265000000006E-2</v>
      </c>
      <c r="EY1077">
        <v>5.8036233999999999E-2</v>
      </c>
      <c r="EZ1077">
        <v>2.5310358000000002E-2</v>
      </c>
      <c r="FA1077">
        <v>0</v>
      </c>
      <c r="FB1077">
        <v>0</v>
      </c>
      <c r="FC1077">
        <v>0</v>
      </c>
      <c r="FD1077">
        <v>0</v>
      </c>
      <c r="FE1077">
        <v>0</v>
      </c>
      <c r="FF1077">
        <v>0</v>
      </c>
      <c r="FG1077">
        <v>0</v>
      </c>
      <c r="FH1077">
        <v>1.0271159999999999</v>
      </c>
      <c r="FI1077" t="s">
        <v>113</v>
      </c>
      <c r="FJ1077" t="s">
        <v>113</v>
      </c>
      <c r="FK1077" s="9">
        <v>10889.399415</v>
      </c>
      <c r="FL1077" t="s">
        <v>113</v>
      </c>
      <c r="FM1077" t="s">
        <v>113</v>
      </c>
    </row>
    <row r="1078" spans="116:169">
      <c r="DL1078">
        <v>0</v>
      </c>
      <c r="DM1078">
        <v>0.99351</v>
      </c>
      <c r="DN1078">
        <v>5.8100000000000001E-3</v>
      </c>
      <c r="DO1078">
        <v>5.1799999999999997E-3</v>
      </c>
      <c r="DP1078">
        <v>4.3200000000000001E-3</v>
      </c>
      <c r="DQ1078">
        <v>9.0000000000000006E-5</v>
      </c>
      <c r="DR1078">
        <v>1.1E-4</v>
      </c>
      <c r="DS1078">
        <v>4.4400000000000004E-3</v>
      </c>
      <c r="DT1078">
        <v>1.366E-2</v>
      </c>
      <c r="DU1078">
        <v>3.569E-2</v>
      </c>
      <c r="DV1078">
        <v>0.43508999999999998</v>
      </c>
      <c r="DW1078">
        <v>1.5021</v>
      </c>
      <c r="DX1078">
        <v>0</v>
      </c>
      <c r="DY1078">
        <v>10421.623750000001</v>
      </c>
      <c r="DZ1078">
        <v>61.523150000000001</v>
      </c>
      <c r="EA1078">
        <v>55.397829999999999</v>
      </c>
      <c r="EB1078">
        <v>46.544029999999999</v>
      </c>
      <c r="EC1078">
        <v>0.97667999999999999</v>
      </c>
      <c r="ED1078">
        <v>1.1395</v>
      </c>
      <c r="EE1078">
        <v>48.303809999999999</v>
      </c>
      <c r="EF1078">
        <v>144.77002999999999</v>
      </c>
      <c r="EG1078">
        <v>519.36396999999999</v>
      </c>
      <c r="EH1078">
        <v>5905.6149999999998</v>
      </c>
      <c r="EI1078">
        <v>20593.948769999999</v>
      </c>
      <c r="EJ1078">
        <v>0</v>
      </c>
      <c r="EK1078">
        <v>108.9664868</v>
      </c>
      <c r="EL1078">
        <v>8.2291986999999997E-2</v>
      </c>
      <c r="EM1078">
        <v>5.0020288000000003E-2</v>
      </c>
      <c r="EN1078">
        <v>2.1823004E-2</v>
      </c>
      <c r="EO1078">
        <v>0</v>
      </c>
      <c r="EP1078">
        <v>0</v>
      </c>
      <c r="EQ1078">
        <v>0</v>
      </c>
      <c r="ER1078">
        <v>0</v>
      </c>
      <c r="ES1078">
        <v>0</v>
      </c>
      <c r="ET1078">
        <v>0</v>
      </c>
      <c r="EU1078">
        <v>0</v>
      </c>
      <c r="EV1078">
        <v>0</v>
      </c>
      <c r="EW1078">
        <v>117.93192569999999</v>
      </c>
      <c r="EX1078">
        <v>9.1661600999999995E-2</v>
      </c>
      <c r="EY1078">
        <v>5.6602703999999997E-2</v>
      </c>
      <c r="EZ1078">
        <v>2.5157433E-2</v>
      </c>
      <c r="FA1078">
        <v>0</v>
      </c>
      <c r="FB1078">
        <v>0</v>
      </c>
      <c r="FC1078">
        <v>0</v>
      </c>
      <c r="FD1078">
        <v>0</v>
      </c>
      <c r="FE1078">
        <v>0</v>
      </c>
      <c r="FF1078">
        <v>0</v>
      </c>
      <c r="FG1078">
        <v>0</v>
      </c>
      <c r="FH1078">
        <v>1.008907</v>
      </c>
      <c r="FI1078" t="s">
        <v>113</v>
      </c>
      <c r="FJ1078" t="s">
        <v>113</v>
      </c>
      <c r="FK1078" s="9">
        <v>10586.065449</v>
      </c>
      <c r="FL1078" t="s">
        <v>113</v>
      </c>
      <c r="FM1078" t="s">
        <v>113</v>
      </c>
    </row>
    <row r="1079" spans="116:169">
      <c r="DL1079">
        <v>0</v>
      </c>
      <c r="DM1079">
        <v>0.97614000000000001</v>
      </c>
      <c r="DN1079">
        <v>4.8599999999999997E-3</v>
      </c>
      <c r="DO1079">
        <v>5.3800000000000002E-3</v>
      </c>
      <c r="DP1079">
        <v>4.5599999999999998E-3</v>
      </c>
      <c r="DQ1079">
        <v>9.0000000000000006E-5</v>
      </c>
      <c r="DR1079">
        <v>1.1E-4</v>
      </c>
      <c r="DS1079">
        <v>4.3600000000000002E-3</v>
      </c>
      <c r="DT1079">
        <v>1.34E-2</v>
      </c>
      <c r="DU1079">
        <v>3.5799999999999998E-2</v>
      </c>
      <c r="DV1079">
        <v>0.43953999999999999</v>
      </c>
      <c r="DW1079">
        <v>1.51576</v>
      </c>
      <c r="DX1079">
        <v>0</v>
      </c>
      <c r="DY1079">
        <v>10131.37012</v>
      </c>
      <c r="DZ1079">
        <v>51.006540000000001</v>
      </c>
      <c r="EA1079">
        <v>56.946820000000002</v>
      </c>
      <c r="EB1079">
        <v>48.683990000000001</v>
      </c>
      <c r="EC1079">
        <v>0.99280000000000002</v>
      </c>
      <c r="ED1079">
        <v>1.1186799999999999</v>
      </c>
      <c r="EE1079">
        <v>46.904220000000002</v>
      </c>
      <c r="EF1079">
        <v>140.60901000000001</v>
      </c>
      <c r="EG1079">
        <v>520.50347999999997</v>
      </c>
      <c r="EH1079">
        <v>5953.9188100000001</v>
      </c>
      <c r="EI1079">
        <v>20738.718799999999</v>
      </c>
      <c r="EJ1079">
        <v>0</v>
      </c>
      <c r="EK1079">
        <v>108.2716095</v>
      </c>
      <c r="EL1079">
        <v>8.6814822999999999E-2</v>
      </c>
      <c r="EM1079">
        <v>5.3093818000000001E-2</v>
      </c>
      <c r="EN1079">
        <v>2.1742827999999999E-2</v>
      </c>
      <c r="EO1079">
        <v>0</v>
      </c>
      <c r="EP1079">
        <v>0</v>
      </c>
      <c r="EQ1079">
        <v>0</v>
      </c>
      <c r="ER1079">
        <v>0</v>
      </c>
      <c r="ES1079">
        <v>0</v>
      </c>
      <c r="ET1079">
        <v>0</v>
      </c>
      <c r="EU1079">
        <v>0</v>
      </c>
      <c r="EV1079">
        <v>0</v>
      </c>
      <c r="EW1079">
        <v>114.6888269</v>
      </c>
      <c r="EX1079">
        <v>9.4659945999999995E-2</v>
      </c>
      <c r="EY1079">
        <v>5.8822955000000003E-2</v>
      </c>
      <c r="EZ1079">
        <v>2.4547731999999999E-2</v>
      </c>
      <c r="FA1079">
        <v>0</v>
      </c>
      <c r="FB1079">
        <v>0</v>
      </c>
      <c r="FC1079">
        <v>0</v>
      </c>
      <c r="FD1079">
        <v>0</v>
      </c>
      <c r="FE1079">
        <v>0</v>
      </c>
      <c r="FF1079">
        <v>0</v>
      </c>
      <c r="FG1079">
        <v>0</v>
      </c>
      <c r="FH1079">
        <v>0.99104099999999995</v>
      </c>
      <c r="FI1079" t="s">
        <v>113</v>
      </c>
      <c r="FJ1079" t="s">
        <v>113</v>
      </c>
      <c r="FK1079" s="9">
        <v>10289.00028</v>
      </c>
      <c r="FL1079" t="s">
        <v>113</v>
      </c>
      <c r="FM1079" t="s">
        <v>113</v>
      </c>
    </row>
    <row r="1080" spans="116:169">
      <c r="DL1080">
        <v>0</v>
      </c>
      <c r="DM1080">
        <v>0.95811000000000002</v>
      </c>
      <c r="DN1080">
        <v>5.5599999999999998E-3</v>
      </c>
      <c r="DO1080">
        <v>4.7099999999999998E-3</v>
      </c>
      <c r="DP1080">
        <v>4.7000000000000002E-3</v>
      </c>
      <c r="DQ1080">
        <v>9.0000000000000006E-5</v>
      </c>
      <c r="DR1080">
        <v>1E-4</v>
      </c>
      <c r="DS1080">
        <v>4.62E-3</v>
      </c>
      <c r="DT1080">
        <v>1.315E-2</v>
      </c>
      <c r="DU1080">
        <v>3.5909999999999997E-2</v>
      </c>
      <c r="DV1080">
        <v>0.44389000000000001</v>
      </c>
      <c r="DW1080">
        <v>1.5291600000000001</v>
      </c>
      <c r="DX1080">
        <v>0</v>
      </c>
      <c r="DY1080">
        <v>9836.9719000000005</v>
      </c>
      <c r="DZ1080">
        <v>57.694980000000001</v>
      </c>
      <c r="EA1080">
        <v>49.308399999999999</v>
      </c>
      <c r="EB1080">
        <v>49.680070000000001</v>
      </c>
      <c r="EC1080">
        <v>0.94308999999999998</v>
      </c>
      <c r="ED1080">
        <v>1.0824</v>
      </c>
      <c r="EE1080">
        <v>49.204999999999998</v>
      </c>
      <c r="EF1080">
        <v>136.50264999999999</v>
      </c>
      <c r="EG1080">
        <v>521.62215000000003</v>
      </c>
      <c r="EH1080">
        <v>6000.8230199999998</v>
      </c>
      <c r="EI1080">
        <v>20879.327809999999</v>
      </c>
      <c r="EJ1080">
        <v>0</v>
      </c>
      <c r="EK1080">
        <v>107.4515676</v>
      </c>
      <c r="EL1080">
        <v>8.1112132000000003E-2</v>
      </c>
      <c r="EM1080">
        <v>5.5874568999999999E-2</v>
      </c>
      <c r="EN1080">
        <v>2.3223767999999999E-2</v>
      </c>
      <c r="EO1080">
        <v>0</v>
      </c>
      <c r="EP1080">
        <v>0</v>
      </c>
      <c r="EQ1080">
        <v>0</v>
      </c>
      <c r="ER1080">
        <v>0</v>
      </c>
      <c r="ES1080">
        <v>0</v>
      </c>
      <c r="ET1080">
        <v>0</v>
      </c>
      <c r="EU1080">
        <v>0</v>
      </c>
      <c r="EV1080">
        <v>0</v>
      </c>
      <c r="EW1080">
        <v>111.3748612</v>
      </c>
      <c r="EX1080">
        <v>8.6648976000000003E-2</v>
      </c>
      <c r="EY1080">
        <v>6.0603137000000001E-2</v>
      </c>
      <c r="EZ1080">
        <v>2.5673316000000002E-2</v>
      </c>
      <c r="FA1080">
        <v>0</v>
      </c>
      <c r="FB1080">
        <v>0</v>
      </c>
      <c r="FC1080">
        <v>0</v>
      </c>
      <c r="FD1080">
        <v>0</v>
      </c>
      <c r="FE1080">
        <v>0</v>
      </c>
      <c r="FF1080">
        <v>0</v>
      </c>
      <c r="FG1080">
        <v>0</v>
      </c>
      <c r="FH1080">
        <v>0.97316999999999998</v>
      </c>
      <c r="FI1080" t="s">
        <v>113</v>
      </c>
      <c r="FJ1080" t="s">
        <v>113</v>
      </c>
      <c r="FK1080" s="9">
        <v>9994.5984480000006</v>
      </c>
      <c r="FL1080" t="s">
        <v>113</v>
      </c>
      <c r="FM1080" t="s">
        <v>113</v>
      </c>
    </row>
    <row r="1081" spans="116:169">
      <c r="DL1081">
        <v>0</v>
      </c>
      <c r="DM1081">
        <v>0.94194999999999995</v>
      </c>
      <c r="DN1081">
        <v>4.0800000000000003E-3</v>
      </c>
      <c r="DO1081">
        <v>5.1500000000000001E-3</v>
      </c>
      <c r="DP1081">
        <v>4.1999999999999997E-3</v>
      </c>
      <c r="DQ1081">
        <v>9.0000000000000006E-5</v>
      </c>
      <c r="DR1081">
        <v>1E-4</v>
      </c>
      <c r="DS1081">
        <v>4.6600000000000001E-3</v>
      </c>
      <c r="DT1081">
        <v>1.294E-2</v>
      </c>
      <c r="DU1081">
        <v>3.601E-2</v>
      </c>
      <c r="DV1081">
        <v>0.44851000000000002</v>
      </c>
      <c r="DW1081">
        <v>1.5423100000000001</v>
      </c>
      <c r="DX1081">
        <v>0</v>
      </c>
      <c r="DY1081">
        <v>9564.4671699999999</v>
      </c>
      <c r="DZ1081">
        <v>41.898539999999997</v>
      </c>
      <c r="EA1081">
        <v>53.304659999999998</v>
      </c>
      <c r="EB1081">
        <v>43.87641</v>
      </c>
      <c r="EC1081">
        <v>0.94547999999999999</v>
      </c>
      <c r="ED1081">
        <v>1.0652900000000001</v>
      </c>
      <c r="EE1081">
        <v>49.162739999999999</v>
      </c>
      <c r="EF1081">
        <v>132.89241999999999</v>
      </c>
      <c r="EG1081">
        <v>522.70456000000001</v>
      </c>
      <c r="EH1081">
        <v>6050.0280199999997</v>
      </c>
      <c r="EI1081">
        <v>21015.830460000001</v>
      </c>
      <c r="EJ1081">
        <v>0</v>
      </c>
      <c r="EK1081">
        <v>106.825444</v>
      </c>
      <c r="EL1081">
        <v>8.5172920999999999E-2</v>
      </c>
      <c r="EM1081">
        <v>5.0915920000000003E-2</v>
      </c>
      <c r="EN1081">
        <v>2.4205664000000002E-2</v>
      </c>
      <c r="EO1081">
        <v>0</v>
      </c>
      <c r="EP1081">
        <v>0</v>
      </c>
      <c r="EQ1081">
        <v>0</v>
      </c>
      <c r="ER1081">
        <v>0</v>
      </c>
      <c r="ES1081">
        <v>0</v>
      </c>
      <c r="ET1081">
        <v>0</v>
      </c>
      <c r="EU1081">
        <v>0</v>
      </c>
      <c r="EV1081">
        <v>0</v>
      </c>
      <c r="EW1081">
        <v>108.3217272</v>
      </c>
      <c r="EX1081">
        <v>8.8973475999999996E-2</v>
      </c>
      <c r="EY1081">
        <v>5.4066757E-2</v>
      </c>
      <c r="EZ1081">
        <v>2.6195568999999998E-2</v>
      </c>
      <c r="FA1081">
        <v>0</v>
      </c>
      <c r="FB1081">
        <v>0</v>
      </c>
      <c r="FC1081">
        <v>0</v>
      </c>
      <c r="FD1081">
        <v>0</v>
      </c>
      <c r="FE1081">
        <v>0</v>
      </c>
      <c r="FF1081">
        <v>0</v>
      </c>
      <c r="FG1081">
        <v>0</v>
      </c>
      <c r="FH1081">
        <v>0.95546699999999996</v>
      </c>
      <c r="FI1081" t="s">
        <v>113</v>
      </c>
      <c r="FJ1081" t="s">
        <v>113</v>
      </c>
      <c r="FK1081" s="9">
        <v>9704.4922600000009</v>
      </c>
      <c r="FL1081" t="s">
        <v>113</v>
      </c>
      <c r="FM1081" t="s">
        <v>113</v>
      </c>
    </row>
    <row r="1082" spans="116:169">
      <c r="DL1082">
        <v>0</v>
      </c>
      <c r="DM1082">
        <v>0.92569000000000001</v>
      </c>
      <c r="DN1082">
        <v>4.0800000000000003E-3</v>
      </c>
      <c r="DO1082">
        <v>4.1000000000000003E-3</v>
      </c>
      <c r="DP1082">
        <v>4.47E-3</v>
      </c>
      <c r="DQ1082">
        <v>8.0000000000000007E-5</v>
      </c>
      <c r="DR1082">
        <v>1E-4</v>
      </c>
      <c r="DS1082">
        <v>4.2100000000000002E-3</v>
      </c>
      <c r="DT1082">
        <v>1.272E-2</v>
      </c>
      <c r="DU1082">
        <v>3.6110000000000003E-2</v>
      </c>
      <c r="DV1082">
        <v>0.45317000000000002</v>
      </c>
      <c r="DW1082">
        <v>1.55525</v>
      </c>
      <c r="DX1082">
        <v>0</v>
      </c>
      <c r="DY1082">
        <v>9293.41597</v>
      </c>
      <c r="DZ1082">
        <v>41.467289999999998</v>
      </c>
      <c r="EA1082">
        <v>42.02008</v>
      </c>
      <c r="EB1082">
        <v>46.286099999999998</v>
      </c>
      <c r="EC1082">
        <v>0.84304000000000001</v>
      </c>
      <c r="ED1082">
        <v>1.0076099999999999</v>
      </c>
      <c r="EE1082">
        <v>43.977460000000001</v>
      </c>
      <c r="EF1082">
        <v>129.18860000000001</v>
      </c>
      <c r="EG1082">
        <v>523.76985000000002</v>
      </c>
      <c r="EH1082">
        <v>6099.1907600000004</v>
      </c>
      <c r="EI1082">
        <v>21148.722880000001</v>
      </c>
      <c r="EJ1082">
        <v>0</v>
      </c>
      <c r="EK1082">
        <v>106.1358202</v>
      </c>
      <c r="EL1082">
        <v>7.4108916999999996E-2</v>
      </c>
      <c r="EM1082">
        <v>5.4331465000000002E-2</v>
      </c>
      <c r="EN1082">
        <v>2.1850631999999998E-2</v>
      </c>
      <c r="EO1082">
        <v>0</v>
      </c>
      <c r="EP1082">
        <v>0</v>
      </c>
      <c r="EQ1082">
        <v>0</v>
      </c>
      <c r="ER1082">
        <v>0</v>
      </c>
      <c r="ES1082">
        <v>0</v>
      </c>
      <c r="ET1082">
        <v>0</v>
      </c>
      <c r="EU1082">
        <v>0</v>
      </c>
      <c r="EV1082">
        <v>0</v>
      </c>
      <c r="EW1082">
        <v>105.2598479</v>
      </c>
      <c r="EX1082">
        <v>7.5842740000000006E-2</v>
      </c>
      <c r="EY1082">
        <v>5.6437722000000003E-2</v>
      </c>
      <c r="EZ1082">
        <v>2.3144136999999999E-2</v>
      </c>
      <c r="FA1082">
        <v>0</v>
      </c>
      <c r="FB1082">
        <v>0</v>
      </c>
      <c r="FC1082">
        <v>0</v>
      </c>
      <c r="FD1082">
        <v>0</v>
      </c>
      <c r="FE1082">
        <v>0</v>
      </c>
      <c r="FF1082">
        <v>0</v>
      </c>
      <c r="FG1082">
        <v>0</v>
      </c>
      <c r="FH1082">
        <v>0.93843399999999999</v>
      </c>
      <c r="FI1082" t="s">
        <v>113</v>
      </c>
      <c r="FJ1082" t="s">
        <v>113</v>
      </c>
      <c r="FK1082" s="9">
        <v>9424.0324799999999</v>
      </c>
      <c r="FL1082" t="s">
        <v>113</v>
      </c>
      <c r="FM1082" t="s">
        <v>113</v>
      </c>
    </row>
    <row r="1083" spans="116:169">
      <c r="DL1083">
        <v>0</v>
      </c>
      <c r="DM1083">
        <v>0.90922000000000003</v>
      </c>
      <c r="DN1083">
        <v>4.4000000000000003E-3</v>
      </c>
      <c r="DO1083">
        <v>4.0099999999999997E-3</v>
      </c>
      <c r="DP1083">
        <v>3.6700000000000001E-3</v>
      </c>
      <c r="DQ1083">
        <v>8.0000000000000007E-5</v>
      </c>
      <c r="DR1083">
        <v>1E-4</v>
      </c>
      <c r="DS1083">
        <v>4.4400000000000004E-3</v>
      </c>
      <c r="DT1083">
        <v>1.252E-2</v>
      </c>
      <c r="DU1083">
        <v>3.6209999999999999E-2</v>
      </c>
      <c r="DV1083">
        <v>0.45738000000000001</v>
      </c>
      <c r="DW1083">
        <v>1.5679799999999999</v>
      </c>
      <c r="DX1083">
        <v>0</v>
      </c>
      <c r="DY1083">
        <v>9022.7764499999994</v>
      </c>
      <c r="DZ1083">
        <v>44.201479999999997</v>
      </c>
      <c r="EA1083">
        <v>40.642229999999998</v>
      </c>
      <c r="EB1083">
        <v>37.510390000000001</v>
      </c>
      <c r="EC1083">
        <v>0.79278000000000004</v>
      </c>
      <c r="ED1083">
        <v>0.97848999999999997</v>
      </c>
      <c r="EE1083">
        <v>45.87189</v>
      </c>
      <c r="EF1083">
        <v>125.72190000000001</v>
      </c>
      <c r="EG1083">
        <v>524.77746000000002</v>
      </c>
      <c r="EH1083">
        <v>6143.1682199999996</v>
      </c>
      <c r="EI1083">
        <v>21277.911479999999</v>
      </c>
      <c r="EJ1083">
        <v>0</v>
      </c>
      <c r="EK1083">
        <v>105.3970534</v>
      </c>
      <c r="EL1083">
        <v>7.0115365999999998E-2</v>
      </c>
      <c r="EM1083">
        <v>4.6137827999999999E-2</v>
      </c>
      <c r="EN1083">
        <v>2.3550834999999999E-2</v>
      </c>
      <c r="EO1083">
        <v>0</v>
      </c>
      <c r="EP1083">
        <v>0</v>
      </c>
      <c r="EQ1083">
        <v>0</v>
      </c>
      <c r="ER1083">
        <v>0</v>
      </c>
      <c r="ES1083">
        <v>0</v>
      </c>
      <c r="ET1083">
        <v>0</v>
      </c>
      <c r="EU1083">
        <v>0</v>
      </c>
      <c r="EV1083">
        <v>0</v>
      </c>
      <c r="EW1083">
        <v>102.2067717</v>
      </c>
      <c r="EX1083">
        <v>7.0166030000000004E-2</v>
      </c>
      <c r="EY1083">
        <v>4.6909578E-2</v>
      </c>
      <c r="EZ1083">
        <v>2.4409059E-2</v>
      </c>
      <c r="FA1083">
        <v>0</v>
      </c>
      <c r="FB1083">
        <v>0</v>
      </c>
      <c r="FC1083">
        <v>0</v>
      </c>
      <c r="FD1083">
        <v>0</v>
      </c>
      <c r="FE1083">
        <v>0</v>
      </c>
      <c r="FF1083">
        <v>0</v>
      </c>
      <c r="FG1083">
        <v>0</v>
      </c>
      <c r="FH1083">
        <v>0.92137599999999997</v>
      </c>
      <c r="FI1083" t="s">
        <v>113</v>
      </c>
      <c r="FJ1083" t="s">
        <v>113</v>
      </c>
      <c r="FK1083" s="9">
        <v>9145.9233359999998</v>
      </c>
      <c r="FL1083" t="s">
        <v>113</v>
      </c>
      <c r="FM1083" t="s">
        <v>113</v>
      </c>
    </row>
    <row r="1084" spans="116:169">
      <c r="DL1084">
        <v>0</v>
      </c>
      <c r="DM1084">
        <v>0.89371999999999996</v>
      </c>
      <c r="DN1084">
        <v>3.7499999999999999E-3</v>
      </c>
      <c r="DO1084">
        <v>4.2100000000000002E-3</v>
      </c>
      <c r="DP1084">
        <v>3.5599999999999998E-3</v>
      </c>
      <c r="DQ1084">
        <v>8.0000000000000007E-5</v>
      </c>
      <c r="DR1084">
        <v>9.0000000000000006E-5</v>
      </c>
      <c r="DS1084">
        <v>3.6700000000000001E-3</v>
      </c>
      <c r="DT1084">
        <v>1.2279999999999999E-2</v>
      </c>
      <c r="DU1084">
        <v>3.6310000000000002E-2</v>
      </c>
      <c r="DV1084">
        <v>0.46182000000000001</v>
      </c>
      <c r="DW1084">
        <v>1.5805</v>
      </c>
      <c r="DX1084">
        <v>0</v>
      </c>
      <c r="DY1084">
        <v>8764.4361000000008</v>
      </c>
      <c r="DZ1084">
        <v>37.243519999999997</v>
      </c>
      <c r="EA1084">
        <v>42.214210000000001</v>
      </c>
      <c r="EB1084">
        <v>36.053759999999997</v>
      </c>
      <c r="EC1084">
        <v>0.76024999999999998</v>
      </c>
      <c r="ED1084">
        <v>0.94106000000000001</v>
      </c>
      <c r="EE1084">
        <v>37.485439999999997</v>
      </c>
      <c r="EF1084">
        <v>121.89283</v>
      </c>
      <c r="EG1084">
        <v>525.75594999999998</v>
      </c>
      <c r="EH1084">
        <v>6189.0401199999997</v>
      </c>
      <c r="EI1084">
        <v>21403.633379999999</v>
      </c>
      <c r="EJ1084">
        <v>0</v>
      </c>
      <c r="EK1084">
        <v>104.7609009</v>
      </c>
      <c r="EL1084">
        <v>7.1526366999999993E-2</v>
      </c>
      <c r="EM1084">
        <v>4.4211105000000001E-2</v>
      </c>
      <c r="EN1084">
        <v>1.952135E-2</v>
      </c>
      <c r="EO1084">
        <v>0</v>
      </c>
      <c r="EP1084">
        <v>0</v>
      </c>
      <c r="EQ1084">
        <v>0</v>
      </c>
      <c r="ER1084">
        <v>0</v>
      </c>
      <c r="ES1084">
        <v>0</v>
      </c>
      <c r="ET1084">
        <v>0</v>
      </c>
      <c r="EU1084">
        <v>0</v>
      </c>
      <c r="EV1084">
        <v>0</v>
      </c>
      <c r="EW1084">
        <v>99.309412559999998</v>
      </c>
      <c r="EX1084">
        <v>6.9941540999999996E-2</v>
      </c>
      <c r="EY1084">
        <v>4.3953073000000002E-2</v>
      </c>
      <c r="EZ1084">
        <v>1.9793410000000001E-2</v>
      </c>
      <c r="FA1084">
        <v>0</v>
      </c>
      <c r="FB1084">
        <v>0</v>
      </c>
      <c r="FC1084">
        <v>0</v>
      </c>
      <c r="FD1084">
        <v>0</v>
      </c>
      <c r="FE1084">
        <v>0</v>
      </c>
      <c r="FF1084">
        <v>0</v>
      </c>
      <c r="FG1084">
        <v>0</v>
      </c>
      <c r="FH1084">
        <v>0.90532999999999997</v>
      </c>
      <c r="FI1084" t="s">
        <v>113</v>
      </c>
      <c r="FJ1084" t="s">
        <v>113</v>
      </c>
      <c r="FK1084" s="9">
        <v>8880.7078490000004</v>
      </c>
      <c r="FL1084" t="s">
        <v>113</v>
      </c>
      <c r="FM1084" t="s">
        <v>113</v>
      </c>
    </row>
    <row r="1085" spans="116:169">
      <c r="DL1085">
        <v>0</v>
      </c>
      <c r="DM1085">
        <v>0.87792999999999999</v>
      </c>
      <c r="DN1085">
        <v>4.13E-3</v>
      </c>
      <c r="DO1085">
        <v>3.7499999999999999E-3</v>
      </c>
      <c r="DP1085">
        <v>3.7000000000000002E-3</v>
      </c>
      <c r="DQ1085">
        <v>6.9999999999999994E-5</v>
      </c>
      <c r="DR1085">
        <v>9.0000000000000006E-5</v>
      </c>
      <c r="DS1085">
        <v>3.5999999999999999E-3</v>
      </c>
      <c r="DT1085">
        <v>1.206E-2</v>
      </c>
      <c r="DU1085">
        <v>3.6400000000000002E-2</v>
      </c>
      <c r="DV1085">
        <v>0.46549000000000001</v>
      </c>
      <c r="DW1085">
        <v>1.5927800000000001</v>
      </c>
      <c r="DX1085">
        <v>0</v>
      </c>
      <c r="DY1085">
        <v>8505.65906</v>
      </c>
      <c r="DZ1085">
        <v>40.539430000000003</v>
      </c>
      <c r="EA1085">
        <v>37.125</v>
      </c>
      <c r="EB1085">
        <v>36.997549999999997</v>
      </c>
      <c r="EC1085">
        <v>0.71657999999999999</v>
      </c>
      <c r="ED1085">
        <v>0.90600999999999998</v>
      </c>
      <c r="EE1085">
        <v>36.349110000000003</v>
      </c>
      <c r="EF1085">
        <v>118.2302</v>
      </c>
      <c r="EG1085">
        <v>526.69700999999998</v>
      </c>
      <c r="EH1085">
        <v>6226.5255500000003</v>
      </c>
      <c r="EI1085">
        <v>21525.52621</v>
      </c>
      <c r="EJ1085">
        <v>0</v>
      </c>
      <c r="EK1085">
        <v>104.0525744</v>
      </c>
      <c r="EL1085">
        <v>6.6860765000000003E-2</v>
      </c>
      <c r="EM1085">
        <v>4.6280772999999997E-2</v>
      </c>
      <c r="EN1085">
        <v>1.9187203999999999E-2</v>
      </c>
      <c r="EO1085">
        <v>0</v>
      </c>
      <c r="EP1085">
        <v>0</v>
      </c>
      <c r="EQ1085">
        <v>0</v>
      </c>
      <c r="ER1085">
        <v>0</v>
      </c>
      <c r="ES1085">
        <v>0</v>
      </c>
      <c r="ET1085">
        <v>0</v>
      </c>
      <c r="EU1085">
        <v>0</v>
      </c>
      <c r="EV1085">
        <v>0</v>
      </c>
      <c r="EW1085">
        <v>96.397891619999996</v>
      </c>
      <c r="EX1085">
        <v>6.3960418000000005E-2</v>
      </c>
      <c r="EY1085">
        <v>4.4983760999999997E-2</v>
      </c>
      <c r="EZ1085">
        <v>1.9027575000000001E-2</v>
      </c>
      <c r="FA1085">
        <v>0</v>
      </c>
      <c r="FB1085">
        <v>0</v>
      </c>
      <c r="FC1085">
        <v>0</v>
      </c>
      <c r="FD1085">
        <v>0</v>
      </c>
      <c r="FE1085">
        <v>0</v>
      </c>
      <c r="FF1085">
        <v>0</v>
      </c>
      <c r="FG1085">
        <v>0</v>
      </c>
      <c r="FH1085">
        <v>0.88958300000000001</v>
      </c>
      <c r="FI1085" t="s">
        <v>113</v>
      </c>
      <c r="FJ1085" t="s">
        <v>113</v>
      </c>
      <c r="FK1085" s="9">
        <v>8621.0376240000005</v>
      </c>
      <c r="FL1085" t="s">
        <v>113</v>
      </c>
      <c r="FM1085" t="s">
        <v>113</v>
      </c>
    </row>
    <row r="1086" spans="116:169">
      <c r="DL1086">
        <v>0</v>
      </c>
      <c r="DM1086">
        <v>0.86240000000000006</v>
      </c>
      <c r="DN1086">
        <v>4.15E-3</v>
      </c>
      <c r="DO1086">
        <v>3.98E-3</v>
      </c>
      <c r="DP1086">
        <v>3.3500000000000001E-3</v>
      </c>
      <c r="DQ1086">
        <v>6.9999999999999994E-5</v>
      </c>
      <c r="DR1086">
        <v>9.0000000000000006E-5</v>
      </c>
      <c r="DS1086">
        <v>3.7100000000000002E-3</v>
      </c>
      <c r="DT1086">
        <v>1.184E-2</v>
      </c>
      <c r="DU1086">
        <v>3.6499999999999998E-2</v>
      </c>
      <c r="DV1086">
        <v>0.46909000000000001</v>
      </c>
      <c r="DW1086">
        <v>1.60484</v>
      </c>
      <c r="DX1086">
        <v>0</v>
      </c>
      <c r="DY1086">
        <v>8252.0522799999999</v>
      </c>
      <c r="DZ1086">
        <v>40.19247</v>
      </c>
      <c r="EA1086">
        <v>38.900149999999996</v>
      </c>
      <c r="EB1086">
        <v>33.102760000000004</v>
      </c>
      <c r="EC1086">
        <v>0.71138999999999997</v>
      </c>
      <c r="ED1086">
        <v>0.88717999999999997</v>
      </c>
      <c r="EE1086">
        <v>37.006219999999999</v>
      </c>
      <c r="EF1086">
        <v>114.69617</v>
      </c>
      <c r="EG1086">
        <v>527.60302000000001</v>
      </c>
      <c r="EH1086">
        <v>6262.8746600000004</v>
      </c>
      <c r="EI1086">
        <v>21643.756410000002</v>
      </c>
      <c r="EJ1086">
        <v>0</v>
      </c>
      <c r="EK1086">
        <v>103.35712239999999</v>
      </c>
      <c r="EL1086">
        <v>6.8969463999999994E-2</v>
      </c>
      <c r="EM1086">
        <v>4.2783609E-2</v>
      </c>
      <c r="EN1086">
        <v>2.0133235999999999E-2</v>
      </c>
      <c r="EO1086">
        <v>0</v>
      </c>
      <c r="EP1086">
        <v>0</v>
      </c>
      <c r="EQ1086">
        <v>0</v>
      </c>
      <c r="ER1086">
        <v>0</v>
      </c>
      <c r="ES1086">
        <v>0</v>
      </c>
      <c r="ET1086">
        <v>0</v>
      </c>
      <c r="EU1086">
        <v>0</v>
      </c>
      <c r="EV1086">
        <v>0</v>
      </c>
      <c r="EW1086">
        <v>93.55320304</v>
      </c>
      <c r="EX1086">
        <v>6.4446718E-2</v>
      </c>
      <c r="EY1086">
        <v>4.0662894999999998E-2</v>
      </c>
      <c r="EZ1086">
        <v>1.9522600000000001E-2</v>
      </c>
      <c r="FA1086">
        <v>0</v>
      </c>
      <c r="FB1086">
        <v>0</v>
      </c>
      <c r="FC1086">
        <v>0</v>
      </c>
      <c r="FD1086">
        <v>0</v>
      </c>
      <c r="FE1086">
        <v>0</v>
      </c>
      <c r="FF1086">
        <v>0</v>
      </c>
      <c r="FG1086">
        <v>0</v>
      </c>
      <c r="FH1086">
        <v>0.87394899999999998</v>
      </c>
      <c r="FI1086" t="s">
        <v>113</v>
      </c>
      <c r="FJ1086" t="s">
        <v>113</v>
      </c>
      <c r="FK1086" s="9">
        <v>8364.9590530000005</v>
      </c>
      <c r="FL1086" t="s">
        <v>113</v>
      </c>
      <c r="FM1086" t="s">
        <v>113</v>
      </c>
    </row>
    <row r="1087" spans="116:169">
      <c r="DL1087">
        <v>0</v>
      </c>
      <c r="DM1087">
        <v>0.84706999999999999</v>
      </c>
      <c r="DN1087">
        <v>4.1900000000000001E-3</v>
      </c>
      <c r="DO1087">
        <v>3.9899999999999996E-3</v>
      </c>
      <c r="DP1087">
        <v>3.5100000000000001E-3</v>
      </c>
      <c r="DQ1087">
        <v>6.9999999999999994E-5</v>
      </c>
      <c r="DR1087">
        <v>9.0000000000000006E-5</v>
      </c>
      <c r="DS1087">
        <v>3.3999999999999998E-3</v>
      </c>
      <c r="DT1087">
        <v>1.1639999999999999E-2</v>
      </c>
      <c r="DU1087">
        <v>3.6589999999999998E-2</v>
      </c>
      <c r="DV1087">
        <v>0.47278999999999999</v>
      </c>
      <c r="DW1087">
        <v>1.6166700000000001</v>
      </c>
      <c r="DX1087">
        <v>0</v>
      </c>
      <c r="DY1087">
        <v>8002.8486000000003</v>
      </c>
      <c r="DZ1087">
        <v>40.098489999999998</v>
      </c>
      <c r="EA1087">
        <v>38.555280000000003</v>
      </c>
      <c r="EB1087">
        <v>34.264029999999998</v>
      </c>
      <c r="EC1087">
        <v>0.69689999999999996</v>
      </c>
      <c r="ED1087">
        <v>0.85882999999999998</v>
      </c>
      <c r="EE1087">
        <v>33.500920000000001</v>
      </c>
      <c r="EF1087">
        <v>111.34310000000001</v>
      </c>
      <c r="EG1087">
        <v>528.49019999999996</v>
      </c>
      <c r="EH1087">
        <v>6299.8808799999997</v>
      </c>
      <c r="EI1087">
        <v>21758.452580000001</v>
      </c>
      <c r="EJ1087">
        <v>0</v>
      </c>
      <c r="EK1087">
        <v>102.6595686</v>
      </c>
      <c r="EL1087">
        <v>7.0265361999999998E-2</v>
      </c>
      <c r="EM1087">
        <v>4.4640043999999997E-2</v>
      </c>
      <c r="EN1087">
        <v>1.8434919000000001E-2</v>
      </c>
      <c r="EO1087">
        <v>0</v>
      </c>
      <c r="EP1087">
        <v>0</v>
      </c>
      <c r="EQ1087">
        <v>0</v>
      </c>
      <c r="ER1087">
        <v>0</v>
      </c>
      <c r="ES1087">
        <v>0</v>
      </c>
      <c r="ET1087">
        <v>0</v>
      </c>
      <c r="EU1087">
        <v>0</v>
      </c>
      <c r="EV1087">
        <v>0</v>
      </c>
      <c r="EW1087">
        <v>90.760591030000001</v>
      </c>
      <c r="EX1087">
        <v>6.4149128999999999E-2</v>
      </c>
      <c r="EY1087">
        <v>4.1454282000000002E-2</v>
      </c>
      <c r="EZ1087">
        <v>1.7474521999999999E-2</v>
      </c>
      <c r="FA1087">
        <v>0</v>
      </c>
      <c r="FB1087">
        <v>0</v>
      </c>
      <c r="FC1087">
        <v>0</v>
      </c>
      <c r="FD1087">
        <v>0</v>
      </c>
      <c r="FE1087">
        <v>0</v>
      </c>
      <c r="FF1087">
        <v>0</v>
      </c>
      <c r="FG1087">
        <v>0</v>
      </c>
      <c r="FH1087">
        <v>0.85882899999999995</v>
      </c>
      <c r="FI1087" t="s">
        <v>113</v>
      </c>
      <c r="FJ1087" t="s">
        <v>113</v>
      </c>
      <c r="FK1087" s="9">
        <v>8116.4632959999999</v>
      </c>
      <c r="FL1087" t="s">
        <v>113</v>
      </c>
      <c r="FM1087" t="s">
        <v>113</v>
      </c>
    </row>
    <row r="1088" spans="116:169">
      <c r="DL1088">
        <v>0</v>
      </c>
      <c r="DM1088">
        <v>0.83204999999999996</v>
      </c>
      <c r="DN1088">
        <v>4.1000000000000003E-3</v>
      </c>
      <c r="DO1088">
        <v>4.0099999999999997E-3</v>
      </c>
      <c r="DP1088">
        <v>3.5200000000000001E-3</v>
      </c>
      <c r="DQ1088">
        <v>6.9999999999999994E-5</v>
      </c>
      <c r="DR1088">
        <v>9.0000000000000006E-5</v>
      </c>
      <c r="DS1088">
        <v>3.5400000000000002E-3</v>
      </c>
      <c r="DT1088">
        <v>1.145E-2</v>
      </c>
      <c r="DU1088">
        <v>3.6679999999999997E-2</v>
      </c>
      <c r="DV1088">
        <v>0.47619</v>
      </c>
      <c r="DW1088">
        <v>1.6283099999999999</v>
      </c>
      <c r="DX1088">
        <v>0</v>
      </c>
      <c r="DY1088">
        <v>7759.1783800000003</v>
      </c>
      <c r="DZ1088">
        <v>38.720350000000003</v>
      </c>
      <c r="EA1088">
        <v>38.275179999999999</v>
      </c>
      <c r="EB1088">
        <v>34.007980000000003</v>
      </c>
      <c r="EC1088">
        <v>0.69555</v>
      </c>
      <c r="ED1088">
        <v>0.84018000000000004</v>
      </c>
      <c r="EE1088">
        <v>34.49409</v>
      </c>
      <c r="EF1088">
        <v>108.14306999999999</v>
      </c>
      <c r="EG1088">
        <v>529.34902999999997</v>
      </c>
      <c r="EH1088">
        <v>6333.3818000000001</v>
      </c>
      <c r="EI1088">
        <v>21869.795679999999</v>
      </c>
      <c r="EJ1088">
        <v>0</v>
      </c>
      <c r="EK1088">
        <v>101.97166060000001</v>
      </c>
      <c r="EL1088">
        <v>7.1751181999999997E-2</v>
      </c>
      <c r="EM1088">
        <v>4.5569919E-2</v>
      </c>
      <c r="EN1088">
        <v>1.9522359999999999E-2</v>
      </c>
      <c r="EO1088">
        <v>0</v>
      </c>
      <c r="EP1088">
        <v>0</v>
      </c>
      <c r="EQ1088">
        <v>0</v>
      </c>
      <c r="ER1088">
        <v>0</v>
      </c>
      <c r="ES1088">
        <v>0</v>
      </c>
      <c r="ET1088">
        <v>0</v>
      </c>
      <c r="EU1088">
        <v>0</v>
      </c>
      <c r="EV1088">
        <v>0</v>
      </c>
      <c r="EW1088">
        <v>88.029401579999998</v>
      </c>
      <c r="EX1088">
        <v>6.3988432999999997E-2</v>
      </c>
      <c r="EY1088">
        <v>4.1348757999999999E-2</v>
      </c>
      <c r="EZ1088">
        <v>1.8085066E-2</v>
      </c>
      <c r="FA1088">
        <v>0</v>
      </c>
      <c r="FB1088">
        <v>0</v>
      </c>
      <c r="FC1088">
        <v>0</v>
      </c>
      <c r="FD1088">
        <v>0</v>
      </c>
      <c r="FE1088">
        <v>0</v>
      </c>
      <c r="FF1088">
        <v>0</v>
      </c>
      <c r="FG1088">
        <v>0</v>
      </c>
      <c r="FH1088">
        <v>0.84375699999999998</v>
      </c>
      <c r="FI1088" t="s">
        <v>113</v>
      </c>
      <c r="FJ1088" t="s">
        <v>113</v>
      </c>
      <c r="FK1088" s="9">
        <v>7870.8774530000001</v>
      </c>
      <c r="FL1088" t="s">
        <v>113</v>
      </c>
      <c r="FM1088" t="s">
        <v>113</v>
      </c>
    </row>
    <row r="1089" spans="116:169">
      <c r="DL1089">
        <v>0</v>
      </c>
      <c r="DM1089">
        <v>0.81686000000000003</v>
      </c>
      <c r="DN1089">
        <v>4.47E-3</v>
      </c>
      <c r="DO1089">
        <v>3.9300000000000003E-3</v>
      </c>
      <c r="DP1089">
        <v>3.5400000000000002E-3</v>
      </c>
      <c r="DQ1089">
        <v>6.9999999999999994E-5</v>
      </c>
      <c r="DR1089">
        <v>9.0000000000000006E-5</v>
      </c>
      <c r="DS1089">
        <v>3.5699999999999998E-3</v>
      </c>
      <c r="DT1089">
        <v>1.123E-2</v>
      </c>
      <c r="DU1089">
        <v>3.6760000000000001E-2</v>
      </c>
      <c r="DV1089">
        <v>0.47971999999999998</v>
      </c>
      <c r="DW1089">
        <v>1.6397600000000001</v>
      </c>
      <c r="DX1089">
        <v>0</v>
      </c>
      <c r="DY1089">
        <v>7516.4651000000003</v>
      </c>
      <c r="DZ1089">
        <v>41.693930000000002</v>
      </c>
      <c r="EA1089">
        <v>37.068849999999998</v>
      </c>
      <c r="EB1089">
        <v>33.703780000000002</v>
      </c>
      <c r="EC1089">
        <v>0.68098999999999998</v>
      </c>
      <c r="ED1089">
        <v>0.81650999999999996</v>
      </c>
      <c r="EE1089">
        <v>34.37397</v>
      </c>
      <c r="EF1089">
        <v>104.7052</v>
      </c>
      <c r="EG1089">
        <v>530.18921</v>
      </c>
      <c r="EH1089">
        <v>6367.8758900000003</v>
      </c>
      <c r="EI1089">
        <v>21977.938750000001</v>
      </c>
      <c r="EJ1089">
        <v>0</v>
      </c>
      <c r="EK1089">
        <v>101.2311017</v>
      </c>
      <c r="EL1089">
        <v>7.1871475000000004E-2</v>
      </c>
      <c r="EM1089">
        <v>4.6319804999999999E-2</v>
      </c>
      <c r="EN1089">
        <v>1.9832536000000001E-2</v>
      </c>
      <c r="EO1089">
        <v>0</v>
      </c>
      <c r="EP1089">
        <v>0</v>
      </c>
      <c r="EQ1089">
        <v>0</v>
      </c>
      <c r="ER1089">
        <v>0</v>
      </c>
      <c r="ES1089">
        <v>0</v>
      </c>
      <c r="ET1089">
        <v>0</v>
      </c>
      <c r="EU1089">
        <v>0</v>
      </c>
      <c r="EV1089">
        <v>0</v>
      </c>
      <c r="EW1089">
        <v>85.305733930000002</v>
      </c>
      <c r="EX1089">
        <v>6.2602315000000006E-2</v>
      </c>
      <c r="EY1089">
        <v>4.1052931000000001E-2</v>
      </c>
      <c r="EZ1089">
        <v>1.7950200999999999E-2</v>
      </c>
      <c r="FA1089">
        <v>0</v>
      </c>
      <c r="FB1089">
        <v>0</v>
      </c>
      <c r="FC1089">
        <v>0</v>
      </c>
      <c r="FD1089">
        <v>0</v>
      </c>
      <c r="FE1089">
        <v>0</v>
      </c>
      <c r="FF1089">
        <v>0</v>
      </c>
      <c r="FG1089">
        <v>0</v>
      </c>
      <c r="FH1089">
        <v>0.828874</v>
      </c>
      <c r="FI1089" t="s">
        <v>113</v>
      </c>
      <c r="FJ1089" t="s">
        <v>113</v>
      </c>
      <c r="FK1089" s="9">
        <v>7629.6126439999998</v>
      </c>
      <c r="FL1089" t="s">
        <v>113</v>
      </c>
      <c r="FM1089" t="s">
        <v>113</v>
      </c>
    </row>
    <row r="1090" spans="116:169">
      <c r="DL1090">
        <v>0</v>
      </c>
      <c r="DM1090">
        <v>0.80176000000000003</v>
      </c>
      <c r="DN1090">
        <v>4.6800000000000001E-3</v>
      </c>
      <c r="DO1090">
        <v>4.1799999999999997E-3</v>
      </c>
      <c r="DP1090">
        <v>3.48E-3</v>
      </c>
      <c r="DQ1090">
        <v>6.9999999999999994E-5</v>
      </c>
      <c r="DR1090">
        <v>9.0000000000000006E-5</v>
      </c>
      <c r="DS1090">
        <v>3.5899999999999999E-3</v>
      </c>
      <c r="DT1090">
        <v>1.102E-2</v>
      </c>
      <c r="DU1090">
        <v>3.6850000000000001E-2</v>
      </c>
      <c r="DV1090">
        <v>0.48329</v>
      </c>
      <c r="DW1090">
        <v>1.6509799999999999</v>
      </c>
      <c r="DX1090">
        <v>0</v>
      </c>
      <c r="DY1090">
        <v>7277.1710300000004</v>
      </c>
      <c r="DZ1090">
        <v>43.100999999999999</v>
      </c>
      <c r="EA1090">
        <v>38.913330000000002</v>
      </c>
      <c r="EB1090">
        <v>32.784790000000001</v>
      </c>
      <c r="EC1090">
        <v>0.68723000000000001</v>
      </c>
      <c r="ED1090">
        <v>0.79934000000000005</v>
      </c>
      <c r="EE1090">
        <v>34.108939999999997</v>
      </c>
      <c r="EF1090">
        <v>101.42576</v>
      </c>
      <c r="EG1090">
        <v>531.00572999999997</v>
      </c>
      <c r="EH1090">
        <v>6402.2498599999999</v>
      </c>
      <c r="EI1090">
        <v>22082.643950000001</v>
      </c>
      <c r="EJ1090">
        <v>0</v>
      </c>
      <c r="EK1090">
        <v>100.47908390000001</v>
      </c>
      <c r="EL1090">
        <v>7.5882530000000004E-2</v>
      </c>
      <c r="EM1090">
        <v>4.6124433999999999E-2</v>
      </c>
      <c r="EN1090">
        <v>2.0123452E-2</v>
      </c>
      <c r="EO1090">
        <v>0</v>
      </c>
      <c r="EP1090">
        <v>0</v>
      </c>
      <c r="EQ1090">
        <v>0</v>
      </c>
      <c r="ER1090">
        <v>0</v>
      </c>
      <c r="ES1090">
        <v>0</v>
      </c>
      <c r="ET1090">
        <v>0</v>
      </c>
      <c r="EU1090">
        <v>0</v>
      </c>
      <c r="EV1090">
        <v>0</v>
      </c>
      <c r="EW1090">
        <v>82.626122350000003</v>
      </c>
      <c r="EX1090">
        <v>6.4497125000000002E-2</v>
      </c>
      <c r="EY1090">
        <v>3.9919893999999997E-2</v>
      </c>
      <c r="EZ1090">
        <v>1.7789843E-2</v>
      </c>
      <c r="FA1090">
        <v>0</v>
      </c>
      <c r="FB1090">
        <v>0</v>
      </c>
      <c r="FC1090">
        <v>0</v>
      </c>
      <c r="FD1090">
        <v>0</v>
      </c>
      <c r="FE1090">
        <v>0</v>
      </c>
      <c r="FF1090">
        <v>0</v>
      </c>
      <c r="FG1090">
        <v>0</v>
      </c>
      <c r="FH1090">
        <v>0.81418000000000001</v>
      </c>
      <c r="FI1090" t="s">
        <v>113</v>
      </c>
      <c r="FJ1090" t="s">
        <v>113</v>
      </c>
      <c r="FK1090" s="9">
        <v>7392.6573879999996</v>
      </c>
      <c r="FL1090" t="s">
        <v>113</v>
      </c>
      <c r="FM1090" t="s">
        <v>113</v>
      </c>
    </row>
    <row r="1091" spans="116:169">
      <c r="DL1091">
        <v>0</v>
      </c>
      <c r="DM1091">
        <v>0.78774</v>
      </c>
      <c r="DN1091">
        <v>3.9199999999999999E-3</v>
      </c>
      <c r="DO1091">
        <v>4.3400000000000001E-3</v>
      </c>
      <c r="DP1091">
        <v>3.6800000000000001E-3</v>
      </c>
      <c r="DQ1091">
        <v>8.0000000000000007E-5</v>
      </c>
      <c r="DR1091">
        <v>9.0000000000000006E-5</v>
      </c>
      <c r="DS1091">
        <v>3.5200000000000001E-3</v>
      </c>
      <c r="DT1091">
        <v>1.082E-2</v>
      </c>
      <c r="DU1091">
        <v>3.6940000000000001E-2</v>
      </c>
      <c r="DV1091">
        <v>0.48687999999999998</v>
      </c>
      <c r="DW1091">
        <v>1.6619999999999999</v>
      </c>
      <c r="DX1091">
        <v>0</v>
      </c>
      <c r="DY1091">
        <v>7050.3068300000004</v>
      </c>
      <c r="DZ1091">
        <v>35.615220000000001</v>
      </c>
      <c r="EA1091">
        <v>39.874339999999997</v>
      </c>
      <c r="EB1091">
        <v>34.187359999999998</v>
      </c>
      <c r="EC1091">
        <v>0.69638</v>
      </c>
      <c r="ED1091">
        <v>0.78220999999999996</v>
      </c>
      <c r="EE1091">
        <v>33.022010000000002</v>
      </c>
      <c r="EF1091">
        <v>98.185649999999995</v>
      </c>
      <c r="EG1091">
        <v>531.80507</v>
      </c>
      <c r="EH1091">
        <v>6436.3588</v>
      </c>
      <c r="EI1091">
        <v>22184.06971</v>
      </c>
      <c r="EJ1091">
        <v>0</v>
      </c>
      <c r="EK1091">
        <v>99.838330119999995</v>
      </c>
      <c r="EL1091">
        <v>8.0052890000000002E-2</v>
      </c>
      <c r="EM1091">
        <v>4.8958403999999997E-2</v>
      </c>
      <c r="EN1091">
        <v>2.0049348000000002E-2</v>
      </c>
      <c r="EO1091">
        <v>0</v>
      </c>
      <c r="EP1091">
        <v>0</v>
      </c>
      <c r="EQ1091">
        <v>0</v>
      </c>
      <c r="ER1091">
        <v>0</v>
      </c>
      <c r="ES1091">
        <v>0</v>
      </c>
      <c r="ET1091">
        <v>0</v>
      </c>
      <c r="EU1091">
        <v>0</v>
      </c>
      <c r="EV1091">
        <v>0</v>
      </c>
      <c r="EW1091">
        <v>80.088959930000001</v>
      </c>
      <c r="EX1091">
        <v>6.6395939000000001E-2</v>
      </c>
      <c r="EY1091">
        <v>4.1357658999999998E-2</v>
      </c>
      <c r="EZ1091">
        <v>1.7306894E-2</v>
      </c>
      <c r="FA1091">
        <v>0</v>
      </c>
      <c r="FB1091">
        <v>0</v>
      </c>
      <c r="FC1091">
        <v>0</v>
      </c>
      <c r="FD1091">
        <v>0</v>
      </c>
      <c r="FE1091">
        <v>0</v>
      </c>
      <c r="FF1091">
        <v>0</v>
      </c>
      <c r="FG1091">
        <v>0</v>
      </c>
      <c r="FH1091">
        <v>0.79976199999999997</v>
      </c>
      <c r="FI1091" t="s">
        <v>113</v>
      </c>
      <c r="FJ1091" t="s">
        <v>113</v>
      </c>
      <c r="FK1091" s="9">
        <v>7160.6801269999996</v>
      </c>
      <c r="FL1091" t="s">
        <v>113</v>
      </c>
      <c r="FM1091" t="s">
        <v>113</v>
      </c>
    </row>
    <row r="1092" spans="116:169">
      <c r="DL1092">
        <v>0</v>
      </c>
      <c r="DM1092">
        <v>0.77319000000000004</v>
      </c>
      <c r="DN1092">
        <v>4.4900000000000001E-3</v>
      </c>
      <c r="DO1092">
        <v>3.8E-3</v>
      </c>
      <c r="DP1092">
        <v>3.79E-3</v>
      </c>
      <c r="DQ1092">
        <v>6.9999999999999994E-5</v>
      </c>
      <c r="DR1092">
        <v>8.0000000000000007E-5</v>
      </c>
      <c r="DS1092">
        <v>3.7299999999999998E-3</v>
      </c>
      <c r="DT1092">
        <v>1.061E-2</v>
      </c>
      <c r="DU1092">
        <v>3.7019999999999997E-2</v>
      </c>
      <c r="DV1092">
        <v>0.49038999999999999</v>
      </c>
      <c r="DW1092">
        <v>1.67282</v>
      </c>
      <c r="DX1092">
        <v>0</v>
      </c>
      <c r="DY1092">
        <v>6821.1767200000004</v>
      </c>
      <c r="DZ1092">
        <v>40.147820000000003</v>
      </c>
      <c r="EA1092">
        <v>34.408850000000001</v>
      </c>
      <c r="EB1092">
        <v>34.776539999999997</v>
      </c>
      <c r="EC1092">
        <v>0.65947</v>
      </c>
      <c r="ED1092">
        <v>0.75432999999999995</v>
      </c>
      <c r="EE1092">
        <v>34.534120000000001</v>
      </c>
      <c r="EF1092">
        <v>94.99239</v>
      </c>
      <c r="EG1092">
        <v>532.58727999999996</v>
      </c>
      <c r="EH1092">
        <v>6469.3808099999997</v>
      </c>
      <c r="EI1092">
        <v>22282.255359999999</v>
      </c>
      <c r="EJ1092">
        <v>0</v>
      </c>
      <c r="EK1092">
        <v>99.082161139999997</v>
      </c>
      <c r="EL1092">
        <v>7.4794326999999994E-2</v>
      </c>
      <c r="EM1092">
        <v>5.1522515999999997E-2</v>
      </c>
      <c r="EN1092">
        <v>2.1414888E-2</v>
      </c>
      <c r="EO1092">
        <v>0</v>
      </c>
      <c r="EP1092">
        <v>0</v>
      </c>
      <c r="EQ1092">
        <v>0</v>
      </c>
      <c r="ER1092">
        <v>0</v>
      </c>
      <c r="ES1092">
        <v>0</v>
      </c>
      <c r="ET1092">
        <v>0</v>
      </c>
      <c r="EU1092">
        <v>0</v>
      </c>
      <c r="EV1092">
        <v>0</v>
      </c>
      <c r="EW1092">
        <v>77.509017529999994</v>
      </c>
      <c r="EX1092">
        <v>6.0587585999999999E-2</v>
      </c>
      <c r="EY1092">
        <v>4.2474096000000003E-2</v>
      </c>
      <c r="EZ1092">
        <v>1.8044705000000001E-2</v>
      </c>
      <c r="FA1092">
        <v>0</v>
      </c>
      <c r="FB1092">
        <v>0</v>
      </c>
      <c r="FC1092">
        <v>0</v>
      </c>
      <c r="FD1092">
        <v>0</v>
      </c>
      <c r="FE1092">
        <v>0</v>
      </c>
      <c r="FF1092">
        <v>0</v>
      </c>
      <c r="FG1092">
        <v>0</v>
      </c>
      <c r="FH1092">
        <v>0.78534000000000004</v>
      </c>
      <c r="FI1092" t="s">
        <v>113</v>
      </c>
      <c r="FJ1092" t="s">
        <v>113</v>
      </c>
      <c r="FK1092" s="9">
        <v>6931.1694049999996</v>
      </c>
      <c r="FL1092" t="s">
        <v>113</v>
      </c>
      <c r="FM1092" t="s">
        <v>113</v>
      </c>
    </row>
    <row r="1093" spans="116:169">
      <c r="DL1093">
        <v>0</v>
      </c>
      <c r="DM1093">
        <v>0.76014999999999999</v>
      </c>
      <c r="DN1093">
        <v>3.29E-3</v>
      </c>
      <c r="DO1093">
        <v>4.15E-3</v>
      </c>
      <c r="DP1093">
        <v>3.3899999999999998E-3</v>
      </c>
      <c r="DQ1093">
        <v>6.9999999999999994E-5</v>
      </c>
      <c r="DR1093">
        <v>8.0000000000000007E-5</v>
      </c>
      <c r="DS1093">
        <v>3.7599999999999999E-3</v>
      </c>
      <c r="DT1093">
        <v>1.044E-2</v>
      </c>
      <c r="DU1093">
        <v>3.7109999999999997E-2</v>
      </c>
      <c r="DV1093">
        <v>0.49412</v>
      </c>
      <c r="DW1093">
        <v>1.68343</v>
      </c>
      <c r="DX1093">
        <v>0</v>
      </c>
      <c r="DY1093">
        <v>6607.8339400000004</v>
      </c>
      <c r="DZ1093">
        <v>29.051950000000001</v>
      </c>
      <c r="EA1093">
        <v>37.071980000000003</v>
      </c>
      <c r="EB1093">
        <v>30.608519999999999</v>
      </c>
      <c r="EC1093">
        <v>0.65886</v>
      </c>
      <c r="ED1093">
        <v>0.73984000000000005</v>
      </c>
      <c r="EE1093">
        <v>34.399419999999999</v>
      </c>
      <c r="EF1093">
        <v>92.152280000000005</v>
      </c>
      <c r="EG1093">
        <v>533.34159999999997</v>
      </c>
      <c r="EH1093">
        <v>6503.9149299999999</v>
      </c>
      <c r="EI1093">
        <v>22377.247739999999</v>
      </c>
      <c r="EJ1093">
        <v>0</v>
      </c>
      <c r="EK1093">
        <v>98.504806340000002</v>
      </c>
      <c r="EL1093">
        <v>7.8538806000000003E-2</v>
      </c>
      <c r="EM1093">
        <v>4.6950082999999997E-2</v>
      </c>
      <c r="EN1093">
        <v>2.232029E-2</v>
      </c>
      <c r="EO1093">
        <v>0</v>
      </c>
      <c r="EP1093">
        <v>0</v>
      </c>
      <c r="EQ1093">
        <v>0</v>
      </c>
      <c r="ER1093">
        <v>0</v>
      </c>
      <c r="ES1093">
        <v>0</v>
      </c>
      <c r="ET1093">
        <v>0</v>
      </c>
      <c r="EU1093">
        <v>0</v>
      </c>
      <c r="EV1093">
        <v>0</v>
      </c>
      <c r="EW1093">
        <v>75.117240839999994</v>
      </c>
      <c r="EX1093">
        <v>6.1995955999999998E-2</v>
      </c>
      <c r="EY1093">
        <v>3.7770107999999997E-2</v>
      </c>
      <c r="EZ1093">
        <v>1.8353113000000001E-2</v>
      </c>
      <c r="FA1093">
        <v>0</v>
      </c>
      <c r="FB1093">
        <v>0</v>
      </c>
      <c r="FC1093">
        <v>0</v>
      </c>
      <c r="FD1093">
        <v>0</v>
      </c>
      <c r="FE1093">
        <v>0</v>
      </c>
      <c r="FF1093">
        <v>0</v>
      </c>
      <c r="FG1093">
        <v>0</v>
      </c>
      <c r="FH1093">
        <v>0.77105400000000002</v>
      </c>
      <c r="FI1093" t="s">
        <v>113</v>
      </c>
      <c r="FJ1093" t="s">
        <v>113</v>
      </c>
      <c r="FK1093" s="9">
        <v>6705.2252479999997</v>
      </c>
      <c r="FL1093" t="s">
        <v>113</v>
      </c>
      <c r="FM1093" t="s">
        <v>113</v>
      </c>
    </row>
    <row r="1094" spans="116:169">
      <c r="DL1094">
        <v>0</v>
      </c>
      <c r="DM1094">
        <v>0.74702999999999997</v>
      </c>
      <c r="DN1094">
        <v>3.3E-3</v>
      </c>
      <c r="DO1094">
        <v>3.31E-3</v>
      </c>
      <c r="DP1094">
        <v>3.6099999999999999E-3</v>
      </c>
      <c r="DQ1094">
        <v>6.9999999999999994E-5</v>
      </c>
      <c r="DR1094">
        <v>8.0000000000000007E-5</v>
      </c>
      <c r="DS1094">
        <v>3.3999999999999998E-3</v>
      </c>
      <c r="DT1094">
        <v>1.027E-2</v>
      </c>
      <c r="DU1094">
        <v>3.7190000000000001E-2</v>
      </c>
      <c r="DV1094">
        <v>0.49787999999999999</v>
      </c>
      <c r="DW1094">
        <v>1.6938800000000001</v>
      </c>
      <c r="DX1094">
        <v>0</v>
      </c>
      <c r="DY1094">
        <v>6396.0729799999999</v>
      </c>
      <c r="DZ1094">
        <v>28.64716</v>
      </c>
      <c r="EA1094">
        <v>29.11543</v>
      </c>
      <c r="EB1094">
        <v>32.181379999999997</v>
      </c>
      <c r="EC1094">
        <v>0.58547000000000005</v>
      </c>
      <c r="ED1094">
        <v>0.69716999999999996</v>
      </c>
      <c r="EE1094">
        <v>30.66356</v>
      </c>
      <c r="EF1094">
        <v>89.254599999999996</v>
      </c>
      <c r="EG1094">
        <v>534.08144000000004</v>
      </c>
      <c r="EH1094">
        <v>6538.3143499999996</v>
      </c>
      <c r="EI1094">
        <v>22469.400020000001</v>
      </c>
      <c r="EJ1094">
        <v>0</v>
      </c>
      <c r="EK1094">
        <v>97.868897309999994</v>
      </c>
      <c r="EL1094">
        <v>6.8336571999999998E-2</v>
      </c>
      <c r="EM1094">
        <v>5.0099587000000001E-2</v>
      </c>
      <c r="EN1094">
        <v>2.0148686999999998E-2</v>
      </c>
      <c r="EO1094">
        <v>0</v>
      </c>
      <c r="EP1094">
        <v>0</v>
      </c>
      <c r="EQ1094">
        <v>0</v>
      </c>
      <c r="ER1094">
        <v>0</v>
      </c>
      <c r="ES1094">
        <v>0</v>
      </c>
      <c r="ET1094">
        <v>0</v>
      </c>
      <c r="EU1094">
        <v>0</v>
      </c>
      <c r="EV1094">
        <v>0</v>
      </c>
      <c r="EW1094">
        <v>72.725716790000007</v>
      </c>
      <c r="EX1094">
        <v>5.2673219E-2</v>
      </c>
      <c r="EY1094">
        <v>3.9290263999999998E-2</v>
      </c>
      <c r="EZ1094">
        <v>1.6161735E-2</v>
      </c>
      <c r="FA1094">
        <v>0</v>
      </c>
      <c r="FB1094">
        <v>0</v>
      </c>
      <c r="FC1094">
        <v>0</v>
      </c>
      <c r="FD1094">
        <v>0</v>
      </c>
      <c r="FE1094">
        <v>0</v>
      </c>
      <c r="FF1094">
        <v>0</v>
      </c>
      <c r="FG1094">
        <v>0</v>
      </c>
      <c r="FH1094">
        <v>0.75730900000000001</v>
      </c>
      <c r="FI1094" t="s">
        <v>113</v>
      </c>
      <c r="FJ1094" t="s">
        <v>113</v>
      </c>
      <c r="FK1094" s="9">
        <v>6486.6024310000003</v>
      </c>
      <c r="FL1094" t="s">
        <v>113</v>
      </c>
      <c r="FM1094" t="s">
        <v>113</v>
      </c>
    </row>
    <row r="1095" spans="116:169">
      <c r="DL1095">
        <v>0</v>
      </c>
      <c r="DM1095">
        <v>0.73372999999999999</v>
      </c>
      <c r="DN1095">
        <v>3.5500000000000002E-3</v>
      </c>
      <c r="DO1095">
        <v>3.2399999999999998E-3</v>
      </c>
      <c r="DP1095">
        <v>2.96E-3</v>
      </c>
      <c r="DQ1095">
        <v>6.0000000000000002E-5</v>
      </c>
      <c r="DR1095">
        <v>8.0000000000000007E-5</v>
      </c>
      <c r="DS1095">
        <v>3.5799999999999998E-3</v>
      </c>
      <c r="DT1095">
        <v>1.0109999999999999E-2</v>
      </c>
      <c r="DU1095">
        <v>3.7269999999999998E-2</v>
      </c>
      <c r="DV1095">
        <v>0.50127999999999995</v>
      </c>
      <c r="DW1095">
        <v>1.7041500000000001</v>
      </c>
      <c r="DX1095">
        <v>0</v>
      </c>
      <c r="DY1095">
        <v>6185.1999100000003</v>
      </c>
      <c r="DZ1095">
        <v>30.419689999999999</v>
      </c>
      <c r="EA1095">
        <v>28.0563</v>
      </c>
      <c r="EB1095">
        <v>25.981819999999999</v>
      </c>
      <c r="EC1095">
        <v>0.54857</v>
      </c>
      <c r="ED1095">
        <v>0.67449999999999999</v>
      </c>
      <c r="EE1095">
        <v>31.877109999999998</v>
      </c>
      <c r="EF1095">
        <v>86.527940000000001</v>
      </c>
      <c r="EG1095">
        <v>534.77860999999996</v>
      </c>
      <c r="EH1095">
        <v>6568.9779099999996</v>
      </c>
      <c r="EI1095">
        <v>22558.654630000001</v>
      </c>
      <c r="EJ1095">
        <v>0</v>
      </c>
      <c r="EK1095">
        <v>97.187673050000001</v>
      </c>
      <c r="EL1095">
        <v>6.4654078000000004E-2</v>
      </c>
      <c r="EM1095">
        <v>4.2544151000000002E-2</v>
      </c>
      <c r="EN1095">
        <v>2.171646E-2</v>
      </c>
      <c r="EO1095">
        <v>0</v>
      </c>
      <c r="EP1095">
        <v>0</v>
      </c>
      <c r="EQ1095">
        <v>0</v>
      </c>
      <c r="ER1095">
        <v>0</v>
      </c>
      <c r="ES1095">
        <v>0</v>
      </c>
      <c r="ET1095">
        <v>0</v>
      </c>
      <c r="EU1095">
        <v>0</v>
      </c>
      <c r="EV1095">
        <v>0</v>
      </c>
      <c r="EW1095">
        <v>70.346954100000005</v>
      </c>
      <c r="EX1095">
        <v>4.8551888000000001E-2</v>
      </c>
      <c r="EY1095">
        <v>3.2544362E-2</v>
      </c>
      <c r="EZ1095">
        <v>1.6986792000000001E-2</v>
      </c>
      <c r="FA1095">
        <v>0</v>
      </c>
      <c r="FB1095">
        <v>0</v>
      </c>
      <c r="FC1095">
        <v>0</v>
      </c>
      <c r="FD1095">
        <v>0</v>
      </c>
      <c r="FE1095">
        <v>0</v>
      </c>
      <c r="FF1095">
        <v>0</v>
      </c>
      <c r="FG1095">
        <v>0</v>
      </c>
      <c r="FH1095">
        <v>0.74354299999999995</v>
      </c>
      <c r="FI1095" t="s">
        <v>113</v>
      </c>
      <c r="FJ1095" t="s">
        <v>113</v>
      </c>
      <c r="FK1095" s="9">
        <v>6270.2062999999998</v>
      </c>
      <c r="FL1095" t="s">
        <v>113</v>
      </c>
      <c r="FM1095" t="s">
        <v>113</v>
      </c>
    </row>
    <row r="1096" spans="116:169">
      <c r="DL1096">
        <v>0</v>
      </c>
      <c r="DM1096">
        <v>0.72123000000000004</v>
      </c>
      <c r="DN1096">
        <v>3.0300000000000001E-3</v>
      </c>
      <c r="DO1096">
        <v>3.3999999999999998E-3</v>
      </c>
      <c r="DP1096">
        <v>2.8800000000000002E-3</v>
      </c>
      <c r="DQ1096">
        <v>6.0000000000000002E-5</v>
      </c>
      <c r="DR1096">
        <v>8.0000000000000007E-5</v>
      </c>
      <c r="DS1096">
        <v>2.96E-3</v>
      </c>
      <c r="DT1096">
        <v>9.9100000000000004E-3</v>
      </c>
      <c r="DU1096">
        <v>3.7350000000000001E-2</v>
      </c>
      <c r="DV1096">
        <v>0.50485999999999998</v>
      </c>
      <c r="DW1096">
        <v>1.7142500000000001</v>
      </c>
      <c r="DX1096">
        <v>0</v>
      </c>
      <c r="DY1096">
        <v>5983.3600699999997</v>
      </c>
      <c r="DZ1096">
        <v>25.529409999999999</v>
      </c>
      <c r="EA1096">
        <v>29.031009999999998</v>
      </c>
      <c r="EB1096">
        <v>24.879460000000002</v>
      </c>
      <c r="EC1096">
        <v>0.52393000000000001</v>
      </c>
      <c r="ED1096">
        <v>0.64605999999999997</v>
      </c>
      <c r="EE1096">
        <v>25.95035</v>
      </c>
      <c r="EF1096">
        <v>83.560209999999998</v>
      </c>
      <c r="EG1096">
        <v>535.45311000000004</v>
      </c>
      <c r="EH1096">
        <v>6600.85502</v>
      </c>
      <c r="EI1096">
        <v>22645.182560000001</v>
      </c>
      <c r="EJ1096">
        <v>0</v>
      </c>
      <c r="EK1096">
        <v>96.601070559999997</v>
      </c>
      <c r="EL1096">
        <v>6.5955176000000004E-2</v>
      </c>
      <c r="EM1096">
        <v>4.0767500999999998E-2</v>
      </c>
      <c r="EN1096">
        <v>1.8000830999999998E-2</v>
      </c>
      <c r="EO1096">
        <v>0</v>
      </c>
      <c r="EP1096">
        <v>0</v>
      </c>
      <c r="EQ1096">
        <v>0</v>
      </c>
      <c r="ER1096">
        <v>0</v>
      </c>
      <c r="ES1096">
        <v>0</v>
      </c>
      <c r="ET1096">
        <v>0</v>
      </c>
      <c r="EU1096">
        <v>0</v>
      </c>
      <c r="EV1096">
        <v>0</v>
      </c>
      <c r="EW1096">
        <v>68.082040969999994</v>
      </c>
      <c r="EX1096">
        <v>4.8208295999999998E-2</v>
      </c>
      <c r="EY1096">
        <v>3.0380285999999999E-2</v>
      </c>
      <c r="EZ1096">
        <v>1.3725866E-2</v>
      </c>
      <c r="FA1096">
        <v>0</v>
      </c>
      <c r="FB1096">
        <v>0</v>
      </c>
      <c r="FC1096">
        <v>0</v>
      </c>
      <c r="FD1096">
        <v>0</v>
      </c>
      <c r="FE1096">
        <v>0</v>
      </c>
      <c r="FF1096">
        <v>0</v>
      </c>
      <c r="FG1096">
        <v>0</v>
      </c>
      <c r="FH1096">
        <v>0.73059399999999997</v>
      </c>
      <c r="FI1096" t="s">
        <v>113</v>
      </c>
      <c r="FJ1096" t="s">
        <v>113</v>
      </c>
      <c r="FK1096" s="9">
        <v>6063.3238780000001</v>
      </c>
      <c r="FL1096" t="s">
        <v>113</v>
      </c>
      <c r="FM1096" t="s">
        <v>113</v>
      </c>
    </row>
    <row r="1097" spans="116:169">
      <c r="DL1097">
        <v>0</v>
      </c>
      <c r="DM1097">
        <v>0.70848</v>
      </c>
      <c r="DN1097">
        <v>3.3400000000000001E-3</v>
      </c>
      <c r="DO1097">
        <v>3.0300000000000001E-3</v>
      </c>
      <c r="DP1097">
        <v>2.98E-3</v>
      </c>
      <c r="DQ1097">
        <v>6.0000000000000002E-5</v>
      </c>
      <c r="DR1097">
        <v>6.9999999999999994E-5</v>
      </c>
      <c r="DS1097">
        <v>2.8999999999999998E-3</v>
      </c>
      <c r="DT1097">
        <v>9.7300000000000008E-3</v>
      </c>
      <c r="DU1097">
        <v>3.7420000000000002E-2</v>
      </c>
      <c r="DV1097">
        <v>0.50782000000000005</v>
      </c>
      <c r="DW1097">
        <v>1.7241599999999999</v>
      </c>
      <c r="DX1097">
        <v>0</v>
      </c>
      <c r="DY1097">
        <v>5781.8238000000001</v>
      </c>
      <c r="DZ1097">
        <v>27.674289999999999</v>
      </c>
      <c r="EA1097">
        <v>25.427070000000001</v>
      </c>
      <c r="EB1097">
        <v>25.434259999999998</v>
      </c>
      <c r="EC1097">
        <v>0.49195</v>
      </c>
      <c r="ED1097">
        <v>0.61946000000000001</v>
      </c>
      <c r="EE1097">
        <v>25.06748</v>
      </c>
      <c r="EF1097">
        <v>80.715630000000004</v>
      </c>
      <c r="EG1097">
        <v>536.09916999999996</v>
      </c>
      <c r="EH1097">
        <v>6626.80537</v>
      </c>
      <c r="EI1097">
        <v>22728.74278</v>
      </c>
      <c r="EJ1097">
        <v>0</v>
      </c>
      <c r="EK1097">
        <v>95.947915629999997</v>
      </c>
      <c r="EL1097">
        <v>6.1652976999999998E-2</v>
      </c>
      <c r="EM1097">
        <v>4.2675961999999998E-2</v>
      </c>
      <c r="EN1097">
        <v>1.7692711999999999E-2</v>
      </c>
      <c r="EO1097">
        <v>0</v>
      </c>
      <c r="EP1097">
        <v>0</v>
      </c>
      <c r="EQ1097">
        <v>0</v>
      </c>
      <c r="ER1097">
        <v>0</v>
      </c>
      <c r="ES1097">
        <v>0</v>
      </c>
      <c r="ET1097">
        <v>0</v>
      </c>
      <c r="EU1097">
        <v>0</v>
      </c>
      <c r="EV1097">
        <v>0</v>
      </c>
      <c r="EW1097">
        <v>65.814007950000004</v>
      </c>
      <c r="EX1097">
        <v>4.3918670999999999E-2</v>
      </c>
      <c r="EY1097">
        <v>3.0973787999999999E-2</v>
      </c>
      <c r="EZ1097">
        <v>1.3146309E-2</v>
      </c>
      <c r="FA1097">
        <v>0</v>
      </c>
      <c r="FB1097">
        <v>0</v>
      </c>
      <c r="FC1097">
        <v>0</v>
      </c>
      <c r="FD1097">
        <v>0</v>
      </c>
      <c r="FE1097">
        <v>0</v>
      </c>
      <c r="FF1097">
        <v>0</v>
      </c>
      <c r="FG1097">
        <v>0</v>
      </c>
      <c r="FH1097">
        <v>0.71788700000000005</v>
      </c>
      <c r="FI1097" t="s">
        <v>113</v>
      </c>
      <c r="FJ1097" t="s">
        <v>113</v>
      </c>
      <c r="FK1097" s="9">
        <v>5860.851369</v>
      </c>
      <c r="FL1097" t="s">
        <v>113</v>
      </c>
      <c r="FM1097" t="s">
        <v>113</v>
      </c>
    </row>
    <row r="1098" spans="116:169">
      <c r="DL1098">
        <v>0</v>
      </c>
      <c r="DM1098">
        <v>0.69594999999999996</v>
      </c>
      <c r="DN1098">
        <v>3.3500000000000001E-3</v>
      </c>
      <c r="DO1098">
        <v>3.2100000000000002E-3</v>
      </c>
      <c r="DP1098">
        <v>2.7000000000000001E-3</v>
      </c>
      <c r="DQ1098">
        <v>6.0000000000000002E-5</v>
      </c>
      <c r="DR1098">
        <v>6.9999999999999994E-5</v>
      </c>
      <c r="DS1098">
        <v>2.99E-3</v>
      </c>
      <c r="DT1098">
        <v>9.5499999999999995E-3</v>
      </c>
      <c r="DU1098">
        <v>3.7499999999999999E-2</v>
      </c>
      <c r="DV1098">
        <v>0.51071999999999995</v>
      </c>
      <c r="DW1098">
        <v>1.7338899999999999</v>
      </c>
      <c r="DX1098">
        <v>0</v>
      </c>
      <c r="DY1098">
        <v>5584.4239900000002</v>
      </c>
      <c r="DZ1098">
        <v>27.31992</v>
      </c>
      <c r="EA1098">
        <v>26.533999999999999</v>
      </c>
      <c r="EB1098">
        <v>22.66301</v>
      </c>
      <c r="EC1098">
        <v>0.48637999999999998</v>
      </c>
      <c r="ED1098">
        <v>0.60406000000000004</v>
      </c>
      <c r="EE1098">
        <v>25.424209999999999</v>
      </c>
      <c r="EF1098">
        <v>77.967560000000006</v>
      </c>
      <c r="EG1098">
        <v>536.71864000000005</v>
      </c>
      <c r="EH1098">
        <v>6651.8728499999997</v>
      </c>
      <c r="EI1098">
        <v>22809.4584</v>
      </c>
      <c r="EJ1098">
        <v>0</v>
      </c>
      <c r="EK1098">
        <v>95.306632350000001</v>
      </c>
      <c r="EL1098">
        <v>6.3597429999999996E-2</v>
      </c>
      <c r="EM1098">
        <v>3.9451192000000003E-2</v>
      </c>
      <c r="EN1098">
        <v>1.8565056999999999E-2</v>
      </c>
      <c r="EO1098">
        <v>0</v>
      </c>
      <c r="EP1098">
        <v>0</v>
      </c>
      <c r="EQ1098">
        <v>0</v>
      </c>
      <c r="ER1098">
        <v>0</v>
      </c>
      <c r="ES1098">
        <v>0</v>
      </c>
      <c r="ET1098">
        <v>0</v>
      </c>
      <c r="EU1098">
        <v>0</v>
      </c>
      <c r="EV1098">
        <v>0</v>
      </c>
      <c r="EW1098">
        <v>63.598426029999999</v>
      </c>
      <c r="EX1098">
        <v>4.4068362999999999E-2</v>
      </c>
      <c r="EY1098">
        <v>2.7889469E-2</v>
      </c>
      <c r="EZ1098">
        <v>1.3436886E-2</v>
      </c>
      <c r="FA1098">
        <v>0</v>
      </c>
      <c r="FB1098">
        <v>0</v>
      </c>
      <c r="FC1098">
        <v>0</v>
      </c>
      <c r="FD1098">
        <v>0</v>
      </c>
      <c r="FE1098">
        <v>0</v>
      </c>
      <c r="FF1098">
        <v>0</v>
      </c>
      <c r="FG1098">
        <v>0</v>
      </c>
      <c r="FH1098">
        <v>0.70526999999999995</v>
      </c>
      <c r="FI1098" t="s">
        <v>113</v>
      </c>
      <c r="FJ1098" t="s">
        <v>113</v>
      </c>
      <c r="FK1098" s="9">
        <v>5661.4273000000003</v>
      </c>
      <c r="FL1098" t="s">
        <v>113</v>
      </c>
      <c r="FM1098" t="s">
        <v>113</v>
      </c>
    </row>
    <row r="1099" spans="116:169">
      <c r="DL1099">
        <v>0</v>
      </c>
      <c r="DM1099">
        <v>0.68357999999999997</v>
      </c>
      <c r="DN1099">
        <v>3.3800000000000002E-3</v>
      </c>
      <c r="DO1099">
        <v>3.2200000000000002E-3</v>
      </c>
      <c r="DP1099">
        <v>2.8300000000000001E-3</v>
      </c>
      <c r="DQ1099">
        <v>6.0000000000000002E-5</v>
      </c>
      <c r="DR1099">
        <v>6.9999999999999994E-5</v>
      </c>
      <c r="DS1099">
        <v>2.7399999999999998E-3</v>
      </c>
      <c r="DT1099">
        <v>9.3900000000000008E-3</v>
      </c>
      <c r="DU1099">
        <v>3.7569999999999999E-2</v>
      </c>
      <c r="DV1099">
        <v>0.51371</v>
      </c>
      <c r="DW1099">
        <v>1.7434400000000001</v>
      </c>
      <c r="DX1099">
        <v>0</v>
      </c>
      <c r="DY1099">
        <v>5390.6319400000002</v>
      </c>
      <c r="DZ1099">
        <v>27.13449</v>
      </c>
      <c r="EA1099">
        <v>26.18571</v>
      </c>
      <c r="EB1099">
        <v>23.362100000000002</v>
      </c>
      <c r="EC1099">
        <v>0.47442000000000001</v>
      </c>
      <c r="ED1099">
        <v>0.58216000000000001</v>
      </c>
      <c r="EE1099">
        <v>22.919180000000001</v>
      </c>
      <c r="EF1099">
        <v>75.350939999999994</v>
      </c>
      <c r="EG1099">
        <v>537.32268999999997</v>
      </c>
      <c r="EH1099">
        <v>6677.2970599999999</v>
      </c>
      <c r="EI1099">
        <v>22887.42596</v>
      </c>
      <c r="EJ1099">
        <v>0</v>
      </c>
      <c r="EK1099">
        <v>94.663411089999997</v>
      </c>
      <c r="EL1099">
        <v>6.4792391000000005E-2</v>
      </c>
      <c r="EM1099">
        <v>4.1163028999999997E-2</v>
      </c>
      <c r="EN1099">
        <v>1.6999022999999999E-2</v>
      </c>
      <c r="EO1099">
        <v>0</v>
      </c>
      <c r="EP1099">
        <v>0</v>
      </c>
      <c r="EQ1099">
        <v>0</v>
      </c>
      <c r="ER1099">
        <v>0</v>
      </c>
      <c r="ES1099">
        <v>0</v>
      </c>
      <c r="ET1099">
        <v>0</v>
      </c>
      <c r="EU1099">
        <v>0</v>
      </c>
      <c r="EV1099">
        <v>0</v>
      </c>
      <c r="EW1099">
        <v>61.425111430000001</v>
      </c>
      <c r="EX1099">
        <v>4.3679030000000001E-2</v>
      </c>
      <c r="EY1099">
        <v>2.8314404000000001E-2</v>
      </c>
      <c r="EZ1099">
        <v>1.197961E-2</v>
      </c>
      <c r="FA1099">
        <v>0</v>
      </c>
      <c r="FB1099">
        <v>0</v>
      </c>
      <c r="FC1099">
        <v>0</v>
      </c>
      <c r="FD1099">
        <v>0</v>
      </c>
      <c r="FE1099">
        <v>0</v>
      </c>
      <c r="FF1099">
        <v>0</v>
      </c>
      <c r="FG1099">
        <v>0</v>
      </c>
      <c r="FH1099">
        <v>0.69306800000000002</v>
      </c>
      <c r="FI1099" t="s">
        <v>113</v>
      </c>
      <c r="FJ1099" t="s">
        <v>113</v>
      </c>
      <c r="FK1099" s="9">
        <v>5467.7886630000003</v>
      </c>
      <c r="FL1099" t="s">
        <v>113</v>
      </c>
      <c r="FM1099" t="s">
        <v>113</v>
      </c>
    </row>
    <row r="1100" spans="116:169">
      <c r="DL1100">
        <v>0</v>
      </c>
      <c r="DM1100">
        <v>0.67145999999999995</v>
      </c>
      <c r="DN1100">
        <v>3.31E-3</v>
      </c>
      <c r="DO1100">
        <v>3.2399999999999998E-3</v>
      </c>
      <c r="DP1100">
        <v>2.8400000000000001E-3</v>
      </c>
      <c r="DQ1100">
        <v>6.0000000000000002E-5</v>
      </c>
      <c r="DR1100">
        <v>6.9999999999999994E-5</v>
      </c>
      <c r="DS1100">
        <v>2.8500000000000001E-3</v>
      </c>
      <c r="DT1100">
        <v>9.2399999999999999E-3</v>
      </c>
      <c r="DU1100">
        <v>3.764E-2</v>
      </c>
      <c r="DV1100">
        <v>0.51644999999999996</v>
      </c>
      <c r="DW1100">
        <v>1.7528300000000001</v>
      </c>
      <c r="DX1100">
        <v>0</v>
      </c>
      <c r="DY1100">
        <v>5201.2001200000004</v>
      </c>
      <c r="DZ1100">
        <v>26.080159999999999</v>
      </c>
      <c r="EA1100">
        <v>25.879180000000002</v>
      </c>
      <c r="EB1100">
        <v>23.087620000000001</v>
      </c>
      <c r="EC1100">
        <v>0.47147</v>
      </c>
      <c r="ED1100">
        <v>0.56694999999999995</v>
      </c>
      <c r="EE1100">
        <v>23.502300000000002</v>
      </c>
      <c r="EF1100">
        <v>72.845600000000005</v>
      </c>
      <c r="EG1100">
        <v>537.90485000000001</v>
      </c>
      <c r="EH1100">
        <v>6700.2162399999997</v>
      </c>
      <c r="EI1100">
        <v>22962.776900000001</v>
      </c>
      <c r="EJ1100">
        <v>0</v>
      </c>
      <c r="EK1100">
        <v>94.029084269999998</v>
      </c>
      <c r="EL1100">
        <v>6.6162478999999996E-2</v>
      </c>
      <c r="EM1100">
        <v>4.2020477000000001E-2</v>
      </c>
      <c r="EN1100">
        <v>1.8001763E-2</v>
      </c>
      <c r="EO1100">
        <v>0</v>
      </c>
      <c r="EP1100">
        <v>0</v>
      </c>
      <c r="EQ1100">
        <v>0</v>
      </c>
      <c r="ER1100">
        <v>0</v>
      </c>
      <c r="ES1100">
        <v>0</v>
      </c>
      <c r="ET1100">
        <v>0</v>
      </c>
      <c r="EU1100">
        <v>0</v>
      </c>
      <c r="EV1100">
        <v>0</v>
      </c>
      <c r="EW1100">
        <v>59.300253939999997</v>
      </c>
      <c r="EX1100">
        <v>4.3378303999999999E-2</v>
      </c>
      <c r="EY1100">
        <v>2.8122200999999999E-2</v>
      </c>
      <c r="EZ1100">
        <v>1.2347129E-2</v>
      </c>
      <c r="FA1100">
        <v>0</v>
      </c>
      <c r="FB1100">
        <v>0</v>
      </c>
      <c r="FC1100">
        <v>0</v>
      </c>
      <c r="FD1100">
        <v>0</v>
      </c>
      <c r="FE1100">
        <v>0</v>
      </c>
      <c r="FF1100">
        <v>0</v>
      </c>
      <c r="FG1100">
        <v>0</v>
      </c>
      <c r="FH1100">
        <v>0.68090499999999998</v>
      </c>
      <c r="FI1100" t="s">
        <v>113</v>
      </c>
      <c r="FJ1100" t="s">
        <v>113</v>
      </c>
      <c r="FK1100" s="9">
        <v>5276.7185449999997</v>
      </c>
      <c r="FL1100" t="s">
        <v>113</v>
      </c>
      <c r="FM1100" t="s">
        <v>113</v>
      </c>
    </row>
    <row r="1101" spans="116:169">
      <c r="DL1101">
        <v>0</v>
      </c>
      <c r="DM1101">
        <v>0.65920000000000001</v>
      </c>
      <c r="DN1101">
        <v>3.6099999999999999E-3</v>
      </c>
      <c r="DO1101">
        <v>3.1700000000000001E-3</v>
      </c>
      <c r="DP1101">
        <v>2.8500000000000001E-3</v>
      </c>
      <c r="DQ1101">
        <v>6.0000000000000002E-5</v>
      </c>
      <c r="DR1101">
        <v>6.9999999999999994E-5</v>
      </c>
      <c r="DS1101">
        <v>2.8800000000000002E-3</v>
      </c>
      <c r="DT1101">
        <v>9.0600000000000003E-3</v>
      </c>
      <c r="DU1101">
        <v>3.7719999999999997E-2</v>
      </c>
      <c r="DV1101">
        <v>0.51931000000000005</v>
      </c>
      <c r="DW1101">
        <v>1.76207</v>
      </c>
      <c r="DX1101">
        <v>0</v>
      </c>
      <c r="DY1101">
        <v>5013.0590400000001</v>
      </c>
      <c r="DZ1101">
        <v>27.94717</v>
      </c>
      <c r="EA1101">
        <v>24.946190000000001</v>
      </c>
      <c r="EB1101">
        <v>22.77852</v>
      </c>
      <c r="EC1101">
        <v>0.45950999999999997</v>
      </c>
      <c r="ED1101">
        <v>0.54837000000000002</v>
      </c>
      <c r="EE1101">
        <v>23.317710000000002</v>
      </c>
      <c r="EF1101">
        <v>70.188540000000003</v>
      </c>
      <c r="EG1101">
        <v>538.47180000000003</v>
      </c>
      <c r="EH1101">
        <v>6723.7185399999998</v>
      </c>
      <c r="EI1101">
        <v>23035.622500000001</v>
      </c>
      <c r="EJ1101">
        <v>0</v>
      </c>
      <c r="EK1101">
        <v>93.346207550000003</v>
      </c>
      <c r="EL1101">
        <v>6.6273402999999995E-2</v>
      </c>
      <c r="EM1101">
        <v>4.2711954000000003E-2</v>
      </c>
      <c r="EN1101">
        <v>1.8287779000000001E-2</v>
      </c>
      <c r="EO1101">
        <v>0</v>
      </c>
      <c r="EP1101">
        <v>0</v>
      </c>
      <c r="EQ1101">
        <v>0</v>
      </c>
      <c r="ER1101">
        <v>0</v>
      </c>
      <c r="ES1101">
        <v>0</v>
      </c>
      <c r="ET1101">
        <v>0</v>
      </c>
      <c r="EU1101">
        <v>0</v>
      </c>
      <c r="EV1101">
        <v>0</v>
      </c>
      <c r="EW1101">
        <v>57.187527549999999</v>
      </c>
      <c r="EX1101">
        <v>4.2245869999999998E-2</v>
      </c>
      <c r="EY1101">
        <v>2.7797145999999998E-2</v>
      </c>
      <c r="EZ1101">
        <v>1.2202588E-2</v>
      </c>
      <c r="FA1101">
        <v>0</v>
      </c>
      <c r="FB1101">
        <v>0</v>
      </c>
      <c r="FC1101">
        <v>0</v>
      </c>
      <c r="FD1101">
        <v>0</v>
      </c>
      <c r="FE1101">
        <v>0</v>
      </c>
      <c r="FF1101">
        <v>0</v>
      </c>
      <c r="FG1101">
        <v>0</v>
      </c>
      <c r="FH1101">
        <v>0.66889500000000002</v>
      </c>
      <c r="FI1101" t="s">
        <v>113</v>
      </c>
      <c r="FJ1101" t="s">
        <v>113</v>
      </c>
      <c r="FK1101" s="9">
        <v>5089.1904379999996</v>
      </c>
      <c r="FL1101" t="s">
        <v>113</v>
      </c>
      <c r="FM1101" t="s">
        <v>113</v>
      </c>
    </row>
    <row r="1102" spans="116:169">
      <c r="DL1102">
        <v>0</v>
      </c>
      <c r="DM1102">
        <v>0.64700999999999997</v>
      </c>
      <c r="DN1102">
        <v>3.7799999999999999E-3</v>
      </c>
      <c r="DO1102">
        <v>3.3800000000000002E-3</v>
      </c>
      <c r="DP1102">
        <v>2.81E-3</v>
      </c>
      <c r="DQ1102">
        <v>6.0000000000000002E-5</v>
      </c>
      <c r="DR1102">
        <v>6.9999999999999994E-5</v>
      </c>
      <c r="DS1102">
        <v>2.8900000000000002E-3</v>
      </c>
      <c r="DT1102">
        <v>8.8900000000000003E-3</v>
      </c>
      <c r="DU1102">
        <v>3.7789999999999997E-2</v>
      </c>
      <c r="DV1102">
        <v>0.52219000000000004</v>
      </c>
      <c r="DW1102">
        <v>1.7711300000000001</v>
      </c>
      <c r="DX1102">
        <v>0</v>
      </c>
      <c r="DY1102">
        <v>4827.8719499999997</v>
      </c>
      <c r="DZ1102">
        <v>28.74446</v>
      </c>
      <c r="EA1102">
        <v>26.061599999999999</v>
      </c>
      <c r="EB1102">
        <v>22.053070000000002</v>
      </c>
      <c r="EC1102">
        <v>0.46150000000000002</v>
      </c>
      <c r="ED1102">
        <v>0.53420000000000001</v>
      </c>
      <c r="EE1102">
        <v>23.032859999999999</v>
      </c>
      <c r="EF1102">
        <v>67.646979999999999</v>
      </c>
      <c r="EG1102">
        <v>539.02017000000001</v>
      </c>
      <c r="EH1102">
        <v>6747.0362500000001</v>
      </c>
      <c r="EI1102">
        <v>23105.811040000001</v>
      </c>
      <c r="EJ1102">
        <v>0</v>
      </c>
      <c r="EK1102">
        <v>92.652764399999995</v>
      </c>
      <c r="EL1102">
        <v>6.9972037000000001E-2</v>
      </c>
      <c r="EM1102">
        <v>4.2531800000000002E-2</v>
      </c>
      <c r="EN1102">
        <v>1.8556036000000001E-2</v>
      </c>
      <c r="EO1102">
        <v>0</v>
      </c>
      <c r="EP1102">
        <v>0</v>
      </c>
      <c r="EQ1102">
        <v>0</v>
      </c>
      <c r="ER1102">
        <v>0</v>
      </c>
      <c r="ES1102">
        <v>0</v>
      </c>
      <c r="ET1102">
        <v>0</v>
      </c>
      <c r="EU1102">
        <v>0</v>
      </c>
      <c r="EV1102">
        <v>0</v>
      </c>
      <c r="EW1102">
        <v>55.111673179999997</v>
      </c>
      <c r="EX1102">
        <v>4.3313221999999998E-2</v>
      </c>
      <c r="EY1102">
        <v>2.6905285000000001E-2</v>
      </c>
      <c r="EZ1102">
        <v>1.203969E-2</v>
      </c>
      <c r="FA1102">
        <v>0</v>
      </c>
      <c r="FB1102">
        <v>0</v>
      </c>
      <c r="FC1102">
        <v>0</v>
      </c>
      <c r="FD1102">
        <v>0</v>
      </c>
      <c r="FE1102">
        <v>0</v>
      </c>
      <c r="FF1102">
        <v>0</v>
      </c>
      <c r="FG1102">
        <v>0</v>
      </c>
      <c r="FH1102">
        <v>0.65703699999999998</v>
      </c>
      <c r="FI1102" t="s">
        <v>113</v>
      </c>
      <c r="FJ1102" t="s">
        <v>113</v>
      </c>
      <c r="FK1102" s="9">
        <v>4905.1925719999999</v>
      </c>
      <c r="FL1102" t="s">
        <v>113</v>
      </c>
      <c r="FM1102" t="s">
        <v>113</v>
      </c>
    </row>
    <row r="1103" spans="116:169">
      <c r="DL1103">
        <v>0</v>
      </c>
      <c r="DM1103">
        <v>0.63570000000000004</v>
      </c>
      <c r="DN1103">
        <v>3.1700000000000001E-3</v>
      </c>
      <c r="DO1103">
        <v>3.5100000000000001E-3</v>
      </c>
      <c r="DP1103">
        <v>2.97E-3</v>
      </c>
      <c r="DQ1103">
        <v>6.0000000000000002E-5</v>
      </c>
      <c r="DR1103">
        <v>6.9999999999999994E-5</v>
      </c>
      <c r="DS1103">
        <v>2.8400000000000001E-3</v>
      </c>
      <c r="DT1103">
        <v>8.7299999999999999E-3</v>
      </c>
      <c r="DU1103">
        <v>3.7859999999999998E-2</v>
      </c>
      <c r="DV1103">
        <v>0.52507999999999999</v>
      </c>
      <c r="DW1103">
        <v>1.78003</v>
      </c>
      <c r="DX1103">
        <v>0</v>
      </c>
      <c r="DY1103">
        <v>4651.5885799999996</v>
      </c>
      <c r="DZ1103">
        <v>23.626570000000001</v>
      </c>
      <c r="EA1103">
        <v>26.570650000000001</v>
      </c>
      <c r="EB1103">
        <v>22.885919999999999</v>
      </c>
      <c r="EC1103">
        <v>0.46533000000000002</v>
      </c>
      <c r="ED1103">
        <v>0.52007000000000003</v>
      </c>
      <c r="EE1103">
        <v>22.195229999999999</v>
      </c>
      <c r="EF1103">
        <v>65.140860000000004</v>
      </c>
      <c r="EG1103">
        <v>539.55436999999995</v>
      </c>
      <c r="EH1103">
        <v>6770.0691100000004</v>
      </c>
      <c r="EI1103">
        <v>23173.458019999998</v>
      </c>
      <c r="EJ1103">
        <v>0</v>
      </c>
      <c r="EK1103">
        <v>92.06191896</v>
      </c>
      <c r="EL1103">
        <v>7.3817567000000001E-2</v>
      </c>
      <c r="EM1103">
        <v>4.5145032000000002E-2</v>
      </c>
      <c r="EN1103">
        <v>1.8487704000000001E-2</v>
      </c>
      <c r="EO1103">
        <v>0</v>
      </c>
      <c r="EP1103">
        <v>0</v>
      </c>
      <c r="EQ1103">
        <v>0</v>
      </c>
      <c r="ER1103">
        <v>0</v>
      </c>
      <c r="ES1103">
        <v>0</v>
      </c>
      <c r="ET1103">
        <v>0</v>
      </c>
      <c r="EU1103">
        <v>0</v>
      </c>
      <c r="EV1103">
        <v>0</v>
      </c>
      <c r="EW1103">
        <v>53.137965659999999</v>
      </c>
      <c r="EX1103">
        <v>4.4365466999999999E-2</v>
      </c>
      <c r="EY1103">
        <v>2.7739308000000001E-2</v>
      </c>
      <c r="EZ1103">
        <v>1.1658485E-2</v>
      </c>
      <c r="FA1103">
        <v>0</v>
      </c>
      <c r="FB1103">
        <v>0</v>
      </c>
      <c r="FC1103">
        <v>0</v>
      </c>
      <c r="FD1103">
        <v>0</v>
      </c>
      <c r="FE1103">
        <v>0</v>
      </c>
      <c r="FF1103">
        <v>0</v>
      </c>
      <c r="FG1103">
        <v>0</v>
      </c>
      <c r="FH1103">
        <v>0.645401</v>
      </c>
      <c r="FI1103" t="s">
        <v>113</v>
      </c>
      <c r="FJ1103" t="s">
        <v>113</v>
      </c>
      <c r="FK1103" s="9">
        <v>4725.1370459999998</v>
      </c>
      <c r="FL1103" t="s">
        <v>113</v>
      </c>
      <c r="FM1103" t="s">
        <v>113</v>
      </c>
    </row>
    <row r="1104" spans="116:169">
      <c r="DL1104">
        <v>0</v>
      </c>
      <c r="DM1104">
        <v>0.62395999999999996</v>
      </c>
      <c r="DN1104">
        <v>3.62E-3</v>
      </c>
      <c r="DO1104">
        <v>3.0699999999999998E-3</v>
      </c>
      <c r="DP1104">
        <v>3.0599999999999998E-3</v>
      </c>
      <c r="DQ1104">
        <v>6.0000000000000002E-5</v>
      </c>
      <c r="DR1104">
        <v>6.9999999999999994E-5</v>
      </c>
      <c r="DS1104">
        <v>3.0100000000000001E-3</v>
      </c>
      <c r="DT1104">
        <v>8.5599999999999999E-3</v>
      </c>
      <c r="DU1104">
        <v>3.7929999999999998E-2</v>
      </c>
      <c r="DV1104">
        <v>0.52791999999999994</v>
      </c>
      <c r="DW1104">
        <v>1.7887599999999999</v>
      </c>
      <c r="DX1104">
        <v>0</v>
      </c>
      <c r="DY1104">
        <v>4474.4713899999997</v>
      </c>
      <c r="DZ1104">
        <v>26.486789999999999</v>
      </c>
      <c r="EA1104">
        <v>22.804279999999999</v>
      </c>
      <c r="EB1104">
        <v>23.16348</v>
      </c>
      <c r="EC1104">
        <v>0.43851000000000001</v>
      </c>
      <c r="ED1104">
        <v>0.49885000000000002</v>
      </c>
      <c r="EE1104">
        <v>23.097799999999999</v>
      </c>
      <c r="EF1104">
        <v>62.675069999999998</v>
      </c>
      <c r="EG1104">
        <v>540.07443999999998</v>
      </c>
      <c r="EH1104">
        <v>6792.2643399999997</v>
      </c>
      <c r="EI1104">
        <v>23238.598880000001</v>
      </c>
      <c r="EJ1104">
        <v>0</v>
      </c>
      <c r="EK1104">
        <v>91.364648020000004</v>
      </c>
      <c r="EL1104">
        <v>6.8968593999999994E-2</v>
      </c>
      <c r="EM1104">
        <v>4.7509425000000001E-2</v>
      </c>
      <c r="EN1104">
        <v>1.9746882E-2</v>
      </c>
      <c r="EO1104">
        <v>0</v>
      </c>
      <c r="EP1104">
        <v>0</v>
      </c>
      <c r="EQ1104">
        <v>0</v>
      </c>
      <c r="ER1104">
        <v>0</v>
      </c>
      <c r="ES1104">
        <v>0</v>
      </c>
      <c r="ET1104">
        <v>0</v>
      </c>
      <c r="EU1104">
        <v>0</v>
      </c>
      <c r="EV1104">
        <v>0</v>
      </c>
      <c r="EW1104">
        <v>51.143021390000001</v>
      </c>
      <c r="EX1104">
        <v>4.0283527E-2</v>
      </c>
      <c r="EY1104">
        <v>2.8345089E-2</v>
      </c>
      <c r="EZ1104">
        <v>1.2096694999999999E-2</v>
      </c>
      <c r="FA1104">
        <v>0</v>
      </c>
      <c r="FB1104">
        <v>0</v>
      </c>
      <c r="FC1104">
        <v>0</v>
      </c>
      <c r="FD1104">
        <v>0</v>
      </c>
      <c r="FE1104">
        <v>0</v>
      </c>
      <c r="FF1104">
        <v>0</v>
      </c>
      <c r="FG1104">
        <v>0</v>
      </c>
      <c r="FH1104">
        <v>0.63376299999999997</v>
      </c>
      <c r="FI1104" t="s">
        <v>113</v>
      </c>
      <c r="FJ1104" t="s">
        <v>113</v>
      </c>
      <c r="FK1104" s="9">
        <v>4547.3644510000004</v>
      </c>
      <c r="FL1104" t="s">
        <v>113</v>
      </c>
      <c r="FM1104" t="s">
        <v>113</v>
      </c>
    </row>
    <row r="1105" spans="116:169">
      <c r="DL1105">
        <v>0</v>
      </c>
      <c r="DM1105">
        <v>0.61343000000000003</v>
      </c>
      <c r="DN1105">
        <v>2.66E-3</v>
      </c>
      <c r="DO1105">
        <v>3.3500000000000001E-3</v>
      </c>
      <c r="DP1105">
        <v>2.7299999999999998E-3</v>
      </c>
      <c r="DQ1105">
        <v>6.0000000000000002E-5</v>
      </c>
      <c r="DR1105">
        <v>6.9999999999999994E-5</v>
      </c>
      <c r="DS1105">
        <v>3.0300000000000001E-3</v>
      </c>
      <c r="DT1105">
        <v>8.43E-3</v>
      </c>
      <c r="DU1105">
        <v>3.7990000000000003E-2</v>
      </c>
      <c r="DV1105">
        <v>0.53091999999999995</v>
      </c>
      <c r="DW1105">
        <v>1.79732</v>
      </c>
      <c r="DX1105">
        <v>0</v>
      </c>
      <c r="DY1105">
        <v>4308.3603700000003</v>
      </c>
      <c r="DZ1105">
        <v>19.055599999999998</v>
      </c>
      <c r="EA1105">
        <v>24.43534</v>
      </c>
      <c r="EB1105">
        <v>20.27525</v>
      </c>
      <c r="EC1105">
        <v>0.43568000000000001</v>
      </c>
      <c r="ED1105">
        <v>0.48653000000000002</v>
      </c>
      <c r="EE1105">
        <v>22.896370000000001</v>
      </c>
      <c r="EF1105">
        <v>60.450740000000003</v>
      </c>
      <c r="EG1105">
        <v>540.57329000000004</v>
      </c>
      <c r="EH1105">
        <v>6815.3621400000002</v>
      </c>
      <c r="EI1105">
        <v>23301.273949999999</v>
      </c>
      <c r="EJ1105">
        <v>0</v>
      </c>
      <c r="EK1105">
        <v>90.832263400000002</v>
      </c>
      <c r="EL1105">
        <v>7.2421415000000003E-2</v>
      </c>
      <c r="EM1105">
        <v>4.3293139000000001E-2</v>
      </c>
      <c r="EN1105">
        <v>2.0581762E-2</v>
      </c>
      <c r="EO1105">
        <v>0</v>
      </c>
      <c r="EP1105">
        <v>0</v>
      </c>
      <c r="EQ1105">
        <v>0</v>
      </c>
      <c r="ER1105">
        <v>0</v>
      </c>
      <c r="ES1105">
        <v>0</v>
      </c>
      <c r="ET1105">
        <v>0</v>
      </c>
      <c r="EU1105">
        <v>0</v>
      </c>
      <c r="EV1105">
        <v>0</v>
      </c>
      <c r="EW1105">
        <v>49.279340640000001</v>
      </c>
      <c r="EX1105">
        <v>4.0989013999999997E-2</v>
      </c>
      <c r="EY1105">
        <v>2.5075377999999999E-2</v>
      </c>
      <c r="EZ1105">
        <v>1.2241349E-2</v>
      </c>
      <c r="FA1105">
        <v>0</v>
      </c>
      <c r="FB1105">
        <v>0</v>
      </c>
      <c r="FC1105">
        <v>0</v>
      </c>
      <c r="FD1105">
        <v>0</v>
      </c>
      <c r="FE1105">
        <v>0</v>
      </c>
      <c r="FF1105">
        <v>0</v>
      </c>
      <c r="FG1105">
        <v>0</v>
      </c>
      <c r="FH1105">
        <v>0.62223399999999995</v>
      </c>
      <c r="FI1105" t="s">
        <v>113</v>
      </c>
      <c r="FJ1105" t="s">
        <v>113</v>
      </c>
      <c r="FK1105" s="9">
        <v>4372.5622499999999</v>
      </c>
      <c r="FL1105" t="s">
        <v>113</v>
      </c>
      <c r="FM1105" t="s">
        <v>113</v>
      </c>
    </row>
    <row r="1106" spans="116:169">
      <c r="DL1106">
        <v>0</v>
      </c>
      <c r="DM1106">
        <v>0.60285</v>
      </c>
      <c r="DN1106">
        <v>2.66E-3</v>
      </c>
      <c r="DO1106">
        <v>2.6700000000000001E-3</v>
      </c>
      <c r="DP1106">
        <v>2.9099999999999998E-3</v>
      </c>
      <c r="DQ1106">
        <v>5.0000000000000002E-5</v>
      </c>
      <c r="DR1106">
        <v>6.0000000000000002E-5</v>
      </c>
      <c r="DS1106">
        <v>2.7399999999999998E-3</v>
      </c>
      <c r="DT1106">
        <v>8.2900000000000005E-3</v>
      </c>
      <c r="DU1106">
        <v>3.8059999999999997E-2</v>
      </c>
      <c r="DV1106">
        <v>0.53395999999999999</v>
      </c>
      <c r="DW1106">
        <v>1.80575</v>
      </c>
      <c r="DX1106">
        <v>0</v>
      </c>
      <c r="DY1106">
        <v>4143.9028600000001</v>
      </c>
      <c r="DZ1106">
        <v>18.676590000000001</v>
      </c>
      <c r="EA1106">
        <v>19.074929999999998</v>
      </c>
      <c r="EB1106">
        <v>21.20177</v>
      </c>
      <c r="EC1106">
        <v>0.38501000000000002</v>
      </c>
      <c r="ED1106">
        <v>0.45567999999999997</v>
      </c>
      <c r="EE1106">
        <v>20.29523</v>
      </c>
      <c r="EF1106">
        <v>58.196510000000004</v>
      </c>
      <c r="EG1106">
        <v>541.05983000000003</v>
      </c>
      <c r="EH1106">
        <v>6838.2585099999997</v>
      </c>
      <c r="EI1106">
        <v>23361.724689999999</v>
      </c>
      <c r="EJ1106">
        <v>0</v>
      </c>
      <c r="EK1106">
        <v>90.245885349999995</v>
      </c>
      <c r="EL1106">
        <v>6.3013834000000005E-2</v>
      </c>
      <c r="EM1106">
        <v>4.6197328000000003E-2</v>
      </c>
      <c r="EN1106">
        <v>1.8579305000000001E-2</v>
      </c>
      <c r="EO1106">
        <v>0</v>
      </c>
      <c r="EP1106">
        <v>0</v>
      </c>
      <c r="EQ1106">
        <v>0</v>
      </c>
      <c r="ER1106">
        <v>0</v>
      </c>
      <c r="ES1106">
        <v>0</v>
      </c>
      <c r="ET1106">
        <v>0</v>
      </c>
      <c r="EU1106">
        <v>0</v>
      </c>
      <c r="EV1106">
        <v>0</v>
      </c>
      <c r="EW1106">
        <v>47.422604389999996</v>
      </c>
      <c r="EX1106">
        <v>3.46401E-2</v>
      </c>
      <c r="EY1106">
        <v>2.5939567E-2</v>
      </c>
      <c r="EZ1106">
        <v>1.0722915E-2</v>
      </c>
      <c r="FA1106">
        <v>0</v>
      </c>
      <c r="FB1106">
        <v>0</v>
      </c>
      <c r="FC1106">
        <v>0</v>
      </c>
      <c r="FD1106">
        <v>0</v>
      </c>
      <c r="FE1106">
        <v>0</v>
      </c>
      <c r="FF1106">
        <v>0</v>
      </c>
      <c r="FG1106">
        <v>0</v>
      </c>
      <c r="FH1106">
        <v>0.61114199999999996</v>
      </c>
      <c r="FI1106" t="s">
        <v>113</v>
      </c>
      <c r="FJ1106" t="s">
        <v>113</v>
      </c>
      <c r="FK1106" s="9">
        <v>4203.2411499999998</v>
      </c>
      <c r="FL1106" t="s">
        <v>113</v>
      </c>
      <c r="FM1106" t="s">
        <v>113</v>
      </c>
    </row>
    <row r="1107" spans="116:169">
      <c r="DL1107">
        <v>0</v>
      </c>
      <c r="DM1107">
        <v>0.59211000000000003</v>
      </c>
      <c r="DN1107">
        <v>2.8700000000000002E-3</v>
      </c>
      <c r="DO1107">
        <v>2.6099999999999999E-3</v>
      </c>
      <c r="DP1107">
        <v>2.3900000000000002E-3</v>
      </c>
      <c r="DQ1107">
        <v>5.0000000000000002E-5</v>
      </c>
      <c r="DR1107">
        <v>6.0000000000000002E-5</v>
      </c>
      <c r="DS1107">
        <v>2.8900000000000002E-3</v>
      </c>
      <c r="DT1107">
        <v>8.1499999999999993E-3</v>
      </c>
      <c r="DU1107">
        <v>3.8120000000000001E-2</v>
      </c>
      <c r="DV1107">
        <v>0.53669999999999995</v>
      </c>
      <c r="DW1107">
        <v>1.81403</v>
      </c>
      <c r="DX1107">
        <v>0</v>
      </c>
      <c r="DY1107">
        <v>3980.67427</v>
      </c>
      <c r="DZ1107">
        <v>19.706859999999999</v>
      </c>
      <c r="EA1107">
        <v>18.268889999999999</v>
      </c>
      <c r="EB1107">
        <v>17.012409999999999</v>
      </c>
      <c r="EC1107">
        <v>0.35859999999999997</v>
      </c>
      <c r="ED1107">
        <v>0.43813999999999997</v>
      </c>
      <c r="EE1107">
        <v>20.983879999999999</v>
      </c>
      <c r="EF1107">
        <v>56.061509999999998</v>
      </c>
      <c r="EG1107">
        <v>541.51550999999995</v>
      </c>
      <c r="EH1107">
        <v>6858.5537400000003</v>
      </c>
      <c r="EI1107">
        <v>23419.921200000001</v>
      </c>
      <c r="EJ1107">
        <v>0</v>
      </c>
      <c r="EK1107">
        <v>89.617721669999995</v>
      </c>
      <c r="EL1107">
        <v>5.9618169999999998E-2</v>
      </c>
      <c r="EM1107">
        <v>3.9230385999999999E-2</v>
      </c>
      <c r="EN1107">
        <v>2.0024963999999999E-2</v>
      </c>
      <c r="EO1107">
        <v>0</v>
      </c>
      <c r="EP1107">
        <v>0</v>
      </c>
      <c r="EQ1107">
        <v>0</v>
      </c>
      <c r="ER1107">
        <v>0</v>
      </c>
      <c r="ES1107">
        <v>0</v>
      </c>
      <c r="ET1107">
        <v>0</v>
      </c>
      <c r="EU1107">
        <v>0</v>
      </c>
      <c r="EV1107">
        <v>0</v>
      </c>
      <c r="EW1107">
        <v>45.58138306</v>
      </c>
      <c r="EX1107">
        <v>3.1738139999999998E-2</v>
      </c>
      <c r="EY1107">
        <v>2.1365444000000001E-2</v>
      </c>
      <c r="EZ1107">
        <v>1.1208251000000001E-2</v>
      </c>
      <c r="FA1107">
        <v>0</v>
      </c>
      <c r="FB1107">
        <v>0</v>
      </c>
      <c r="FC1107">
        <v>0</v>
      </c>
      <c r="FD1107">
        <v>0</v>
      </c>
      <c r="FE1107">
        <v>0</v>
      </c>
      <c r="FF1107">
        <v>0</v>
      </c>
      <c r="FG1107">
        <v>0</v>
      </c>
      <c r="FH1107">
        <v>0.60003300000000004</v>
      </c>
      <c r="FI1107" t="s">
        <v>113</v>
      </c>
      <c r="FJ1107" t="s">
        <v>113</v>
      </c>
      <c r="FK1107" s="9">
        <v>4036.0210259999999</v>
      </c>
      <c r="FL1107" t="s">
        <v>113</v>
      </c>
      <c r="FM1107" t="s">
        <v>113</v>
      </c>
    </row>
    <row r="1108" spans="116:169">
      <c r="DL1108">
        <v>0</v>
      </c>
      <c r="DM1108">
        <v>0.58201999999999998</v>
      </c>
      <c r="DN1108">
        <v>2.4399999999999999E-3</v>
      </c>
      <c r="DO1108">
        <v>2.7399999999999998E-3</v>
      </c>
      <c r="DP1108">
        <v>2.32E-3</v>
      </c>
      <c r="DQ1108">
        <v>5.0000000000000002E-5</v>
      </c>
      <c r="DR1108">
        <v>6.0000000000000002E-5</v>
      </c>
      <c r="DS1108">
        <v>2.3900000000000002E-3</v>
      </c>
      <c r="DT1108">
        <v>8.0000000000000002E-3</v>
      </c>
      <c r="DU1108">
        <v>3.8190000000000002E-2</v>
      </c>
      <c r="DV1108">
        <v>0.53959000000000001</v>
      </c>
      <c r="DW1108">
        <v>1.82219</v>
      </c>
      <c r="DX1108">
        <v>0</v>
      </c>
      <c r="DY1108">
        <v>3823.9128000000001</v>
      </c>
      <c r="DZ1108">
        <v>16.428719999999998</v>
      </c>
      <c r="EA1108">
        <v>18.784479999999999</v>
      </c>
      <c r="EB1108">
        <v>16.190249999999999</v>
      </c>
      <c r="EC1108">
        <v>0.3402</v>
      </c>
      <c r="ED1108">
        <v>0.41682999999999998</v>
      </c>
      <c r="EE1108">
        <v>16.976569999999999</v>
      </c>
      <c r="EF1108">
        <v>53.779359999999997</v>
      </c>
      <c r="EG1108">
        <v>541.95365000000004</v>
      </c>
      <c r="EH1108">
        <v>6879.5376200000001</v>
      </c>
      <c r="EI1108">
        <v>23475.98271</v>
      </c>
      <c r="EJ1108">
        <v>0</v>
      </c>
      <c r="EK1108">
        <v>89.076809670000003</v>
      </c>
      <c r="EL1108">
        <v>6.0817925000000002E-2</v>
      </c>
      <c r="EM1108">
        <v>3.7592119E-2</v>
      </c>
      <c r="EN1108">
        <v>1.6598746000000001E-2</v>
      </c>
      <c r="EO1108">
        <v>0</v>
      </c>
      <c r="EP1108">
        <v>0</v>
      </c>
      <c r="EQ1108">
        <v>0</v>
      </c>
      <c r="ER1108">
        <v>0</v>
      </c>
      <c r="ES1108">
        <v>0</v>
      </c>
      <c r="ET1108">
        <v>0</v>
      </c>
      <c r="EU1108">
        <v>0</v>
      </c>
      <c r="EV1108">
        <v>0</v>
      </c>
      <c r="EW1108">
        <v>43.821144760000003</v>
      </c>
      <c r="EX1108">
        <v>3.1311084000000003E-2</v>
      </c>
      <c r="EY1108">
        <v>1.9823576999999998E-2</v>
      </c>
      <c r="EZ1108">
        <v>9.0044449999999998E-3</v>
      </c>
      <c r="FA1108">
        <v>0</v>
      </c>
      <c r="FB1108">
        <v>0</v>
      </c>
      <c r="FC1108">
        <v>0</v>
      </c>
      <c r="FD1108">
        <v>0</v>
      </c>
      <c r="FE1108">
        <v>0</v>
      </c>
      <c r="FF1108">
        <v>0</v>
      </c>
      <c r="FG1108">
        <v>0</v>
      </c>
      <c r="FH1108">
        <v>0.58958299999999997</v>
      </c>
      <c r="FI1108" t="s">
        <v>113</v>
      </c>
      <c r="FJ1108" t="s">
        <v>113</v>
      </c>
      <c r="FK1108" s="9">
        <v>3875.6564450000001</v>
      </c>
      <c r="FL1108" t="s">
        <v>113</v>
      </c>
      <c r="FM1108" t="s">
        <v>113</v>
      </c>
    </row>
    <row r="1109" spans="116:169">
      <c r="DL1109">
        <v>0</v>
      </c>
      <c r="DM1109">
        <v>0.57174000000000003</v>
      </c>
      <c r="DN1109">
        <v>2.6900000000000001E-3</v>
      </c>
      <c r="DO1109">
        <v>2.4399999999999999E-3</v>
      </c>
      <c r="DP1109">
        <v>2.4099999999999998E-3</v>
      </c>
      <c r="DQ1109">
        <v>5.0000000000000002E-5</v>
      </c>
      <c r="DR1109">
        <v>6.0000000000000002E-5</v>
      </c>
      <c r="DS1109">
        <v>2.3400000000000001E-3</v>
      </c>
      <c r="DT1109">
        <v>7.8499999999999993E-3</v>
      </c>
      <c r="DU1109">
        <v>3.8249999999999999E-2</v>
      </c>
      <c r="DV1109">
        <v>0.54198000000000002</v>
      </c>
      <c r="DW1109">
        <v>1.83019</v>
      </c>
      <c r="DX1109">
        <v>0</v>
      </c>
      <c r="DY1109">
        <v>3668.00117</v>
      </c>
      <c r="DZ1109">
        <v>17.684850000000001</v>
      </c>
      <c r="EA1109">
        <v>16.339970000000001</v>
      </c>
      <c r="EB1109">
        <v>16.447240000000001</v>
      </c>
      <c r="EC1109">
        <v>0.31739000000000001</v>
      </c>
      <c r="ED1109">
        <v>0.39692</v>
      </c>
      <c r="EE1109">
        <v>16.295570000000001</v>
      </c>
      <c r="EF1109">
        <v>51.586280000000002</v>
      </c>
      <c r="EG1109">
        <v>542.37048000000004</v>
      </c>
      <c r="EH1109">
        <v>6896.5141899999999</v>
      </c>
      <c r="EI1109">
        <v>23529.762070000001</v>
      </c>
      <c r="EJ1109">
        <v>0</v>
      </c>
      <c r="EK1109">
        <v>88.474529000000004</v>
      </c>
      <c r="EL1109">
        <v>5.6850825000000001E-2</v>
      </c>
      <c r="EM1109">
        <v>3.9351929000000001E-2</v>
      </c>
      <c r="EN1109">
        <v>1.6314625999999999E-2</v>
      </c>
      <c r="EO1109">
        <v>0</v>
      </c>
      <c r="EP1109">
        <v>0</v>
      </c>
      <c r="EQ1109">
        <v>0</v>
      </c>
      <c r="ER1109">
        <v>0</v>
      </c>
      <c r="ES1109">
        <v>0</v>
      </c>
      <c r="ET1109">
        <v>0</v>
      </c>
      <c r="EU1109">
        <v>0</v>
      </c>
      <c r="EV1109">
        <v>0</v>
      </c>
      <c r="EW1109">
        <v>42.066050109999999</v>
      </c>
      <c r="EX1109">
        <v>2.8344652000000001E-2</v>
      </c>
      <c r="EY1109">
        <v>2.0082829E-2</v>
      </c>
      <c r="EZ1109">
        <v>8.5722179999999995E-3</v>
      </c>
      <c r="FA1109">
        <v>0</v>
      </c>
      <c r="FB1109">
        <v>0</v>
      </c>
      <c r="FC1109">
        <v>0</v>
      </c>
      <c r="FD1109">
        <v>0</v>
      </c>
      <c r="FE1109">
        <v>0</v>
      </c>
      <c r="FF1109">
        <v>0</v>
      </c>
      <c r="FG1109">
        <v>0</v>
      </c>
      <c r="FH1109">
        <v>0.57932899999999998</v>
      </c>
      <c r="FI1109" t="s">
        <v>113</v>
      </c>
      <c r="FJ1109" t="s">
        <v>113</v>
      </c>
      <c r="FK1109" s="9">
        <v>3718.7906309999998</v>
      </c>
      <c r="FL1109" t="s">
        <v>113</v>
      </c>
      <c r="FM1109" t="s">
        <v>113</v>
      </c>
    </row>
    <row r="1110" spans="116:169">
      <c r="DL1110">
        <v>0</v>
      </c>
      <c r="DM1110">
        <v>0.56162999999999996</v>
      </c>
      <c r="DN1110">
        <v>2.7000000000000001E-3</v>
      </c>
      <c r="DO1110">
        <v>2.5899999999999999E-3</v>
      </c>
      <c r="DP1110">
        <v>2.1800000000000001E-3</v>
      </c>
      <c r="DQ1110">
        <v>5.0000000000000002E-5</v>
      </c>
      <c r="DR1110">
        <v>6.0000000000000002E-5</v>
      </c>
      <c r="DS1110">
        <v>2.4099999999999998E-3</v>
      </c>
      <c r="DT1110">
        <v>7.7099999999999998E-3</v>
      </c>
      <c r="DU1110">
        <v>3.8309999999999997E-2</v>
      </c>
      <c r="DV1110">
        <v>0.54432000000000003</v>
      </c>
      <c r="DW1110">
        <v>1.8380399999999999</v>
      </c>
      <c r="DX1110">
        <v>0</v>
      </c>
      <c r="DY1110">
        <v>3515.39455</v>
      </c>
      <c r="DZ1110">
        <v>17.330290000000002</v>
      </c>
      <c r="EA1110">
        <v>16.933019999999999</v>
      </c>
      <c r="EB1110">
        <v>14.553710000000001</v>
      </c>
      <c r="EC1110">
        <v>0.31163000000000002</v>
      </c>
      <c r="ED1110">
        <v>0.38429000000000002</v>
      </c>
      <c r="EE1110">
        <v>16.423410000000001</v>
      </c>
      <c r="EF1110">
        <v>49.464390000000002</v>
      </c>
      <c r="EG1110">
        <v>542.76739999999995</v>
      </c>
      <c r="EH1110">
        <v>6912.8097600000001</v>
      </c>
      <c r="EI1110">
        <v>23581.34834</v>
      </c>
      <c r="EJ1110">
        <v>0</v>
      </c>
      <c r="EK1110">
        <v>87.883195299999997</v>
      </c>
      <c r="EL1110">
        <v>5.8643823999999997E-2</v>
      </c>
      <c r="EM1110">
        <v>3.6378336999999997E-2</v>
      </c>
      <c r="EN1110">
        <v>1.7119024E-2</v>
      </c>
      <c r="EO1110">
        <v>0</v>
      </c>
      <c r="EP1110">
        <v>0</v>
      </c>
      <c r="EQ1110">
        <v>0</v>
      </c>
      <c r="ER1110">
        <v>0</v>
      </c>
      <c r="ES1110">
        <v>0</v>
      </c>
      <c r="ET1110">
        <v>0</v>
      </c>
      <c r="EU1110">
        <v>0</v>
      </c>
      <c r="EV1110">
        <v>0</v>
      </c>
      <c r="EW1110">
        <v>40.351916430000003</v>
      </c>
      <c r="EX1110">
        <v>2.824161E-2</v>
      </c>
      <c r="EY1110">
        <v>1.7965037999999999E-2</v>
      </c>
      <c r="EZ1110">
        <v>8.7062879999999995E-3</v>
      </c>
      <c r="FA1110">
        <v>0</v>
      </c>
      <c r="FB1110">
        <v>0</v>
      </c>
      <c r="FC1110">
        <v>0</v>
      </c>
      <c r="FD1110">
        <v>0</v>
      </c>
      <c r="FE1110">
        <v>0</v>
      </c>
      <c r="FF1110">
        <v>0</v>
      </c>
      <c r="FG1110">
        <v>0</v>
      </c>
      <c r="FH1110">
        <v>0.56914699999999996</v>
      </c>
      <c r="FI1110" t="s">
        <v>113</v>
      </c>
      <c r="FJ1110" t="s">
        <v>113</v>
      </c>
      <c r="FK1110" s="9">
        <v>3564.5232019999999</v>
      </c>
      <c r="FL1110" t="s">
        <v>113</v>
      </c>
      <c r="FM1110" t="s">
        <v>113</v>
      </c>
    </row>
    <row r="1111" spans="116:169">
      <c r="DL1111">
        <v>0</v>
      </c>
      <c r="DM1111">
        <v>0.55164000000000002</v>
      </c>
      <c r="DN1111">
        <v>2.7299999999999998E-3</v>
      </c>
      <c r="DO1111">
        <v>2.5999999999999999E-3</v>
      </c>
      <c r="DP1111">
        <v>2.2799999999999999E-3</v>
      </c>
      <c r="DQ1111">
        <v>5.0000000000000002E-5</v>
      </c>
      <c r="DR1111">
        <v>6.0000000000000002E-5</v>
      </c>
      <c r="DS1111">
        <v>2.2100000000000002E-3</v>
      </c>
      <c r="DT1111">
        <v>7.5799999999999999E-3</v>
      </c>
      <c r="DU1111">
        <v>3.8370000000000001E-2</v>
      </c>
      <c r="DV1111">
        <v>0.54674</v>
      </c>
      <c r="DW1111">
        <v>1.84575</v>
      </c>
      <c r="DX1111">
        <v>0</v>
      </c>
      <c r="DY1111">
        <v>3365.7496000000001</v>
      </c>
      <c r="DZ1111">
        <v>17.079599999999999</v>
      </c>
      <c r="EA1111">
        <v>16.587420000000002</v>
      </c>
      <c r="EB1111">
        <v>14.89837</v>
      </c>
      <c r="EC1111">
        <v>0.30174000000000001</v>
      </c>
      <c r="ED1111">
        <v>0.36752000000000001</v>
      </c>
      <c r="EE1111">
        <v>14.700379999999999</v>
      </c>
      <c r="EF1111">
        <v>47.435119999999998</v>
      </c>
      <c r="EG1111">
        <v>543.15170000000001</v>
      </c>
      <c r="EH1111">
        <v>6929.2331700000004</v>
      </c>
      <c r="EI1111">
        <v>23630.812730000001</v>
      </c>
      <c r="EJ1111">
        <v>0</v>
      </c>
      <c r="EK1111">
        <v>87.290074559999994</v>
      </c>
      <c r="EL1111">
        <v>5.9745709000000001E-2</v>
      </c>
      <c r="EM1111">
        <v>3.7956838999999999E-2</v>
      </c>
      <c r="EN1111">
        <v>1.5674968000000001E-2</v>
      </c>
      <c r="EO1111">
        <v>0</v>
      </c>
      <c r="EP1111">
        <v>0</v>
      </c>
      <c r="EQ1111">
        <v>0</v>
      </c>
      <c r="ER1111">
        <v>0</v>
      </c>
      <c r="ES1111">
        <v>0</v>
      </c>
      <c r="ET1111">
        <v>0</v>
      </c>
      <c r="EU1111">
        <v>0</v>
      </c>
      <c r="EV1111">
        <v>0</v>
      </c>
      <c r="EW1111">
        <v>38.672115239999997</v>
      </c>
      <c r="EX1111">
        <v>2.778986E-2</v>
      </c>
      <c r="EY1111">
        <v>1.8110892999999999E-2</v>
      </c>
      <c r="EZ1111">
        <v>7.7105560000000004E-3</v>
      </c>
      <c r="FA1111">
        <v>0</v>
      </c>
      <c r="FB1111">
        <v>0</v>
      </c>
      <c r="FC1111">
        <v>0</v>
      </c>
      <c r="FD1111">
        <v>0</v>
      </c>
      <c r="FE1111">
        <v>0</v>
      </c>
      <c r="FF1111">
        <v>0</v>
      </c>
      <c r="FG1111">
        <v>0</v>
      </c>
      <c r="FH1111">
        <v>0.55930000000000002</v>
      </c>
      <c r="FI1111" t="s">
        <v>113</v>
      </c>
      <c r="FJ1111" t="s">
        <v>113</v>
      </c>
      <c r="FK1111" s="9">
        <v>3414.6167350000001</v>
      </c>
      <c r="FL1111" t="s">
        <v>113</v>
      </c>
      <c r="FM1111" t="s">
        <v>113</v>
      </c>
    </row>
    <row r="1112" spans="116:169">
      <c r="DL1112">
        <v>0</v>
      </c>
      <c r="DM1112">
        <v>0.54186000000000001</v>
      </c>
      <c r="DN1112">
        <v>2.6700000000000001E-3</v>
      </c>
      <c r="DO1112">
        <v>2.6099999999999999E-3</v>
      </c>
      <c r="DP1112">
        <v>2.2899999999999999E-3</v>
      </c>
      <c r="DQ1112">
        <v>5.0000000000000002E-5</v>
      </c>
      <c r="DR1112">
        <v>6.0000000000000002E-5</v>
      </c>
      <c r="DS1112">
        <v>2.3E-3</v>
      </c>
      <c r="DT1112">
        <v>7.45E-3</v>
      </c>
      <c r="DU1112">
        <v>3.8429999999999999E-2</v>
      </c>
      <c r="DV1112">
        <v>0.54895000000000005</v>
      </c>
      <c r="DW1112">
        <v>1.8533299999999999</v>
      </c>
      <c r="DX1112">
        <v>0</v>
      </c>
      <c r="DY1112">
        <v>3219.5263</v>
      </c>
      <c r="DZ1112">
        <v>16.282080000000001</v>
      </c>
      <c r="EA1112">
        <v>16.265820000000001</v>
      </c>
      <c r="EB1112">
        <v>14.6143</v>
      </c>
      <c r="EC1112">
        <v>0.29763000000000001</v>
      </c>
      <c r="ED1112">
        <v>0.35510999999999998</v>
      </c>
      <c r="EE1112">
        <v>14.9696</v>
      </c>
      <c r="EF1112">
        <v>45.484380000000002</v>
      </c>
      <c r="EG1112">
        <v>543.51922000000002</v>
      </c>
      <c r="EH1112">
        <v>6943.93354</v>
      </c>
      <c r="EI1112">
        <v>23678.24785</v>
      </c>
      <c r="EJ1112">
        <v>0</v>
      </c>
      <c r="EK1112">
        <v>86.705155489999996</v>
      </c>
      <c r="EL1112">
        <v>6.1009081E-2</v>
      </c>
      <c r="EM1112">
        <v>3.8747499999999997E-2</v>
      </c>
      <c r="EN1112">
        <v>1.6599605E-2</v>
      </c>
      <c r="EO1112">
        <v>0</v>
      </c>
      <c r="EP1112">
        <v>0</v>
      </c>
      <c r="EQ1112">
        <v>0</v>
      </c>
      <c r="ER1112">
        <v>0</v>
      </c>
      <c r="ES1112">
        <v>0</v>
      </c>
      <c r="ET1112">
        <v>0</v>
      </c>
      <c r="EU1112">
        <v>0</v>
      </c>
      <c r="EV1112">
        <v>0</v>
      </c>
      <c r="EW1112">
        <v>37.030394639999997</v>
      </c>
      <c r="EX1112">
        <v>2.7389455E-2</v>
      </c>
      <c r="EY1112">
        <v>1.7857080000000001E-2</v>
      </c>
      <c r="EZ1112">
        <v>7.8917080000000008E-3</v>
      </c>
      <c r="FA1112">
        <v>0</v>
      </c>
      <c r="FB1112">
        <v>0</v>
      </c>
      <c r="FC1112">
        <v>0</v>
      </c>
      <c r="FD1112">
        <v>0</v>
      </c>
      <c r="FE1112">
        <v>0</v>
      </c>
      <c r="FF1112">
        <v>0</v>
      </c>
      <c r="FG1112">
        <v>0</v>
      </c>
      <c r="FH1112">
        <v>0.549485</v>
      </c>
      <c r="FI1112" t="s">
        <v>113</v>
      </c>
      <c r="FJ1112" t="s">
        <v>113</v>
      </c>
      <c r="FK1112" s="9">
        <v>3266.9861310000001</v>
      </c>
      <c r="FL1112" t="s">
        <v>113</v>
      </c>
      <c r="FM1112" t="s">
        <v>113</v>
      </c>
    </row>
    <row r="1113" spans="116:169">
      <c r="DL1113">
        <v>0</v>
      </c>
      <c r="DM1113">
        <v>0.53197000000000005</v>
      </c>
      <c r="DN1113">
        <v>2.9099999999999998E-3</v>
      </c>
      <c r="DO1113">
        <v>2.5600000000000002E-3</v>
      </c>
      <c r="DP1113">
        <v>2.3E-3</v>
      </c>
      <c r="DQ1113">
        <v>5.0000000000000002E-5</v>
      </c>
      <c r="DR1113">
        <v>6.0000000000000002E-5</v>
      </c>
      <c r="DS1113">
        <v>2.32E-3</v>
      </c>
      <c r="DT1113">
        <v>7.3099999999999997E-3</v>
      </c>
      <c r="DU1113">
        <v>3.848E-2</v>
      </c>
      <c r="DV1113">
        <v>0.55125000000000002</v>
      </c>
      <c r="DW1113">
        <v>1.8607800000000001</v>
      </c>
      <c r="DX1113">
        <v>0</v>
      </c>
      <c r="DY1113">
        <v>3074.8227400000001</v>
      </c>
      <c r="DZ1113">
        <v>17.29758</v>
      </c>
      <c r="EA1113">
        <v>15.55026</v>
      </c>
      <c r="EB1113">
        <v>14.30621</v>
      </c>
      <c r="EC1113">
        <v>0.2878</v>
      </c>
      <c r="ED1113">
        <v>0.34060000000000001</v>
      </c>
      <c r="EE1113">
        <v>14.73982</v>
      </c>
      <c r="EF1113">
        <v>43.448300000000003</v>
      </c>
      <c r="EG1113">
        <v>543.87432000000001</v>
      </c>
      <c r="EH1113">
        <v>6958.9031500000001</v>
      </c>
      <c r="EI1113">
        <v>23723.732230000001</v>
      </c>
      <c r="EJ1113">
        <v>0</v>
      </c>
      <c r="EK1113">
        <v>86.075468060000006</v>
      </c>
      <c r="EL1113">
        <v>6.1111365000000001E-2</v>
      </c>
      <c r="EM1113">
        <v>3.9385117999999997E-2</v>
      </c>
      <c r="EN1113">
        <v>1.6863342999999999E-2</v>
      </c>
      <c r="EO1113">
        <v>0</v>
      </c>
      <c r="EP1113">
        <v>0</v>
      </c>
      <c r="EQ1113">
        <v>0</v>
      </c>
      <c r="ER1113">
        <v>0</v>
      </c>
      <c r="ES1113">
        <v>0</v>
      </c>
      <c r="ET1113">
        <v>0</v>
      </c>
      <c r="EU1113">
        <v>0</v>
      </c>
      <c r="EV1113">
        <v>0</v>
      </c>
      <c r="EW1113">
        <v>35.404052710000002</v>
      </c>
      <c r="EX1113">
        <v>2.6462821000000001E-2</v>
      </c>
      <c r="EY1113">
        <v>1.7515162000000001E-2</v>
      </c>
      <c r="EZ1113">
        <v>7.7421390000000003E-3</v>
      </c>
      <c r="FA1113">
        <v>0</v>
      </c>
      <c r="FB1113">
        <v>0</v>
      </c>
      <c r="FC1113">
        <v>0</v>
      </c>
      <c r="FD1113">
        <v>0</v>
      </c>
      <c r="FE1113">
        <v>0</v>
      </c>
      <c r="FF1113">
        <v>0</v>
      </c>
      <c r="FG1113">
        <v>0</v>
      </c>
      <c r="FH1113">
        <v>0.53979299999999997</v>
      </c>
      <c r="FI1113" t="s">
        <v>113</v>
      </c>
      <c r="FJ1113" t="s">
        <v>113</v>
      </c>
      <c r="FK1113" s="9">
        <v>3122.2645889999999</v>
      </c>
      <c r="FL1113" t="s">
        <v>113</v>
      </c>
      <c r="FM1113" t="s">
        <v>113</v>
      </c>
    </row>
    <row r="1114" spans="116:169">
      <c r="DL1114">
        <v>0</v>
      </c>
      <c r="DM1114">
        <v>0.52212999999999998</v>
      </c>
      <c r="DN1114">
        <v>3.0500000000000002E-3</v>
      </c>
      <c r="DO1114">
        <v>2.7200000000000002E-3</v>
      </c>
      <c r="DP1114">
        <v>2.2699999999999999E-3</v>
      </c>
      <c r="DQ1114">
        <v>5.0000000000000002E-5</v>
      </c>
      <c r="DR1114">
        <v>6.0000000000000002E-5</v>
      </c>
      <c r="DS1114">
        <v>2.3400000000000001E-3</v>
      </c>
      <c r="DT1114">
        <v>7.1799999999999998E-3</v>
      </c>
      <c r="DU1114">
        <v>3.8539999999999998E-2</v>
      </c>
      <c r="DV1114">
        <v>0.55357999999999996</v>
      </c>
      <c r="DW1114">
        <v>1.86809</v>
      </c>
      <c r="DX1114">
        <v>0</v>
      </c>
      <c r="DY1114">
        <v>2932.6825399999998</v>
      </c>
      <c r="DZ1114">
        <v>17.62913</v>
      </c>
      <c r="EA1114">
        <v>16.106380000000001</v>
      </c>
      <c r="EB1114">
        <v>13.73568</v>
      </c>
      <c r="EC1114">
        <v>0.28659000000000001</v>
      </c>
      <c r="ED1114">
        <v>0.32887</v>
      </c>
      <c r="EE1114">
        <v>14.44449</v>
      </c>
      <c r="EF1114">
        <v>41.494030000000002</v>
      </c>
      <c r="EG1114">
        <v>544.21492000000001</v>
      </c>
      <c r="EH1114">
        <v>6973.6429699999999</v>
      </c>
      <c r="EI1114">
        <v>23767.180530000001</v>
      </c>
      <c r="EJ1114">
        <v>0</v>
      </c>
      <c r="EK1114">
        <v>85.436037220000003</v>
      </c>
      <c r="EL1114">
        <v>6.4521912000000001E-2</v>
      </c>
      <c r="EM1114">
        <v>3.9218996999999998E-2</v>
      </c>
      <c r="EN1114">
        <v>1.7110706E-2</v>
      </c>
      <c r="EO1114">
        <v>0</v>
      </c>
      <c r="EP1114">
        <v>0</v>
      </c>
      <c r="EQ1114">
        <v>0</v>
      </c>
      <c r="ER1114">
        <v>0</v>
      </c>
      <c r="ES1114">
        <v>0</v>
      </c>
      <c r="ET1114">
        <v>0</v>
      </c>
      <c r="EU1114">
        <v>0</v>
      </c>
      <c r="EV1114">
        <v>0</v>
      </c>
      <c r="EW1114">
        <v>33.808682589999997</v>
      </c>
      <c r="EX1114">
        <v>2.6898386E-2</v>
      </c>
      <c r="EY1114">
        <v>1.6816175999999999E-2</v>
      </c>
      <c r="EZ1114">
        <v>7.5798009999999997E-3</v>
      </c>
      <c r="FA1114">
        <v>0</v>
      </c>
      <c r="FB1114">
        <v>0</v>
      </c>
      <c r="FC1114">
        <v>0</v>
      </c>
      <c r="FD1114">
        <v>0</v>
      </c>
      <c r="FE1114">
        <v>0</v>
      </c>
      <c r="FF1114">
        <v>0</v>
      </c>
      <c r="FG1114">
        <v>0</v>
      </c>
      <c r="FH1114">
        <v>0.530223</v>
      </c>
      <c r="FI1114" t="s">
        <v>113</v>
      </c>
      <c r="FJ1114" t="s">
        <v>113</v>
      </c>
      <c r="FK1114" s="9">
        <v>2980.4403029999999</v>
      </c>
      <c r="FL1114" t="s">
        <v>113</v>
      </c>
      <c r="FM1114" t="s">
        <v>113</v>
      </c>
    </row>
    <row r="1115" spans="116:169">
      <c r="DL1115">
        <v>0</v>
      </c>
      <c r="DM1115">
        <v>0.51300000000000001</v>
      </c>
      <c r="DN1115">
        <v>2.5600000000000002E-3</v>
      </c>
      <c r="DO1115">
        <v>2.8300000000000001E-3</v>
      </c>
      <c r="DP1115">
        <v>2.3999999999999998E-3</v>
      </c>
      <c r="DQ1115">
        <v>5.0000000000000002E-5</v>
      </c>
      <c r="DR1115">
        <v>6.0000000000000002E-5</v>
      </c>
      <c r="DS1115">
        <v>2.2899999999999999E-3</v>
      </c>
      <c r="DT1115">
        <v>7.0400000000000003E-3</v>
      </c>
      <c r="DU1115">
        <v>3.8600000000000002E-2</v>
      </c>
      <c r="DV1115">
        <v>0.55591000000000002</v>
      </c>
      <c r="DW1115">
        <v>1.87527</v>
      </c>
      <c r="DX1115">
        <v>0</v>
      </c>
      <c r="DY1115">
        <v>2796.6882999999998</v>
      </c>
      <c r="DZ1115">
        <v>14.350210000000001</v>
      </c>
      <c r="EA1115">
        <v>16.271450000000002</v>
      </c>
      <c r="EB1115">
        <v>14.132059999999999</v>
      </c>
      <c r="EC1115">
        <v>0.28639999999999999</v>
      </c>
      <c r="ED1115">
        <v>0.31718000000000002</v>
      </c>
      <c r="EE1115">
        <v>13.804959999999999</v>
      </c>
      <c r="EF1115">
        <v>39.571779999999997</v>
      </c>
      <c r="EG1115">
        <v>544.54378999999994</v>
      </c>
      <c r="EH1115">
        <v>6988.0874599999997</v>
      </c>
      <c r="EI1115">
        <v>23808.674559999999</v>
      </c>
      <c r="EJ1115">
        <v>0</v>
      </c>
      <c r="EK1115">
        <v>84.891212760000002</v>
      </c>
      <c r="EL1115">
        <v>6.8067913999999993E-2</v>
      </c>
      <c r="EM1115">
        <v>4.1628683999999999E-2</v>
      </c>
      <c r="EN1115">
        <v>1.7047696000000001E-2</v>
      </c>
      <c r="EO1115">
        <v>0</v>
      </c>
      <c r="EP1115">
        <v>0</v>
      </c>
      <c r="EQ1115">
        <v>0</v>
      </c>
      <c r="ER1115">
        <v>0</v>
      </c>
      <c r="ES1115">
        <v>0</v>
      </c>
      <c r="ET1115">
        <v>0</v>
      </c>
      <c r="EU1115">
        <v>0</v>
      </c>
      <c r="EV1115">
        <v>0</v>
      </c>
      <c r="EW1115">
        <v>32.283933320000003</v>
      </c>
      <c r="EX1115">
        <v>2.7304848999999999E-2</v>
      </c>
      <c r="EY1115">
        <v>1.7188396000000002E-2</v>
      </c>
      <c r="EZ1115">
        <v>7.2800369999999996E-3</v>
      </c>
      <c r="FA1115">
        <v>0</v>
      </c>
      <c r="FB1115">
        <v>0</v>
      </c>
      <c r="FC1115">
        <v>0</v>
      </c>
      <c r="FD1115">
        <v>0</v>
      </c>
      <c r="FE1115">
        <v>0</v>
      </c>
      <c r="FF1115">
        <v>0</v>
      </c>
      <c r="FG1115">
        <v>0</v>
      </c>
      <c r="FH1115">
        <v>0.52083400000000002</v>
      </c>
      <c r="FI1115" t="s">
        <v>113</v>
      </c>
      <c r="FJ1115" t="s">
        <v>113</v>
      </c>
      <c r="FK1115" s="9">
        <v>2841.728423</v>
      </c>
      <c r="FL1115" t="s">
        <v>113</v>
      </c>
      <c r="FM1115" t="s">
        <v>113</v>
      </c>
    </row>
    <row r="1116" spans="116:169">
      <c r="DL1116">
        <v>0</v>
      </c>
      <c r="DM1116">
        <v>0.50353000000000003</v>
      </c>
      <c r="DN1116">
        <v>2.9199999999999999E-3</v>
      </c>
      <c r="DO1116">
        <v>2.48E-3</v>
      </c>
      <c r="DP1116">
        <v>2.47E-3</v>
      </c>
      <c r="DQ1116">
        <v>5.0000000000000002E-5</v>
      </c>
      <c r="DR1116">
        <v>5.0000000000000002E-5</v>
      </c>
      <c r="DS1116">
        <v>2.4299999999999999E-3</v>
      </c>
      <c r="DT1116">
        <v>6.9100000000000003E-3</v>
      </c>
      <c r="DU1116">
        <v>3.8649999999999997E-2</v>
      </c>
      <c r="DV1116">
        <v>0.55820000000000003</v>
      </c>
      <c r="DW1116">
        <v>1.8823099999999999</v>
      </c>
      <c r="DX1116">
        <v>0</v>
      </c>
      <c r="DY1116">
        <v>2660.9384300000002</v>
      </c>
      <c r="DZ1116">
        <v>15.92296</v>
      </c>
      <c r="EA1116">
        <v>13.826090000000001</v>
      </c>
      <c r="EB1116">
        <v>14.17356</v>
      </c>
      <c r="EC1116">
        <v>0.26749000000000001</v>
      </c>
      <c r="ED1116">
        <v>0.30124000000000001</v>
      </c>
      <c r="EE1116">
        <v>14.24039</v>
      </c>
      <c r="EF1116">
        <v>37.68439</v>
      </c>
      <c r="EG1116">
        <v>544.86096999999995</v>
      </c>
      <c r="EH1116">
        <v>7001.8924200000001</v>
      </c>
      <c r="EI1116">
        <v>23848.246340000002</v>
      </c>
      <c r="EJ1116">
        <v>0</v>
      </c>
      <c r="EK1116">
        <v>84.248252269999995</v>
      </c>
      <c r="EL1116">
        <v>6.3596628000000002E-2</v>
      </c>
      <c r="EM1116">
        <v>4.3808913999999997E-2</v>
      </c>
      <c r="EN1116">
        <v>1.8208795999999999E-2</v>
      </c>
      <c r="EO1116">
        <v>0</v>
      </c>
      <c r="EP1116">
        <v>0</v>
      </c>
      <c r="EQ1116">
        <v>0</v>
      </c>
      <c r="ER1116">
        <v>0</v>
      </c>
      <c r="ES1116">
        <v>0</v>
      </c>
      <c r="ET1116">
        <v>0</v>
      </c>
      <c r="EU1116">
        <v>0</v>
      </c>
      <c r="EV1116">
        <v>0</v>
      </c>
      <c r="EW1116">
        <v>30.754297650000002</v>
      </c>
      <c r="EX1116">
        <v>2.4568961E-2</v>
      </c>
      <c r="EY1116">
        <v>1.7405072000000001E-2</v>
      </c>
      <c r="EZ1116">
        <v>7.488715E-3</v>
      </c>
      <c r="FA1116">
        <v>0</v>
      </c>
      <c r="FB1116">
        <v>0</v>
      </c>
      <c r="FC1116">
        <v>0</v>
      </c>
      <c r="FD1116">
        <v>0</v>
      </c>
      <c r="FE1116">
        <v>0</v>
      </c>
      <c r="FF1116">
        <v>0</v>
      </c>
      <c r="FG1116">
        <v>0</v>
      </c>
      <c r="FH1116">
        <v>0.51144199999999995</v>
      </c>
      <c r="FI1116" t="s">
        <v>113</v>
      </c>
      <c r="FJ1116" t="s">
        <v>113</v>
      </c>
      <c r="FK1116" s="9">
        <v>2705.128526</v>
      </c>
      <c r="FL1116" t="s">
        <v>113</v>
      </c>
      <c r="FM1116" t="s">
        <v>113</v>
      </c>
    </row>
    <row r="1117" spans="116:169">
      <c r="DL1117">
        <v>0</v>
      </c>
      <c r="DM1117">
        <v>0.49503999999999998</v>
      </c>
      <c r="DN1117">
        <v>2.14E-3</v>
      </c>
      <c r="DO1117">
        <v>2.7000000000000001E-3</v>
      </c>
      <c r="DP1117">
        <v>2.2000000000000001E-3</v>
      </c>
      <c r="DQ1117">
        <v>5.0000000000000002E-5</v>
      </c>
      <c r="DR1117">
        <v>5.0000000000000002E-5</v>
      </c>
      <c r="DS1117">
        <v>2.4499999999999999E-3</v>
      </c>
      <c r="DT1117">
        <v>6.7999999999999996E-3</v>
      </c>
      <c r="DU1117">
        <v>3.8710000000000001E-2</v>
      </c>
      <c r="DV1117">
        <v>0.56062999999999996</v>
      </c>
      <c r="DW1117">
        <v>1.8892199999999999</v>
      </c>
      <c r="DX1117">
        <v>0</v>
      </c>
      <c r="DY1117">
        <v>2532.4714600000002</v>
      </c>
      <c r="DZ1117">
        <v>11.330489999999999</v>
      </c>
      <c r="EA1117">
        <v>14.664630000000001</v>
      </c>
      <c r="EB1117">
        <v>12.2811</v>
      </c>
      <c r="EC1117">
        <v>0.26305000000000001</v>
      </c>
      <c r="ED1117">
        <v>0.29072999999999999</v>
      </c>
      <c r="EE1117">
        <v>13.992330000000001</v>
      </c>
      <c r="EF1117">
        <v>35.951720000000002</v>
      </c>
      <c r="EG1117">
        <v>545.16222000000005</v>
      </c>
      <c r="EH1117">
        <v>7016.1328199999998</v>
      </c>
      <c r="EI1117">
        <v>23885.93074</v>
      </c>
      <c r="EJ1117">
        <v>0</v>
      </c>
      <c r="EK1117">
        <v>83.75733511</v>
      </c>
      <c r="EL1117">
        <v>6.6780509000000002E-2</v>
      </c>
      <c r="EM1117">
        <v>3.9921035000000001E-2</v>
      </c>
      <c r="EN1117">
        <v>1.8978648000000001E-2</v>
      </c>
      <c r="EO1117">
        <v>0</v>
      </c>
      <c r="EP1117">
        <v>0</v>
      </c>
      <c r="EQ1117">
        <v>0</v>
      </c>
      <c r="ER1117">
        <v>0</v>
      </c>
      <c r="ES1117">
        <v>0</v>
      </c>
      <c r="ET1117">
        <v>0</v>
      </c>
      <c r="EU1117">
        <v>0</v>
      </c>
      <c r="EV1117">
        <v>0</v>
      </c>
      <c r="EW1117">
        <v>29.31160921</v>
      </c>
      <c r="EX1117">
        <v>2.4740801E-2</v>
      </c>
      <c r="EY1117">
        <v>1.5251811000000001E-2</v>
      </c>
      <c r="EZ1117">
        <v>7.5093399999999998E-3</v>
      </c>
      <c r="FA1117">
        <v>0</v>
      </c>
      <c r="FB1117">
        <v>0</v>
      </c>
      <c r="FC1117">
        <v>0</v>
      </c>
      <c r="FD1117">
        <v>0</v>
      </c>
      <c r="FE1117">
        <v>0</v>
      </c>
      <c r="FF1117">
        <v>0</v>
      </c>
      <c r="FG1117">
        <v>0</v>
      </c>
      <c r="FH1117">
        <v>0.50213799999999997</v>
      </c>
      <c r="FI1117" t="s">
        <v>113</v>
      </c>
      <c r="FJ1117" t="s">
        <v>113</v>
      </c>
      <c r="FK1117" s="9">
        <v>2571.0107330000001</v>
      </c>
      <c r="FL1117" t="s">
        <v>113</v>
      </c>
      <c r="FM1117" t="s">
        <v>113</v>
      </c>
    </row>
    <row r="1118" spans="116:169">
      <c r="DL1118">
        <v>0</v>
      </c>
      <c r="DM1118">
        <v>0.48648999999999998</v>
      </c>
      <c r="DN1118">
        <v>2.15E-3</v>
      </c>
      <c r="DO1118">
        <v>2.16E-3</v>
      </c>
      <c r="DP1118">
        <v>2.3500000000000001E-3</v>
      </c>
      <c r="DQ1118">
        <v>4.0000000000000003E-5</v>
      </c>
      <c r="DR1118">
        <v>5.0000000000000002E-5</v>
      </c>
      <c r="DS1118">
        <v>2.2100000000000002E-3</v>
      </c>
      <c r="DT1118">
        <v>6.6899999999999998E-3</v>
      </c>
      <c r="DU1118">
        <v>3.8760000000000003E-2</v>
      </c>
      <c r="DV1118">
        <v>0.56306999999999996</v>
      </c>
      <c r="DW1118">
        <v>1.8960300000000001</v>
      </c>
      <c r="DX1118">
        <v>0</v>
      </c>
      <c r="DY1118">
        <v>2405.6864700000001</v>
      </c>
      <c r="DZ1118">
        <v>10.97636</v>
      </c>
      <c r="EA1118">
        <v>11.31667</v>
      </c>
      <c r="EB1118">
        <v>12.71271</v>
      </c>
      <c r="EC1118">
        <v>0.23005</v>
      </c>
      <c r="ED1118">
        <v>0.26912999999999998</v>
      </c>
      <c r="EE1118">
        <v>12.27469</v>
      </c>
      <c r="EF1118">
        <v>34.210189999999997</v>
      </c>
      <c r="EG1118">
        <v>545.45294000000001</v>
      </c>
      <c r="EH1118">
        <v>7030.1251499999998</v>
      </c>
      <c r="EI1118">
        <v>23921.882460000001</v>
      </c>
      <c r="EJ1118">
        <v>0</v>
      </c>
      <c r="EK1118">
        <v>83.21663006</v>
      </c>
      <c r="EL1118">
        <v>5.8105684999999997E-2</v>
      </c>
      <c r="EM1118">
        <v>4.2599016000000003E-2</v>
      </c>
      <c r="EN1118">
        <v>1.7132161999999999E-2</v>
      </c>
      <c r="EO1118">
        <v>0</v>
      </c>
      <c r="EP1118">
        <v>0</v>
      </c>
      <c r="EQ1118">
        <v>0</v>
      </c>
      <c r="ER1118">
        <v>0</v>
      </c>
      <c r="ES1118">
        <v>0</v>
      </c>
      <c r="ET1118">
        <v>0</v>
      </c>
      <c r="EU1118">
        <v>0</v>
      </c>
      <c r="EV1118">
        <v>0</v>
      </c>
      <c r="EW1118">
        <v>27.880740549999999</v>
      </c>
      <c r="EX1118">
        <v>2.0700260000000002E-2</v>
      </c>
      <c r="EY1118">
        <v>1.5614881000000001E-2</v>
      </c>
      <c r="EZ1118">
        <v>6.5144950000000004E-3</v>
      </c>
      <c r="FA1118">
        <v>0</v>
      </c>
      <c r="FB1118">
        <v>0</v>
      </c>
      <c r="FC1118">
        <v>0</v>
      </c>
      <c r="FD1118">
        <v>0</v>
      </c>
      <c r="FE1118">
        <v>0</v>
      </c>
      <c r="FF1118">
        <v>0</v>
      </c>
      <c r="FG1118">
        <v>0</v>
      </c>
      <c r="FH1118">
        <v>0.49318699999999999</v>
      </c>
      <c r="FI1118" t="s">
        <v>113</v>
      </c>
      <c r="FJ1118" t="s">
        <v>113</v>
      </c>
      <c r="FK1118" s="9">
        <v>2440.9222570000002</v>
      </c>
      <c r="FL1118" t="s">
        <v>113</v>
      </c>
      <c r="FM1118" t="s">
        <v>113</v>
      </c>
    </row>
    <row r="1119" spans="116:169">
      <c r="DL1119">
        <v>0</v>
      </c>
      <c r="DM1119">
        <v>0.47782999999999998</v>
      </c>
      <c r="DN1119">
        <v>2.31E-3</v>
      </c>
      <c r="DO1119">
        <v>2.1099999999999999E-3</v>
      </c>
      <c r="DP1119">
        <v>1.9300000000000001E-3</v>
      </c>
      <c r="DQ1119">
        <v>4.0000000000000003E-5</v>
      </c>
      <c r="DR1119">
        <v>5.0000000000000002E-5</v>
      </c>
      <c r="DS1119">
        <v>2.33E-3</v>
      </c>
      <c r="DT1119">
        <v>6.5799999999999999E-3</v>
      </c>
      <c r="DU1119">
        <v>3.8809999999999997E-2</v>
      </c>
      <c r="DV1119">
        <v>0.56528999999999996</v>
      </c>
      <c r="DW1119">
        <v>1.9027099999999999</v>
      </c>
      <c r="DX1119">
        <v>0</v>
      </c>
      <c r="DY1119">
        <v>2280.3656900000001</v>
      </c>
      <c r="DZ1119">
        <v>11.438800000000001</v>
      </c>
      <c r="EA1119">
        <v>10.711080000000001</v>
      </c>
      <c r="EB1119">
        <v>10.08221</v>
      </c>
      <c r="EC1119">
        <v>0.21184</v>
      </c>
      <c r="ED1119">
        <v>0.25567000000000001</v>
      </c>
      <c r="EE1119">
        <v>12.562379999999999</v>
      </c>
      <c r="EF1119">
        <v>32.54757</v>
      </c>
      <c r="EG1119">
        <v>545.72207000000003</v>
      </c>
      <c r="EH1119">
        <v>7042.39984</v>
      </c>
      <c r="EI1119">
        <v>23956.092649999999</v>
      </c>
      <c r="EJ1119">
        <v>0</v>
      </c>
      <c r="EK1119">
        <v>82.637394080000007</v>
      </c>
      <c r="EL1119">
        <v>5.4974507999999998E-2</v>
      </c>
      <c r="EM1119">
        <v>3.6174730000000002E-2</v>
      </c>
      <c r="EN1119">
        <v>1.8465219000000001E-2</v>
      </c>
      <c r="EO1119">
        <v>0</v>
      </c>
      <c r="EP1119">
        <v>0</v>
      </c>
      <c r="EQ1119">
        <v>0</v>
      </c>
      <c r="ER1119">
        <v>0</v>
      </c>
      <c r="ES1119">
        <v>0</v>
      </c>
      <c r="ET1119">
        <v>0</v>
      </c>
      <c r="EU1119">
        <v>0</v>
      </c>
      <c r="EV1119">
        <v>0</v>
      </c>
      <c r="EW1119">
        <v>26.467202579999999</v>
      </c>
      <c r="EX1119">
        <v>1.8749302999999998E-2</v>
      </c>
      <c r="EY1119">
        <v>1.2725620999999999E-2</v>
      </c>
      <c r="EZ1119">
        <v>6.7397359999999996E-3</v>
      </c>
      <c r="FA1119">
        <v>0</v>
      </c>
      <c r="FB1119">
        <v>0</v>
      </c>
      <c r="FC1119">
        <v>0</v>
      </c>
      <c r="FD1119">
        <v>0</v>
      </c>
      <c r="FE1119">
        <v>0</v>
      </c>
      <c r="FF1119">
        <v>0</v>
      </c>
      <c r="FG1119">
        <v>0</v>
      </c>
      <c r="FH1119">
        <v>0.48422199999999999</v>
      </c>
      <c r="FI1119" t="s">
        <v>113</v>
      </c>
      <c r="FJ1119" t="s">
        <v>113</v>
      </c>
      <c r="FK1119" s="9">
        <v>2312.8096260000002</v>
      </c>
      <c r="FL1119" t="s">
        <v>113</v>
      </c>
      <c r="FM1119" t="s">
        <v>113</v>
      </c>
    </row>
    <row r="1120" spans="116:169">
      <c r="DL1120">
        <v>0</v>
      </c>
      <c r="DM1120">
        <v>0.46969</v>
      </c>
      <c r="DN1120">
        <v>1.97E-3</v>
      </c>
      <c r="DO1120">
        <v>2.2100000000000002E-3</v>
      </c>
      <c r="DP1120">
        <v>1.8699999999999999E-3</v>
      </c>
      <c r="DQ1120">
        <v>4.0000000000000003E-5</v>
      </c>
      <c r="DR1120">
        <v>5.0000000000000002E-5</v>
      </c>
      <c r="DS1120">
        <v>1.9300000000000001E-3</v>
      </c>
      <c r="DT1120">
        <v>6.45E-3</v>
      </c>
      <c r="DU1120">
        <v>3.8859999999999999E-2</v>
      </c>
      <c r="DV1120">
        <v>0.56762000000000001</v>
      </c>
      <c r="DW1120">
        <v>1.9092899999999999</v>
      </c>
      <c r="DX1120">
        <v>0</v>
      </c>
      <c r="DY1120">
        <v>2159.5052900000001</v>
      </c>
      <c r="DZ1120">
        <v>9.4095999999999993</v>
      </c>
      <c r="EA1120">
        <v>10.877280000000001</v>
      </c>
      <c r="EB1120">
        <v>9.4809000000000001</v>
      </c>
      <c r="EC1120">
        <v>0.19836000000000001</v>
      </c>
      <c r="ED1120">
        <v>0.23999000000000001</v>
      </c>
      <c r="EE1120">
        <v>10.04364</v>
      </c>
      <c r="EF1120">
        <v>30.809889999999999</v>
      </c>
      <c r="EG1120">
        <v>545.97775000000001</v>
      </c>
      <c r="EH1120">
        <v>7054.9622200000003</v>
      </c>
      <c r="EI1120">
        <v>23988.640220000001</v>
      </c>
      <c r="EJ1120">
        <v>0</v>
      </c>
      <c r="EK1120">
        <v>82.138613730000003</v>
      </c>
      <c r="EL1120">
        <v>5.6080814E-2</v>
      </c>
      <c r="EM1120">
        <v>3.4664067E-2</v>
      </c>
      <c r="EN1120">
        <v>1.5305869E-2</v>
      </c>
      <c r="EO1120">
        <v>0</v>
      </c>
      <c r="EP1120">
        <v>0</v>
      </c>
      <c r="EQ1120">
        <v>0</v>
      </c>
      <c r="ER1120">
        <v>0</v>
      </c>
      <c r="ES1120">
        <v>0</v>
      </c>
      <c r="ET1120">
        <v>0</v>
      </c>
      <c r="EU1120">
        <v>0</v>
      </c>
      <c r="EV1120">
        <v>0</v>
      </c>
      <c r="EW1120">
        <v>25.108973030000001</v>
      </c>
      <c r="EX1120">
        <v>1.8266559000000002E-2</v>
      </c>
      <c r="EY1120">
        <v>1.166994E-2</v>
      </c>
      <c r="EZ1120">
        <v>5.355701E-3</v>
      </c>
      <c r="FA1120">
        <v>0</v>
      </c>
      <c r="FB1120">
        <v>0</v>
      </c>
      <c r="FC1120">
        <v>0</v>
      </c>
      <c r="FD1120">
        <v>0</v>
      </c>
      <c r="FE1120">
        <v>0</v>
      </c>
      <c r="FF1120">
        <v>0</v>
      </c>
      <c r="FG1120">
        <v>0</v>
      </c>
      <c r="FH1120">
        <v>0.47578900000000002</v>
      </c>
      <c r="FI1120" t="s">
        <v>113</v>
      </c>
      <c r="FJ1120" t="s">
        <v>113</v>
      </c>
      <c r="FK1120" s="9">
        <v>2189.4714410000001</v>
      </c>
      <c r="FL1120" t="s">
        <v>113</v>
      </c>
      <c r="FM1120" t="s">
        <v>113</v>
      </c>
    </row>
    <row r="1121" spans="116:169">
      <c r="DL1121">
        <v>0</v>
      </c>
      <c r="DM1121">
        <v>0.46139000000000002</v>
      </c>
      <c r="DN1121">
        <v>2.1700000000000001E-3</v>
      </c>
      <c r="DO1121">
        <v>1.97E-3</v>
      </c>
      <c r="DP1121">
        <v>1.9400000000000001E-3</v>
      </c>
      <c r="DQ1121">
        <v>4.0000000000000003E-5</v>
      </c>
      <c r="DR1121">
        <v>5.0000000000000002E-5</v>
      </c>
      <c r="DS1121">
        <v>1.89E-3</v>
      </c>
      <c r="DT1121">
        <v>6.3400000000000001E-3</v>
      </c>
      <c r="DU1121">
        <v>3.891E-2</v>
      </c>
      <c r="DV1121">
        <v>0.56955</v>
      </c>
      <c r="DW1121">
        <v>1.9157500000000001</v>
      </c>
      <c r="DX1121">
        <v>0</v>
      </c>
      <c r="DY1121">
        <v>2039.8884700000001</v>
      </c>
      <c r="DZ1121">
        <v>9.9854900000000004</v>
      </c>
      <c r="EA1121">
        <v>9.3322900000000004</v>
      </c>
      <c r="EB1121">
        <v>9.5124300000000002</v>
      </c>
      <c r="EC1121">
        <v>0.18273</v>
      </c>
      <c r="ED1121">
        <v>0.22534999999999999</v>
      </c>
      <c r="EE1121">
        <v>9.5230999999999995</v>
      </c>
      <c r="EF1121">
        <v>29.13458</v>
      </c>
      <c r="EG1121">
        <v>546.21774000000005</v>
      </c>
      <c r="EH1121">
        <v>7065.0058600000002</v>
      </c>
      <c r="EI1121">
        <v>24019.450110000002</v>
      </c>
      <c r="EJ1121">
        <v>0</v>
      </c>
      <c r="EK1121">
        <v>81.583244730000004</v>
      </c>
      <c r="EL1121">
        <v>5.2422712000000003E-2</v>
      </c>
      <c r="EM1121">
        <v>3.6286805999999998E-2</v>
      </c>
      <c r="EN1121">
        <v>1.5043879E-2</v>
      </c>
      <c r="EO1121">
        <v>0</v>
      </c>
      <c r="EP1121">
        <v>0</v>
      </c>
      <c r="EQ1121">
        <v>0</v>
      </c>
      <c r="ER1121">
        <v>0</v>
      </c>
      <c r="ES1121">
        <v>0</v>
      </c>
      <c r="ET1121">
        <v>0</v>
      </c>
      <c r="EU1121">
        <v>0</v>
      </c>
      <c r="EV1121">
        <v>0</v>
      </c>
      <c r="EW1121">
        <v>23.76195899</v>
      </c>
      <c r="EX1121">
        <v>1.6329356999999999E-2</v>
      </c>
      <c r="EY1121">
        <v>1.1676568999999999E-2</v>
      </c>
      <c r="EZ1121">
        <v>5.039605E-3</v>
      </c>
      <c r="FA1121">
        <v>0</v>
      </c>
      <c r="FB1121">
        <v>0</v>
      </c>
      <c r="FC1121">
        <v>0</v>
      </c>
      <c r="FD1121">
        <v>0</v>
      </c>
      <c r="FE1121">
        <v>0</v>
      </c>
      <c r="FF1121">
        <v>0</v>
      </c>
      <c r="FG1121">
        <v>0</v>
      </c>
      <c r="FH1121">
        <v>0.46751399999999999</v>
      </c>
      <c r="FI1121" t="s">
        <v>113</v>
      </c>
      <c r="FJ1121" t="s">
        <v>113</v>
      </c>
      <c r="FK1121" s="9">
        <v>2068.9014080000002</v>
      </c>
      <c r="FL1121" t="s">
        <v>113</v>
      </c>
      <c r="FM1121" t="s">
        <v>113</v>
      </c>
    </row>
    <row r="1122" spans="116:169">
      <c r="DL1122">
        <v>0</v>
      </c>
      <c r="DM1122">
        <v>0.45323000000000002</v>
      </c>
      <c r="DN1122">
        <v>2.1800000000000001E-3</v>
      </c>
      <c r="DO1122">
        <v>2.0899999999999998E-3</v>
      </c>
      <c r="DP1122">
        <v>1.7600000000000001E-3</v>
      </c>
      <c r="DQ1122">
        <v>4.0000000000000003E-5</v>
      </c>
      <c r="DR1122">
        <v>5.0000000000000002E-5</v>
      </c>
      <c r="DS1122">
        <v>1.9499999999999999E-3</v>
      </c>
      <c r="DT1122">
        <v>6.2199999999999998E-3</v>
      </c>
      <c r="DU1122">
        <v>3.8960000000000002E-2</v>
      </c>
      <c r="DV1122">
        <v>0.57143999999999995</v>
      </c>
      <c r="DW1122">
        <v>1.92208</v>
      </c>
      <c r="DX1122">
        <v>0</v>
      </c>
      <c r="DY1122">
        <v>1922.90823</v>
      </c>
      <c r="DZ1122">
        <v>9.63612</v>
      </c>
      <c r="EA1122">
        <v>9.5340299999999996</v>
      </c>
      <c r="EB1122">
        <v>8.3005099999999992</v>
      </c>
      <c r="EC1122">
        <v>0.17691000000000001</v>
      </c>
      <c r="ED1122">
        <v>0.21498</v>
      </c>
      <c r="EE1122">
        <v>9.4786999999999999</v>
      </c>
      <c r="EF1122">
        <v>27.510549999999999</v>
      </c>
      <c r="EG1122">
        <v>546.44308999999998</v>
      </c>
      <c r="EH1122">
        <v>7074.5289599999996</v>
      </c>
      <c r="EI1122">
        <v>24048.58468</v>
      </c>
      <c r="EJ1122">
        <v>0</v>
      </c>
      <c r="EK1122">
        <v>81.037970029999997</v>
      </c>
      <c r="EL1122">
        <v>5.4076053999999998E-2</v>
      </c>
      <c r="EM1122">
        <v>3.3544826999999999E-2</v>
      </c>
      <c r="EN1122">
        <v>1.5785622999999999E-2</v>
      </c>
      <c r="EO1122">
        <v>0</v>
      </c>
      <c r="EP1122">
        <v>0</v>
      </c>
      <c r="EQ1122">
        <v>0</v>
      </c>
      <c r="ER1122">
        <v>0</v>
      </c>
      <c r="ES1122">
        <v>0</v>
      </c>
      <c r="ET1122">
        <v>0</v>
      </c>
      <c r="EU1122">
        <v>0</v>
      </c>
      <c r="EV1122">
        <v>0</v>
      </c>
      <c r="EW1122">
        <v>22.446739950000001</v>
      </c>
      <c r="EX1122">
        <v>1.6039795999999999E-2</v>
      </c>
      <c r="EY1122">
        <v>1.0309842E-2</v>
      </c>
      <c r="EZ1122">
        <v>5.0551980000000003E-3</v>
      </c>
      <c r="FA1122">
        <v>0</v>
      </c>
      <c r="FB1122">
        <v>0</v>
      </c>
      <c r="FC1122">
        <v>0</v>
      </c>
      <c r="FD1122">
        <v>0</v>
      </c>
      <c r="FE1122">
        <v>0</v>
      </c>
      <c r="FF1122">
        <v>0</v>
      </c>
      <c r="FG1122">
        <v>0</v>
      </c>
      <c r="FH1122">
        <v>0.45929700000000001</v>
      </c>
      <c r="FI1122" t="s">
        <v>113</v>
      </c>
      <c r="FJ1122" t="s">
        <v>113</v>
      </c>
      <c r="FK1122" s="9">
        <v>1950.5557960000001</v>
      </c>
      <c r="FL1122" t="s">
        <v>113</v>
      </c>
      <c r="FM1122" t="s">
        <v>113</v>
      </c>
    </row>
    <row r="1123" spans="116:169">
      <c r="DL1123">
        <v>0</v>
      </c>
      <c r="DM1123">
        <v>0.44517000000000001</v>
      </c>
      <c r="DN1123">
        <v>2.2000000000000001E-3</v>
      </c>
      <c r="DO1123">
        <v>2.0999999999999999E-3</v>
      </c>
      <c r="DP1123">
        <v>1.8400000000000001E-3</v>
      </c>
      <c r="DQ1123">
        <v>4.0000000000000003E-5</v>
      </c>
      <c r="DR1123">
        <v>5.0000000000000002E-5</v>
      </c>
      <c r="DS1123">
        <v>1.7799999999999999E-3</v>
      </c>
      <c r="DT1123">
        <v>6.11E-3</v>
      </c>
      <c r="DU1123">
        <v>3.9010000000000003E-2</v>
      </c>
      <c r="DV1123">
        <v>0.57338999999999996</v>
      </c>
      <c r="DW1123">
        <v>1.92831</v>
      </c>
      <c r="DX1123">
        <v>0</v>
      </c>
      <c r="DY1123">
        <v>1808.36438</v>
      </c>
      <c r="DZ1123">
        <v>9.3406300000000009</v>
      </c>
      <c r="EA1123">
        <v>9.1956299999999995</v>
      </c>
      <c r="EB1123">
        <v>8.3762399999999992</v>
      </c>
      <c r="EC1123">
        <v>0.16869999999999999</v>
      </c>
      <c r="ED1123">
        <v>0.20227999999999999</v>
      </c>
      <c r="EE1123">
        <v>8.3634799999999991</v>
      </c>
      <c r="EF1123">
        <v>25.94886</v>
      </c>
      <c r="EG1123">
        <v>546.65806999999995</v>
      </c>
      <c r="EH1123">
        <v>7084.0076600000002</v>
      </c>
      <c r="EI1123">
        <v>24076.095239999999</v>
      </c>
      <c r="EJ1123">
        <v>0</v>
      </c>
      <c r="EK1123">
        <v>80.49104749</v>
      </c>
      <c r="EL1123">
        <v>5.5092113999999998E-2</v>
      </c>
      <c r="EM1123">
        <v>3.5000379999999998E-2</v>
      </c>
      <c r="EN1123">
        <v>1.4454043999999999E-2</v>
      </c>
      <c r="EO1123">
        <v>0</v>
      </c>
      <c r="EP1123">
        <v>0</v>
      </c>
      <c r="EQ1123">
        <v>0</v>
      </c>
      <c r="ER1123">
        <v>0</v>
      </c>
      <c r="ES1123">
        <v>0</v>
      </c>
      <c r="ET1123">
        <v>0</v>
      </c>
      <c r="EU1123">
        <v>0</v>
      </c>
      <c r="EV1123">
        <v>0</v>
      </c>
      <c r="EW1123">
        <v>21.159432670000001</v>
      </c>
      <c r="EX1123">
        <v>1.5548391E-2</v>
      </c>
      <c r="EY1123">
        <v>1.0245832E-2</v>
      </c>
      <c r="EZ1123">
        <v>4.4178869999999997E-3</v>
      </c>
      <c r="FA1123">
        <v>0</v>
      </c>
      <c r="FB1123">
        <v>0</v>
      </c>
      <c r="FC1123">
        <v>0</v>
      </c>
      <c r="FD1123">
        <v>0</v>
      </c>
      <c r="FE1123">
        <v>0</v>
      </c>
      <c r="FF1123">
        <v>0</v>
      </c>
      <c r="FG1123">
        <v>0</v>
      </c>
      <c r="FH1123">
        <v>0.451351</v>
      </c>
      <c r="FI1123" t="s">
        <v>113</v>
      </c>
      <c r="FJ1123" t="s">
        <v>113</v>
      </c>
      <c r="FK1123" s="9">
        <v>1835.4455869999999</v>
      </c>
      <c r="FL1123" t="s">
        <v>113</v>
      </c>
      <c r="FM1123" t="s">
        <v>113</v>
      </c>
    </row>
    <row r="1124" spans="116:169">
      <c r="DL1124">
        <v>0</v>
      </c>
      <c r="DM1124">
        <v>0.43728</v>
      </c>
      <c r="DN1124">
        <v>2.15E-3</v>
      </c>
      <c r="DO1124">
        <v>2.1099999999999999E-3</v>
      </c>
      <c r="DP1124">
        <v>1.8500000000000001E-3</v>
      </c>
      <c r="DQ1124">
        <v>4.0000000000000003E-5</v>
      </c>
      <c r="DR1124">
        <v>5.0000000000000002E-5</v>
      </c>
      <c r="DS1124">
        <v>1.8600000000000001E-3</v>
      </c>
      <c r="DT1124">
        <v>6.0200000000000002E-3</v>
      </c>
      <c r="DU1124">
        <v>3.9059999999999997E-2</v>
      </c>
      <c r="DV1124">
        <v>0.57516999999999996</v>
      </c>
      <c r="DW1124">
        <v>1.93442</v>
      </c>
      <c r="DX1124">
        <v>0</v>
      </c>
      <c r="DY1124">
        <v>1696.4922999999999</v>
      </c>
      <c r="DZ1124">
        <v>8.7462</v>
      </c>
      <c r="EA1124">
        <v>8.8676499999999994</v>
      </c>
      <c r="EB1124">
        <v>8.0892999999999997</v>
      </c>
      <c r="EC1124">
        <v>0.1638</v>
      </c>
      <c r="ED1124">
        <v>0.19213</v>
      </c>
      <c r="EE1124">
        <v>8.3950800000000001</v>
      </c>
      <c r="EF1124">
        <v>24.440149999999999</v>
      </c>
      <c r="EG1124">
        <v>546.86035000000004</v>
      </c>
      <c r="EH1124">
        <v>7092.3711400000002</v>
      </c>
      <c r="EI1124">
        <v>24102.044099999999</v>
      </c>
      <c r="EJ1124">
        <v>0</v>
      </c>
      <c r="EK1124">
        <v>79.95168778</v>
      </c>
      <c r="EL1124">
        <v>5.6257082E-2</v>
      </c>
      <c r="EM1124">
        <v>3.5729456E-2</v>
      </c>
      <c r="EN1124">
        <v>1.5306660999999999E-2</v>
      </c>
      <c r="EO1124">
        <v>0</v>
      </c>
      <c r="EP1124">
        <v>0</v>
      </c>
      <c r="EQ1124">
        <v>0</v>
      </c>
      <c r="ER1124">
        <v>0</v>
      </c>
      <c r="ES1124">
        <v>0</v>
      </c>
      <c r="ET1124">
        <v>0</v>
      </c>
      <c r="EU1124">
        <v>0</v>
      </c>
      <c r="EV1124">
        <v>0</v>
      </c>
      <c r="EW1124">
        <v>19.90191196</v>
      </c>
      <c r="EX1124">
        <v>1.5079830000000001E-2</v>
      </c>
      <c r="EY1124">
        <v>9.9499879999999999E-3</v>
      </c>
      <c r="EZ1124">
        <v>4.4576329999999999E-3</v>
      </c>
      <c r="FA1124">
        <v>0</v>
      </c>
      <c r="FB1124">
        <v>0</v>
      </c>
      <c r="FC1124">
        <v>0</v>
      </c>
      <c r="FD1124">
        <v>0</v>
      </c>
      <c r="FE1124">
        <v>0</v>
      </c>
      <c r="FF1124">
        <v>0</v>
      </c>
      <c r="FG1124">
        <v>0</v>
      </c>
      <c r="FH1124">
        <v>0.44342999999999999</v>
      </c>
      <c r="FI1124" t="s">
        <v>113</v>
      </c>
      <c r="FJ1124" t="s">
        <v>113</v>
      </c>
      <c r="FK1124" s="9">
        <v>1722.3592510000001</v>
      </c>
      <c r="FL1124" t="s">
        <v>113</v>
      </c>
      <c r="FM1124" t="s">
        <v>113</v>
      </c>
    </row>
    <row r="1125" spans="116:169">
      <c r="DL1125">
        <v>0</v>
      </c>
      <c r="DM1125">
        <v>0.42930000000000001</v>
      </c>
      <c r="DN1125">
        <v>2.3500000000000001E-3</v>
      </c>
      <c r="DO1125">
        <v>2.0699999999999998E-3</v>
      </c>
      <c r="DP1125">
        <v>1.8600000000000001E-3</v>
      </c>
      <c r="DQ1125">
        <v>4.0000000000000003E-5</v>
      </c>
      <c r="DR1125">
        <v>5.0000000000000002E-5</v>
      </c>
      <c r="DS1125">
        <v>1.8799999999999999E-3</v>
      </c>
      <c r="DT1125">
        <v>5.8999999999999999E-3</v>
      </c>
      <c r="DU1125">
        <v>3.9100000000000003E-2</v>
      </c>
      <c r="DV1125">
        <v>0.57703000000000004</v>
      </c>
      <c r="DW1125">
        <v>1.9404399999999999</v>
      </c>
      <c r="DX1125">
        <v>0</v>
      </c>
      <c r="DY1125">
        <v>1586.2875100000001</v>
      </c>
      <c r="DZ1125">
        <v>9.1128</v>
      </c>
      <c r="EA1125">
        <v>8.3246500000000001</v>
      </c>
      <c r="EB1125">
        <v>7.7866</v>
      </c>
      <c r="EC1125">
        <v>0.15569</v>
      </c>
      <c r="ED1125">
        <v>0.18085999999999999</v>
      </c>
      <c r="EE1125">
        <v>8.1351099999999992</v>
      </c>
      <c r="EF1125">
        <v>22.89676</v>
      </c>
      <c r="EG1125">
        <v>547.05247999999995</v>
      </c>
      <c r="EH1125">
        <v>7100.7662200000004</v>
      </c>
      <c r="EI1125">
        <v>24126.484250000001</v>
      </c>
      <c r="EJ1125">
        <v>0</v>
      </c>
      <c r="EK1125">
        <v>79.371046730000003</v>
      </c>
      <c r="EL1125">
        <v>5.6351399000000003E-2</v>
      </c>
      <c r="EM1125">
        <v>3.6317410000000001E-2</v>
      </c>
      <c r="EN1125">
        <v>1.5549857E-2</v>
      </c>
      <c r="EO1125">
        <v>0</v>
      </c>
      <c r="EP1125">
        <v>0</v>
      </c>
      <c r="EQ1125">
        <v>0</v>
      </c>
      <c r="ER1125">
        <v>0</v>
      </c>
      <c r="ES1125">
        <v>0</v>
      </c>
      <c r="ET1125">
        <v>0</v>
      </c>
      <c r="EU1125">
        <v>0</v>
      </c>
      <c r="EV1125">
        <v>0</v>
      </c>
      <c r="EW1125">
        <v>18.661955349999999</v>
      </c>
      <c r="EX1125">
        <v>1.4320269E-2</v>
      </c>
      <c r="EY1125">
        <v>9.6006609999999999E-3</v>
      </c>
      <c r="EZ1125">
        <v>4.3065710000000004E-3</v>
      </c>
      <c r="FA1125">
        <v>0</v>
      </c>
      <c r="FB1125">
        <v>0</v>
      </c>
      <c r="FC1125">
        <v>0</v>
      </c>
      <c r="FD1125">
        <v>0</v>
      </c>
      <c r="FE1125">
        <v>0</v>
      </c>
      <c r="FF1125">
        <v>0</v>
      </c>
      <c r="FG1125">
        <v>0</v>
      </c>
      <c r="FH1125">
        <v>0.435608</v>
      </c>
      <c r="FI1125" t="s">
        <v>113</v>
      </c>
      <c r="FJ1125" t="s">
        <v>113</v>
      </c>
      <c r="FK1125" s="9">
        <v>1611.6672450000001</v>
      </c>
      <c r="FL1125" t="s">
        <v>113</v>
      </c>
      <c r="FM1125" t="s">
        <v>113</v>
      </c>
    </row>
    <row r="1126" spans="116:169">
      <c r="DL1126">
        <v>0</v>
      </c>
      <c r="DM1126">
        <v>0.42136000000000001</v>
      </c>
      <c r="DN1126">
        <v>2.4599999999999999E-3</v>
      </c>
      <c r="DO1126">
        <v>2.2000000000000001E-3</v>
      </c>
      <c r="DP1126">
        <v>1.83E-3</v>
      </c>
      <c r="DQ1126">
        <v>4.0000000000000003E-5</v>
      </c>
      <c r="DR1126">
        <v>5.0000000000000002E-5</v>
      </c>
      <c r="DS1126">
        <v>1.8799999999999999E-3</v>
      </c>
      <c r="DT1126">
        <v>5.79E-3</v>
      </c>
      <c r="DU1126">
        <v>3.9149999999999997E-2</v>
      </c>
      <c r="DV1126">
        <v>0.57891000000000004</v>
      </c>
      <c r="DW1126">
        <v>1.94634</v>
      </c>
      <c r="DX1126">
        <v>0</v>
      </c>
      <c r="DY1126">
        <v>1478.3168800000001</v>
      </c>
      <c r="DZ1126">
        <v>9.0927900000000008</v>
      </c>
      <c r="EA1126">
        <v>8.4562100000000004</v>
      </c>
      <c r="EB1126">
        <v>7.3399200000000002</v>
      </c>
      <c r="EC1126">
        <v>0.15212000000000001</v>
      </c>
      <c r="ED1126">
        <v>0.17113</v>
      </c>
      <c r="EE1126">
        <v>7.8364399999999996</v>
      </c>
      <c r="EF1126">
        <v>21.408899999999999</v>
      </c>
      <c r="EG1126">
        <v>547.23334</v>
      </c>
      <c r="EH1126">
        <v>7108.9013299999997</v>
      </c>
      <c r="EI1126">
        <v>24149.381010000001</v>
      </c>
      <c r="EJ1126">
        <v>0</v>
      </c>
      <c r="EK1126">
        <v>78.781421179999995</v>
      </c>
      <c r="EL1126">
        <v>5.9496298000000003E-2</v>
      </c>
      <c r="EM1126">
        <v>3.6164228E-2</v>
      </c>
      <c r="EN1126">
        <v>1.5777952000000001E-2</v>
      </c>
      <c r="EO1126">
        <v>0</v>
      </c>
      <c r="EP1126">
        <v>0</v>
      </c>
      <c r="EQ1126">
        <v>0</v>
      </c>
      <c r="ER1126">
        <v>0</v>
      </c>
      <c r="ES1126">
        <v>0</v>
      </c>
      <c r="ET1126">
        <v>0</v>
      </c>
      <c r="EU1126">
        <v>0</v>
      </c>
      <c r="EV1126">
        <v>0</v>
      </c>
      <c r="EW1126">
        <v>17.448114390000001</v>
      </c>
      <c r="EX1126">
        <v>1.4279152E-2</v>
      </c>
      <c r="EY1126">
        <v>9.0557090000000003E-3</v>
      </c>
      <c r="EZ1126">
        <v>4.1470889999999996E-3</v>
      </c>
      <c r="FA1126">
        <v>0</v>
      </c>
      <c r="FB1126">
        <v>0</v>
      </c>
      <c r="FC1126">
        <v>0</v>
      </c>
      <c r="FD1126">
        <v>0</v>
      </c>
      <c r="FE1126">
        <v>0</v>
      </c>
      <c r="FF1126">
        <v>0</v>
      </c>
      <c r="FG1126">
        <v>0</v>
      </c>
      <c r="FH1126">
        <v>0.42788599999999999</v>
      </c>
      <c r="FI1126" t="s">
        <v>113</v>
      </c>
      <c r="FJ1126" t="s">
        <v>113</v>
      </c>
      <c r="FK1126" s="9">
        <v>1503.3579130000001</v>
      </c>
      <c r="FL1126" t="s">
        <v>113</v>
      </c>
      <c r="FM1126" t="s">
        <v>113</v>
      </c>
    </row>
    <row r="1127" spans="116:169">
      <c r="DL1127">
        <v>0</v>
      </c>
      <c r="DM1127">
        <v>0.41399000000000002</v>
      </c>
      <c r="DN1127">
        <v>2.0600000000000002E-3</v>
      </c>
      <c r="DO1127">
        <v>2.2799999999999999E-3</v>
      </c>
      <c r="DP1127">
        <v>1.9300000000000001E-3</v>
      </c>
      <c r="DQ1127">
        <v>4.0000000000000003E-5</v>
      </c>
      <c r="DR1127">
        <v>5.0000000000000002E-5</v>
      </c>
      <c r="DS1127">
        <v>1.8500000000000001E-3</v>
      </c>
      <c r="DT1127">
        <v>5.6800000000000002E-3</v>
      </c>
      <c r="DU1127">
        <v>3.9199999999999999E-2</v>
      </c>
      <c r="DV1127">
        <v>0.58079000000000003</v>
      </c>
      <c r="DW1127">
        <v>1.9521299999999999</v>
      </c>
      <c r="DX1127">
        <v>0</v>
      </c>
      <c r="DY1127">
        <v>1374.3476599999999</v>
      </c>
      <c r="DZ1127">
        <v>7.2316099999999999</v>
      </c>
      <c r="EA1127">
        <v>8.3628400000000003</v>
      </c>
      <c r="EB1127">
        <v>7.4055600000000004</v>
      </c>
      <c r="EC1127">
        <v>0.14895</v>
      </c>
      <c r="ED1127">
        <v>0.16144</v>
      </c>
      <c r="EE1127">
        <v>7.3539399999999997</v>
      </c>
      <c r="EF1127">
        <v>19.950019999999999</v>
      </c>
      <c r="EG1127">
        <v>547.40446999999995</v>
      </c>
      <c r="EH1127">
        <v>7116.7377699999997</v>
      </c>
      <c r="EI1127">
        <v>24170.78991</v>
      </c>
      <c r="EJ1127">
        <v>0</v>
      </c>
      <c r="EK1127">
        <v>78.279033119999994</v>
      </c>
      <c r="EL1127">
        <v>6.2766102000000004E-2</v>
      </c>
      <c r="EM1127">
        <v>3.8386223999999997E-2</v>
      </c>
      <c r="EN1127">
        <v>1.571985E-2</v>
      </c>
      <c r="EO1127">
        <v>0</v>
      </c>
      <c r="EP1127">
        <v>0</v>
      </c>
      <c r="EQ1127">
        <v>0</v>
      </c>
      <c r="ER1127">
        <v>0</v>
      </c>
      <c r="ES1127">
        <v>0</v>
      </c>
      <c r="ET1127">
        <v>0</v>
      </c>
      <c r="EU1127">
        <v>0</v>
      </c>
      <c r="EV1127">
        <v>0</v>
      </c>
      <c r="EW1127">
        <v>16.280373000000001</v>
      </c>
      <c r="EX1127">
        <v>1.4198956E-2</v>
      </c>
      <c r="EY1127">
        <v>9.0786889999999992E-3</v>
      </c>
      <c r="EZ1127">
        <v>3.912436E-3</v>
      </c>
      <c r="FA1127">
        <v>0</v>
      </c>
      <c r="FB1127">
        <v>0</v>
      </c>
      <c r="FC1127">
        <v>0</v>
      </c>
      <c r="FD1127">
        <v>0</v>
      </c>
      <c r="FE1127">
        <v>0</v>
      </c>
      <c r="FF1127">
        <v>0</v>
      </c>
      <c r="FG1127">
        <v>0</v>
      </c>
      <c r="FH1127">
        <v>0.42030899999999999</v>
      </c>
      <c r="FI1127" t="s">
        <v>113</v>
      </c>
      <c r="FJ1127" t="s">
        <v>113</v>
      </c>
      <c r="FK1127" s="9">
        <v>1397.4966139999999</v>
      </c>
      <c r="FL1127" t="s">
        <v>113</v>
      </c>
      <c r="FM1127" t="s">
        <v>113</v>
      </c>
    </row>
    <row r="1128" spans="116:169">
      <c r="DL1128">
        <v>0</v>
      </c>
      <c r="DM1128">
        <v>0.40633999999999998</v>
      </c>
      <c r="DN1128">
        <v>2.3600000000000001E-3</v>
      </c>
      <c r="DO1128">
        <v>2E-3</v>
      </c>
      <c r="DP1128">
        <v>1.99E-3</v>
      </c>
      <c r="DQ1128">
        <v>4.0000000000000003E-5</v>
      </c>
      <c r="DR1128">
        <v>4.0000000000000003E-5</v>
      </c>
      <c r="DS1128">
        <v>1.9599999999999999E-3</v>
      </c>
      <c r="DT1128">
        <v>5.5799999999999999E-3</v>
      </c>
      <c r="DU1128">
        <v>3.9239999999999997E-2</v>
      </c>
      <c r="DV1128">
        <v>0.58264000000000005</v>
      </c>
      <c r="DW1128">
        <v>1.9578100000000001</v>
      </c>
      <c r="DX1128">
        <v>0</v>
      </c>
      <c r="DY1128">
        <v>1271.42147</v>
      </c>
      <c r="DZ1128">
        <v>7.8226599999999999</v>
      </c>
      <c r="EA1128">
        <v>6.9372400000000001</v>
      </c>
      <c r="EB1128">
        <v>7.2707699999999997</v>
      </c>
      <c r="EC1128">
        <v>0.13619999999999999</v>
      </c>
      <c r="ED1128">
        <v>0.14967</v>
      </c>
      <c r="EE1128">
        <v>7.4352</v>
      </c>
      <c r="EF1128">
        <v>18.521419999999999</v>
      </c>
      <c r="EG1128">
        <v>547.56591000000003</v>
      </c>
      <c r="EH1128">
        <v>7124.0916999999999</v>
      </c>
      <c r="EI1128">
        <v>24190.73993</v>
      </c>
      <c r="EJ1128">
        <v>0</v>
      </c>
      <c r="EK1128">
        <v>77.686152849999999</v>
      </c>
      <c r="EL1128">
        <v>5.8643083999999998E-2</v>
      </c>
      <c r="EM1128">
        <v>4.0396636E-2</v>
      </c>
      <c r="EN1128">
        <v>1.6790512E-2</v>
      </c>
      <c r="EO1128">
        <v>0</v>
      </c>
      <c r="EP1128">
        <v>0</v>
      </c>
      <c r="EQ1128">
        <v>0</v>
      </c>
      <c r="ER1128">
        <v>0</v>
      </c>
      <c r="ES1128">
        <v>0</v>
      </c>
      <c r="ET1128">
        <v>0</v>
      </c>
      <c r="EU1128">
        <v>0</v>
      </c>
      <c r="EV1128">
        <v>0</v>
      </c>
      <c r="EW1128">
        <v>15.11998554</v>
      </c>
      <c r="EX1128">
        <v>1.2505841E-2</v>
      </c>
      <c r="EY1128">
        <v>9.0025620000000004E-3</v>
      </c>
      <c r="EZ1128">
        <v>3.9471740000000003E-3</v>
      </c>
      <c r="FA1128">
        <v>0</v>
      </c>
      <c r="FB1128">
        <v>0</v>
      </c>
      <c r="FC1128">
        <v>0</v>
      </c>
      <c r="FD1128">
        <v>0</v>
      </c>
      <c r="FE1128">
        <v>0</v>
      </c>
      <c r="FF1128">
        <v>0</v>
      </c>
      <c r="FG1128">
        <v>0</v>
      </c>
      <c r="FH1128">
        <v>0.41272900000000001</v>
      </c>
      <c r="FI1128" t="s">
        <v>113</v>
      </c>
      <c r="FJ1128" t="s">
        <v>113</v>
      </c>
      <c r="FK1128" s="9">
        <v>1293.588338</v>
      </c>
      <c r="FL1128" t="s">
        <v>113</v>
      </c>
      <c r="FM1128" t="s">
        <v>113</v>
      </c>
    </row>
    <row r="1129" spans="116:169">
      <c r="DL1129">
        <v>0</v>
      </c>
      <c r="DM1129">
        <v>0.39949000000000001</v>
      </c>
      <c r="DN1129">
        <v>1.73E-3</v>
      </c>
      <c r="DO1129">
        <v>2.1800000000000001E-3</v>
      </c>
      <c r="DP1129">
        <v>1.7799999999999999E-3</v>
      </c>
      <c r="DQ1129">
        <v>4.0000000000000003E-5</v>
      </c>
      <c r="DR1129">
        <v>4.0000000000000003E-5</v>
      </c>
      <c r="DS1129">
        <v>1.98E-3</v>
      </c>
      <c r="DT1129">
        <v>5.4900000000000001E-3</v>
      </c>
      <c r="DU1129">
        <v>3.9280000000000002E-2</v>
      </c>
      <c r="DV1129">
        <v>0.58460000000000001</v>
      </c>
      <c r="DW1129">
        <v>1.96339</v>
      </c>
      <c r="DX1129">
        <v>0</v>
      </c>
      <c r="DY1129">
        <v>1172.89805</v>
      </c>
      <c r="DZ1129">
        <v>5.4116299999999997</v>
      </c>
      <c r="EA1129">
        <v>7.1734299999999998</v>
      </c>
      <c r="EB1129">
        <v>6.1477500000000003</v>
      </c>
      <c r="EC1129">
        <v>0.13064000000000001</v>
      </c>
      <c r="ED1129">
        <v>0.14065</v>
      </c>
      <c r="EE1129">
        <v>7.1561599999999999</v>
      </c>
      <c r="EF1129">
        <v>17.18066</v>
      </c>
      <c r="EG1129">
        <v>547.71558000000005</v>
      </c>
      <c r="EH1129">
        <v>7131.5269099999996</v>
      </c>
      <c r="EI1129">
        <v>24209.261350000001</v>
      </c>
      <c r="EJ1129">
        <v>0</v>
      </c>
      <c r="EK1129">
        <v>77.233473239999995</v>
      </c>
      <c r="EL1129">
        <v>6.1578972000000003E-2</v>
      </c>
      <c r="EM1129">
        <v>3.6811584000000001E-2</v>
      </c>
      <c r="EN1129">
        <v>1.7500399999999999E-2</v>
      </c>
      <c r="EO1129">
        <v>0</v>
      </c>
      <c r="EP1129">
        <v>0</v>
      </c>
      <c r="EQ1129">
        <v>0</v>
      </c>
      <c r="ER1129">
        <v>0</v>
      </c>
      <c r="ES1129">
        <v>0</v>
      </c>
      <c r="ET1129">
        <v>0</v>
      </c>
      <c r="EU1129">
        <v>0</v>
      </c>
      <c r="EV1129">
        <v>0</v>
      </c>
      <c r="EW1129">
        <v>14.01226089</v>
      </c>
      <c r="EX1129">
        <v>1.2277992999999999E-2</v>
      </c>
      <c r="EY1129">
        <v>7.7124619999999998E-3</v>
      </c>
      <c r="EZ1129">
        <v>3.8751940000000002E-3</v>
      </c>
      <c r="FA1129">
        <v>0</v>
      </c>
      <c r="FB1129">
        <v>0</v>
      </c>
      <c r="FC1129">
        <v>0</v>
      </c>
      <c r="FD1129">
        <v>0</v>
      </c>
      <c r="FE1129">
        <v>0</v>
      </c>
      <c r="FF1129">
        <v>0</v>
      </c>
      <c r="FG1129">
        <v>0</v>
      </c>
      <c r="FH1129">
        <v>0.405221</v>
      </c>
      <c r="FI1129" t="s">
        <v>113</v>
      </c>
      <c r="FJ1129" t="s">
        <v>113</v>
      </c>
      <c r="FK1129" s="9">
        <v>1191.761499</v>
      </c>
      <c r="FL1129" t="s">
        <v>113</v>
      </c>
      <c r="FM1129" t="s">
        <v>113</v>
      </c>
    </row>
    <row r="1130" spans="116:169">
      <c r="DL1130">
        <v>0</v>
      </c>
      <c r="DM1130">
        <v>0.39258999999999999</v>
      </c>
      <c r="DN1130">
        <v>1.73E-3</v>
      </c>
      <c r="DO1130">
        <v>1.74E-3</v>
      </c>
      <c r="DP1130">
        <v>1.9E-3</v>
      </c>
      <c r="DQ1130">
        <v>3.0000000000000001E-5</v>
      </c>
      <c r="DR1130">
        <v>4.0000000000000003E-5</v>
      </c>
      <c r="DS1130">
        <v>1.7899999999999999E-3</v>
      </c>
      <c r="DT1130">
        <v>5.4000000000000003E-3</v>
      </c>
      <c r="DU1130">
        <v>3.9329999999999997E-2</v>
      </c>
      <c r="DV1130">
        <v>0.58657000000000004</v>
      </c>
      <c r="DW1130">
        <v>1.96888</v>
      </c>
      <c r="DX1130">
        <v>0</v>
      </c>
      <c r="DY1130">
        <v>1076.0525299999999</v>
      </c>
      <c r="DZ1130">
        <v>5.0813300000000003</v>
      </c>
      <c r="EA1130">
        <v>5.3733500000000003</v>
      </c>
      <c r="EB1130">
        <v>6.2045899999999996</v>
      </c>
      <c r="EC1130">
        <v>0.11128</v>
      </c>
      <c r="ED1130">
        <v>0.12626000000000001</v>
      </c>
      <c r="EE1130">
        <v>6.1217899999999998</v>
      </c>
      <c r="EF1130">
        <v>15.846819999999999</v>
      </c>
      <c r="EG1130">
        <v>547.85622999999998</v>
      </c>
      <c r="EH1130">
        <v>7138.68307</v>
      </c>
      <c r="EI1130">
        <v>24226.442009999999</v>
      </c>
      <c r="EJ1130">
        <v>0</v>
      </c>
      <c r="EK1130">
        <v>76.734883730000007</v>
      </c>
      <c r="EL1130">
        <v>5.3579831000000001E-2</v>
      </c>
      <c r="EM1130">
        <v>3.9280978000000001E-2</v>
      </c>
      <c r="EN1130">
        <v>1.5797736999999999E-2</v>
      </c>
      <c r="EO1130">
        <v>0</v>
      </c>
      <c r="EP1130">
        <v>0</v>
      </c>
      <c r="EQ1130">
        <v>0</v>
      </c>
      <c r="ER1130">
        <v>0</v>
      </c>
      <c r="ES1130">
        <v>0</v>
      </c>
      <c r="ET1130">
        <v>0</v>
      </c>
      <c r="EU1130">
        <v>0</v>
      </c>
      <c r="EV1130">
        <v>0</v>
      </c>
      <c r="EW1130">
        <v>12.91980618</v>
      </c>
      <c r="EX1130">
        <v>1.0015936E-2</v>
      </c>
      <c r="EY1130">
        <v>7.6971720000000004E-3</v>
      </c>
      <c r="EZ1130">
        <v>3.2849260000000001E-3</v>
      </c>
      <c r="FA1130">
        <v>0</v>
      </c>
      <c r="FB1130">
        <v>0</v>
      </c>
      <c r="FC1130">
        <v>0</v>
      </c>
      <c r="FD1130">
        <v>0</v>
      </c>
      <c r="FE1130">
        <v>0</v>
      </c>
      <c r="FF1130">
        <v>0</v>
      </c>
      <c r="FG1130">
        <v>0</v>
      </c>
      <c r="FH1130">
        <v>0.39799800000000002</v>
      </c>
      <c r="FI1130" t="s">
        <v>113</v>
      </c>
      <c r="FJ1130" t="s">
        <v>113</v>
      </c>
      <c r="FK1130" s="9">
        <v>1092.8230779999999</v>
      </c>
      <c r="FL1130" t="s">
        <v>113</v>
      </c>
      <c r="FM1130" t="s">
        <v>113</v>
      </c>
    </row>
    <row r="1131" spans="116:169">
      <c r="DL1131">
        <v>0</v>
      </c>
      <c r="DM1131">
        <v>0.38561000000000001</v>
      </c>
      <c r="DN1131">
        <v>1.8699999999999999E-3</v>
      </c>
      <c r="DO1131">
        <v>1.6999999999999999E-3</v>
      </c>
      <c r="DP1131">
        <v>1.5499999999999999E-3</v>
      </c>
      <c r="DQ1131">
        <v>3.0000000000000001E-5</v>
      </c>
      <c r="DR1131">
        <v>4.0000000000000003E-5</v>
      </c>
      <c r="DS1131">
        <v>1.8799999999999999E-3</v>
      </c>
      <c r="DT1131">
        <v>5.3099999999999996E-3</v>
      </c>
      <c r="DU1131">
        <v>3.9370000000000002E-2</v>
      </c>
      <c r="DV1131">
        <v>0.58835999999999999</v>
      </c>
      <c r="DW1131">
        <v>1.97428</v>
      </c>
      <c r="DX1131">
        <v>0</v>
      </c>
      <c r="DY1131">
        <v>980.82429999999999</v>
      </c>
      <c r="DZ1131">
        <v>5.1142799999999999</v>
      </c>
      <c r="EA1131">
        <v>4.9260299999999999</v>
      </c>
      <c r="EB1131">
        <v>4.7736200000000002</v>
      </c>
      <c r="EC1131">
        <v>9.9449999999999997E-2</v>
      </c>
      <c r="ED1131">
        <v>0.11605</v>
      </c>
      <c r="EE1131">
        <v>6.1067900000000002</v>
      </c>
      <c r="EF1131">
        <v>14.56071</v>
      </c>
      <c r="EG1131">
        <v>547.98249999999996</v>
      </c>
      <c r="EH1131">
        <v>7144.8048600000002</v>
      </c>
      <c r="EI1131">
        <v>24242.288840000001</v>
      </c>
      <c r="EJ1131">
        <v>0</v>
      </c>
      <c r="EK1131">
        <v>76.200764449999994</v>
      </c>
      <c r="EL1131">
        <v>5.0692542E-2</v>
      </c>
      <c r="EM1131">
        <v>3.3357078999999998E-2</v>
      </c>
      <c r="EN1131">
        <v>1.7026962E-2</v>
      </c>
      <c r="EO1131">
        <v>0</v>
      </c>
      <c r="EP1131">
        <v>0</v>
      </c>
      <c r="EQ1131">
        <v>0</v>
      </c>
      <c r="ER1131">
        <v>0</v>
      </c>
      <c r="ES1131">
        <v>0</v>
      </c>
      <c r="ET1131">
        <v>0</v>
      </c>
      <c r="EU1131">
        <v>0</v>
      </c>
      <c r="EV1131">
        <v>0</v>
      </c>
      <c r="EW1131">
        <v>11.845772800000001</v>
      </c>
      <c r="EX1131">
        <v>8.801985E-3</v>
      </c>
      <c r="EY1131">
        <v>6.1051129999999997E-3</v>
      </c>
      <c r="EZ1131">
        <v>3.3132349999999999E-3</v>
      </c>
      <c r="FA1131">
        <v>0</v>
      </c>
      <c r="FB1131">
        <v>0</v>
      </c>
      <c r="FC1131">
        <v>0</v>
      </c>
      <c r="FD1131">
        <v>0</v>
      </c>
      <c r="FE1131">
        <v>0</v>
      </c>
      <c r="FF1131">
        <v>0</v>
      </c>
      <c r="FG1131">
        <v>0</v>
      </c>
      <c r="FH1131">
        <v>0.39076300000000003</v>
      </c>
      <c r="FI1131" t="s">
        <v>113</v>
      </c>
      <c r="FJ1131" t="s">
        <v>113</v>
      </c>
      <c r="FK1131">
        <v>995.73768299999995</v>
      </c>
      <c r="FL1131" t="s">
        <v>113</v>
      </c>
      <c r="FM1131" t="s">
        <v>113</v>
      </c>
    </row>
    <row r="1132" spans="116:169">
      <c r="DL1132">
        <v>0</v>
      </c>
      <c r="DM1132">
        <v>0.37903999999999999</v>
      </c>
      <c r="DN1132">
        <v>1.5900000000000001E-3</v>
      </c>
      <c r="DO1132">
        <v>1.7899999999999999E-3</v>
      </c>
      <c r="DP1132">
        <v>1.5100000000000001E-3</v>
      </c>
      <c r="DQ1132">
        <v>3.0000000000000001E-5</v>
      </c>
      <c r="DR1132">
        <v>4.0000000000000003E-5</v>
      </c>
      <c r="DS1132">
        <v>1.56E-3</v>
      </c>
      <c r="DT1132">
        <v>5.2100000000000002E-3</v>
      </c>
      <c r="DU1132">
        <v>3.9410000000000001E-2</v>
      </c>
      <c r="DV1132">
        <v>0.59023999999999999</v>
      </c>
      <c r="DW1132">
        <v>1.97959</v>
      </c>
      <c r="DX1132">
        <v>0</v>
      </c>
      <c r="DY1132">
        <v>888.49608999999998</v>
      </c>
      <c r="DZ1132">
        <v>4.0449700000000002</v>
      </c>
      <c r="EA1132">
        <v>4.8297400000000001</v>
      </c>
      <c r="EB1132">
        <v>4.3457100000000004</v>
      </c>
      <c r="EC1132">
        <v>8.9829999999999993E-2</v>
      </c>
      <c r="ED1132">
        <v>0.10478</v>
      </c>
      <c r="EE1132">
        <v>4.7336200000000002</v>
      </c>
      <c r="EF1132">
        <v>13.25432</v>
      </c>
      <c r="EG1132">
        <v>548.09855000000005</v>
      </c>
      <c r="EH1132">
        <v>7150.91165</v>
      </c>
      <c r="EI1132">
        <v>24256.849549999999</v>
      </c>
      <c r="EJ1132">
        <v>0</v>
      </c>
      <c r="EK1132">
        <v>75.740834129999996</v>
      </c>
      <c r="EL1132">
        <v>5.1712677999999998E-2</v>
      </c>
      <c r="EM1132">
        <v>3.1964081999999998E-2</v>
      </c>
      <c r="EN1132">
        <v>1.4113694E-2</v>
      </c>
      <c r="EO1132">
        <v>0</v>
      </c>
      <c r="EP1132">
        <v>0</v>
      </c>
      <c r="EQ1132">
        <v>0</v>
      </c>
      <c r="ER1132">
        <v>0</v>
      </c>
      <c r="ES1132">
        <v>0</v>
      </c>
      <c r="ET1132">
        <v>0</v>
      </c>
      <c r="EU1132">
        <v>0</v>
      </c>
      <c r="EV1132">
        <v>0</v>
      </c>
      <c r="EW1132">
        <v>10.807110979999999</v>
      </c>
      <c r="EX1132">
        <v>8.2850579999999997E-3</v>
      </c>
      <c r="EY1132">
        <v>5.4270919999999997E-3</v>
      </c>
      <c r="EZ1132">
        <v>2.5600280000000002E-3</v>
      </c>
      <c r="FA1132">
        <v>0</v>
      </c>
      <c r="FB1132">
        <v>0</v>
      </c>
      <c r="FC1132">
        <v>0</v>
      </c>
      <c r="FD1132">
        <v>0</v>
      </c>
      <c r="FE1132">
        <v>0</v>
      </c>
      <c r="FF1132">
        <v>0</v>
      </c>
      <c r="FG1132">
        <v>0</v>
      </c>
      <c r="FH1132">
        <v>0.38395800000000002</v>
      </c>
      <c r="FI1132" t="s">
        <v>113</v>
      </c>
      <c r="FJ1132" t="s">
        <v>113</v>
      </c>
      <c r="FK1132">
        <v>901.80634199999997</v>
      </c>
      <c r="FL1132" t="s">
        <v>113</v>
      </c>
      <c r="FM1132" t="s">
        <v>113</v>
      </c>
    </row>
    <row r="1133" spans="116:169">
      <c r="DL1133">
        <v>0</v>
      </c>
      <c r="DM1133">
        <v>0.37234</v>
      </c>
      <c r="DN1133">
        <v>1.75E-3</v>
      </c>
      <c r="DO1133">
        <v>1.5900000000000001E-3</v>
      </c>
      <c r="DP1133">
        <v>1.57E-3</v>
      </c>
      <c r="DQ1133">
        <v>3.0000000000000001E-5</v>
      </c>
      <c r="DR1133">
        <v>4.0000000000000003E-5</v>
      </c>
      <c r="DS1133">
        <v>1.5299999999999999E-3</v>
      </c>
      <c r="DT1133">
        <v>5.11E-3</v>
      </c>
      <c r="DU1133">
        <v>3.9449999999999999E-2</v>
      </c>
      <c r="DV1133">
        <v>0.59179999999999999</v>
      </c>
      <c r="DW1133">
        <v>1.9847999999999999</v>
      </c>
      <c r="DX1133">
        <v>0</v>
      </c>
      <c r="DY1133">
        <v>797.68575999999996</v>
      </c>
      <c r="DZ1133">
        <v>4.1060100000000004</v>
      </c>
      <c r="EA1133">
        <v>3.9773299999999998</v>
      </c>
      <c r="EB1133">
        <v>4.2089800000000004</v>
      </c>
      <c r="EC1133">
        <v>7.9780000000000004E-2</v>
      </c>
      <c r="ED1133">
        <v>9.4289999999999999E-2</v>
      </c>
      <c r="EE1133">
        <v>4.3403099999999997</v>
      </c>
      <c r="EF1133">
        <v>11.98948</v>
      </c>
      <c r="EG1133">
        <v>548.20333000000005</v>
      </c>
      <c r="EH1133">
        <v>7155.64527</v>
      </c>
      <c r="EI1133">
        <v>24270.103869999999</v>
      </c>
      <c r="EJ1133">
        <v>0</v>
      </c>
      <c r="EK1133">
        <v>75.228722840000003</v>
      </c>
      <c r="EL1133">
        <v>4.8339504999999998E-2</v>
      </c>
      <c r="EM1133">
        <v>3.3460425000000002E-2</v>
      </c>
      <c r="EN1133">
        <v>1.3872110999999999E-2</v>
      </c>
      <c r="EO1133">
        <v>0</v>
      </c>
      <c r="EP1133">
        <v>0</v>
      </c>
      <c r="EQ1133">
        <v>0</v>
      </c>
      <c r="ER1133">
        <v>0</v>
      </c>
      <c r="ES1133">
        <v>0</v>
      </c>
      <c r="ET1133">
        <v>0</v>
      </c>
      <c r="EU1133">
        <v>0</v>
      </c>
      <c r="EV1133">
        <v>0</v>
      </c>
      <c r="EW1133">
        <v>9.7840143739999998</v>
      </c>
      <c r="EX1133">
        <v>7.142865E-3</v>
      </c>
      <c r="EY1133">
        <v>5.2456350000000002E-3</v>
      </c>
      <c r="EZ1133">
        <v>2.3351000000000001E-3</v>
      </c>
      <c r="FA1133">
        <v>0</v>
      </c>
      <c r="FB1133">
        <v>0</v>
      </c>
      <c r="FC1133">
        <v>0</v>
      </c>
      <c r="FD1133">
        <v>0</v>
      </c>
      <c r="FE1133">
        <v>0</v>
      </c>
      <c r="FF1133">
        <v>0</v>
      </c>
      <c r="FG1133">
        <v>0</v>
      </c>
      <c r="FH1133">
        <v>0.37728</v>
      </c>
      <c r="FI1133" t="s">
        <v>113</v>
      </c>
      <c r="FJ1133" t="s">
        <v>113</v>
      </c>
      <c r="FK1133">
        <v>810.05786000000001</v>
      </c>
      <c r="FL1133" t="s">
        <v>113</v>
      </c>
      <c r="FM1133" t="s">
        <v>113</v>
      </c>
    </row>
    <row r="1134" spans="116:169">
      <c r="DL1134">
        <v>0</v>
      </c>
      <c r="DM1134">
        <v>0.36575000000000002</v>
      </c>
      <c r="DN1134">
        <v>1.7600000000000001E-3</v>
      </c>
      <c r="DO1134">
        <v>1.6900000000000001E-3</v>
      </c>
      <c r="DP1134">
        <v>1.42E-3</v>
      </c>
      <c r="DQ1134">
        <v>3.0000000000000001E-5</v>
      </c>
      <c r="DR1134">
        <v>4.0000000000000003E-5</v>
      </c>
      <c r="DS1134">
        <v>1.57E-3</v>
      </c>
      <c r="DT1134">
        <v>5.0200000000000002E-3</v>
      </c>
      <c r="DU1134">
        <v>3.9489999999999997E-2</v>
      </c>
      <c r="DV1134">
        <v>0.59331999999999996</v>
      </c>
      <c r="DW1134">
        <v>1.9899100000000001</v>
      </c>
      <c r="DX1134">
        <v>0</v>
      </c>
      <c r="DY1134">
        <v>708.97499000000005</v>
      </c>
      <c r="DZ1134">
        <v>3.7657500000000002</v>
      </c>
      <c r="EA1134">
        <v>3.8848500000000001</v>
      </c>
      <c r="EB1134">
        <v>3.5224899999999999</v>
      </c>
      <c r="EC1134">
        <v>7.3999999999999996E-2</v>
      </c>
      <c r="ED1134">
        <v>8.5760000000000003E-2</v>
      </c>
      <c r="EE1134">
        <v>4.1684000000000001</v>
      </c>
      <c r="EF1134">
        <v>10.760350000000001</v>
      </c>
      <c r="EG1134">
        <v>548.29762000000005</v>
      </c>
      <c r="EH1134">
        <v>7159.9855699999998</v>
      </c>
      <c r="EI1134">
        <v>24282.093349999999</v>
      </c>
      <c r="EJ1134">
        <v>0</v>
      </c>
      <c r="EK1134">
        <v>74.725919610000005</v>
      </c>
      <c r="EL1134">
        <v>4.9864067999999998E-2</v>
      </c>
      <c r="EM1134">
        <v>3.0932019000000002E-2</v>
      </c>
      <c r="EN1134">
        <v>1.4556080000000001E-2</v>
      </c>
      <c r="EO1134">
        <v>0</v>
      </c>
      <c r="EP1134">
        <v>0</v>
      </c>
      <c r="EQ1134">
        <v>0</v>
      </c>
      <c r="ER1134">
        <v>0</v>
      </c>
      <c r="ES1134">
        <v>0</v>
      </c>
      <c r="ET1134">
        <v>0</v>
      </c>
      <c r="EU1134">
        <v>0</v>
      </c>
      <c r="EV1134">
        <v>0</v>
      </c>
      <c r="EW1134">
        <v>8.7854140259999998</v>
      </c>
      <c r="EX1134">
        <v>6.7188619999999999E-3</v>
      </c>
      <c r="EY1134">
        <v>4.458348E-3</v>
      </c>
      <c r="EZ1134">
        <v>2.2622950000000001E-3</v>
      </c>
      <c r="FA1134">
        <v>0</v>
      </c>
      <c r="FB1134">
        <v>0</v>
      </c>
      <c r="FC1134">
        <v>0</v>
      </c>
      <c r="FD1134">
        <v>0</v>
      </c>
      <c r="FE1134">
        <v>0</v>
      </c>
      <c r="FF1134">
        <v>0</v>
      </c>
      <c r="FG1134">
        <v>0</v>
      </c>
      <c r="FH1134">
        <v>0.37064900000000001</v>
      </c>
      <c r="FI1134" t="s">
        <v>113</v>
      </c>
      <c r="FJ1134" t="s">
        <v>113</v>
      </c>
      <c r="FK1134">
        <v>720.22208000000001</v>
      </c>
      <c r="FL1134" t="s">
        <v>113</v>
      </c>
      <c r="FM1134" t="s">
        <v>113</v>
      </c>
    </row>
    <row r="1135" spans="116:169">
      <c r="DL1135">
        <v>0</v>
      </c>
      <c r="DM1135">
        <v>0.35925000000000001</v>
      </c>
      <c r="DN1135">
        <v>1.7799999999999999E-3</v>
      </c>
      <c r="DO1135">
        <v>1.6900000000000001E-3</v>
      </c>
      <c r="DP1135">
        <v>1.49E-3</v>
      </c>
      <c r="DQ1135">
        <v>3.0000000000000001E-5</v>
      </c>
      <c r="DR1135">
        <v>4.0000000000000003E-5</v>
      </c>
      <c r="DS1135">
        <v>1.4400000000000001E-3</v>
      </c>
      <c r="DT1135">
        <v>4.9300000000000004E-3</v>
      </c>
      <c r="DU1135">
        <v>3.9530000000000003E-2</v>
      </c>
      <c r="DV1135">
        <v>0.59489000000000003</v>
      </c>
      <c r="DW1135">
        <v>1.9949300000000001</v>
      </c>
      <c r="DX1135">
        <v>0</v>
      </c>
      <c r="DY1135">
        <v>622.27309000000002</v>
      </c>
      <c r="DZ1135">
        <v>3.44137</v>
      </c>
      <c r="EA1135">
        <v>3.5568900000000001</v>
      </c>
      <c r="EB1135">
        <v>3.39697</v>
      </c>
      <c r="EC1135">
        <v>6.7169999999999994E-2</v>
      </c>
      <c r="ED1135">
        <v>7.6270000000000004E-2</v>
      </c>
      <c r="EE1135">
        <v>3.52224</v>
      </c>
      <c r="EF1135">
        <v>9.5700800000000008</v>
      </c>
      <c r="EG1135">
        <v>548.38337999999999</v>
      </c>
      <c r="EH1135">
        <v>7164.1539700000003</v>
      </c>
      <c r="EI1135">
        <v>24292.8537</v>
      </c>
      <c r="EJ1135">
        <v>0</v>
      </c>
      <c r="EK1135">
        <v>74.221596880000007</v>
      </c>
      <c r="EL1135">
        <v>5.0800986999999999E-2</v>
      </c>
      <c r="EM1135">
        <v>3.2274199000000003E-2</v>
      </c>
      <c r="EN1135">
        <v>1.3328217999999999E-2</v>
      </c>
      <c r="EO1135">
        <v>0</v>
      </c>
      <c r="EP1135">
        <v>0</v>
      </c>
      <c r="EQ1135">
        <v>0</v>
      </c>
      <c r="ER1135">
        <v>0</v>
      </c>
      <c r="ES1135">
        <v>0</v>
      </c>
      <c r="ET1135">
        <v>0</v>
      </c>
      <c r="EU1135">
        <v>0</v>
      </c>
      <c r="EV1135">
        <v>0</v>
      </c>
      <c r="EW1135">
        <v>7.8095279499999997</v>
      </c>
      <c r="EX1135">
        <v>6.2053350000000002E-3</v>
      </c>
      <c r="EY1135">
        <v>4.239133E-3</v>
      </c>
      <c r="EZ1135">
        <v>1.9012790000000001E-3</v>
      </c>
      <c r="FA1135">
        <v>0</v>
      </c>
      <c r="FB1135">
        <v>0</v>
      </c>
      <c r="FC1135">
        <v>0</v>
      </c>
      <c r="FD1135">
        <v>0</v>
      </c>
      <c r="FE1135">
        <v>0</v>
      </c>
      <c r="FF1135">
        <v>0</v>
      </c>
      <c r="FG1135">
        <v>0</v>
      </c>
      <c r="FH1135">
        <v>0.364236</v>
      </c>
      <c r="FI1135" t="s">
        <v>113</v>
      </c>
      <c r="FJ1135" t="s">
        <v>113</v>
      </c>
      <c r="FK1135">
        <v>632.73549500000001</v>
      </c>
      <c r="FL1135" t="s">
        <v>113</v>
      </c>
      <c r="FM1135" t="s">
        <v>113</v>
      </c>
    </row>
    <row r="1136" spans="116:169">
      <c r="DL1136">
        <v>0</v>
      </c>
      <c r="DM1136">
        <v>0.35288000000000003</v>
      </c>
      <c r="DN1136">
        <v>1.74E-3</v>
      </c>
      <c r="DO1136">
        <v>1.6999999999999999E-3</v>
      </c>
      <c r="DP1136">
        <v>1.49E-3</v>
      </c>
      <c r="DQ1136">
        <v>3.0000000000000001E-5</v>
      </c>
      <c r="DR1136">
        <v>4.0000000000000003E-5</v>
      </c>
      <c r="DS1136">
        <v>1.5E-3</v>
      </c>
      <c r="DT1136">
        <v>4.8500000000000001E-3</v>
      </c>
      <c r="DU1136">
        <v>3.9570000000000001E-2</v>
      </c>
      <c r="DV1136">
        <v>0.59633000000000003</v>
      </c>
      <c r="DW1136">
        <v>1.99986</v>
      </c>
      <c r="DX1136">
        <v>0</v>
      </c>
      <c r="DY1136">
        <v>537.64477999999997</v>
      </c>
      <c r="DZ1136">
        <v>3.0070000000000001</v>
      </c>
      <c r="EA1136">
        <v>3.2290999999999999</v>
      </c>
      <c r="EB1136">
        <v>3.1122100000000001</v>
      </c>
      <c r="EC1136">
        <v>6.1749999999999999E-2</v>
      </c>
      <c r="ED1136">
        <v>6.7960000000000007E-2</v>
      </c>
      <c r="EE1136">
        <v>3.3765299999999998</v>
      </c>
      <c r="EF1136">
        <v>8.4129699999999996</v>
      </c>
      <c r="EG1136">
        <v>548.45965999999999</v>
      </c>
      <c r="EH1136">
        <v>7167.6762099999996</v>
      </c>
      <c r="EI1136">
        <v>24302.423780000001</v>
      </c>
      <c r="EJ1136">
        <v>0</v>
      </c>
      <c r="EK1136">
        <v>73.724247919999996</v>
      </c>
      <c r="EL1136">
        <v>5.1875216000000002E-2</v>
      </c>
      <c r="EM1136">
        <v>3.2946487000000003E-2</v>
      </c>
      <c r="EN1136">
        <v>1.4114425E-2</v>
      </c>
      <c r="EO1136">
        <v>0</v>
      </c>
      <c r="EP1136">
        <v>0</v>
      </c>
      <c r="EQ1136">
        <v>0</v>
      </c>
      <c r="ER1136">
        <v>0</v>
      </c>
      <c r="ES1136">
        <v>0</v>
      </c>
      <c r="ET1136">
        <v>0</v>
      </c>
      <c r="EU1136">
        <v>0</v>
      </c>
      <c r="EV1136">
        <v>0</v>
      </c>
      <c r="EW1136">
        <v>6.8568087789999996</v>
      </c>
      <c r="EX1136">
        <v>5.6931020000000002E-3</v>
      </c>
      <c r="EY1136">
        <v>3.9164580000000003E-3</v>
      </c>
      <c r="EZ1136">
        <v>1.8352030000000001E-3</v>
      </c>
      <c r="FA1136">
        <v>0</v>
      </c>
      <c r="FB1136">
        <v>0</v>
      </c>
      <c r="FC1136">
        <v>0</v>
      </c>
      <c r="FD1136">
        <v>0</v>
      </c>
      <c r="FE1136">
        <v>0</v>
      </c>
      <c r="FF1136">
        <v>0</v>
      </c>
      <c r="FG1136">
        <v>0</v>
      </c>
      <c r="FH1136">
        <v>0.35784500000000002</v>
      </c>
      <c r="FI1136" t="s">
        <v>113</v>
      </c>
      <c r="FJ1136" t="s">
        <v>113</v>
      </c>
      <c r="FK1136">
        <v>547.05484300000001</v>
      </c>
      <c r="FL1136" t="s">
        <v>113</v>
      </c>
      <c r="FM1136" t="s">
        <v>113</v>
      </c>
    </row>
    <row r="1137" spans="116:169">
      <c r="DL1137">
        <v>0</v>
      </c>
      <c r="DM1137">
        <v>0.34615000000000001</v>
      </c>
      <c r="DN1137">
        <v>1.92E-3</v>
      </c>
      <c r="DO1137">
        <v>1.91E-3</v>
      </c>
      <c r="DP1137">
        <v>1.5100000000000001E-3</v>
      </c>
      <c r="DQ1137">
        <v>3.0000000000000001E-5</v>
      </c>
      <c r="DR1137">
        <v>4.0000000000000003E-5</v>
      </c>
      <c r="DS1137">
        <v>1.5100000000000001E-3</v>
      </c>
      <c r="DT1137">
        <v>4.7600000000000003E-3</v>
      </c>
      <c r="DU1137">
        <v>3.9600000000000003E-2</v>
      </c>
      <c r="DV1137">
        <v>0.59782999999999997</v>
      </c>
      <c r="DW1137">
        <v>2.0047199999999998</v>
      </c>
      <c r="DX1137">
        <v>0</v>
      </c>
      <c r="DY1137">
        <v>454.39515999999998</v>
      </c>
      <c r="DZ1137">
        <v>2.9257599999999999</v>
      </c>
      <c r="EA1137">
        <v>3.2453699999999999</v>
      </c>
      <c r="EB1137">
        <v>2.8332600000000001</v>
      </c>
      <c r="EC1137">
        <v>5.8470000000000001E-2</v>
      </c>
      <c r="ED1137">
        <v>6.0260000000000001E-2</v>
      </c>
      <c r="EE1137">
        <v>3.09998</v>
      </c>
      <c r="EF1137">
        <v>7.2618799999999997</v>
      </c>
      <c r="EG1137">
        <v>548.52761999999996</v>
      </c>
      <c r="EH1137">
        <v>7171.0527400000001</v>
      </c>
      <c r="EI1137">
        <v>24310.836749999999</v>
      </c>
      <c r="EJ1137">
        <v>0</v>
      </c>
      <c r="EK1137">
        <v>73.069347429999993</v>
      </c>
      <c r="EL1137">
        <v>5.7519022000000003E-2</v>
      </c>
      <c r="EM1137">
        <v>3.3488644999999997E-2</v>
      </c>
      <c r="EN1137">
        <v>1.4338678000000001E-2</v>
      </c>
      <c r="EO1137">
        <v>0</v>
      </c>
      <c r="EP1137">
        <v>0</v>
      </c>
      <c r="EQ1137">
        <v>0</v>
      </c>
      <c r="ER1137">
        <v>0</v>
      </c>
      <c r="ES1137">
        <v>0</v>
      </c>
      <c r="ET1137">
        <v>0</v>
      </c>
      <c r="EU1137">
        <v>0</v>
      </c>
      <c r="EV1137">
        <v>0</v>
      </c>
      <c r="EW1137">
        <v>5.9126327329999997</v>
      </c>
      <c r="EX1137">
        <v>5.585914E-3</v>
      </c>
      <c r="EY1137">
        <v>3.5668710000000001E-3</v>
      </c>
      <c r="EZ1137">
        <v>1.6853E-3</v>
      </c>
      <c r="FA1137">
        <v>0</v>
      </c>
      <c r="FB1137">
        <v>0</v>
      </c>
      <c r="FC1137">
        <v>0</v>
      </c>
      <c r="FD1137">
        <v>0</v>
      </c>
      <c r="FE1137">
        <v>0</v>
      </c>
      <c r="FF1137">
        <v>0</v>
      </c>
      <c r="FG1137">
        <v>0</v>
      </c>
      <c r="FH1137">
        <v>0.35152899999999998</v>
      </c>
      <c r="FI1137" t="s">
        <v>113</v>
      </c>
      <c r="FJ1137" t="s">
        <v>113</v>
      </c>
      <c r="FK1137">
        <v>463.45803000000001</v>
      </c>
      <c r="FL1137" t="s">
        <v>113</v>
      </c>
      <c r="FM1137" t="s">
        <v>113</v>
      </c>
    </row>
    <row r="1138" spans="116:169">
      <c r="DL1138">
        <v>0</v>
      </c>
      <c r="DM1138">
        <v>0.31396000000000002</v>
      </c>
      <c r="DN1138">
        <v>4.6000000000000001E-4</v>
      </c>
      <c r="DO1138">
        <v>2.0600000000000002E-3</v>
      </c>
      <c r="DP1138">
        <v>1.6800000000000001E-3</v>
      </c>
      <c r="DQ1138">
        <v>3.0000000000000001E-5</v>
      </c>
      <c r="DR1138">
        <v>4.0000000000000003E-5</v>
      </c>
      <c r="DS1138">
        <v>1.47E-3</v>
      </c>
      <c r="DT1138">
        <v>3.1829999999999997E-2</v>
      </c>
      <c r="DU1138">
        <v>3.9640000000000002E-2</v>
      </c>
      <c r="DV1138">
        <v>0.59935000000000005</v>
      </c>
      <c r="DW1138">
        <v>2.0094799999999999</v>
      </c>
      <c r="DX1138">
        <v>0</v>
      </c>
      <c r="DY1138">
        <v>345.1884</v>
      </c>
      <c r="DZ1138">
        <v>0.59306999999999999</v>
      </c>
      <c r="EA1138">
        <v>3.07891</v>
      </c>
      <c r="EB1138">
        <v>2.8125399999999998</v>
      </c>
      <c r="EC1138">
        <v>5.484E-2</v>
      </c>
      <c r="ED1138">
        <v>4.9779999999999998E-2</v>
      </c>
      <c r="EE1138">
        <v>2.7470599999999998</v>
      </c>
      <c r="EF1138">
        <v>41.786949999999997</v>
      </c>
      <c r="EG1138">
        <v>548.58788000000004</v>
      </c>
      <c r="EH1138">
        <v>7174.15272</v>
      </c>
      <c r="EI1138">
        <v>24318.09863</v>
      </c>
      <c r="EJ1138">
        <v>0</v>
      </c>
      <c r="EK1138">
        <v>67.030613840000001</v>
      </c>
      <c r="EL1138">
        <v>6.3836233000000006E-2</v>
      </c>
      <c r="EM1138">
        <v>3.7403867E-2</v>
      </c>
      <c r="EN1138">
        <v>1.4634293E-2</v>
      </c>
      <c r="EO1138">
        <v>0</v>
      </c>
      <c r="EP1138">
        <v>0</v>
      </c>
      <c r="EQ1138">
        <v>0</v>
      </c>
      <c r="ER1138">
        <v>0</v>
      </c>
      <c r="ES1138">
        <v>0</v>
      </c>
      <c r="ET1138">
        <v>0</v>
      </c>
      <c r="EU1138">
        <v>0</v>
      </c>
      <c r="EV1138">
        <v>0</v>
      </c>
      <c r="EW1138">
        <v>4.6236059579999997</v>
      </c>
      <c r="EX1138">
        <v>5.4183030000000002E-3</v>
      </c>
      <c r="EY1138">
        <v>3.5228460000000001E-3</v>
      </c>
      <c r="EZ1138">
        <v>1.5393130000000001E-3</v>
      </c>
      <c r="FA1138">
        <v>0</v>
      </c>
      <c r="FB1138">
        <v>0</v>
      </c>
      <c r="FC1138">
        <v>0</v>
      </c>
      <c r="FD1138">
        <v>0</v>
      </c>
      <c r="FE1138">
        <v>0</v>
      </c>
      <c r="FF1138">
        <v>0</v>
      </c>
      <c r="FG1138">
        <v>0</v>
      </c>
      <c r="FH1138">
        <v>0.31819199999999997</v>
      </c>
      <c r="FI1138" t="s">
        <v>113</v>
      </c>
      <c r="FJ1138" t="s">
        <v>113</v>
      </c>
      <c r="FK1138">
        <v>351.727754</v>
      </c>
      <c r="FL1138" t="s">
        <v>113</v>
      </c>
      <c r="FM1138" t="s">
        <v>113</v>
      </c>
    </row>
    <row r="1139" spans="116:169">
      <c r="DL1139">
        <v>0</v>
      </c>
      <c r="DM1139">
        <v>0.17968999999999999</v>
      </c>
      <c r="DN1139">
        <v>1.1E-4</v>
      </c>
      <c r="DO1139">
        <v>7.1000000000000002E-4</v>
      </c>
      <c r="DP1139">
        <v>1.73E-3</v>
      </c>
      <c r="DQ1139">
        <v>2.0000000000000002E-5</v>
      </c>
      <c r="DR1139">
        <v>2.0000000000000002E-5</v>
      </c>
      <c r="DS1139">
        <v>1.6199999999999999E-3</v>
      </c>
      <c r="DT1139">
        <v>0.13428999999999999</v>
      </c>
      <c r="DU1139">
        <v>3.968E-2</v>
      </c>
      <c r="DV1139">
        <v>0.60082000000000002</v>
      </c>
      <c r="DW1139">
        <v>2.0413100000000002</v>
      </c>
      <c r="DX1139">
        <v>0</v>
      </c>
      <c r="DY1139">
        <v>158.80313000000001</v>
      </c>
      <c r="DZ1139">
        <v>0.11889</v>
      </c>
      <c r="EA1139">
        <v>0.89080999999999999</v>
      </c>
      <c r="EB1139">
        <v>2.57483</v>
      </c>
      <c r="EC1139">
        <v>3.4090000000000002E-2</v>
      </c>
      <c r="ED1139">
        <v>2.6800000000000001E-2</v>
      </c>
      <c r="EE1139">
        <v>2.70059</v>
      </c>
      <c r="EF1139">
        <v>147.64605</v>
      </c>
      <c r="EG1139">
        <v>548.63765999999998</v>
      </c>
      <c r="EH1139">
        <v>7176.8997900000004</v>
      </c>
      <c r="EI1139">
        <v>24359.885569999999</v>
      </c>
      <c r="EJ1139">
        <v>0</v>
      </c>
      <c r="EK1139">
        <v>38.837833060000001</v>
      </c>
      <c r="EL1139">
        <v>3.7363748000000002E-2</v>
      </c>
      <c r="EM1139">
        <v>4.0932237000000003E-2</v>
      </c>
      <c r="EN1139">
        <v>1.6440633E-2</v>
      </c>
      <c r="EO1139">
        <v>0</v>
      </c>
      <c r="EP1139">
        <v>0</v>
      </c>
      <c r="EQ1139">
        <v>0</v>
      </c>
      <c r="ER1139">
        <v>0</v>
      </c>
      <c r="ES1139">
        <v>0</v>
      </c>
      <c r="ET1139">
        <v>0</v>
      </c>
      <c r="EU1139">
        <v>0</v>
      </c>
      <c r="EV1139">
        <v>0</v>
      </c>
      <c r="EW1139">
        <v>2.2211198630000002</v>
      </c>
      <c r="EX1139">
        <v>2.8501260000000001E-3</v>
      </c>
      <c r="EY1139">
        <v>3.3608090000000002E-3</v>
      </c>
      <c r="EZ1139">
        <v>1.5285170000000001E-3</v>
      </c>
      <c r="FA1139">
        <v>0</v>
      </c>
      <c r="FB1139">
        <v>0</v>
      </c>
      <c r="FC1139">
        <v>0</v>
      </c>
      <c r="FD1139">
        <v>0</v>
      </c>
      <c r="FE1139">
        <v>0</v>
      </c>
      <c r="FF1139">
        <v>0</v>
      </c>
      <c r="FG1139">
        <v>0</v>
      </c>
      <c r="FH1139">
        <v>0.18226500000000001</v>
      </c>
      <c r="FI1139" t="s">
        <v>113</v>
      </c>
      <c r="FJ1139" t="s">
        <v>113</v>
      </c>
      <c r="FK1139">
        <v>162.421751</v>
      </c>
      <c r="FL1139" t="s">
        <v>113</v>
      </c>
      <c r="FM1139" t="s">
        <v>113</v>
      </c>
    </row>
    <row r="1140" spans="116:169">
      <c r="DL1140">
        <v>0</v>
      </c>
      <c r="DM1140">
        <v>2.7619999999999999E-2</v>
      </c>
      <c r="DN1140">
        <v>4.0000000000000003E-5</v>
      </c>
      <c r="DO1140">
        <v>1.9000000000000001E-4</v>
      </c>
      <c r="DP1140">
        <v>6.4000000000000005E-4</v>
      </c>
      <c r="DQ1140">
        <v>1.0000000000000001E-5</v>
      </c>
      <c r="DR1140">
        <v>1.0000000000000001E-5</v>
      </c>
      <c r="DS1140">
        <v>1.6199999999999999E-3</v>
      </c>
      <c r="DT1140">
        <v>0.15212999999999999</v>
      </c>
      <c r="DU1140">
        <v>3.9699999999999999E-2</v>
      </c>
      <c r="DV1140">
        <v>0.60243999999999998</v>
      </c>
      <c r="DW1140">
        <v>2.1756000000000002</v>
      </c>
      <c r="DX1140">
        <v>0</v>
      </c>
      <c r="DY1140">
        <v>18.383800000000001</v>
      </c>
      <c r="DZ1140">
        <v>3.117E-2</v>
      </c>
      <c r="EA1140">
        <v>0.19555</v>
      </c>
      <c r="EB1140">
        <v>0.80876999999999999</v>
      </c>
      <c r="EC1140">
        <v>1.6480000000000002E-2</v>
      </c>
      <c r="ED1140">
        <v>8.6499999999999997E-3</v>
      </c>
      <c r="EE1140">
        <v>2.39513</v>
      </c>
      <c r="EF1140">
        <v>134.45286999999999</v>
      </c>
      <c r="EG1140">
        <v>548.66444999999999</v>
      </c>
      <c r="EH1140">
        <v>7179.6003799999999</v>
      </c>
      <c r="EI1140">
        <v>24507.531620000002</v>
      </c>
      <c r="EJ1140">
        <v>0</v>
      </c>
      <c r="EK1140">
        <v>6.07520024</v>
      </c>
      <c r="EL1140">
        <v>1.8096332E-2</v>
      </c>
      <c r="EM1140">
        <v>1.8821028E-2</v>
      </c>
      <c r="EN1140">
        <v>1.721197E-2</v>
      </c>
      <c r="EO1140">
        <v>0</v>
      </c>
      <c r="EP1140">
        <v>0</v>
      </c>
      <c r="EQ1140">
        <v>0</v>
      </c>
      <c r="ER1140">
        <v>0</v>
      </c>
      <c r="ES1140">
        <v>0</v>
      </c>
      <c r="ET1140">
        <v>0</v>
      </c>
      <c r="EU1140">
        <v>0</v>
      </c>
      <c r="EV1140">
        <v>0</v>
      </c>
      <c r="EW1140">
        <v>0.27733245000000001</v>
      </c>
      <c r="EX1140">
        <v>1.2107400000000001E-3</v>
      </c>
      <c r="EY1140">
        <v>1.344231E-3</v>
      </c>
      <c r="EZ1140">
        <v>1.392335E-3</v>
      </c>
      <c r="FA1140">
        <v>0</v>
      </c>
      <c r="FB1140">
        <v>0</v>
      </c>
      <c r="FC1140">
        <v>0</v>
      </c>
      <c r="FD1140">
        <v>0</v>
      </c>
      <c r="FE1140">
        <v>0</v>
      </c>
      <c r="FF1140">
        <v>0</v>
      </c>
      <c r="FG1140">
        <v>0</v>
      </c>
      <c r="FH1140">
        <v>2.8509E-2</v>
      </c>
      <c r="FI1140" t="s">
        <v>113</v>
      </c>
      <c r="FJ1140" t="s">
        <v>113</v>
      </c>
      <c r="FK1140">
        <v>19.435772</v>
      </c>
      <c r="FL1140" t="s">
        <v>113</v>
      </c>
      <c r="FM1140" t="s">
        <v>113</v>
      </c>
    </row>
  </sheetData>
  <dataValidations disablePrompts="1" count="1">
    <dataValidation type="list" allowBlank="1" showInputMessage="1" showErrorMessage="1" sqref="DM6" xr:uid="{B3271CCC-0BB6-4A6B-8490-45F6363E4E78}">
      <formula1>"TRUE,FALSE"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ArtificialTreatments</vt:lpstr>
      <vt:lpstr>General-Simple-Tests</vt:lpstr>
      <vt:lpstr>XLM-Wraps</vt:lpstr>
      <vt:lpstr>dMatrix-Inv-test</vt:lpstr>
      <vt:lpstr>DSMBases</vt:lpstr>
      <vt:lpstr>Roll Test</vt:lpstr>
      <vt:lpstr>BaseOdds</vt:lpstr>
      <vt:lpstr>DelqDelta</vt:lpstr>
      <vt:lpstr>Topology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2026-02-17T19:04:05Z</dcterms:modified>
</cp:coreProperties>
</file>