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acultad\2019\7512 Tarela\7512-Tarela-TP1-2019-1C\docs\"/>
    </mc:Choice>
  </mc:AlternateContent>
  <xr:revisionPtr revIDLastSave="0" documentId="13_ncr:1_{36FCEA22-F6AA-49D1-B77A-912163912429}" xr6:coauthVersionLast="43" xr6:coauthVersionMax="43" xr10:uidLastSave="{00000000-0000-0000-0000-000000000000}"/>
  <bookViews>
    <workbookView xWindow="-28920" yWindow="-120" windowWidth="29040" windowHeight="15840" activeTab="2" xr2:uid="{85743995-5700-4CBA-BBF0-C44AD4BA09E3}"/>
  </bookViews>
  <sheets>
    <sheet name="Hoja1" sheetId="1" r:id="rId1"/>
    <sheet name="Hoja2" sheetId="2" r:id="rId2"/>
    <sheet name="Hoja4" sheetId="4" r:id="rId3"/>
    <sheet name="Hoja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A2" i="3"/>
  <c r="B2" i="4" s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6" i="1" s="1"/>
  <c r="C5" i="1"/>
  <c r="C4" i="1"/>
  <c r="E2" i="2"/>
  <c r="B2" i="2"/>
  <c r="B2" i="1" s="1"/>
  <c r="B3" i="4" l="1"/>
</calcChain>
</file>

<file path=xl/sharedStrings.xml><?xml version="1.0" encoding="utf-8"?>
<sst xmlns="http://schemas.openxmlformats.org/spreadsheetml/2006/main" count="38" uniqueCount="38">
  <si>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</si>
  <si>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</si>
  <si>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</si>
  <si>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</si>
  <si>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</si>
  <si>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</si>
  <si>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</si>
  <si>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</si>
  <si>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</si>
  <si>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</si>
  <si>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</si>
  <si>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</si>
  <si>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</si>
  <si>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</si>
  <si>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</si>
  <si>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</si>
  <si>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</si>
  <si>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</si>
  <si>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</si>
  <si>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</si>
  <si>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</si>
  <si>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Inversión</t>
  </si>
  <si>
    <t>Ahorro energía</t>
  </si>
  <si>
    <t>Ahorro potencia</t>
  </si>
  <si>
    <t>Costos</t>
  </si>
  <si>
    <t>FCF</t>
  </si>
  <si>
    <t>Pot</t>
  </si>
  <si>
    <t>CU</t>
  </si>
  <si>
    <t>TC</t>
  </si>
  <si>
    <t>NP</t>
  </si>
  <si>
    <t>FU</t>
  </si>
  <si>
    <t>Celec</t>
  </si>
  <si>
    <t>Cpot</t>
  </si>
  <si>
    <t>Costosn</t>
  </si>
  <si>
    <t>Impuesto</t>
  </si>
  <si>
    <t>VAN</t>
  </si>
  <si>
    <t>TIR</t>
  </si>
  <si>
    <t>VAN'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</si>
</sst>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8">
    <dxf>
      <numFmt numFmtId="14" formatCode="0.00%"/>
    </dxf>
    <dxf>
      <numFmt numFmtId="165" formatCode="&quot;$&quot;\ #,##0.00"/>
    </dxf>
    <dxf>
      <numFmt numFmtId="165" formatCode="&quot;$&quot;\ #,##0.00"/>
    </dxf>
    <dxf>
      <numFmt numFmtId="165" formatCode="&quot;$&quot;\ #,##0.00"/>
    </dxf>
    <dxf>
      <numFmt numFmtId="164" formatCode="0.00000000"/>
    </dxf>
    <dxf>
      <numFmt numFmtId="165" formatCode="&quot;$&quot;\ #,##0.00"/>
    </dxf>
    <dxf>
      <numFmt numFmtId="165" formatCode="&quot;$&quot;\ 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4DA6F0-3448-46CA-8F80-A71BD71B6941}" name="Tabla2" displayName="Tabla2" ref="A1:I2" totalsRowShown="0">
  <autoFilter ref="A1:I2" xr:uid="{C6E15D9B-F5BF-4AC8-A538-4F5C5DC33538}"/>
  <tableColumns count="9">
    <tableColumn id="1" xr3:uid="{D241A368-6B0D-467B-B7DA-F9AD383C98F8}" name="Pot" dataDxfId="7"/>
    <tableColumn id="2" xr3:uid="{412BDE94-17E6-40C4-A40C-B5365093765A}" name="CU" dataDxfId="6">
      <calculatedColumnFormula>1200*Tabla2[[#This Row],[TC]]</calculatedColumnFormula>
    </tableColumn>
    <tableColumn id="3" xr3:uid="{DECAE7F6-CA70-4EAB-A30A-A447B9AAFAEB}" name="TC" dataDxfId="5"/>
    <tableColumn id="4" xr3:uid="{E9CA82F4-2035-4509-B4A4-3D0BAA7339B7}" name="NP"/>
    <tableColumn id="5" xr3:uid="{BB4F93AE-858A-4C81-B32E-5CCBBC341657}" name="FU" dataDxfId="4">
      <calculatedColumnFormula>(0.18*Tabla2[[#This Row],[NP]])/100000</calculatedColumnFormula>
    </tableColumn>
    <tableColumn id="6" xr3:uid="{291F620E-5CC7-435E-BD5E-CFE586C19881}" name="Celec" dataDxfId="3"/>
    <tableColumn id="7" xr3:uid="{66B1F47F-505F-4B23-AEC2-FBF6B8E52709}" name="Cpot" dataDxfId="2"/>
    <tableColumn id="8" xr3:uid="{ED7BF36A-9974-426B-89EE-6EB250278540}" name="Costosn" dataDxfId="1"/>
    <tableColumn id="9" xr3:uid="{5C549159-0522-4AF1-95AC-F9053242F1F8}" name="Impue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2A18-6CC8-44AF-9650-70BFE231AF03}">
  <dimension ref="A1:V6"/>
  <sheetViews>
    <sheetView workbookViewId="0">
      <selection activeCell="G33" sqref="G33"/>
    </sheetView>
  </sheetViews>
  <sheetFormatPr baseColWidth="10" defaultRowHeight="15" x14ac:dyDescent="0.25"/>
  <cols>
    <col min="1" max="1" width="15.28515625" bestFit="1" customWidth="1"/>
    <col min="2" max="2" width="13.140625" bestFit="1" customWidth="1"/>
    <col min="3" max="3" width="12.28515625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21</v>
      </c>
      <c r="B2" s="3">
        <f>Tabla2[[#This Row],[Pot]]*Tabla2[[#This Row],[CU]]</f>
        <v>1620000</v>
      </c>
    </row>
    <row r="3" spans="1:22" x14ac:dyDescent="0.25">
      <c r="A3" t="s">
        <v>22</v>
      </c>
      <c r="C3" s="3">
        <f>Tabla2[Pot]*8760*Tabla2[FU]*Tabla2[Celec]</f>
        <v>137086.235136</v>
      </c>
      <c r="D3" s="3">
        <f>Tabla2[Pot]*8760*Tabla2[FU]*Tabla2[Celec]</f>
        <v>137086.235136</v>
      </c>
      <c r="E3" s="3">
        <f>Tabla2[Pot]*8760*Tabla2[FU]*Tabla2[Celec]</f>
        <v>137086.235136</v>
      </c>
      <c r="F3" s="3">
        <f>Tabla2[Pot]*8760*Tabla2[FU]*Tabla2[Celec]</f>
        <v>137086.235136</v>
      </c>
      <c r="G3" s="3">
        <f>Tabla2[Pot]*8760*Tabla2[FU]*Tabla2[Celec]</f>
        <v>137086.235136</v>
      </c>
      <c r="H3" s="3">
        <f>Tabla2[Pot]*8760*Tabla2[FU]*Tabla2[Celec]</f>
        <v>137086.235136</v>
      </c>
      <c r="I3" s="3">
        <f>Tabla2[Pot]*8760*Tabla2[FU]*Tabla2[Celec]</f>
        <v>137086.235136</v>
      </c>
      <c r="J3" s="3">
        <f>Tabla2[Pot]*8760*Tabla2[FU]*Tabla2[Celec]</f>
        <v>137086.235136</v>
      </c>
      <c r="K3" s="3">
        <f>Tabla2[Pot]*8760*Tabla2[FU]*Tabla2[Celec]</f>
        <v>137086.235136</v>
      </c>
      <c r="L3" s="3">
        <f>Tabla2[Pot]*8760*Tabla2[FU]*Tabla2[Celec]</f>
        <v>137086.235136</v>
      </c>
      <c r="M3" s="3">
        <f>Tabla2[Pot]*8760*Tabla2[FU]*Tabla2[Celec]</f>
        <v>137086.235136</v>
      </c>
      <c r="N3" s="3">
        <f>Tabla2[Pot]*8760*Tabla2[FU]*Tabla2[Celec]</f>
        <v>137086.235136</v>
      </c>
      <c r="O3" s="3">
        <f>Tabla2[Pot]*8760*Tabla2[FU]*Tabla2[Celec]</f>
        <v>137086.235136</v>
      </c>
      <c r="P3" s="3">
        <f>Tabla2[Pot]*8760*Tabla2[FU]*Tabla2[Celec]</f>
        <v>137086.235136</v>
      </c>
      <c r="Q3" s="3">
        <f>Tabla2[Pot]*8760*Tabla2[FU]*Tabla2[Celec]</f>
        <v>137086.235136</v>
      </c>
      <c r="R3" s="3">
        <f>Tabla2[Pot]*8760*Tabla2[FU]*Tabla2[Celec]</f>
        <v>137086.235136</v>
      </c>
      <c r="S3" s="3">
        <f>Tabla2[Pot]*8760*Tabla2[FU]*Tabla2[Celec]</f>
        <v>137086.235136</v>
      </c>
      <c r="T3" s="3">
        <f>Tabla2[Pot]*8760*Tabla2[FU]*Tabla2[Celec]</f>
        <v>137086.235136</v>
      </c>
      <c r="U3" s="3">
        <f>Tabla2[Pot]*8760*Tabla2[FU]*Tabla2[Celec]</f>
        <v>137086.235136</v>
      </c>
      <c r="V3" s="3">
        <f>Tabla2[Pot]*8760*Tabla2[FU]*Tabla2[Celec]</f>
        <v>137086.235136</v>
      </c>
    </row>
    <row r="4" spans="1:22" x14ac:dyDescent="0.25">
      <c r="A4" t="s">
        <v>23</v>
      </c>
      <c r="C4" s="3">
        <f>Tabla2[Pot]*0.3*Tabla2[Cpot]*12</f>
        <v>65880</v>
      </c>
      <c r="D4" s="3">
        <f>Tabla2[Pot]*0.3*Tabla2[Cpot]*12</f>
        <v>65880</v>
      </c>
      <c r="E4" s="3">
        <f>Tabla2[Pot]*0.3*Tabla2[Cpot]*12</f>
        <v>65880</v>
      </c>
      <c r="F4" s="3">
        <f>Tabla2[Pot]*0.3*Tabla2[Cpot]*12</f>
        <v>65880</v>
      </c>
      <c r="G4" s="3">
        <f>Tabla2[Pot]*0.3*Tabla2[Cpot]*12</f>
        <v>65880</v>
      </c>
      <c r="H4" s="3">
        <f>Tabla2[Pot]*0.3*Tabla2[Cpot]*12</f>
        <v>65880</v>
      </c>
      <c r="I4" s="3">
        <f>Tabla2[Pot]*0.3*Tabla2[Cpot]*12</f>
        <v>65880</v>
      </c>
      <c r="J4" s="3">
        <f>Tabla2[Pot]*0.3*Tabla2[Cpot]*12</f>
        <v>65880</v>
      </c>
      <c r="K4" s="3">
        <f>Tabla2[Pot]*0.3*Tabla2[Cpot]*12</f>
        <v>65880</v>
      </c>
      <c r="L4" s="3">
        <f>Tabla2[Pot]*0.3*Tabla2[Cpot]*12</f>
        <v>65880</v>
      </c>
      <c r="M4" s="3">
        <f>Tabla2[Pot]*0.3*Tabla2[Cpot]*12</f>
        <v>65880</v>
      </c>
      <c r="N4" s="3">
        <f>Tabla2[Pot]*0.3*Tabla2[Cpot]*12</f>
        <v>65880</v>
      </c>
      <c r="O4" s="3">
        <f>Tabla2[Pot]*0.3*Tabla2[Cpot]*12</f>
        <v>65880</v>
      </c>
      <c r="P4" s="3">
        <f>Tabla2[Pot]*0.3*Tabla2[Cpot]*12</f>
        <v>65880</v>
      </c>
      <c r="Q4" s="3">
        <f>Tabla2[Pot]*0.3*Tabla2[Cpot]*12</f>
        <v>65880</v>
      </c>
      <c r="R4" s="3">
        <f>Tabla2[Pot]*0.3*Tabla2[Cpot]*12</f>
        <v>65880</v>
      </c>
      <c r="S4" s="3">
        <f>Tabla2[Pot]*0.3*Tabla2[Cpot]*12</f>
        <v>65880</v>
      </c>
      <c r="T4" s="3">
        <f>Tabla2[Pot]*0.3*Tabla2[Cpot]*12</f>
        <v>65880</v>
      </c>
      <c r="U4" s="3">
        <f>Tabla2[Pot]*0.3*Tabla2[Cpot]*12</f>
        <v>65880</v>
      </c>
      <c r="V4" s="3">
        <f>Tabla2[Pot]*0.3*Tabla2[Cpot]*12</f>
        <v>65880</v>
      </c>
    </row>
    <row r="5" spans="1:22" x14ac:dyDescent="0.25">
      <c r="A5" t="s">
        <v>24</v>
      </c>
      <c r="C5" s="3">
        <f>Tabla2[Costosn]</f>
        <v>10000</v>
      </c>
      <c r="D5" s="3">
        <f>Tabla2[Costosn]</f>
        <v>10000</v>
      </c>
      <c r="E5" s="3">
        <f>Tabla2[Costosn]</f>
        <v>10000</v>
      </c>
      <c r="F5" s="3">
        <f>Tabla2[Costosn]</f>
        <v>10000</v>
      </c>
      <c r="G5" s="3">
        <f>Tabla2[Costosn]</f>
        <v>10000</v>
      </c>
      <c r="H5" s="3">
        <f>Tabla2[Costosn]</f>
        <v>10000</v>
      </c>
      <c r="I5" s="3">
        <f>Tabla2[Costosn]</f>
        <v>10000</v>
      </c>
      <c r="J5" s="3">
        <f>Tabla2[Costosn]</f>
        <v>10000</v>
      </c>
      <c r="K5" s="3">
        <f>Tabla2[Costosn]</f>
        <v>10000</v>
      </c>
      <c r="L5" s="3">
        <f>Tabla2[Costosn]</f>
        <v>10000</v>
      </c>
      <c r="M5" s="3">
        <f>Tabla2[Costosn]</f>
        <v>10000</v>
      </c>
      <c r="N5" s="3">
        <f>Tabla2[Costosn]</f>
        <v>10000</v>
      </c>
      <c r="O5" s="3">
        <f>Tabla2[Costosn]</f>
        <v>10000</v>
      </c>
      <c r="P5" s="3">
        <f>Tabla2[Costosn]</f>
        <v>10000</v>
      </c>
      <c r="Q5" s="3">
        <f>Tabla2[Costosn]</f>
        <v>10000</v>
      </c>
      <c r="R5" s="3">
        <f>Tabla2[Costosn]</f>
        <v>10000</v>
      </c>
      <c r="S5" s="3">
        <f>Tabla2[Costosn]</f>
        <v>10000</v>
      </c>
      <c r="T5" s="3">
        <f>Tabla2[Costosn]</f>
        <v>10000</v>
      </c>
      <c r="U5" s="3">
        <f>Tabla2[Costosn]</f>
        <v>10000</v>
      </c>
      <c r="V5" s="3">
        <f>Tabla2[Costosn]</f>
        <v>10000</v>
      </c>
    </row>
    <row r="6" spans="1:22" x14ac:dyDescent="0.25">
      <c r="A6" t="s">
        <v>25</v>
      </c>
      <c r="C6" s="3">
        <f>((C3+C4)-C5)*(1-Tabla2[Impuesto])</f>
        <v>135076.36459519999</v>
      </c>
      <c r="D6" s="3">
        <f>((D3+D4)-D5)*(1-Tabla2[Impuesto])</f>
        <v>135076.36459519999</v>
      </c>
      <c r="E6" s="3">
        <f>((E3+E4)-E5)*(1-Tabla2[Impuesto])</f>
        <v>135076.36459519999</v>
      </c>
      <c r="F6" s="3">
        <f>((F3+F4)-F5)*(1-Tabla2[Impuesto])</f>
        <v>135076.36459519999</v>
      </c>
      <c r="G6" s="3">
        <f>((G3+G4)-G5)*(1-Tabla2[Impuesto])</f>
        <v>135076.36459519999</v>
      </c>
      <c r="H6" s="3">
        <f>((H3+H4)-H5)*(1-Tabla2[Impuesto])</f>
        <v>135076.36459519999</v>
      </c>
      <c r="I6" s="3">
        <f>((I3+I4)-I5)*(1-Tabla2[Impuesto])</f>
        <v>135076.36459519999</v>
      </c>
      <c r="J6" s="3">
        <f>((J3+J4)-J5)*(1-Tabla2[Impuesto])</f>
        <v>135076.36459519999</v>
      </c>
      <c r="K6" s="3">
        <f>((K3+K4)-K5)*(1-Tabla2[Impuesto])</f>
        <v>135076.36459519999</v>
      </c>
      <c r="L6" s="3">
        <f>((L3+L4)-L5)*(1-Tabla2[Impuesto])</f>
        <v>135076.36459519999</v>
      </c>
      <c r="M6" s="3">
        <f>((M3+M4)-M5)*(1-Tabla2[Impuesto])</f>
        <v>135076.36459519999</v>
      </c>
      <c r="N6" s="3">
        <f>((N3+N4)-N5)*(1-Tabla2[Impuesto])</f>
        <v>135076.36459519999</v>
      </c>
      <c r="O6" s="3">
        <f>((O3+O4)-O5)*(1-Tabla2[Impuesto])</f>
        <v>135076.36459519999</v>
      </c>
      <c r="P6" s="3">
        <f>((P3+P4)-P5)*(1-Tabla2[Impuesto])</f>
        <v>135076.36459519999</v>
      </c>
      <c r="Q6" s="3">
        <f>((Q3+Q4)-Q5)*(1-Tabla2[Impuesto])</f>
        <v>135076.36459519999</v>
      </c>
      <c r="R6" s="3">
        <f>((R3+R4)-R5)*(1-Tabla2[Impuesto])</f>
        <v>135076.36459519999</v>
      </c>
      <c r="S6" s="3">
        <f>((S3+S4)-S5)*(1-Tabla2[Impuesto])</f>
        <v>135076.36459519999</v>
      </c>
      <c r="T6" s="3">
        <f>((T3+T4)-T5)*(1-Tabla2[Impuesto])</f>
        <v>135076.36459519999</v>
      </c>
      <c r="U6" s="3">
        <f>((U3+U4)-U5)*(1-Tabla2[Impuesto])</f>
        <v>135076.36459519999</v>
      </c>
      <c r="V6" s="3">
        <f>((V3+V4)-V5)*(1-Tabla2[Impuesto])</f>
        <v>135076.36459519999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E4B3-74B3-4188-BD45-AF77FF15521D}">
  <dimension ref="A1:I2"/>
  <sheetViews>
    <sheetView workbookViewId="0">
      <selection activeCell="I2" sqref="I2"/>
    </sheetView>
  </sheetViews>
  <sheetFormatPr baseColWidth="10" defaultRowHeight="15" x14ac:dyDescent="0.25"/>
  <cols>
    <col min="1" max="1" width="12" customWidth="1"/>
    <col min="5" max="5" width="10.5703125" bestFit="1" customWidth="1"/>
  </cols>
  <sheetData>
    <row r="1" spans="1:9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 x14ac:dyDescent="0.25">
      <c r="A2" s="1">
        <v>30</v>
      </c>
      <c r="B2" s="3">
        <f>1200*Tabla2[[#This Row],[TC]]</f>
        <v>54000</v>
      </c>
      <c r="C2" s="3">
        <v>45</v>
      </c>
      <c r="D2">
        <v>90562</v>
      </c>
      <c r="E2" s="2">
        <f>(0.18*Tabla2[[#This Row],[NP]])/100000</f>
        <v>0.16301160000000001</v>
      </c>
      <c r="F2" s="3">
        <v>3.2</v>
      </c>
      <c r="G2" s="3">
        <v>610</v>
      </c>
      <c r="H2" s="3">
        <v>10000</v>
      </c>
      <c r="I2" s="4">
        <v>0.3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5868-0994-4161-921E-7A91B652A770}">
  <dimension ref="A1:B3"/>
  <sheetViews>
    <sheetView tabSelected="1" workbookViewId="0">
      <selection activeCell="B2" sqref="B2"/>
    </sheetView>
  </sheetViews>
  <sheetFormatPr baseColWidth="10" defaultRowHeight="15" x14ac:dyDescent="0.25"/>
  <cols>
    <col min="2" max="2" width="12" bestFit="1" customWidth="1"/>
  </cols>
  <sheetData>
    <row r="1" spans="1:2" x14ac:dyDescent="0.25">
      <c r="A1" t="s">
        <v>36</v>
      </c>
      <c r="B1">
        <v>5.4569162599999999E-2</v>
      </c>
    </row>
    <row r="2" spans="1:2" x14ac:dyDescent="0.25">
      <c r="A2" t="s">
        <v>35</v>
      </c>
      <c r="B2">
        <f>-Hoja1!B2+SUM(Hoja3!A2:T2)</f>
        <v>3.4861522726714611E-4</v>
      </c>
    </row>
    <row r="3" spans="1:2" x14ac:dyDescent="0.25">
      <c r="A3" t="s">
        <v>37</v>
      </c>
      <c r="B3">
        <f>SUM(Hoja3!A3:T3)</f>
        <v>394892.4578516914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619-0F97-4858-A611-D2069D165C5C}">
  <dimension ref="A1:T3"/>
  <sheetViews>
    <sheetView workbookViewId="0">
      <selection activeCell="E32" sqref="E32"/>
    </sheetView>
  </sheetViews>
  <sheetFormatPr baseColWidth="10"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s="5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f>Hoja1!C6/POWER((1+Hoja4!$B$1),Hoja3!A1)</f>
        <v>128086.77646345583</v>
      </c>
      <c r="B2">
        <f>Hoja1!D6/POWER((1+Hoja4!$B$1),Hoja3!B1)</f>
        <v>121458.86775947701</v>
      </c>
      <c r="C2">
        <f>Hoja1!E6/POWER((1+Hoja4!$B$1),Hoja3!C1)</f>
        <v>115173.92321621164</v>
      </c>
      <c r="D2">
        <f>Hoja1!F6/POWER((1+Hoja4!$B$1),Hoja3!D1)</f>
        <v>109214.19599664258</v>
      </c>
      <c r="E2">
        <f>Hoja1!G6/POWER((1+Hoja4!$B$1),Hoja3!E1)</f>
        <v>103562.85758193341</v>
      </c>
      <c r="F2">
        <f>Hoja1!H6/POWER((1+Hoja4!$B$1),Hoja3!F1)</f>
        <v>98203.950252635041</v>
      </c>
      <c r="G2">
        <f>Hoja1!I6/POWER((1+Hoja4!$B$1),Hoja3!G1)</f>
        <v>93122.342028774045</v>
      </c>
      <c r="H2">
        <f>Hoja1!J6/POWER((1+Hoja4!$B$1),Hoja3!H1)</f>
        <v>88303.683941586598</v>
      </c>
      <c r="I2">
        <f>Hoja1!K6/POWER((1+Hoja4!$B$1),Hoja3!I1)</f>
        <v>83734.369516246079</v>
      </c>
      <c r="J2">
        <f>Hoja1!L6/POWER((1+Hoja4!$B$1),Hoja3!J1)</f>
        <v>79401.496351175476</v>
      </c>
      <c r="K2">
        <f>Hoja1!M6/POWER((1+Hoja4!$B$1),Hoja3!K1)</f>
        <v>75292.829685455727</v>
      </c>
      <c r="L2">
        <f>Hoja1!N6/POWER((1+Hoja4!$B$1),Hoja3!L1)</f>
        <v>71396.76785145521</v>
      </c>
      <c r="M2">
        <f>Hoja1!O6/POWER((1+Hoja4!$B$1),Hoja3!M1)</f>
        <v>67702.309515128625</v>
      </c>
      <c r="N2">
        <f>Hoja1!P6/POWER((1+Hoja4!$B$1),Hoja3!N1)</f>
        <v>64199.022611481611</v>
      </c>
      <c r="O2">
        <f>Hoja1!Q6/POWER((1+Hoja4!$B$1),Hoja3!O1)</f>
        <v>60877.014887483871</v>
      </c>
      <c r="P2">
        <f>Hoja1!R6/POWER((1+Hoja4!$B$1),Hoja3!P1)</f>
        <v>57726.905969252803</v>
      </c>
      <c r="Q2">
        <f>Hoja1!S6/POWER((1+Hoja4!$B$1),Hoja3!Q1)</f>
        <v>54739.800874633322</v>
      </c>
      <c r="R2">
        <f>Hoja1!T6/POWER((1+Hoja4!$B$1),Hoja3!R1)</f>
        <v>51907.264896381399</v>
      </c>
      <c r="S2">
        <f>Hoja1!U6/POWER((1+Hoja4!$B$1),Hoja3!S1)</f>
        <v>49221.299785028816</v>
      </c>
      <c r="T2">
        <f>Hoja1!V6/POWER((1+Hoja4!$B$1),Hoja3!T1)</f>
        <v>46674.321164176261</v>
      </c>
    </row>
    <row r="3" spans="1:20" x14ac:dyDescent="0.25">
      <c r="A3">
        <f>Hoja1!C6/(Hoja3!A1*POWER((1+Hoja4!$B$1),((Hoja3!A1)-1)))</f>
        <v>135076.36459519999</v>
      </c>
      <c r="B3">
        <f>Hoja1!D6/(Hoja3!B1*POWER((1+Hoja4!$B$1),((Hoja3!B1)-1)))</f>
        <v>64043.388231727913</v>
      </c>
      <c r="C3">
        <f>Hoja1!E6/(Hoja3!C1*POWER((1+Hoja4!$B$1),((Hoja3!C1)-1)))</f>
        <v>40486.289253159004</v>
      </c>
      <c r="D3">
        <f>Hoja1!F6/(Hoja3!D1*POWER((1+Hoja4!$B$1),((Hoja3!D1)-1)))</f>
        <v>28793.48080405291</v>
      </c>
      <c r="E3">
        <f>Hoja1!G6/(Hoja3!E1*POWER((1+Hoja4!$B$1),((Hoja3!E1)-1)))</f>
        <v>21842.839199328515</v>
      </c>
      <c r="F3">
        <f>Hoja1!H6/(Hoja3!F1*POWER((1+Hoja4!$B$1),((Hoja3!F1)-1)))</f>
        <v>17260.476263655568</v>
      </c>
      <c r="G3">
        <f>Hoja1!I6/(Hoja3!G1*POWER((1+Hoja4!$B$1),((Hoja3!G1)-1)))</f>
        <v>14029.135750376436</v>
      </c>
      <c r="H3">
        <f>Hoja1!J6/(Hoja3!H1*POWER((1+Hoja4!$B$1),((Hoja3!H1)-1)))</f>
        <v>11640.292753596756</v>
      </c>
      <c r="I3">
        <f>Hoja1!K6/(Hoja3!I1*POWER((1+Hoja4!$B$1),((Hoja3!I1)-1)))</f>
        <v>9811.5204379540664</v>
      </c>
      <c r="J3">
        <f>Hoja1!L6/(Hoja3!J1*POWER((1+Hoja4!$B$1),((Hoja3!J1)-1)))</f>
        <v>8373.4369516246079</v>
      </c>
      <c r="K3">
        <f>Hoja1!M6/(Hoja3!K1*POWER((1+Hoja4!$B$1),((Hoja3!K1)-1)))</f>
        <v>7218.3178501068614</v>
      </c>
      <c r="L3">
        <f>Hoja1!N6/(Hoja3!L1*POWER((1+Hoja4!$B$1),((Hoja3!L1)-1)))</f>
        <v>6274.4024737879772</v>
      </c>
      <c r="M3">
        <f>Hoja1!O6/(Hoja3!M1*POWER((1+Hoja4!$B$1),((Hoja3!M1)-1)))</f>
        <v>5492.0590654965545</v>
      </c>
      <c r="N3">
        <f>Hoja1!P6/(Hoja3!N1*POWER((1+Hoja4!$B$1),((Hoja3!N1)-1)))</f>
        <v>4835.8792510806161</v>
      </c>
      <c r="O3">
        <f>Hoja1!Q6/(Hoja3!O1*POWER((1+Hoja4!$B$1),((Hoja3!O1)-1)))</f>
        <v>4279.9348407654406</v>
      </c>
      <c r="P3">
        <f>Hoja1!R6/(Hoja3!P1*POWER((1+Hoja4!$B$1),((Hoja3!P1)-1)))</f>
        <v>3804.8134304677419</v>
      </c>
      <c r="Q3">
        <f>Hoja1!S6/(Hoja3!Q1*POWER((1+Hoja4!$B$1),((Hoja3!Q1)-1)))</f>
        <v>3395.7003511325174</v>
      </c>
      <c r="R3">
        <f>Hoja1!T6/(Hoja3!R1*POWER((1+Hoja4!$B$1),((Hoja3!R1)-1)))</f>
        <v>3041.1000485907402</v>
      </c>
      <c r="S3">
        <f>Hoja1!U6/(Hoja3!S1*POWER((1+Hoja4!$B$1),((Hoja3!S1)-1)))</f>
        <v>2731.9613103358633</v>
      </c>
      <c r="T3">
        <f>Hoja1!V6/(Hoja3!T1*POWER((1+Hoja4!$B$1),((Hoja3!T1)-1)))</f>
        <v>2461.0649892514407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Daza</dc:creator>
  <cp:lastModifiedBy>Alejandro Daza</cp:lastModifiedBy>
  <dcterms:created xsi:type="dcterms:W3CDTF">2019-05-01T20:38:20Z</dcterms:created>
  <dcterms:modified xsi:type="dcterms:W3CDTF">2019-05-03T02:22:06Z</dcterms:modified>
</cp:coreProperties>
</file>