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1_{B5B0D952-4ED6-BB40-84B1-6CFA039B2D50}" xr6:coauthVersionLast="47" xr6:coauthVersionMax="47" xr10:uidLastSave="{00000000-0000-0000-0000-000000000000}"/>
  <bookViews>
    <workbookView xWindow="100" yWindow="500" windowWidth="24760" windowHeight="12880" activeTab="1" xr2:uid="{00000000-000D-0000-FFFF-FFFF00000000}"/>
  </bookViews>
  <sheets>
    <sheet name="wd-exe-log" sheetId="6" r:id="rId1"/>
    <sheet name="Bank_Monthly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F2" i="7"/>
  <c r="H16" i="6"/>
  <c r="C73" i="6"/>
  <c r="C42" i="6"/>
  <c r="G2" i="7"/>
  <c r="E2" i="7" s="1"/>
  <c r="C29" i="6"/>
  <c r="C16" i="8"/>
  <c r="B14" i="8"/>
  <c r="B16" i="8" s="1"/>
  <c r="C14" i="8"/>
  <c r="D16" i="6"/>
  <c r="D4" i="6" s="1"/>
  <c r="C16" i="6" l="1"/>
  <c r="C4" i="6" l="1"/>
  <c r="G5" i="6"/>
</calcChain>
</file>

<file path=xl/sharedStrings.xml><?xml version="1.0" encoding="utf-8"?>
<sst xmlns="http://schemas.openxmlformats.org/spreadsheetml/2006/main" count="196" uniqueCount="112">
  <si>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</si>
  <si>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</si>
  <si>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</si>
  <si>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</si>
  <si>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</si>
  <si>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</si>
  <si>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</si>
  <si>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</si>
  <si>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</si>
  <si>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</si>
  <si>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</si>
  <si>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</si>
  <si>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</si>
  <si>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</si>
  <si>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</si>
  <si>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</si>
  <si>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</si>
  <si>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</si>
  <si>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</si>
  <si>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</si>
  <si>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</si>
  <si>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</si>
  <si>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</si>
  <si>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</si>
  <si>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</si>
  <si>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</si>
  <si>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</si>
  <si>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flight: Atlanta-Shanghai</t>
  </si>
  <si>
    <t>Home Bath Renovation, KuaiLeZhiJian</t>
  </si>
  <si>
    <t>HangTian Hospital, teethcleaning,387+50</t>
  </si>
  <si>
    <t>22-03-01</t>
  </si>
  <si>
    <t>22-02-24</t>
  </si>
  <si>
    <t>flight: (2x) CathayPacific/Alaska</t>
  </si>
  <si>
    <t>CNY</t>
  </si>
  <si>
    <t>Tot-Init</t>
  </si>
  <si>
    <t>Tot-Balance</t>
  </si>
  <si>
    <t>USD($)</t>
  </si>
  <si>
    <t>Description</t>
  </si>
  <si>
    <t>Notes</t>
  </si>
  <si>
    <t>ArcPointLabs(Seattle)</t>
  </si>
  <si>
    <t>flight: Atlanta to Seattle</t>
  </si>
  <si>
    <t>flight: deserved(canceled)</t>
  </si>
  <si>
    <t>Shanghai-Quaritine14+</t>
  </si>
  <si>
    <t>Home Tub, KuaiLeZhiJian</t>
  </si>
  <si>
    <t>22-09-01</t>
  </si>
  <si>
    <t>Xinji-Quaritine+7+7(train,hotel,taxi,acidtest)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</si>
  <si>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</si>
  <si>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</si>
  <si>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</si>
  <si>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</si>
  <si>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</si>
  <si>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</si>
  <si>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</si>
  <si>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</si>
  <si>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</si>
  <si>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</si>
  <si>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</si>
  <si>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</si>
  <si>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</si>
  <si>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</si>
  <si>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</si>
  <si>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</si>
  <si>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</si>
  <si>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</si>
  <si>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</si>
  <si>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</si>
  <si>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</si>
  <si>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</si>
  <si>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</si>
  <si>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</si>
  <si>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</si>
  <si>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</si>
  <si>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</si>
  <si>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</si>
  <si>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</si>
  <si>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</si>
  <si>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</si>
  <si>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JX-quote-2022:$49999.0=-343993.12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</si>
  <si>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</si>
  <si>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</si>
  <si>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</si>
  <si>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</si>
  <si>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</si>
  <si>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</si>
  <si>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</si>
  <si>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</si>
  <si>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</si>
  <si>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</si>
  <si>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</si>
  <si>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</si>
  <si>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</si>
  <si>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</si>
  <si>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</si>
  <si>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Fundation</t>
  </si>
  <si>
    <t>Diff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</si>
  <si>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</si>
  <si>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</si>
  <si>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</si>
  <si>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</si>
  <si>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</si>
  <si>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</si>
  <si>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</si>
  <si>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</si>
  <si>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</si>
  <si>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</si>
  <si>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</si>
  <si>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</si>
  <si>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Tot-Expense</t>
  </si>
  <si>
    <t>BankOutput(Cny)</t>
  </si>
  <si>
    <t>BankStats(Cny)</t>
  </si>
  <si>
    <t>USABank($)</t>
  </si>
  <si>
    <t>SumBankCalc(Cny)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</si>
</sst>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6" borderId="1" xfId="0" applyFont="1" applyFill="1" applyBorder="1" applyAlignment="1" applyProtection="1">
      <protection locked="0"/>
    </xf>
    <xf numFmtId="0" fontId="0" fillId="6" borderId="1" xfId="0" applyFont="1" applyFill="1" applyBorder="1" applyAlignment="1" applyProtection="1">
      <protection locked="0"/>
    </xf>
    <xf numFmtId="43" fontId="0" fillId="6" borderId="1" xfId="0" applyNumberFormat="1" applyFont="1" applyFill="1" applyBorder="1" applyAlignment="1" applyProtection="1">
      <protection locked="0"/>
    </xf>
    <xf numFmtId="44" fontId="0" fillId="6" borderId="1" xfId="2" applyFont="1" applyFill="1" applyBorder="1" applyAlignment="1" applyProtection="1">
      <protection locked="0"/>
    </xf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7" borderId="0" xfId="0" applyFont="1" applyFill="1" applyBorder="1" applyAlignment="1"/>
    <xf numFmtId="44" fontId="0" fillId="7" borderId="0" xfId="2" applyFont="1" applyFill="1" applyBorder="1" applyAlignment="1"/>
    <xf numFmtId="0" fontId="1" fillId="7" borderId="0" xfId="0" applyFont="1" applyFill="1" applyBorder="1" applyAlignment="1"/>
    <xf numFmtId="43" fontId="0" fillId="7" borderId="0" xfId="1" applyFont="1" applyFill="1" applyBorder="1" applyAlignment="1"/>
    <xf numFmtId="6" fontId="1" fillId="7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1" fillId="6" borderId="1" xfId="0" applyFont="1" applyFill="1" applyBorder="1" applyAlignment="1" applyProtection="1">
      <protection locked="0"/>
    </xf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43" fontId="2" fillId="4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3" fontId="1" fillId="0" borderId="1" xfId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H152"/>
  <sheetViews>
    <sheetView topLeftCell="A8" workbookViewId="0">
      <selection activeCell="H17" sqref="H17"/>
    </sheetView>
  </sheetViews>
  <sheetFormatPr baseColWidth="10" defaultRowHeight="13" x14ac:dyDescent="0.15"/>
  <cols>
    <col min="3" max="3" width="21" style="3" customWidth="1"/>
    <col min="4" max="4" width="21" style="4" customWidth="1"/>
    <col min="5" max="5" width="50" customWidth="1"/>
    <col min="7" max="8" width="11.6640625" bestFit="1" customWidth="1"/>
  </cols>
  <sheetData>
    <row r="1" spans="1:8" s="5" customFormat="1" ht="36" customHeight="1" x14ac:dyDescent="0.15">
      <c r="C1" s="8" t="s">
        <v>33</v>
      </c>
      <c r="D1" s="9" t="s">
        <v>36</v>
      </c>
      <c r="E1" s="6" t="s">
        <v>37</v>
      </c>
      <c r="F1" s="6" t="s">
        <v>38</v>
      </c>
    </row>
    <row r="2" spans="1:8" s="11" customFormat="1" ht="25" customHeight="1" x14ac:dyDescent="0.15">
      <c r="A2" s="10" t="s">
        <v>34</v>
      </c>
      <c r="C2" s="13">
        <v>3275177.25</v>
      </c>
      <c r="D2" s="7">
        <v>6782.74</v>
      </c>
      <c r="E2" s="12"/>
    </row>
    <row r="3" spans="1:8" s="29" customFormat="1" ht="26" customHeight="1" x14ac:dyDescent="0.15">
      <c r="D3" s="30"/>
    </row>
    <row r="4" spans="1:8" s="21" customFormat="1" ht="23" customHeight="1" x14ac:dyDescent="0.15">
      <c r="A4" s="20" t="s">
        <v>35</v>
      </c>
      <c r="C4" s="22">
        <f>C2+SUM(C5:C15)+C16</f>
        <v>2882771.13</v>
      </c>
      <c r="D4" s="23">
        <f>D2+SUM(D5:D14)+D16</f>
        <v>43884.74</v>
      </c>
      <c r="F4" s="39" t="s">
        <v>44</v>
      </c>
    </row>
    <row r="5" spans="1:8" s="25" customFormat="1" x14ac:dyDescent="0.15">
      <c r="A5" s="24" t="s">
        <v>96</v>
      </c>
      <c r="B5" s="25" t="s">
        <v>26</v>
      </c>
      <c r="C5" s="27">
        <v>-343993.12</v>
      </c>
      <c r="D5" s="4">
        <v>49999</v>
      </c>
      <c r="E5" s="28" t="s">
        <v>77</v>
      </c>
      <c r="F5" s="25">
        <v>-6.88</v>
      </c>
      <c r="G5" s="49">
        <f>C5+C16</f>
        <v>-392406.12</v>
      </c>
    </row>
    <row r="6" spans="1:8" s="25" customFormat="1" x14ac:dyDescent="0.15">
      <c r="A6" s="24"/>
      <c r="C6" s="27"/>
      <c r="D6" s="4"/>
      <c r="E6" s="28"/>
    </row>
    <row r="7" spans="1:8" s="25" customFormat="1" x14ac:dyDescent="0.15">
      <c r="A7" s="24"/>
      <c r="C7" s="27"/>
      <c r="D7" s="4"/>
      <c r="E7" s="28"/>
    </row>
    <row r="8" spans="1:8" s="25" customFormat="1" x14ac:dyDescent="0.15">
      <c r="A8" s="24"/>
      <c r="C8" s="27"/>
      <c r="D8" s="4"/>
      <c r="E8" s="28"/>
    </row>
    <row r="9" spans="1:8" s="25" customFormat="1" x14ac:dyDescent="0.15">
      <c r="A9" s="24"/>
      <c r="C9" s="27"/>
      <c r="D9" s="4"/>
      <c r="E9" s="28"/>
    </row>
    <row r="10" spans="1:8" s="25" customFormat="1" x14ac:dyDescent="0.15">
      <c r="A10" s="24"/>
      <c r="C10" s="27"/>
      <c r="D10" s="4"/>
      <c r="E10" s="28"/>
    </row>
    <row r="11" spans="1:8" s="25" customFormat="1" x14ac:dyDescent="0.15">
      <c r="A11" s="24"/>
      <c r="C11" s="27"/>
      <c r="D11" s="4"/>
      <c r="E11" s="28"/>
    </row>
    <row r="12" spans="1:8" s="25" customFormat="1" x14ac:dyDescent="0.15">
      <c r="A12" s="24"/>
      <c r="C12" s="27"/>
      <c r="D12" s="4"/>
      <c r="E12" s="28"/>
    </row>
    <row r="13" spans="1:8" s="25" customFormat="1" x14ac:dyDescent="0.15">
      <c r="A13" s="24"/>
      <c r="C13" s="27"/>
      <c r="D13" s="4"/>
      <c r="E13" s="28"/>
    </row>
    <row r="14" spans="1:8" s="25" customFormat="1" x14ac:dyDescent="0.15">
      <c r="A14" s="24" t="s">
        <v>79</v>
      </c>
      <c r="B14" s="34" t="s">
        <v>81</v>
      </c>
      <c r="C14" s="27">
        <v>0</v>
      </c>
      <c r="D14" s="4">
        <v>0</v>
      </c>
      <c r="E14" s="28" t="s">
        <v>80</v>
      </c>
      <c r="F14" s="25">
        <v>-6.98</v>
      </c>
    </row>
    <row r="15" spans="1:8" s="29" customFormat="1" ht="35" customHeight="1" x14ac:dyDescent="0.15">
      <c r="A15" s="31"/>
      <c r="C15" s="32"/>
      <c r="D15" s="30"/>
      <c r="E15" s="33"/>
    </row>
    <row r="16" spans="1:8" s="15" customFormat="1" ht="23" customHeight="1" x14ac:dyDescent="0.15">
      <c r="A16" s="15" t="s">
        <v>107</v>
      </c>
      <c r="C16" s="16">
        <f>SUM(C17:C393)</f>
        <v>-48412.999999999993</v>
      </c>
      <c r="D16" s="14">
        <f>SUM(D17:D130)</f>
        <v>-12897</v>
      </c>
      <c r="H16" s="55">
        <f>C16+C5</f>
        <v>-392406.12</v>
      </c>
    </row>
    <row r="17" spans="2:6" x14ac:dyDescent="0.15">
      <c r="B17" s="25"/>
      <c r="C17" s="27"/>
      <c r="E17" s="25"/>
      <c r="F17" s="25"/>
    </row>
    <row r="18" spans="2:6" x14ac:dyDescent="0.15">
      <c r="B18" s="25" t="s">
        <v>31</v>
      </c>
      <c r="C18" s="27"/>
      <c r="D18" s="4">
        <v>-249</v>
      </c>
      <c r="E18" s="34" t="s">
        <v>39</v>
      </c>
      <c r="F18" s="25"/>
    </row>
    <row r="19" spans="2:6" x14ac:dyDescent="0.15">
      <c r="B19" s="25" t="s">
        <v>30</v>
      </c>
      <c r="C19" s="27"/>
      <c r="D19" s="4">
        <v>-435</v>
      </c>
      <c r="E19" s="34" t="s">
        <v>39</v>
      </c>
      <c r="F19" s="25"/>
    </row>
    <row r="20" spans="2:6" x14ac:dyDescent="0.15">
      <c r="B20" s="25"/>
      <c r="C20" s="27"/>
      <c r="D20" s="4">
        <v>-700</v>
      </c>
      <c r="E20" s="34" t="s">
        <v>40</v>
      </c>
      <c r="F20" s="25"/>
    </row>
    <row r="21" spans="2:6" x14ac:dyDescent="0.15">
      <c r="B21" s="25"/>
      <c r="C21" s="27"/>
      <c r="D21" s="4">
        <v>-3000</v>
      </c>
      <c r="E21" s="25" t="s">
        <v>27</v>
      </c>
      <c r="F21" s="25"/>
    </row>
    <row r="22" spans="2:6" x14ac:dyDescent="0.15">
      <c r="B22" s="25"/>
      <c r="C22" s="27"/>
      <c r="D22" s="4">
        <v>-1000</v>
      </c>
      <c r="E22" s="34" t="s">
        <v>42</v>
      </c>
      <c r="F22" s="25"/>
    </row>
    <row r="23" spans="2:6" x14ac:dyDescent="0.15">
      <c r="B23" s="25"/>
      <c r="C23" s="27">
        <v>0</v>
      </c>
      <c r="D23" s="4">
        <v>0</v>
      </c>
      <c r="E23" s="34" t="s">
        <v>45</v>
      </c>
      <c r="F23" s="25"/>
    </row>
    <row r="24" spans="2:6" x14ac:dyDescent="0.15">
      <c r="B24" s="25"/>
      <c r="C24" s="41"/>
      <c r="D24" s="51"/>
      <c r="E24" s="34"/>
      <c r="F24" s="25"/>
    </row>
    <row r="25" spans="2:6" x14ac:dyDescent="0.15">
      <c r="B25" s="36" t="s">
        <v>86</v>
      </c>
      <c r="C25" s="41">
        <v>-1030.24</v>
      </c>
      <c r="E25" s="25" t="s">
        <v>87</v>
      </c>
      <c r="F25" s="25"/>
    </row>
    <row r="26" spans="2:6" x14ac:dyDescent="0.15">
      <c r="B26" s="36" t="s">
        <v>86</v>
      </c>
      <c r="C26" s="26">
        <v>-314.75</v>
      </c>
      <c r="E26" s="25" t="s">
        <v>66</v>
      </c>
      <c r="F26" s="25"/>
    </row>
    <row r="27" spans="2:6" x14ac:dyDescent="0.15">
      <c r="B27" s="36" t="s">
        <v>86</v>
      </c>
      <c r="C27" s="26">
        <v>-198.3</v>
      </c>
      <c r="E27" s="51" t="s">
        <v>88</v>
      </c>
      <c r="F27" s="25"/>
    </row>
    <row r="28" spans="2:6" x14ac:dyDescent="0.15">
      <c r="B28" s="36" t="s">
        <v>86</v>
      </c>
      <c r="C28" s="26">
        <v>-125</v>
      </c>
      <c r="E28" s="51" t="s">
        <v>89</v>
      </c>
      <c r="F28" s="25"/>
    </row>
    <row r="29" spans="2:6" x14ac:dyDescent="0.15">
      <c r="B29" s="34" t="s">
        <v>86</v>
      </c>
      <c r="C29" s="41">
        <f>F29-SUM(C25:C28)</f>
        <v>-65.860000000000127</v>
      </c>
      <c r="E29" s="37" t="s">
        <v>90</v>
      </c>
      <c r="F29" s="53">
        <v>-1734.15</v>
      </c>
    </row>
    <row r="30" spans="2:6" x14ac:dyDescent="0.15">
      <c r="B30" s="34"/>
      <c r="C30" s="41"/>
      <c r="D30" s="51"/>
      <c r="E30" s="37"/>
      <c r="F30" s="34"/>
    </row>
    <row r="31" spans="2:6" x14ac:dyDescent="0.15">
      <c r="B31" s="34"/>
      <c r="C31" s="41"/>
      <c r="D31" s="51"/>
      <c r="E31" s="37"/>
      <c r="F31" s="34"/>
    </row>
    <row r="32" spans="2:6" x14ac:dyDescent="0.15">
      <c r="B32" s="34"/>
      <c r="C32" s="41"/>
      <c r="D32" s="51"/>
      <c r="E32" s="37"/>
      <c r="F32" s="34"/>
    </row>
    <row r="33" spans="1:6" x14ac:dyDescent="0.15">
      <c r="B33" s="34" t="s">
        <v>21</v>
      </c>
      <c r="C33" s="27">
        <v>0</v>
      </c>
      <c r="E33" s="37"/>
      <c r="F33" s="34"/>
    </row>
    <row r="34" spans="1:6" x14ac:dyDescent="0.15">
      <c r="B34" s="34" t="s">
        <v>21</v>
      </c>
      <c r="C34" s="27">
        <v>-16560</v>
      </c>
      <c r="E34" s="52" t="s">
        <v>97</v>
      </c>
      <c r="F34" s="34"/>
    </row>
    <row r="35" spans="1:6" x14ac:dyDescent="0.15">
      <c r="B35" s="34" t="s">
        <v>21</v>
      </c>
      <c r="C35" s="27">
        <v>-343</v>
      </c>
      <c r="E35" s="52" t="s">
        <v>59</v>
      </c>
      <c r="F35" s="53"/>
    </row>
    <row r="36" spans="1:6" x14ac:dyDescent="0.15">
      <c r="B36" s="34" t="s">
        <v>21</v>
      </c>
      <c r="C36" s="27">
        <v>-252</v>
      </c>
      <c r="E36" s="40" t="s">
        <v>66</v>
      </c>
      <c r="F36" s="53"/>
    </row>
    <row r="37" spans="1:6" x14ac:dyDescent="0.15">
      <c r="B37" s="34" t="s">
        <v>21</v>
      </c>
      <c r="C37" s="27">
        <v>-150</v>
      </c>
      <c r="E37" s="40" t="s">
        <v>99</v>
      </c>
      <c r="F37" s="53"/>
    </row>
    <row r="38" spans="1:6" x14ac:dyDescent="0.15">
      <c r="A38" s="2"/>
      <c r="B38" s="34" t="s">
        <v>21</v>
      </c>
      <c r="C38" s="27">
        <v>-55</v>
      </c>
      <c r="E38" s="40" t="s">
        <v>98</v>
      </c>
      <c r="F38" s="53"/>
    </row>
    <row r="39" spans="1:6" x14ac:dyDescent="0.15">
      <c r="A39" s="2"/>
      <c r="B39" s="34" t="s">
        <v>21</v>
      </c>
      <c r="C39" s="27">
        <v>-27</v>
      </c>
      <c r="E39" s="52" t="s">
        <v>62</v>
      </c>
      <c r="F39" s="53"/>
    </row>
    <row r="40" spans="1:6" x14ac:dyDescent="0.15">
      <c r="A40" s="2"/>
      <c r="B40" s="34" t="s">
        <v>21</v>
      </c>
      <c r="C40" s="27">
        <v>-10</v>
      </c>
      <c r="E40" s="37" t="s">
        <v>102</v>
      </c>
      <c r="F40" s="53"/>
    </row>
    <row r="41" spans="1:6" x14ac:dyDescent="0.15">
      <c r="A41" s="2"/>
      <c r="B41" s="34" t="s">
        <v>21</v>
      </c>
      <c r="C41" s="27">
        <v>-0.9</v>
      </c>
      <c r="E41" s="40" t="s">
        <v>103</v>
      </c>
      <c r="F41" s="53"/>
    </row>
    <row r="42" spans="1:6" x14ac:dyDescent="0.15">
      <c r="B42" s="34" t="s">
        <v>21</v>
      </c>
      <c r="C42" s="27">
        <f>F42-SUM(C33:C41)</f>
        <v>0</v>
      </c>
      <c r="E42" s="37" t="s">
        <v>90</v>
      </c>
      <c r="F42" s="53">
        <v>-17397.900000000001</v>
      </c>
    </row>
    <row r="43" spans="1:6" x14ac:dyDescent="0.15">
      <c r="B43" s="34"/>
      <c r="C43" s="27"/>
      <c r="E43" s="51"/>
      <c r="F43" s="53"/>
    </row>
    <row r="44" spans="1:6" x14ac:dyDescent="0.15">
      <c r="B44" s="34"/>
      <c r="C44" s="41"/>
      <c r="D44" s="51"/>
      <c r="E44" s="37"/>
      <c r="F44" s="34"/>
    </row>
    <row r="45" spans="1:6" x14ac:dyDescent="0.15">
      <c r="B45" s="34" t="s">
        <v>14</v>
      </c>
      <c r="C45" s="27"/>
      <c r="E45" s="40" t="s">
        <v>13</v>
      </c>
      <c r="F45" s="34" t="s">
        <v>15</v>
      </c>
    </row>
    <row r="46" spans="1:6" x14ac:dyDescent="0.15">
      <c r="B46" s="25" t="s">
        <v>12</v>
      </c>
      <c r="C46" s="27"/>
      <c r="E46" s="40" t="s">
        <v>28</v>
      </c>
      <c r="F46" s="34" t="s">
        <v>15</v>
      </c>
    </row>
    <row r="47" spans="1:6" x14ac:dyDescent="0.15">
      <c r="B47" s="25" t="s">
        <v>9</v>
      </c>
      <c r="C47" s="27"/>
      <c r="E47" s="40" t="s">
        <v>11</v>
      </c>
      <c r="F47" s="34" t="s">
        <v>15</v>
      </c>
    </row>
    <row r="48" spans="1:6" x14ac:dyDescent="0.15">
      <c r="B48" s="25" t="s">
        <v>8</v>
      </c>
      <c r="C48" s="27"/>
      <c r="E48" s="40" t="s">
        <v>29</v>
      </c>
      <c r="F48" s="34" t="s">
        <v>15</v>
      </c>
    </row>
    <row r="49" spans="2:6" x14ac:dyDescent="0.15">
      <c r="B49" s="25" t="s">
        <v>6</v>
      </c>
      <c r="C49" s="27"/>
      <c r="E49" s="37" t="s">
        <v>7</v>
      </c>
      <c r="F49" s="34" t="s">
        <v>15</v>
      </c>
    </row>
    <row r="50" spans="2:6" x14ac:dyDescent="0.15">
      <c r="B50" s="35" t="s">
        <v>3</v>
      </c>
      <c r="C50" s="27"/>
      <c r="E50" s="40" t="s">
        <v>10</v>
      </c>
      <c r="F50" s="34" t="s">
        <v>15</v>
      </c>
    </row>
    <row r="51" spans="2:6" x14ac:dyDescent="0.15">
      <c r="B51" s="36" t="s">
        <v>22</v>
      </c>
      <c r="C51" s="27"/>
      <c r="E51" s="37" t="s">
        <v>20</v>
      </c>
      <c r="F51" s="34" t="s">
        <v>15</v>
      </c>
    </row>
    <row r="52" spans="2:6" x14ac:dyDescent="0.15">
      <c r="B52" s="36" t="s">
        <v>22</v>
      </c>
      <c r="C52" s="27"/>
      <c r="E52" s="37" t="s">
        <v>20</v>
      </c>
      <c r="F52" s="34" t="s">
        <v>15</v>
      </c>
    </row>
    <row r="53" spans="2:6" x14ac:dyDescent="0.15">
      <c r="B53" s="36" t="s">
        <v>5</v>
      </c>
      <c r="C53" s="27"/>
      <c r="E53" s="37" t="s">
        <v>43</v>
      </c>
      <c r="F53" s="34" t="s">
        <v>15</v>
      </c>
    </row>
    <row r="54" spans="2:6" x14ac:dyDescent="0.15">
      <c r="B54" s="35" t="s">
        <v>5</v>
      </c>
      <c r="C54" s="27"/>
      <c r="E54" s="40" t="s">
        <v>4</v>
      </c>
      <c r="F54" s="34" t="s">
        <v>15</v>
      </c>
    </row>
    <row r="55" spans="2:6" x14ac:dyDescent="0.15">
      <c r="B55" s="36" t="s">
        <v>23</v>
      </c>
      <c r="C55" s="27"/>
      <c r="E55" s="37" t="s">
        <v>24</v>
      </c>
      <c r="F55" s="34" t="s">
        <v>15</v>
      </c>
    </row>
    <row r="56" spans="2:6" x14ac:dyDescent="0.15">
      <c r="B56" s="36" t="s">
        <v>0</v>
      </c>
      <c r="C56" s="27"/>
      <c r="E56" s="37" t="s">
        <v>25</v>
      </c>
      <c r="F56" s="34"/>
    </row>
    <row r="57" spans="2:6" x14ac:dyDescent="0.15">
      <c r="B57" s="35" t="s">
        <v>0</v>
      </c>
      <c r="C57" s="27"/>
      <c r="E57" s="40" t="s">
        <v>2</v>
      </c>
      <c r="F57" s="34" t="s">
        <v>18</v>
      </c>
    </row>
    <row r="58" spans="2:6" x14ac:dyDescent="0.15">
      <c r="B58" s="35" t="s">
        <v>0</v>
      </c>
      <c r="C58" s="27"/>
      <c r="E58" s="40" t="s">
        <v>1</v>
      </c>
      <c r="F58" s="34" t="s">
        <v>18</v>
      </c>
    </row>
    <row r="59" spans="2:6" x14ac:dyDescent="0.15">
      <c r="B59" s="36" t="s">
        <v>19</v>
      </c>
      <c r="C59" s="27"/>
      <c r="E59" s="37" t="s">
        <v>20</v>
      </c>
      <c r="F59" s="34"/>
    </row>
    <row r="60" spans="2:6" x14ac:dyDescent="0.15">
      <c r="B60" s="36" t="s">
        <v>19</v>
      </c>
      <c r="C60" s="27"/>
      <c r="E60" s="37" t="s">
        <v>20</v>
      </c>
      <c r="F60" s="34"/>
    </row>
    <row r="61" spans="2:6" x14ac:dyDescent="0.15">
      <c r="B61" s="36" t="s">
        <v>19</v>
      </c>
      <c r="C61" s="27"/>
      <c r="E61" s="37" t="s">
        <v>20</v>
      </c>
      <c r="F61" s="34"/>
    </row>
    <row r="62" spans="2:6" x14ac:dyDescent="0.15">
      <c r="B62" s="36" t="s">
        <v>19</v>
      </c>
      <c r="C62" s="27"/>
      <c r="E62" s="37" t="s">
        <v>20</v>
      </c>
      <c r="F62" s="34"/>
    </row>
    <row r="63" spans="2:6" x14ac:dyDescent="0.15">
      <c r="B63" s="34" t="s">
        <v>17</v>
      </c>
      <c r="C63" s="27"/>
      <c r="E63" s="37" t="s">
        <v>16</v>
      </c>
      <c r="F63" s="34" t="s">
        <v>15</v>
      </c>
    </row>
    <row r="64" spans="2:6" x14ac:dyDescent="0.15">
      <c r="B64" s="34" t="s">
        <v>17</v>
      </c>
      <c r="C64" s="27"/>
      <c r="E64" s="37"/>
      <c r="F64" s="34"/>
    </row>
    <row r="65" spans="2:6" x14ac:dyDescent="0.15">
      <c r="B65" s="34" t="s">
        <v>17</v>
      </c>
      <c r="C65" s="27">
        <v>-7238</v>
      </c>
      <c r="E65" s="37" t="s">
        <v>67</v>
      </c>
      <c r="F65" s="34"/>
    </row>
    <row r="66" spans="2:6" x14ac:dyDescent="0.15">
      <c r="B66" s="34" t="s">
        <v>17</v>
      </c>
      <c r="C66" s="27">
        <v>-2380.5</v>
      </c>
      <c r="E66" s="37" t="s">
        <v>105</v>
      </c>
      <c r="F66" s="34"/>
    </row>
    <row r="67" spans="2:6" x14ac:dyDescent="0.15">
      <c r="B67" s="34" t="s">
        <v>17</v>
      </c>
      <c r="C67" s="27">
        <v>-880.38</v>
      </c>
      <c r="E67" s="37" t="s">
        <v>106</v>
      </c>
      <c r="F67" s="34"/>
    </row>
    <row r="68" spans="2:6" x14ac:dyDescent="0.15">
      <c r="B68" s="34" t="s">
        <v>17</v>
      </c>
      <c r="C68" s="27">
        <v>-296</v>
      </c>
      <c r="E68" s="37" t="s">
        <v>104</v>
      </c>
      <c r="F68" s="34"/>
    </row>
    <row r="69" spans="2:6" x14ac:dyDescent="0.15">
      <c r="B69" s="34" t="s">
        <v>17</v>
      </c>
      <c r="C69" s="27">
        <v>-232</v>
      </c>
      <c r="E69" s="52" t="s">
        <v>62</v>
      </c>
      <c r="F69" s="34"/>
    </row>
    <row r="70" spans="2:6" x14ac:dyDescent="0.15">
      <c r="B70" s="34" t="s">
        <v>17</v>
      </c>
      <c r="C70" s="27">
        <v>-190</v>
      </c>
      <c r="E70" s="37" t="s">
        <v>24</v>
      </c>
      <c r="F70" s="34"/>
    </row>
    <row r="71" spans="2:6" x14ac:dyDescent="0.15">
      <c r="B71" s="34" t="s">
        <v>17</v>
      </c>
      <c r="C71" s="27">
        <v>-137</v>
      </c>
      <c r="E71" s="37" t="s">
        <v>65</v>
      </c>
      <c r="F71" s="34"/>
    </row>
    <row r="72" spans="2:6" x14ac:dyDescent="0.15">
      <c r="B72" s="34" t="s">
        <v>17</v>
      </c>
      <c r="C72" s="27">
        <v>-100</v>
      </c>
      <c r="E72" s="40" t="s">
        <v>99</v>
      </c>
      <c r="F72" s="34"/>
    </row>
    <row r="73" spans="2:6" x14ac:dyDescent="0.15">
      <c r="B73" s="34" t="s">
        <v>17</v>
      </c>
      <c r="C73" s="27">
        <f>F73-SUM(C65:C72)</f>
        <v>-1353.4000000000015</v>
      </c>
      <c r="E73" s="37" t="s">
        <v>90</v>
      </c>
      <c r="F73" s="53">
        <v>-12807.28</v>
      </c>
    </row>
    <row r="74" spans="2:6" x14ac:dyDescent="0.15">
      <c r="B74" s="36"/>
      <c r="C74" s="41"/>
      <c r="D74" s="51"/>
      <c r="E74" s="37"/>
      <c r="F74" s="25"/>
    </row>
    <row r="75" spans="2:6" x14ac:dyDescent="0.15">
      <c r="B75" s="36" t="s">
        <v>54</v>
      </c>
      <c r="C75" s="26">
        <v>-1010</v>
      </c>
      <c r="E75" s="40" t="s">
        <v>64</v>
      </c>
      <c r="F75" s="25"/>
    </row>
    <row r="76" spans="2:6" x14ac:dyDescent="0.15">
      <c r="B76" s="36" t="s">
        <v>54</v>
      </c>
      <c r="C76" s="26">
        <v>-683</v>
      </c>
      <c r="E76" s="37" t="s">
        <v>65</v>
      </c>
      <c r="F76" s="25"/>
    </row>
    <row r="77" spans="2:6" x14ac:dyDescent="0.15">
      <c r="B77" s="36" t="s">
        <v>54</v>
      </c>
      <c r="C77" s="26">
        <v>-544.70000000000005</v>
      </c>
      <c r="E77" s="37" t="s">
        <v>66</v>
      </c>
      <c r="F77" s="25"/>
    </row>
    <row r="78" spans="2:6" x14ac:dyDescent="0.15">
      <c r="B78" s="36" t="s">
        <v>54</v>
      </c>
      <c r="C78" s="26">
        <v>-459.99</v>
      </c>
      <c r="E78" s="52" t="s">
        <v>62</v>
      </c>
      <c r="F78" s="25"/>
    </row>
    <row r="79" spans="2:6" x14ac:dyDescent="0.15">
      <c r="B79" s="36" t="s">
        <v>54</v>
      </c>
      <c r="C79" s="26">
        <v>-416</v>
      </c>
      <c r="E79" s="37" t="s">
        <v>67</v>
      </c>
      <c r="F79" s="25"/>
    </row>
    <row r="80" spans="2:6" x14ac:dyDescent="0.15">
      <c r="B80" s="36" t="s">
        <v>54</v>
      </c>
      <c r="C80" s="26">
        <v>-268</v>
      </c>
      <c r="E80" s="40" t="s">
        <v>68</v>
      </c>
      <c r="F80" s="25"/>
    </row>
    <row r="81" spans="2:6" x14ac:dyDescent="0.15">
      <c r="B81" s="36" t="s">
        <v>54</v>
      </c>
      <c r="C81" s="26">
        <v>-259.3</v>
      </c>
      <c r="E81" s="51" t="s">
        <v>59</v>
      </c>
      <c r="F81" s="25"/>
    </row>
    <row r="82" spans="2:6" x14ac:dyDescent="0.15">
      <c r="B82" s="36" t="s">
        <v>54</v>
      </c>
      <c r="C82" s="26">
        <v>-120</v>
      </c>
      <c r="E82" s="37" t="s">
        <v>69</v>
      </c>
      <c r="F82" s="25"/>
    </row>
    <row r="83" spans="2:6" x14ac:dyDescent="0.15">
      <c r="B83" s="36" t="s">
        <v>54</v>
      </c>
      <c r="C83" s="26">
        <v>-34</v>
      </c>
      <c r="E83" s="40" t="s">
        <v>70</v>
      </c>
      <c r="F83" s="25"/>
    </row>
    <row r="84" spans="2:6" x14ac:dyDescent="0.15">
      <c r="B84" s="36" t="s">
        <v>54</v>
      </c>
      <c r="C84" s="26">
        <v>-26.8</v>
      </c>
      <c r="E84" s="37" t="s">
        <v>71</v>
      </c>
      <c r="F84" s="25"/>
    </row>
    <row r="85" spans="2:6" x14ac:dyDescent="0.15">
      <c r="B85" s="36" t="s">
        <v>54</v>
      </c>
      <c r="C85" s="27">
        <v>-38.9</v>
      </c>
      <c r="E85" s="37" t="s">
        <v>72</v>
      </c>
      <c r="F85" s="54">
        <v>-3860.69</v>
      </c>
    </row>
    <row r="86" spans="2:6" x14ac:dyDescent="0.15">
      <c r="B86" s="25"/>
      <c r="C86" s="41"/>
      <c r="D86" s="51"/>
      <c r="E86" s="37"/>
      <c r="F86" s="25"/>
    </row>
    <row r="87" spans="2:6" x14ac:dyDescent="0.15">
      <c r="B87" s="36" t="s">
        <v>58</v>
      </c>
      <c r="C87" s="26">
        <v>-3591.7</v>
      </c>
      <c r="E87" s="37" t="s">
        <v>73</v>
      </c>
      <c r="F87" s="25"/>
    </row>
    <row r="88" spans="2:6" x14ac:dyDescent="0.15">
      <c r="B88" s="36" t="s">
        <v>58</v>
      </c>
      <c r="C88" s="26">
        <v>-2009.34</v>
      </c>
      <c r="E88" s="52" t="s">
        <v>100</v>
      </c>
      <c r="F88" s="25"/>
    </row>
    <row r="89" spans="2:6" x14ac:dyDescent="0.15">
      <c r="B89" s="36" t="s">
        <v>58</v>
      </c>
      <c r="C89" s="26">
        <v>-1601</v>
      </c>
      <c r="E89" s="52" t="s">
        <v>101</v>
      </c>
      <c r="F89" s="25"/>
    </row>
    <row r="90" spans="2:6" x14ac:dyDescent="0.15">
      <c r="B90" s="36" t="s">
        <v>58</v>
      </c>
      <c r="C90" s="26">
        <v>-950</v>
      </c>
      <c r="E90" s="52" t="s">
        <v>95</v>
      </c>
      <c r="F90" s="25"/>
    </row>
    <row r="91" spans="2:6" x14ac:dyDescent="0.15">
      <c r="B91" s="36" t="s">
        <v>58</v>
      </c>
      <c r="C91" s="26">
        <v>-898</v>
      </c>
      <c r="E91" s="52" t="s">
        <v>63</v>
      </c>
      <c r="F91" s="25"/>
    </row>
    <row r="92" spans="2:6" x14ac:dyDescent="0.15">
      <c r="B92" s="36" t="s">
        <v>58</v>
      </c>
      <c r="C92" s="26">
        <v>-546.95000000000005</v>
      </c>
      <c r="E92" s="51" t="s">
        <v>62</v>
      </c>
      <c r="F92" s="25"/>
    </row>
    <row r="93" spans="2:6" x14ac:dyDescent="0.15">
      <c r="B93" s="36" t="s">
        <v>58</v>
      </c>
      <c r="C93" s="26">
        <v>-474.7</v>
      </c>
      <c r="E93" s="52" t="s">
        <v>78</v>
      </c>
      <c r="F93" s="25"/>
    </row>
    <row r="94" spans="2:6" x14ac:dyDescent="0.15">
      <c r="B94" s="36" t="s">
        <v>58</v>
      </c>
      <c r="C94" s="26">
        <v>-420</v>
      </c>
      <c r="E94" s="52" t="s">
        <v>61</v>
      </c>
      <c r="F94" s="25"/>
    </row>
    <row r="95" spans="2:6" x14ac:dyDescent="0.15">
      <c r="B95" s="36" t="s">
        <v>58</v>
      </c>
      <c r="C95" s="26">
        <v>-350</v>
      </c>
      <c r="E95" s="51" t="s">
        <v>60</v>
      </c>
      <c r="F95" s="25"/>
    </row>
    <row r="96" spans="2:6" x14ac:dyDescent="0.15">
      <c r="B96" s="36" t="s">
        <v>58</v>
      </c>
      <c r="C96" s="26">
        <v>-344.8</v>
      </c>
      <c r="E96" s="52" t="s">
        <v>59</v>
      </c>
      <c r="F96" s="25"/>
    </row>
    <row r="97" spans="2:6" x14ac:dyDescent="0.15">
      <c r="B97" s="36" t="s">
        <v>58</v>
      </c>
      <c r="C97" s="27">
        <v>-1015.6</v>
      </c>
      <c r="E97" s="52" t="s">
        <v>76</v>
      </c>
      <c r="F97" s="54">
        <v>-12202.09</v>
      </c>
    </row>
    <row r="98" spans="2:6" x14ac:dyDescent="0.15">
      <c r="B98" s="25" t="s">
        <v>26</v>
      </c>
      <c r="C98" s="27"/>
      <c r="D98" s="4">
        <v>-5000</v>
      </c>
      <c r="E98" s="40" t="s">
        <v>32</v>
      </c>
      <c r="F98" s="25"/>
    </row>
    <row r="99" spans="2:6" x14ac:dyDescent="0.15">
      <c r="B99" s="25" t="s">
        <v>26</v>
      </c>
      <c r="C99" s="38"/>
      <c r="D99" s="4">
        <v>-2500</v>
      </c>
      <c r="E99" s="34" t="s">
        <v>41</v>
      </c>
      <c r="F99" s="25"/>
    </row>
    <row r="100" spans="2:6" x14ac:dyDescent="0.15">
      <c r="B100" s="34" t="s">
        <v>53</v>
      </c>
      <c r="C100" s="27"/>
      <c r="E100" s="34" t="s">
        <v>75</v>
      </c>
      <c r="F100" s="25"/>
    </row>
    <row r="101" spans="2:6" x14ac:dyDescent="0.15">
      <c r="B101" s="34" t="s">
        <v>52</v>
      </c>
      <c r="C101" s="27"/>
      <c r="E101" s="34" t="s">
        <v>74</v>
      </c>
      <c r="F101" s="25"/>
    </row>
    <row r="102" spans="2:6" x14ac:dyDescent="0.15">
      <c r="B102" s="34"/>
      <c r="C102" s="41"/>
      <c r="D102" s="51"/>
      <c r="E102" s="34"/>
      <c r="F102" s="25"/>
    </row>
    <row r="103" spans="2:6" x14ac:dyDescent="0.15">
      <c r="B103" s="34" t="s">
        <v>44</v>
      </c>
      <c r="C103" s="27">
        <v>-410.89</v>
      </c>
      <c r="D103" s="4">
        <v>-13</v>
      </c>
      <c r="E103" s="34" t="s">
        <v>46</v>
      </c>
      <c r="F103" s="25"/>
    </row>
    <row r="104" spans="2:6" x14ac:dyDescent="0.15">
      <c r="B104" s="25"/>
      <c r="C104" s="38"/>
      <c r="E104" s="25"/>
      <c r="F104" s="25"/>
    </row>
    <row r="105" spans="2:6" x14ac:dyDescent="0.15">
      <c r="B105" s="25"/>
      <c r="C105" s="38"/>
      <c r="E105" s="25"/>
      <c r="F105" s="25"/>
    </row>
    <row r="106" spans="2:6" x14ac:dyDescent="0.15">
      <c r="B106" s="25"/>
      <c r="C106" s="38"/>
      <c r="E106" s="25"/>
      <c r="F106" s="25"/>
    </row>
    <row r="107" spans="2:6" x14ac:dyDescent="0.15">
      <c r="B107" s="25"/>
      <c r="C107" s="38"/>
      <c r="E107" s="25"/>
      <c r="F107" s="25"/>
    </row>
    <row r="108" spans="2:6" x14ac:dyDescent="0.15">
      <c r="B108" s="25"/>
      <c r="C108" s="38"/>
      <c r="E108" s="25"/>
      <c r="F108" s="25"/>
    </row>
    <row r="109" spans="2:6" x14ac:dyDescent="0.15">
      <c r="B109" s="25"/>
      <c r="C109" s="38"/>
      <c r="E109" s="25"/>
      <c r="F109" s="25"/>
    </row>
    <row r="110" spans="2:6" x14ac:dyDescent="0.15">
      <c r="B110" s="25"/>
      <c r="C110" s="38"/>
      <c r="E110" s="25"/>
      <c r="F110" s="25"/>
    </row>
    <row r="111" spans="2:6" x14ac:dyDescent="0.15">
      <c r="B111" s="25"/>
      <c r="C111" s="38"/>
      <c r="E111" s="25"/>
      <c r="F111" s="25"/>
    </row>
    <row r="112" spans="2:6" x14ac:dyDescent="0.15">
      <c r="B112" s="25"/>
      <c r="C112" s="38"/>
      <c r="E112" s="25"/>
      <c r="F112" s="25"/>
    </row>
    <row r="113" spans="2:6" x14ac:dyDescent="0.15">
      <c r="B113" s="25"/>
      <c r="C113" s="38"/>
      <c r="E113" s="25"/>
      <c r="F113" s="25"/>
    </row>
    <row r="114" spans="2:6" x14ac:dyDescent="0.15">
      <c r="B114" s="25"/>
      <c r="C114" s="38"/>
      <c r="E114" s="25"/>
      <c r="F114" s="25"/>
    </row>
    <row r="115" spans="2:6" x14ac:dyDescent="0.15">
      <c r="B115" s="25"/>
      <c r="C115" s="38"/>
      <c r="E115" s="25"/>
      <c r="F115" s="25"/>
    </row>
    <row r="116" spans="2:6" x14ac:dyDescent="0.15">
      <c r="B116" s="25"/>
      <c r="C116" s="38"/>
      <c r="E116" s="25"/>
      <c r="F116" s="25"/>
    </row>
    <row r="117" spans="2:6" x14ac:dyDescent="0.15">
      <c r="B117" s="25"/>
      <c r="C117" s="38"/>
      <c r="E117" s="25"/>
      <c r="F117" s="25"/>
    </row>
    <row r="118" spans="2:6" x14ac:dyDescent="0.15">
      <c r="B118" s="25"/>
      <c r="C118" s="38"/>
      <c r="E118" s="25"/>
      <c r="F118" s="25"/>
    </row>
    <row r="119" spans="2:6" x14ac:dyDescent="0.15">
      <c r="B119" s="25"/>
      <c r="C119" s="38"/>
      <c r="E119" s="25"/>
      <c r="F119" s="25"/>
    </row>
    <row r="120" spans="2:6" x14ac:dyDescent="0.15">
      <c r="B120" s="25"/>
      <c r="C120" s="38"/>
      <c r="E120" s="25"/>
      <c r="F120" s="25"/>
    </row>
    <row r="121" spans="2:6" x14ac:dyDescent="0.15">
      <c r="B121" s="25"/>
      <c r="C121" s="38"/>
      <c r="E121" s="25"/>
      <c r="F121" s="25"/>
    </row>
    <row r="122" spans="2:6" x14ac:dyDescent="0.15">
      <c r="B122" s="25"/>
      <c r="C122" s="38"/>
      <c r="E122" s="25"/>
      <c r="F122" s="25"/>
    </row>
    <row r="123" spans="2:6" x14ac:dyDescent="0.15">
      <c r="B123" s="25"/>
      <c r="C123" s="38"/>
      <c r="E123" s="25"/>
      <c r="F123" s="25"/>
    </row>
    <row r="124" spans="2:6" x14ac:dyDescent="0.15">
      <c r="B124" s="25"/>
      <c r="C124" s="38"/>
      <c r="E124" s="25"/>
      <c r="F124" s="25"/>
    </row>
    <row r="125" spans="2:6" x14ac:dyDescent="0.15">
      <c r="B125" s="25"/>
      <c r="C125" s="38"/>
      <c r="E125" s="25"/>
      <c r="F125" s="25"/>
    </row>
    <row r="126" spans="2:6" x14ac:dyDescent="0.15">
      <c r="B126" s="25"/>
      <c r="C126" s="38"/>
      <c r="E126" s="25"/>
      <c r="F126" s="25"/>
    </row>
    <row r="127" spans="2:6" x14ac:dyDescent="0.15">
      <c r="B127" s="25"/>
      <c r="C127" s="38"/>
      <c r="E127" s="25"/>
      <c r="F127" s="25"/>
    </row>
    <row r="128" spans="2:6" x14ac:dyDescent="0.15">
      <c r="B128" s="25"/>
      <c r="C128" s="38"/>
      <c r="E128" s="25"/>
      <c r="F128" s="25"/>
    </row>
    <row r="129" spans="2:6" x14ac:dyDescent="0.15">
      <c r="B129" s="25"/>
      <c r="C129" s="38"/>
      <c r="E129" s="25"/>
      <c r="F129" s="25"/>
    </row>
    <row r="130" spans="2:6" x14ac:dyDescent="0.15">
      <c r="B130" s="25"/>
      <c r="C130" s="38"/>
      <c r="E130" s="25"/>
      <c r="F130" s="25"/>
    </row>
    <row r="131" spans="2:6" x14ac:dyDescent="0.15">
      <c r="B131" s="25"/>
      <c r="C131" s="38"/>
      <c r="E131" s="25"/>
      <c r="F131" s="25"/>
    </row>
    <row r="132" spans="2:6" x14ac:dyDescent="0.15">
      <c r="B132" s="25"/>
      <c r="C132" s="38"/>
      <c r="E132" s="25"/>
      <c r="F132" s="25"/>
    </row>
    <row r="133" spans="2:6" x14ac:dyDescent="0.15">
      <c r="B133" s="25"/>
      <c r="C133" s="38"/>
      <c r="E133" s="25"/>
      <c r="F133" s="25"/>
    </row>
    <row r="134" spans="2:6" x14ac:dyDescent="0.15">
      <c r="B134" s="25"/>
      <c r="C134" s="38"/>
      <c r="E134" s="25"/>
      <c r="F134" s="25"/>
    </row>
    <row r="135" spans="2:6" x14ac:dyDescent="0.15">
      <c r="B135" s="25"/>
      <c r="C135" s="38"/>
      <c r="E135" s="25"/>
      <c r="F135" s="25"/>
    </row>
    <row r="136" spans="2:6" x14ac:dyDescent="0.15">
      <c r="B136" s="25"/>
      <c r="C136" s="38"/>
      <c r="E136" s="25"/>
      <c r="F136" s="25"/>
    </row>
    <row r="137" spans="2:6" x14ac:dyDescent="0.15">
      <c r="B137" s="25"/>
      <c r="C137" s="38"/>
      <c r="E137" s="25"/>
      <c r="F137" s="25"/>
    </row>
    <row r="138" spans="2:6" x14ac:dyDescent="0.15">
      <c r="B138" s="25"/>
      <c r="C138" s="38"/>
      <c r="E138" s="25"/>
      <c r="F138" s="25"/>
    </row>
    <row r="139" spans="2:6" x14ac:dyDescent="0.15">
      <c r="B139" s="25"/>
      <c r="C139" s="38"/>
      <c r="E139" s="25"/>
      <c r="F139" s="25"/>
    </row>
    <row r="140" spans="2:6" x14ac:dyDescent="0.15">
      <c r="B140" s="25"/>
      <c r="C140" s="38"/>
      <c r="E140" s="25"/>
      <c r="F140" s="25"/>
    </row>
    <row r="141" spans="2:6" x14ac:dyDescent="0.15">
      <c r="B141" s="25"/>
      <c r="C141" s="38"/>
      <c r="E141" s="25"/>
      <c r="F141" s="25"/>
    </row>
    <row r="142" spans="2:6" x14ac:dyDescent="0.15">
      <c r="B142" s="25"/>
      <c r="C142" s="38"/>
      <c r="E142" s="25"/>
      <c r="F142" s="25"/>
    </row>
    <row r="143" spans="2:6" x14ac:dyDescent="0.15">
      <c r="B143" s="25"/>
      <c r="C143" s="38"/>
      <c r="E143" s="25"/>
      <c r="F143" s="25"/>
    </row>
    <row r="144" spans="2:6" x14ac:dyDescent="0.15">
      <c r="B144" s="25"/>
      <c r="C144" s="38"/>
      <c r="E144" s="25"/>
      <c r="F144" s="25"/>
    </row>
    <row r="145" spans="2:6" x14ac:dyDescent="0.15">
      <c r="B145" s="25"/>
      <c r="C145" s="38"/>
      <c r="E145" s="25"/>
      <c r="F145" s="25"/>
    </row>
    <row r="146" spans="2:6" x14ac:dyDescent="0.15">
      <c r="B146" s="25"/>
      <c r="C146" s="38"/>
      <c r="E146" s="25"/>
      <c r="F146" s="25"/>
    </row>
    <row r="147" spans="2:6" x14ac:dyDescent="0.15">
      <c r="B147" s="25"/>
      <c r="C147" s="38"/>
      <c r="E147" s="25"/>
      <c r="F147" s="25"/>
    </row>
    <row r="148" spans="2:6" x14ac:dyDescent="0.15">
      <c r="B148" s="25"/>
      <c r="C148" s="38"/>
      <c r="E148" s="25"/>
      <c r="F148" s="25"/>
    </row>
    <row r="149" spans="2:6" x14ac:dyDescent="0.15">
      <c r="B149" s="25"/>
      <c r="C149" s="38"/>
      <c r="E149" s="25"/>
      <c r="F149" s="25"/>
    </row>
    <row r="150" spans="2:6" x14ac:dyDescent="0.15">
      <c r="B150" s="25"/>
      <c r="C150" s="38"/>
      <c r="E150" s="25"/>
      <c r="F150" s="25"/>
    </row>
    <row r="151" spans="2:6" x14ac:dyDescent="0.15">
      <c r="B151" s="25"/>
      <c r="C151" s="38"/>
      <c r="E151" s="25"/>
      <c r="F151" s="25"/>
    </row>
    <row r="152" spans="2:6" x14ac:dyDescent="0.15">
      <c r="B152" s="25"/>
      <c r="C152" s="38"/>
      <c r="E152" s="25"/>
      <c r="F15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P10"/>
  <sheetViews>
    <sheetView tabSelected="1" workbookViewId="0">
      <selection activeCell="E2" sqref="E2"/>
    </sheetView>
  </sheetViews>
  <sheetFormatPr baseColWidth="10" defaultRowHeight="13" x14ac:dyDescent="0.15"/>
  <cols>
    <col min="1" max="1" width="9.33203125" customWidth="1"/>
    <col min="2" max="2" width="11.6640625" style="47" customWidth="1"/>
    <col min="3" max="3" width="13.83203125" customWidth="1"/>
    <col min="4" max="4" width="14.1640625" customWidth="1"/>
    <col min="5" max="5" width="18.1640625" customWidth="1"/>
    <col min="6" max="6" width="15.33203125" customWidth="1"/>
    <col min="7" max="7" width="18" style="48" customWidth="1"/>
    <col min="8" max="8" width="13.33203125" customWidth="1"/>
    <col min="9" max="9" width="13" customWidth="1"/>
    <col min="14" max="14" width="15.1640625" customWidth="1"/>
    <col min="16" max="16" width="13.33203125" customWidth="1"/>
  </cols>
  <sheetData>
    <row r="1" spans="1:16" s="45" customFormat="1" ht="30" customHeight="1" x14ac:dyDescent="0.15">
      <c r="A1" s="42" t="s">
        <v>92</v>
      </c>
      <c r="B1" s="42" t="s">
        <v>110</v>
      </c>
      <c r="C1" s="42" t="s">
        <v>94</v>
      </c>
      <c r="D1" s="42" t="s">
        <v>93</v>
      </c>
      <c r="E1" s="42" t="s">
        <v>111</v>
      </c>
      <c r="F1" s="42" t="s">
        <v>108</v>
      </c>
      <c r="G1" s="43" t="s">
        <v>109</v>
      </c>
      <c r="H1" s="42" t="s">
        <v>51</v>
      </c>
      <c r="I1" s="42" t="s">
        <v>50</v>
      </c>
      <c r="J1" s="44" t="s">
        <v>47</v>
      </c>
      <c r="K1" s="44" t="s">
        <v>48</v>
      </c>
      <c r="L1" s="44" t="s">
        <v>49</v>
      </c>
      <c r="M1" s="42" t="s">
        <v>83</v>
      </c>
      <c r="N1" s="42" t="s">
        <v>82</v>
      </c>
      <c r="O1" s="42" t="s">
        <v>84</v>
      </c>
      <c r="P1" s="42" t="s">
        <v>85</v>
      </c>
    </row>
    <row r="2" spans="1:16" x14ac:dyDescent="0.15">
      <c r="A2" s="25" t="s">
        <v>91</v>
      </c>
      <c r="B2" s="46">
        <v>43884.74</v>
      </c>
      <c r="C2" s="26">
        <f>D2-E2</f>
        <v>-16630.220000000205</v>
      </c>
      <c r="D2" s="50">
        <v>3275177.25</v>
      </c>
      <c r="E2" s="26">
        <f>F2+G2</f>
        <v>3291807.47</v>
      </c>
      <c r="F2" s="50">
        <f>48413+343993.12</f>
        <v>392406.12</v>
      </c>
      <c r="G2" s="27">
        <f>SUM(H2:U2)</f>
        <v>2899401.35</v>
      </c>
      <c r="H2" s="26">
        <v>1854075.44</v>
      </c>
      <c r="I2" s="26">
        <v>133463.75</v>
      </c>
      <c r="J2" s="26">
        <v>1478.72</v>
      </c>
      <c r="K2" s="26">
        <v>183.87</v>
      </c>
      <c r="L2" s="26">
        <v>0.37</v>
      </c>
      <c r="M2" s="26">
        <v>614654.69999999995</v>
      </c>
      <c r="N2" s="26">
        <v>59544.5</v>
      </c>
      <c r="O2" s="26">
        <v>235000</v>
      </c>
      <c r="P2" s="26">
        <v>1000</v>
      </c>
    </row>
    <row r="3" spans="1:16" x14ac:dyDescent="0.15">
      <c r="A3" s="25"/>
      <c r="B3" s="46"/>
      <c r="C3" s="34"/>
      <c r="D3" s="34"/>
      <c r="E3" s="34"/>
      <c r="F3" s="25"/>
      <c r="G3" s="27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15">
      <c r="A4" s="25"/>
      <c r="B4" s="46"/>
      <c r="C4" s="25"/>
      <c r="D4" s="25"/>
      <c r="E4" s="25"/>
      <c r="F4" s="25"/>
      <c r="G4" s="27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15">
      <c r="A5" s="25"/>
      <c r="B5" s="46"/>
      <c r="C5" s="25"/>
      <c r="D5" s="25"/>
      <c r="E5" s="25"/>
      <c r="F5" s="25"/>
      <c r="G5" s="27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15">
      <c r="A6" s="25"/>
      <c r="B6" s="46"/>
      <c r="C6" s="25"/>
      <c r="D6" s="25"/>
      <c r="E6" s="25"/>
      <c r="F6" s="25"/>
      <c r="G6" s="27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15">
      <c r="A7" s="25"/>
      <c r="B7" s="46"/>
      <c r="C7" s="25"/>
      <c r="D7" s="25"/>
      <c r="E7" s="25"/>
      <c r="F7" s="25"/>
      <c r="G7" s="27"/>
      <c r="H7" s="25"/>
      <c r="I7" s="25"/>
      <c r="J7" s="25"/>
      <c r="K7" s="25"/>
      <c r="L7" s="25"/>
      <c r="M7" s="25"/>
      <c r="N7" s="25"/>
      <c r="O7" s="25"/>
      <c r="P7" s="25"/>
    </row>
    <row r="8" spans="1:16" x14ac:dyDescent="0.15">
      <c r="A8" s="25"/>
      <c r="B8" s="46"/>
      <c r="C8" s="25"/>
      <c r="D8" s="25"/>
      <c r="E8" s="25"/>
      <c r="F8" s="25"/>
      <c r="G8" s="27"/>
      <c r="H8" s="25"/>
      <c r="I8" s="25"/>
      <c r="J8" s="25"/>
      <c r="K8" s="25"/>
      <c r="L8" s="25"/>
      <c r="M8" s="25"/>
      <c r="N8" s="25"/>
      <c r="O8" s="25"/>
      <c r="P8" s="25"/>
    </row>
    <row r="9" spans="1:16" x14ac:dyDescent="0.15">
      <c r="A9" s="25"/>
      <c r="B9" s="46"/>
      <c r="C9" s="25"/>
      <c r="D9" s="25"/>
      <c r="E9" s="25"/>
      <c r="F9" s="25"/>
      <c r="G9" s="27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15">
      <c r="A10" s="25"/>
      <c r="B10" s="46"/>
      <c r="C10" s="25"/>
      <c r="D10" s="25"/>
      <c r="E10" s="25"/>
      <c r="F10" s="25"/>
      <c r="G10" s="27"/>
      <c r="H10" s="25"/>
      <c r="I10" s="25"/>
      <c r="J10" s="25"/>
      <c r="K10" s="25"/>
      <c r="L10" s="25"/>
      <c r="M10" s="25"/>
      <c r="N10" s="25"/>
      <c r="O10" s="25"/>
      <c r="P1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topLeftCell="A4"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56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55</v>
      </c>
      <c r="C18" s="1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wd-exe-log</vt:lpstr>
      <vt:lpstr>Bank_Monthly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2022-09-10T02:52:04Z</dcterms:modified>
</cp:coreProperties>
</file>