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/>
  <mc:AlternateContent xmlns:mc="http://schemas.openxmlformats.org/markup-compatibility/2006">
    <mc:Choice Requires="x15">
      <x15ac:absPath xmlns:x15ac="http://schemas.microsoft.com/office/spreadsheetml/2010/11/ac" url="/Users/weiding/Downloads/williamweiding/2022-01-14/account/"/>
    </mc:Choice>
  </mc:AlternateContent>
  <xr:revisionPtr revIDLastSave="0" documentId="13_ncr:1_{6F2DF376-E630-0B48-A8F0-BB5586BB2005}" xr6:coauthVersionLast="47" xr6:coauthVersionMax="47" xr10:uidLastSave="{00000000-0000-0000-0000-000000000000}"/>
  <bookViews>
    <workbookView xWindow="0" yWindow="500" windowWidth="25600" windowHeight="1462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7" i="4" l="1"/>
  <c r="I16" i="4"/>
  <c r="I15" i="4"/>
  <c r="I14" i="4"/>
  <c r="I13" i="4"/>
  <c r="I12" i="4"/>
  <c r="I11" i="4"/>
  <c r="I10" i="4"/>
  <c r="I9" i="4"/>
  <c r="I8" i="4"/>
  <c r="I6" i="4"/>
  <c r="I5" i="4"/>
  <c r="I4" i="4"/>
  <c r="I3" i="4"/>
  <c r="E15" i="1"/>
  <c r="H2" i="4"/>
  <c r="J2" i="4" s="1"/>
  <c r="E2" i="4"/>
  <c r="F2" i="4"/>
  <c r="E8" i="3"/>
  <c r="E7" i="3"/>
  <c r="E6" i="3"/>
  <c r="E2" i="2"/>
  <c r="J8" i="1"/>
  <c r="H4" i="2"/>
  <c r="J18" i="1"/>
  <c r="M15" i="1"/>
  <c r="E2" i="1"/>
  <c r="J6" i="1"/>
  <c r="F2" i="1"/>
  <c r="I2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Microsoft Office User</author>
  </authors>
  <commentList>
    <comment ref="J6" authorId="0" shapeId="0" xr:uid="{00000000-0006-0000-0000-000001000000}">
      <text>
        <r>
          <rPr>
            <sz val="10"/>
            <color rgb="FF000000"/>
            <rFont val="Arial"/>
            <family val="2"/>
          </rPr>
          <t>USD Sum in ICBC.</t>
        </r>
      </text>
    </comment>
    <comment ref="J8" authorId="1" shapeId="0" xr:uid="{B69D6ED2-732A-CE47-B4E2-1167C43AEB0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ICBC fixed SUM
</t>
        </r>
      </text>
    </comment>
    <comment ref="J15" authorId="1" shapeId="0" xr:uid="{3BD6D156-EFD6-ED4D-B2CA-1AE16F98E4E6}">
      <text>
        <r>
          <rPr>
            <b/>
            <sz val="10"/>
            <color rgb="FF000000"/>
            <rFont val="Tahoma"/>
            <family val="2"/>
          </rPr>
          <t>Cash value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K15" authorId="1" shapeId="0" xr:uid="{80F74016-81C9-2F41-9F95-790BF0116EED}">
      <text>
        <r>
          <rPr>
            <b/>
            <sz val="10"/>
            <color rgb="FF000000"/>
            <rFont val="Tahoma"/>
            <family val="2"/>
          </rPr>
          <t xml:space="preserve">stock value on 2022-04-28
</t>
        </r>
      </text>
    </comment>
    <comment ref="L15" authorId="0" shapeId="0" xr:uid="{00000000-0006-0000-0000-000002000000}">
      <text>
        <r>
          <rPr>
            <sz val="10"/>
            <color rgb="FF000000"/>
            <rFont val="Arial"/>
            <family val="2"/>
          </rPr>
          <t xml:space="preserve">stock value at sell-price @05-08
</t>
        </r>
      </text>
    </comment>
    <comment ref="M15" authorId="0" shapeId="0" xr:uid="{00000000-0006-0000-0000-000003000000}">
      <text>
        <r>
          <rPr>
            <sz val="10"/>
            <color rgb="FF000000"/>
            <rFont val="Arial"/>
            <family val="2"/>
          </rPr>
          <t xml:space="preserve">value loss compared to inquey date.
</t>
        </r>
      </text>
    </comment>
    <comment ref="J18" authorId="0" shapeId="0" xr:uid="{00000000-0006-0000-0000-000004000000}">
      <text>
        <r>
          <rPr>
            <sz val="10"/>
            <color rgb="FF000000"/>
            <rFont val="Arial"/>
            <family val="2"/>
          </rPr>
          <t xml:space="preserve">USD sum in CB.
</t>
        </r>
      </text>
    </comment>
  </commentList>
</comments>
</file>

<file path=xl/sharedStrings.xml><?xml version="1.0" encoding="utf-8"?>
<sst xmlns="http://schemas.openxmlformats.org/spreadsheetml/2006/main" count="238" uniqueCount="64">
  <si>
    <t>Account#</t>
  </si>
  <si>
    <t>人民币</t>
  </si>
  <si>
    <t>美元</t>
  </si>
  <si>
    <t>到期日</t>
  </si>
  <si>
    <t>起息日</t>
  </si>
  <si>
    <t>code</t>
  </si>
  <si>
    <t>Sum</t>
  </si>
  <si>
    <t>工商銀行</t>
  </si>
  <si>
    <t>0200221301000685228</t>
  </si>
  <si>
    <t>活期工资</t>
  </si>
  <si>
    <t>4b34</t>
  </si>
  <si>
    <t>活期-信达证卷</t>
  </si>
  <si>
    <t>4b12</t>
  </si>
  <si>
    <t>债券</t>
  </si>
  <si>
    <t>6b01</t>
  </si>
  <si>
    <t>0200063016020196206</t>
  </si>
  <si>
    <t>起息日 20060621</t>
  </si>
  <si>
    <t>起息日 20080902</t>
  </si>
  <si>
    <t>起息日 20140811</t>
  </si>
  <si>
    <t>起息日 20150116</t>
  </si>
  <si>
    <t>起息日 20150717</t>
  </si>
  <si>
    <t>起息日 20160116</t>
  </si>
  <si>
    <t>起息日 20160718</t>
  </si>
  <si>
    <t>起息日 20170502</t>
  </si>
  <si>
    <t>起息日 20191017</t>
  </si>
  <si>
    <t>信达证卷</t>
  </si>
  <si>
    <t>制表2022-04-18</t>
  </si>
  <si>
    <t>6b55</t>
  </si>
  <si>
    <t>Sell loss.2022-05-08</t>
  </si>
  <si>
    <t>北京銀行</t>
  </si>
  <si>
    <t>6214200000098611</t>
  </si>
  <si>
    <t>设保卡</t>
  </si>
  <si>
    <t>北京农商</t>
  </si>
  <si>
    <t>6210676855971184014</t>
  </si>
  <si>
    <t>交通卡</t>
  </si>
  <si>
    <t>中国銀行</t>
  </si>
  <si>
    <t>sb01</t>
  </si>
  <si>
    <t>111000157003951</t>
  </si>
  <si>
    <t>802000013014</t>
  </si>
  <si>
    <t>318154782957</t>
  </si>
  <si>
    <t>ICBC-DW</t>
  </si>
  <si>
    <t>*321</t>
  </si>
  <si>
    <t>SUM</t>
  </si>
  <si>
    <t>Cash</t>
  </si>
  <si>
    <t>RMB</t>
  </si>
  <si>
    <t>水费。</t>
  </si>
  <si>
    <t>煤气。</t>
  </si>
  <si>
    <t>电费。</t>
  </si>
  <si>
    <t>暖气。</t>
  </si>
  <si>
    <t>务业。年费</t>
  </si>
  <si>
    <t>歌华有线月费</t>
  </si>
  <si>
    <t>200226901000076000</t>
  </si>
  <si>
    <t>歌华月费18, 水费</t>
  </si>
  <si>
    <t>NC-ICBC-6461</t>
  </si>
  <si>
    <t>NC-ICBC-5228</t>
  </si>
  <si>
    <t>DW-ICBC-0321</t>
  </si>
  <si>
    <t>NC-BJB</t>
  </si>
  <si>
    <t>NC-BJABB</t>
  </si>
  <si>
    <t>in</t>
  </si>
  <si>
    <t>Out</t>
  </si>
  <si>
    <t>DW-JCBC</t>
  </si>
  <si>
    <t>Interest</t>
  </si>
  <si>
    <t>Remain</t>
  </si>
  <si>
    <t>Dest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</si>
</sst>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$&quot;#,##0.00"/>
  </numFmts>
  <fonts count="10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sz val="17"/>
      <color rgb="FF000000"/>
      <name val=".PingFangSC-Regular"/>
    </font>
    <font>
      <sz val="10"/>
      <color theme="1"/>
      <name val="Arial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0"/>
      <color rgb="FF00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 tint="0.59999389629810485"/>
        <bgColor rgb="FFFCE5CD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4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/>
    <xf numFmtId="0" fontId="2" fillId="2" borderId="0" xfId="0" applyFont="1" applyFill="1" applyAlignment="1"/>
    <xf numFmtId="4" fontId="1" fillId="2" borderId="0" xfId="0" applyNumberFormat="1" applyFont="1" applyFill="1"/>
    <xf numFmtId="164" fontId="1" fillId="2" borderId="0" xfId="0" applyNumberFormat="1" applyFont="1" applyFill="1"/>
    <xf numFmtId="4" fontId="1" fillId="0" borderId="0" xfId="0" applyNumberFormat="1" applyFont="1" applyAlignment="1"/>
    <xf numFmtId="164" fontId="1" fillId="0" borderId="0" xfId="0" applyNumberFormat="1" applyFont="1"/>
    <xf numFmtId="4" fontId="1" fillId="0" borderId="0" xfId="0" applyNumberFormat="1" applyFont="1"/>
    <xf numFmtId="0" fontId="1" fillId="3" borderId="0" xfId="0" applyFont="1" applyFill="1" applyAlignment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left"/>
    </xf>
    <xf numFmtId="4" fontId="0" fillId="0" borderId="0" xfId="0" applyNumberFormat="1" applyFont="1" applyAlignment="1"/>
    <xf numFmtId="43" fontId="0" fillId="0" borderId="0" xfId="1" applyFont="1" applyAlignment="1"/>
    <xf numFmtId="0" fontId="0" fillId="4" borderId="0" xfId="0" applyFont="1" applyFill="1" applyAlignment="1"/>
    <xf numFmtId="4" fontId="0" fillId="4" borderId="0" xfId="0" applyNumberFormat="1" applyFont="1" applyFill="1" applyAlignment="1"/>
    <xf numFmtId="43" fontId="0" fillId="0" borderId="0" xfId="0" applyNumberFormat="1" applyFont="1" applyAlignment="1"/>
    <xf numFmtId="0" fontId="0" fillId="0" borderId="0" xfId="0" applyFont="1" applyAlignment="1">
      <alignment horizontal="center"/>
    </xf>
    <xf numFmtId="0" fontId="5" fillId="0" borderId="0" xfId="0" applyFont="1" applyAlignment="1"/>
    <xf numFmtId="49" fontId="6" fillId="0" borderId="0" xfId="0" applyNumberFormat="1" applyFont="1" applyAlignment="1"/>
    <xf numFmtId="4" fontId="1" fillId="5" borderId="0" xfId="0" applyNumberFormat="1" applyFont="1" applyFill="1" applyAlignment="1"/>
    <xf numFmtId="0" fontId="4" fillId="0" borderId="0" xfId="0" applyFont="1" applyAlignment="1"/>
    <xf numFmtId="0" fontId="5" fillId="5" borderId="0" xfId="0" applyFont="1" applyFill="1" applyAlignment="1"/>
    <xf numFmtId="4" fontId="3" fillId="0" borderId="0" xfId="0" applyNumberFormat="1" applyFont="1" applyFill="1" applyAlignment="1">
      <alignment horizontal="left"/>
    </xf>
    <xf numFmtId="0" fontId="0" fillId="0" borderId="0" xfId="0" applyFont="1" applyFill="1" applyAlignment="1"/>
    <xf numFmtId="0" fontId="3" fillId="0" borderId="0" xfId="0" applyFont="1" applyFill="1" applyAlignment="1">
      <alignment horizontal="left"/>
    </xf>
    <xf numFmtId="0" fontId="1" fillId="0" borderId="0" xfId="0" applyFont="1" applyFill="1" applyAlignment="1"/>
    <xf numFmtId="4" fontId="1" fillId="6" borderId="0" xfId="0" applyNumberFormat="1" applyFont="1" applyFill="1" applyAlignment="1"/>
    <xf numFmtId="4" fontId="1" fillId="7" borderId="0" xfId="0" applyNumberFormat="1" applyFont="1" applyFill="1" applyAlignment="1"/>
    <xf numFmtId="4" fontId="3" fillId="7" borderId="0" xfId="0" applyNumberFormat="1" applyFont="1" applyFill="1" applyAlignment="1">
      <alignment horizontal="right"/>
    </xf>
    <xf numFmtId="0" fontId="4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" fillId="8" borderId="0" xfId="0" applyFont="1" applyFill="1"/>
    <xf numFmtId="0" fontId="1" fillId="8" borderId="0" xfId="0" applyFont="1" applyFill="1" applyAlignment="1"/>
    <xf numFmtId="0" fontId="2" fillId="8" borderId="0" xfId="0" applyFont="1" applyFill="1" applyAlignment="1"/>
    <xf numFmtId="4" fontId="1" fillId="8" borderId="0" xfId="0" applyNumberFormat="1" applyFont="1" applyFill="1"/>
    <xf numFmtId="164" fontId="1" fillId="8" borderId="0" xfId="0" applyNumberFormat="1" applyFont="1" applyFill="1"/>
    <xf numFmtId="0" fontId="0" fillId="9" borderId="0" xfId="0" applyFont="1" applyFill="1" applyAlignment="1"/>
    <xf numFmtId="43" fontId="0" fillId="9" borderId="0" xfId="1" applyFont="1" applyFill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C36"/>
  <sheetViews>
    <sheetView workbookViewId="0">
      <selection activeCell="E15" sqref="E15"/>
    </sheetView>
  </sheetViews>
  <sheetFormatPr baseColWidth="10" defaultColWidth="12.6640625" defaultRowHeight="15.75" customHeight="1"/>
  <cols>
    <col min="1" max="1" width="27.33203125" customWidth="1"/>
    <col min="2" max="2" width="8.1640625" customWidth="1"/>
    <col min="3" max="3" width="21.6640625" customWidth="1"/>
    <col min="4" max="4" width="6.1640625" customWidth="1"/>
    <col min="5" max="5" width="11.83203125" customWidth="1"/>
    <col min="6" max="6" width="9.6640625" customWidth="1"/>
    <col min="7" max="7" width="13.1640625" customWidth="1"/>
    <col min="8" max="8" width="16.33203125" customWidth="1"/>
    <col min="9" max="9" width="5.83203125" customWidth="1"/>
    <col min="10" max="10" width="20.33203125" customWidth="1"/>
    <col min="11" max="11" width="13.6640625" customWidth="1"/>
    <col min="12" max="12" width="10.33203125" customWidth="1"/>
    <col min="13" max="13" width="10.1640625" customWidth="1"/>
    <col min="14" max="14" width="23.33203125" customWidth="1"/>
  </cols>
  <sheetData>
    <row r="1" spans="1:29" ht="15.75" customHeight="1">
      <c r="C1" s="1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</row>
    <row r="2" spans="1:29" ht="15.75" customHeight="1">
      <c r="A2" s="3"/>
      <c r="B2" s="4"/>
      <c r="C2" s="5" t="s">
        <v>6</v>
      </c>
      <c r="D2" s="3"/>
      <c r="E2" s="6">
        <f t="shared" ref="E2:F2" si="0">SUM(E3:E141)</f>
        <v>1963377.18</v>
      </c>
      <c r="F2" s="7">
        <f t="shared" si="0"/>
        <v>6782.74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5.75" customHeight="1">
      <c r="A3" s="1">
        <v>1</v>
      </c>
      <c r="B3" s="1" t="s">
        <v>7</v>
      </c>
      <c r="C3" s="1" t="s">
        <v>8</v>
      </c>
      <c r="D3" s="1" t="s">
        <v>1</v>
      </c>
      <c r="E3" s="8">
        <v>417161.11</v>
      </c>
      <c r="F3" s="8"/>
      <c r="H3" s="1" t="s">
        <v>9</v>
      </c>
      <c r="I3" s="1" t="s">
        <v>10</v>
      </c>
      <c r="J3" s="23" t="s">
        <v>52</v>
      </c>
    </row>
    <row r="4" spans="1:29" ht="15.75" customHeight="1">
      <c r="A4" s="1">
        <v>2</v>
      </c>
      <c r="B4" s="1" t="s">
        <v>7</v>
      </c>
      <c r="C4" s="21" t="s">
        <v>51</v>
      </c>
      <c r="D4" s="1" t="s">
        <v>1</v>
      </c>
      <c r="E4" s="22">
        <v>4074.62</v>
      </c>
      <c r="F4" s="8"/>
      <c r="H4" s="1" t="s">
        <v>11</v>
      </c>
      <c r="I4" s="1" t="s">
        <v>12</v>
      </c>
    </row>
    <row r="5" spans="1:29" ht="15.75" customHeight="1">
      <c r="A5" s="1">
        <v>3</v>
      </c>
      <c r="B5" s="1" t="s">
        <v>7</v>
      </c>
      <c r="C5" s="12" t="s">
        <v>37</v>
      </c>
      <c r="E5" s="8">
        <v>0</v>
      </c>
      <c r="F5" s="25"/>
      <c r="G5" s="26"/>
      <c r="H5" s="27" t="s">
        <v>13</v>
      </c>
      <c r="I5" s="1" t="s">
        <v>14</v>
      </c>
    </row>
    <row r="6" spans="1:29" ht="15.75" customHeight="1">
      <c r="A6" s="1">
        <v>4</v>
      </c>
      <c r="B6" s="1" t="s">
        <v>7</v>
      </c>
      <c r="C6" s="1" t="s">
        <v>15</v>
      </c>
      <c r="D6" s="1" t="s">
        <v>2</v>
      </c>
      <c r="E6" s="8"/>
      <c r="F6" s="8">
        <v>304.04000000000002</v>
      </c>
      <c r="G6" s="1">
        <v>20220621</v>
      </c>
      <c r="H6" s="27" t="s">
        <v>16</v>
      </c>
      <c r="I6" s="1" t="s">
        <v>14</v>
      </c>
      <c r="J6" s="9">
        <f>SUM(F6:F7)</f>
        <v>556.38</v>
      </c>
    </row>
    <row r="7" spans="1:29" ht="15.75" customHeight="1">
      <c r="A7" s="1">
        <v>5</v>
      </c>
      <c r="B7" s="1" t="s">
        <v>7</v>
      </c>
      <c r="C7" s="1" t="s">
        <v>15</v>
      </c>
      <c r="D7" s="1" t="s">
        <v>2</v>
      </c>
      <c r="E7" s="10"/>
      <c r="F7" s="8">
        <v>252.34</v>
      </c>
      <c r="G7" s="1">
        <v>20220902</v>
      </c>
      <c r="H7" s="27" t="s">
        <v>17</v>
      </c>
      <c r="I7" s="1" t="s">
        <v>14</v>
      </c>
      <c r="J7" s="14"/>
    </row>
    <row r="8" spans="1:29" ht="15.75" customHeight="1">
      <c r="A8" s="1">
        <v>6</v>
      </c>
      <c r="B8" s="1" t="s">
        <v>7</v>
      </c>
      <c r="C8" s="1" t="s">
        <v>15</v>
      </c>
      <c r="D8" s="1" t="s">
        <v>1</v>
      </c>
      <c r="E8" s="8">
        <v>320000</v>
      </c>
      <c r="F8" s="8"/>
      <c r="G8" s="1">
        <v>20230811</v>
      </c>
      <c r="H8" s="27" t="s">
        <v>18</v>
      </c>
      <c r="I8" s="1" t="s">
        <v>14</v>
      </c>
      <c r="J8" s="14">
        <f>SUM(E8:E14)</f>
        <v>1385031.13</v>
      </c>
    </row>
    <row r="9" spans="1:29" ht="15.75" customHeight="1">
      <c r="A9" s="1">
        <v>7</v>
      </c>
      <c r="B9" s="1" t="s">
        <v>7</v>
      </c>
      <c r="C9" s="1" t="s">
        <v>15</v>
      </c>
      <c r="D9" s="1" t="s">
        <v>1</v>
      </c>
      <c r="E9" s="8">
        <v>52000</v>
      </c>
      <c r="F9" s="8"/>
      <c r="G9" s="1">
        <v>20230116</v>
      </c>
      <c r="H9" s="27" t="s">
        <v>19</v>
      </c>
      <c r="I9" s="1" t="s">
        <v>14</v>
      </c>
    </row>
    <row r="10" spans="1:29" ht="15.75" customHeight="1">
      <c r="A10" s="1">
        <v>8</v>
      </c>
      <c r="B10" s="1" t="s">
        <v>7</v>
      </c>
      <c r="C10" s="1" t="s">
        <v>15</v>
      </c>
      <c r="D10" s="1" t="s">
        <v>1</v>
      </c>
      <c r="E10" s="8">
        <v>325500</v>
      </c>
      <c r="F10" s="8"/>
      <c r="G10" s="1">
        <v>20230717</v>
      </c>
      <c r="H10" s="27" t="s">
        <v>20</v>
      </c>
      <c r="I10" s="1" t="s">
        <v>14</v>
      </c>
    </row>
    <row r="11" spans="1:29" ht="15.75" customHeight="1">
      <c r="A11" s="1">
        <v>9</v>
      </c>
      <c r="B11" s="1" t="s">
        <v>7</v>
      </c>
      <c r="C11" s="1" t="s">
        <v>15</v>
      </c>
      <c r="D11" s="1" t="s">
        <v>1</v>
      </c>
      <c r="E11" s="8">
        <v>127988.7</v>
      </c>
      <c r="F11" s="8"/>
      <c r="G11" s="1">
        <v>20230116</v>
      </c>
      <c r="H11" s="27" t="s">
        <v>21</v>
      </c>
      <c r="I11" s="1" t="s">
        <v>14</v>
      </c>
    </row>
    <row r="12" spans="1:29" ht="15.75" customHeight="1">
      <c r="A12" s="1">
        <v>10</v>
      </c>
      <c r="B12" s="1" t="s">
        <v>7</v>
      </c>
      <c r="C12" s="1" t="s">
        <v>15</v>
      </c>
      <c r="D12" s="1" t="s">
        <v>1</v>
      </c>
      <c r="E12" s="30">
        <v>159542.43</v>
      </c>
      <c r="F12" s="8"/>
      <c r="G12" s="11">
        <v>20190718</v>
      </c>
      <c r="H12" s="27" t="s">
        <v>22</v>
      </c>
      <c r="I12" s="1" t="s">
        <v>14</v>
      </c>
    </row>
    <row r="13" spans="1:29" ht="15.75" customHeight="1">
      <c r="A13" s="1">
        <v>11</v>
      </c>
      <c r="B13" s="1" t="s">
        <v>7</v>
      </c>
      <c r="C13" s="1" t="s">
        <v>15</v>
      </c>
      <c r="D13" s="1" t="s">
        <v>1</v>
      </c>
      <c r="E13" s="31">
        <v>200000</v>
      </c>
      <c r="F13" s="8"/>
      <c r="G13" s="11">
        <v>20190502</v>
      </c>
      <c r="H13" s="27" t="s">
        <v>23</v>
      </c>
      <c r="I13" s="1" t="s">
        <v>14</v>
      </c>
    </row>
    <row r="14" spans="1:29" ht="15.75" customHeight="1">
      <c r="A14" s="1">
        <v>12</v>
      </c>
      <c r="B14" s="1" t="s">
        <v>7</v>
      </c>
      <c r="C14" s="1" t="s">
        <v>15</v>
      </c>
      <c r="D14" s="1" t="s">
        <v>1</v>
      </c>
      <c r="E14" s="8">
        <v>200000</v>
      </c>
      <c r="F14" s="8"/>
      <c r="G14" s="1">
        <v>20231017</v>
      </c>
      <c r="H14" s="28" t="s">
        <v>24</v>
      </c>
      <c r="I14" s="1" t="s">
        <v>14</v>
      </c>
    </row>
    <row r="15" spans="1:29" ht="15.75" customHeight="1">
      <c r="A15" s="1">
        <v>13</v>
      </c>
      <c r="B15" s="1" t="s">
        <v>25</v>
      </c>
      <c r="C15" s="13" t="s">
        <v>38</v>
      </c>
      <c r="D15" s="1" t="s">
        <v>1</v>
      </c>
      <c r="E15" s="22">
        <f>J15+L15</f>
        <v>141718</v>
      </c>
      <c r="H15" s="28" t="s">
        <v>26</v>
      </c>
      <c r="I15" s="1" t="s">
        <v>27</v>
      </c>
      <c r="J15" s="8">
        <v>77700.53</v>
      </c>
      <c r="K15" s="8">
        <v>64803.7</v>
      </c>
      <c r="L15" s="8">
        <v>64017.47</v>
      </c>
      <c r="M15" s="10">
        <f>L15-K15</f>
        <v>-786.22999999999593</v>
      </c>
      <c r="N15" s="1" t="s">
        <v>28</v>
      </c>
    </row>
    <row r="16" spans="1:29" ht="15.75" customHeight="1">
      <c r="A16" s="1">
        <v>14</v>
      </c>
      <c r="B16" s="1" t="s">
        <v>29</v>
      </c>
      <c r="C16" s="12" t="s">
        <v>30</v>
      </c>
      <c r="D16" s="1" t="s">
        <v>1</v>
      </c>
      <c r="E16" s="29">
        <v>11891.32</v>
      </c>
      <c r="H16" s="28" t="s">
        <v>31</v>
      </c>
      <c r="I16" s="1" t="s">
        <v>14</v>
      </c>
    </row>
    <row r="17" spans="1:10" ht="15.75" customHeight="1">
      <c r="A17" s="1">
        <v>15</v>
      </c>
      <c r="B17" s="1" t="s">
        <v>32</v>
      </c>
      <c r="C17" s="12" t="s">
        <v>33</v>
      </c>
      <c r="D17" s="1" t="s">
        <v>1</v>
      </c>
      <c r="E17" s="22">
        <v>3501</v>
      </c>
      <c r="H17" s="1" t="s">
        <v>34</v>
      </c>
      <c r="I17" s="1" t="s">
        <v>14</v>
      </c>
    </row>
    <row r="18" spans="1:10" ht="15.75" customHeight="1">
      <c r="A18" s="1">
        <v>16</v>
      </c>
      <c r="B18" s="1" t="s">
        <v>35</v>
      </c>
      <c r="C18" s="13" t="s">
        <v>39</v>
      </c>
      <c r="D18" s="1" t="s">
        <v>2</v>
      </c>
      <c r="E18" s="10"/>
      <c r="F18" s="1">
        <v>61.28</v>
      </c>
      <c r="G18" s="11">
        <v>20220415</v>
      </c>
      <c r="H18" s="1">
        <v>19980721</v>
      </c>
      <c r="I18" s="1" t="s">
        <v>36</v>
      </c>
      <c r="J18" s="9">
        <f>SUM(F18:F27)</f>
        <v>6226.3600000000006</v>
      </c>
    </row>
    <row r="19" spans="1:10" ht="15.75" customHeight="1">
      <c r="A19" s="1">
        <v>17</v>
      </c>
      <c r="B19" s="1" t="s">
        <v>35</v>
      </c>
      <c r="C19" s="13" t="s">
        <v>39</v>
      </c>
      <c r="D19" s="1" t="s">
        <v>2</v>
      </c>
      <c r="E19" s="10"/>
      <c r="F19" s="1">
        <v>463.88</v>
      </c>
      <c r="G19" s="11">
        <v>20220415</v>
      </c>
      <c r="H19" s="1">
        <v>19990218</v>
      </c>
      <c r="I19" s="1" t="s">
        <v>36</v>
      </c>
    </row>
    <row r="20" spans="1:10" ht="15.75" customHeight="1">
      <c r="A20" s="1">
        <v>18</v>
      </c>
      <c r="B20" s="1" t="s">
        <v>35</v>
      </c>
      <c r="C20" s="13" t="s">
        <v>39</v>
      </c>
      <c r="D20" s="1" t="s">
        <v>2</v>
      </c>
      <c r="E20" s="10"/>
      <c r="F20" s="1">
        <v>944.82</v>
      </c>
      <c r="G20" s="11">
        <v>20220415</v>
      </c>
      <c r="H20" s="1">
        <v>19990930</v>
      </c>
      <c r="I20" s="1" t="s">
        <v>36</v>
      </c>
    </row>
    <row r="21" spans="1:10" ht="15.75" customHeight="1">
      <c r="A21" s="1">
        <v>19</v>
      </c>
      <c r="B21" s="1" t="s">
        <v>35</v>
      </c>
      <c r="C21" s="13" t="s">
        <v>39</v>
      </c>
      <c r="D21" s="1" t="s">
        <v>2</v>
      </c>
      <c r="E21" s="10"/>
      <c r="F21" s="1">
        <v>732.93</v>
      </c>
      <c r="G21" s="11">
        <v>20220415</v>
      </c>
      <c r="H21" s="1">
        <v>19990930</v>
      </c>
      <c r="I21" s="1" t="s">
        <v>36</v>
      </c>
    </row>
    <row r="22" spans="1:10" ht="15.75" customHeight="1">
      <c r="A22" s="1">
        <v>20</v>
      </c>
      <c r="B22" s="1" t="s">
        <v>35</v>
      </c>
      <c r="C22" s="13" t="s">
        <v>39</v>
      </c>
      <c r="D22" s="1" t="s">
        <v>2</v>
      </c>
      <c r="E22" s="10"/>
      <c r="F22" s="1">
        <v>694.82</v>
      </c>
      <c r="G22" s="11">
        <v>20220415</v>
      </c>
      <c r="H22" s="1">
        <v>20000310</v>
      </c>
      <c r="I22" s="1" t="s">
        <v>36</v>
      </c>
    </row>
    <row r="23" spans="1:10" ht="15.75" customHeight="1">
      <c r="A23" s="1">
        <v>21</v>
      </c>
      <c r="B23" s="1" t="s">
        <v>35</v>
      </c>
      <c r="C23" s="13" t="s">
        <v>39</v>
      </c>
      <c r="D23" s="1" t="s">
        <v>2</v>
      </c>
      <c r="E23" s="10"/>
      <c r="F23" s="1">
        <v>1267.8699999999999</v>
      </c>
      <c r="G23" s="11">
        <v>20220415</v>
      </c>
      <c r="H23" s="1">
        <v>20010703</v>
      </c>
      <c r="I23" s="1" t="s">
        <v>36</v>
      </c>
    </row>
    <row r="24" spans="1:10" ht="15.75" customHeight="1">
      <c r="A24" s="1">
        <v>22</v>
      </c>
      <c r="B24" s="1" t="s">
        <v>35</v>
      </c>
      <c r="C24" s="13" t="s">
        <v>39</v>
      </c>
      <c r="D24" s="1" t="s">
        <v>2</v>
      </c>
      <c r="E24" s="10"/>
      <c r="F24" s="1">
        <v>599.28</v>
      </c>
      <c r="G24" s="11">
        <v>20220415</v>
      </c>
      <c r="H24" s="1">
        <v>20010713</v>
      </c>
      <c r="I24" s="1" t="s">
        <v>36</v>
      </c>
    </row>
    <row r="25" spans="1:10" ht="15.75" customHeight="1">
      <c r="A25" s="1">
        <v>23</v>
      </c>
      <c r="B25" s="1" t="s">
        <v>35</v>
      </c>
      <c r="C25" s="13" t="s">
        <v>39</v>
      </c>
      <c r="D25" s="1" t="s">
        <v>2</v>
      </c>
      <c r="E25" s="10"/>
      <c r="F25" s="1">
        <v>1033.98</v>
      </c>
      <c r="G25" s="11">
        <v>20220415</v>
      </c>
      <c r="H25" s="1">
        <v>20010824</v>
      </c>
      <c r="I25" s="1" t="s">
        <v>36</v>
      </c>
    </row>
    <row r="26" spans="1:10" ht="15.75" customHeight="1">
      <c r="A26" s="1">
        <v>24</v>
      </c>
      <c r="B26" s="1" t="s">
        <v>35</v>
      </c>
      <c r="C26" s="13" t="s">
        <v>39</v>
      </c>
      <c r="D26" s="1" t="s">
        <v>2</v>
      </c>
      <c r="E26" s="10"/>
      <c r="F26" s="1">
        <v>12.23</v>
      </c>
      <c r="G26" s="11">
        <v>20220415</v>
      </c>
      <c r="H26" s="1">
        <v>20051102</v>
      </c>
      <c r="I26" s="1" t="s">
        <v>36</v>
      </c>
    </row>
    <row r="27" spans="1:10" ht="15.75" customHeight="1">
      <c r="A27" s="1">
        <v>25</v>
      </c>
      <c r="B27" s="1" t="s">
        <v>35</v>
      </c>
      <c r="C27" s="13" t="s">
        <v>39</v>
      </c>
      <c r="D27" s="1" t="s">
        <v>2</v>
      </c>
      <c r="E27" s="10"/>
      <c r="F27" s="1">
        <v>415.27</v>
      </c>
      <c r="G27" s="11">
        <v>20220415</v>
      </c>
      <c r="H27" s="1">
        <v>20140115</v>
      </c>
      <c r="I27" s="1" t="s">
        <v>36</v>
      </c>
    </row>
    <row r="31" spans="1:10" ht="24" customHeight="1">
      <c r="J31" s="24" t="s">
        <v>50</v>
      </c>
    </row>
    <row r="32" spans="1:10" ht="19" customHeight="1">
      <c r="J32" s="24" t="s">
        <v>45</v>
      </c>
    </row>
    <row r="33" spans="2:10" ht="21" customHeight="1">
      <c r="J33" s="20" t="s">
        <v>46</v>
      </c>
    </row>
    <row r="34" spans="2:10" ht="19" customHeight="1">
      <c r="B34" t="s">
        <v>40</v>
      </c>
      <c r="C34" t="s">
        <v>41</v>
      </c>
      <c r="J34" s="20" t="s">
        <v>47</v>
      </c>
    </row>
    <row r="35" spans="2:10" ht="26" customHeight="1">
      <c r="J35" s="20" t="s">
        <v>48</v>
      </c>
    </row>
    <row r="36" spans="2:10" ht="28" customHeight="1">
      <c r="J36" s="20" t="s">
        <v>49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85EF9-DCB4-D24B-B2D6-F8579CF99F26}">
  <dimension ref="C1:H33"/>
  <sheetViews>
    <sheetView workbookViewId="0">
      <selection activeCell="D23" sqref="D23"/>
    </sheetView>
  </sheetViews>
  <sheetFormatPr baseColWidth="10" defaultRowHeight="13"/>
  <cols>
    <col min="3" max="3" width="8.83203125" customWidth="1"/>
    <col min="4" max="4" width="14.33203125" customWidth="1"/>
    <col min="7" max="7" width="13.83203125" customWidth="1"/>
    <col min="8" max="8" width="11.1640625" bestFit="1" customWidth="1"/>
  </cols>
  <sheetData>
    <row r="1" spans="3:8">
      <c r="D1" s="32" t="s">
        <v>58</v>
      </c>
      <c r="E1" s="19" t="s">
        <v>44</v>
      </c>
      <c r="G1" s="32" t="s">
        <v>59</v>
      </c>
    </row>
    <row r="2" spans="3:8" s="16" customFormat="1">
      <c r="C2" s="16" t="s">
        <v>42</v>
      </c>
      <c r="E2" s="17">
        <f>SUM(E3:E242)</f>
        <v>468499.56</v>
      </c>
    </row>
    <row r="3" spans="3:8">
      <c r="C3" s="23"/>
      <c r="D3" s="23" t="s">
        <v>55</v>
      </c>
      <c r="E3" s="14">
        <v>300000</v>
      </c>
      <c r="G3" s="23" t="s">
        <v>54</v>
      </c>
    </row>
    <row r="4" spans="3:8">
      <c r="C4" s="23"/>
      <c r="D4" s="23" t="s">
        <v>55</v>
      </c>
      <c r="E4" s="15">
        <v>93792.56</v>
      </c>
      <c r="G4" s="23" t="s">
        <v>53</v>
      </c>
      <c r="H4" s="18">
        <f>SUM(E4:E6)</f>
        <v>145792.56</v>
      </c>
    </row>
    <row r="5" spans="3:8">
      <c r="D5" t="s">
        <v>43</v>
      </c>
      <c r="E5" s="15">
        <v>2000</v>
      </c>
      <c r="G5" s="23" t="s">
        <v>53</v>
      </c>
    </row>
    <row r="6" spans="3:8">
      <c r="D6" t="s">
        <v>43</v>
      </c>
      <c r="E6" s="15">
        <v>50000</v>
      </c>
      <c r="G6" s="23" t="s">
        <v>53</v>
      </c>
    </row>
    <row r="7" spans="3:8">
      <c r="C7" s="23"/>
      <c r="D7" s="23" t="s">
        <v>43</v>
      </c>
      <c r="E7" s="15">
        <v>1000</v>
      </c>
      <c r="G7" s="23" t="s">
        <v>56</v>
      </c>
    </row>
    <row r="8" spans="3:8">
      <c r="D8" s="23" t="s">
        <v>43</v>
      </c>
      <c r="E8" s="15">
        <v>5000</v>
      </c>
      <c r="G8" s="23" t="s">
        <v>56</v>
      </c>
    </row>
    <row r="9" spans="3:8">
      <c r="D9" s="23" t="s">
        <v>43</v>
      </c>
      <c r="E9" s="15">
        <v>3000</v>
      </c>
      <c r="G9" s="23" t="s">
        <v>57</v>
      </c>
    </row>
    <row r="10" spans="3:8">
      <c r="D10" s="23" t="s">
        <v>43</v>
      </c>
      <c r="E10" s="15">
        <v>5000</v>
      </c>
      <c r="G10" s="23" t="s">
        <v>56</v>
      </c>
    </row>
    <row r="11" spans="3:8">
      <c r="D11" s="23" t="s">
        <v>53</v>
      </c>
      <c r="E11" s="15">
        <v>0</v>
      </c>
    </row>
    <row r="12" spans="3:8">
      <c r="D12" s="23" t="s">
        <v>54</v>
      </c>
      <c r="E12" s="15">
        <v>8000</v>
      </c>
    </row>
    <row r="13" spans="3:8">
      <c r="D13" s="23" t="s">
        <v>56</v>
      </c>
      <c r="E13" s="15">
        <v>700</v>
      </c>
    </row>
    <row r="14" spans="3:8">
      <c r="D14" s="23" t="s">
        <v>57</v>
      </c>
      <c r="E14" s="15">
        <v>7</v>
      </c>
    </row>
    <row r="28" spans="3:3" ht="22">
      <c r="C28" s="20"/>
    </row>
    <row r="29" spans="3:3" ht="22">
      <c r="C29" s="20"/>
    </row>
    <row r="30" spans="3:3" ht="22">
      <c r="C30" s="20"/>
    </row>
    <row r="31" spans="3:3" ht="22">
      <c r="C31" s="20"/>
    </row>
    <row r="32" spans="3:3" ht="22">
      <c r="C32" s="20"/>
    </row>
    <row r="33" spans="3:3" ht="22">
      <c r="C33" s="20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86EB6-391C-7644-AE84-5ADCCF0D7B73}">
  <dimension ref="E4:E8"/>
  <sheetViews>
    <sheetView topLeftCell="A3" workbookViewId="0">
      <selection activeCell="E8" sqref="E8"/>
    </sheetView>
  </sheetViews>
  <sheetFormatPr baseColWidth="10" defaultRowHeight="13"/>
  <cols>
    <col min="5" max="5" width="11.1640625" bestFit="1" customWidth="1"/>
  </cols>
  <sheetData>
    <row r="4" spans="5:5">
      <c r="E4">
        <v>2.37</v>
      </c>
    </row>
    <row r="5" spans="5:5">
      <c r="E5" s="15">
        <v>200000</v>
      </c>
    </row>
    <row r="6" spans="5:5">
      <c r="E6" s="18">
        <f>E5*E4/100</f>
        <v>4740</v>
      </c>
    </row>
    <row r="7" spans="5:5">
      <c r="E7" s="18">
        <f>SUM(E5:E6)*E4/100</f>
        <v>4852.3380000000006</v>
      </c>
    </row>
    <row r="8" spans="5:5">
      <c r="E8">
        <f>Sheet1!A3:H27+Sheet2!F17</f>
        <v>320000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919FA-82AE-D441-9EAD-D7AD59A0AC24}">
  <dimension ref="A1:M32"/>
  <sheetViews>
    <sheetView tabSelected="1" workbookViewId="0">
      <selection activeCell="I15" sqref="I15"/>
    </sheetView>
  </sheetViews>
  <sheetFormatPr baseColWidth="10" defaultRowHeight="13"/>
  <cols>
    <col min="3" max="3" width="24.33203125" customWidth="1"/>
    <col min="5" max="5" width="17.83203125" customWidth="1"/>
    <col min="7" max="7" width="10" customWidth="1"/>
    <col min="8" max="8" width="12.83203125" bestFit="1" customWidth="1"/>
    <col min="9" max="9" width="12.6640625" bestFit="1" customWidth="1"/>
    <col min="10" max="10" width="15.1640625" customWidth="1"/>
  </cols>
  <sheetData>
    <row r="1" spans="1:13">
      <c r="C1" s="1" t="s">
        <v>0</v>
      </c>
      <c r="E1" s="2" t="s">
        <v>1</v>
      </c>
      <c r="F1" s="2" t="s">
        <v>2</v>
      </c>
      <c r="G1" s="33" t="s">
        <v>62</v>
      </c>
      <c r="H1" s="33" t="s">
        <v>61</v>
      </c>
      <c r="I1" s="33" t="s">
        <v>63</v>
      </c>
    </row>
    <row r="2" spans="1:13">
      <c r="A2" s="34"/>
      <c r="B2" s="35"/>
      <c r="C2" s="36" t="s">
        <v>6</v>
      </c>
      <c r="D2" s="34"/>
      <c r="E2" s="37">
        <f t="shared" ref="E2:F2" si="0">SUM(E3:E141)</f>
        <v>1963377.18</v>
      </c>
      <c r="F2" s="38">
        <f t="shared" si="0"/>
        <v>6782.74</v>
      </c>
      <c r="G2" s="40"/>
      <c r="H2" s="40">
        <f>SUM(H3:H27)</f>
        <v>30867.94</v>
      </c>
      <c r="I2" s="40">
        <f>SUM(I3:I35)</f>
        <v>1976191.69</v>
      </c>
      <c r="J2" s="40">
        <f>E2+H2</f>
        <v>1994245.1199999999</v>
      </c>
      <c r="K2" s="39"/>
      <c r="L2" s="39"/>
      <c r="M2" s="39"/>
    </row>
    <row r="3" spans="1:13">
      <c r="A3" s="1">
        <v>1</v>
      </c>
      <c r="B3" s="1" t="s">
        <v>7</v>
      </c>
      <c r="C3" s="1" t="s">
        <v>8</v>
      </c>
      <c r="D3" s="1" t="s">
        <v>1</v>
      </c>
      <c r="E3" s="8">
        <v>417161.11</v>
      </c>
      <c r="F3" s="8"/>
      <c r="G3" s="15">
        <v>17161.11</v>
      </c>
      <c r="H3" s="15">
        <v>0</v>
      </c>
      <c r="I3" s="15">
        <f>E3-G3+H3</f>
        <v>400000</v>
      </c>
    </row>
    <row r="4" spans="1:13">
      <c r="A4" s="1">
        <v>2</v>
      </c>
      <c r="B4" s="1" t="s">
        <v>7</v>
      </c>
      <c r="C4" s="21" t="s">
        <v>51</v>
      </c>
      <c r="D4" s="1" t="s">
        <v>1</v>
      </c>
      <c r="E4" s="22">
        <v>4074.62</v>
      </c>
      <c r="F4" s="8"/>
      <c r="G4" s="15">
        <v>0</v>
      </c>
      <c r="H4" s="15">
        <v>0</v>
      </c>
      <c r="I4" s="15">
        <f>E4-G4+H4</f>
        <v>4074.62</v>
      </c>
    </row>
    <row r="5" spans="1:13">
      <c r="A5" s="1">
        <v>3</v>
      </c>
      <c r="B5" s="1" t="s">
        <v>7</v>
      </c>
      <c r="C5" s="12" t="s">
        <v>37</v>
      </c>
      <c r="E5" s="8">
        <v>0</v>
      </c>
      <c r="F5" s="25"/>
      <c r="G5" s="15"/>
      <c r="H5" s="15"/>
      <c r="I5" s="15">
        <f>E5-G5+H5</f>
        <v>0</v>
      </c>
    </row>
    <row r="6" spans="1:13">
      <c r="A6" s="1">
        <v>4</v>
      </c>
      <c r="B6" s="1" t="s">
        <v>7</v>
      </c>
      <c r="C6" s="1" t="s">
        <v>15</v>
      </c>
      <c r="D6" s="1" t="s">
        <v>2</v>
      </c>
      <c r="E6" s="8"/>
      <c r="F6" s="8">
        <v>304.04000000000002</v>
      </c>
      <c r="G6" s="15"/>
      <c r="H6" s="15"/>
      <c r="I6" s="15">
        <f>E6-G6+H6</f>
        <v>0</v>
      </c>
    </row>
    <row r="7" spans="1:13">
      <c r="A7" s="1">
        <v>5</v>
      </c>
      <c r="B7" s="1" t="s">
        <v>7</v>
      </c>
      <c r="C7" s="1" t="s">
        <v>15</v>
      </c>
      <c r="D7" s="1" t="s">
        <v>2</v>
      </c>
      <c r="E7" s="10"/>
      <c r="F7" s="8">
        <v>252.34</v>
      </c>
      <c r="G7" s="15"/>
      <c r="H7" s="15"/>
      <c r="I7" s="15"/>
    </row>
    <row r="8" spans="1:13">
      <c r="A8" s="1">
        <v>6</v>
      </c>
      <c r="B8" s="1" t="s">
        <v>7</v>
      </c>
      <c r="C8" s="1" t="s">
        <v>15</v>
      </c>
      <c r="D8" s="1" t="s">
        <v>1</v>
      </c>
      <c r="E8" s="8">
        <v>320000</v>
      </c>
      <c r="F8" s="8"/>
      <c r="G8" s="15"/>
      <c r="H8" s="15"/>
      <c r="I8" s="15">
        <f t="shared" ref="I8:I17" si="1">E8-G8+H8</f>
        <v>320000</v>
      </c>
    </row>
    <row r="9" spans="1:13">
      <c r="A9" s="1">
        <v>7</v>
      </c>
      <c r="B9" s="1" t="s">
        <v>7</v>
      </c>
      <c r="C9" s="1" t="s">
        <v>15</v>
      </c>
      <c r="D9" s="1" t="s">
        <v>1</v>
      </c>
      <c r="E9" s="8">
        <v>52000</v>
      </c>
      <c r="F9" s="8"/>
      <c r="G9" s="15"/>
      <c r="H9" s="15"/>
      <c r="I9" s="15">
        <f t="shared" si="1"/>
        <v>52000</v>
      </c>
    </row>
    <row r="10" spans="1:13">
      <c r="A10" s="1">
        <v>8</v>
      </c>
      <c r="B10" s="1" t="s">
        <v>7</v>
      </c>
      <c r="C10" s="1" t="s">
        <v>15</v>
      </c>
      <c r="D10" s="1" t="s">
        <v>1</v>
      </c>
      <c r="E10" s="8">
        <v>325500</v>
      </c>
      <c r="F10" s="8"/>
      <c r="G10" s="15"/>
      <c r="H10" s="15"/>
      <c r="I10" s="15">
        <f t="shared" si="1"/>
        <v>325500</v>
      </c>
    </row>
    <row r="11" spans="1:13">
      <c r="A11" s="1">
        <v>9</v>
      </c>
      <c r="B11" s="1" t="s">
        <v>7</v>
      </c>
      <c r="C11" s="1" t="s">
        <v>15</v>
      </c>
      <c r="D11" s="1" t="s">
        <v>1</v>
      </c>
      <c r="E11" s="8">
        <v>127988.7</v>
      </c>
      <c r="F11" s="8"/>
      <c r="G11" s="15"/>
      <c r="H11" s="15"/>
      <c r="I11" s="15">
        <f t="shared" si="1"/>
        <v>127988.7</v>
      </c>
    </row>
    <row r="12" spans="1:13">
      <c r="A12" s="1">
        <v>10</v>
      </c>
      <c r="B12" s="1" t="s">
        <v>7</v>
      </c>
      <c r="C12" s="1" t="s">
        <v>15</v>
      </c>
      <c r="D12" s="1" t="s">
        <v>1</v>
      </c>
      <c r="E12" s="30">
        <v>159542.43</v>
      </c>
      <c r="F12" s="8"/>
      <c r="G12" s="15">
        <v>0</v>
      </c>
      <c r="H12" s="15">
        <v>17207.939999999999</v>
      </c>
      <c r="I12" s="15">
        <f t="shared" si="1"/>
        <v>176750.37</v>
      </c>
      <c r="J12" t="s">
        <v>60</v>
      </c>
    </row>
    <row r="13" spans="1:13">
      <c r="A13" s="1">
        <v>11</v>
      </c>
      <c r="B13" s="1" t="s">
        <v>7</v>
      </c>
      <c r="C13" s="1" t="s">
        <v>15</v>
      </c>
      <c r="D13" s="1" t="s">
        <v>1</v>
      </c>
      <c r="E13" s="31">
        <v>200000</v>
      </c>
      <c r="F13" s="8"/>
      <c r="G13" s="15">
        <v>0</v>
      </c>
      <c r="H13" s="15">
        <v>13660</v>
      </c>
      <c r="I13" s="15">
        <f t="shared" si="1"/>
        <v>213660</v>
      </c>
      <c r="J13" t="s">
        <v>60</v>
      </c>
    </row>
    <row r="14" spans="1:13">
      <c r="A14" s="1">
        <v>12</v>
      </c>
      <c r="B14" s="1" t="s">
        <v>7</v>
      </c>
      <c r="C14" s="1" t="s">
        <v>15</v>
      </c>
      <c r="D14" s="1" t="s">
        <v>1</v>
      </c>
      <c r="E14" s="8">
        <v>200000</v>
      </c>
      <c r="F14" s="8"/>
      <c r="G14" s="15"/>
      <c r="H14" s="15"/>
      <c r="I14" s="15">
        <f t="shared" si="1"/>
        <v>200000</v>
      </c>
    </row>
    <row r="15" spans="1:13">
      <c r="A15" s="1">
        <v>13</v>
      </c>
      <c r="B15" s="1" t="s">
        <v>25</v>
      </c>
      <c r="C15" s="13" t="s">
        <v>38</v>
      </c>
      <c r="D15" s="1" t="s">
        <v>1</v>
      </c>
      <c r="E15" s="22">
        <v>141718</v>
      </c>
      <c r="G15" s="15"/>
      <c r="H15" s="15"/>
      <c r="I15" s="15">
        <f t="shared" si="1"/>
        <v>141718</v>
      </c>
    </row>
    <row r="16" spans="1:13">
      <c r="A16" s="1">
        <v>14</v>
      </c>
      <c r="B16" s="1" t="s">
        <v>29</v>
      </c>
      <c r="C16" s="12" t="s">
        <v>30</v>
      </c>
      <c r="D16" s="1" t="s">
        <v>1</v>
      </c>
      <c r="E16" s="29">
        <v>11891.32</v>
      </c>
      <c r="G16" s="15">
        <v>891.32</v>
      </c>
      <c r="H16" s="15"/>
      <c r="I16" s="15">
        <f t="shared" si="1"/>
        <v>11000</v>
      </c>
    </row>
    <row r="17" spans="1:9">
      <c r="A17" s="1">
        <v>15</v>
      </c>
      <c r="B17" s="1" t="s">
        <v>32</v>
      </c>
      <c r="C17" s="12" t="s">
        <v>33</v>
      </c>
      <c r="D17" s="1" t="s">
        <v>1</v>
      </c>
      <c r="E17" s="22">
        <v>3501</v>
      </c>
      <c r="G17" s="15">
        <v>1</v>
      </c>
      <c r="H17" s="15"/>
      <c r="I17" s="15">
        <f t="shared" si="1"/>
        <v>3500</v>
      </c>
    </row>
    <row r="18" spans="1:9">
      <c r="A18" s="1">
        <v>16</v>
      </c>
      <c r="B18" s="1" t="s">
        <v>35</v>
      </c>
      <c r="C18" s="13" t="s">
        <v>39</v>
      </c>
      <c r="D18" s="1" t="s">
        <v>2</v>
      </c>
      <c r="E18" s="10"/>
      <c r="F18" s="1">
        <v>61.28</v>
      </c>
      <c r="G18" s="15"/>
      <c r="H18" s="15"/>
      <c r="I18" s="15"/>
    </row>
    <row r="19" spans="1:9">
      <c r="A19" s="1">
        <v>17</v>
      </c>
      <c r="B19" s="1" t="s">
        <v>35</v>
      </c>
      <c r="C19" s="13" t="s">
        <v>39</v>
      </c>
      <c r="D19" s="1" t="s">
        <v>2</v>
      </c>
      <c r="E19" s="10"/>
      <c r="F19" s="1">
        <v>463.88</v>
      </c>
      <c r="G19" s="15"/>
      <c r="H19" s="15"/>
      <c r="I19" s="15"/>
    </row>
    <row r="20" spans="1:9">
      <c r="A20" s="1">
        <v>18</v>
      </c>
      <c r="B20" s="1" t="s">
        <v>35</v>
      </c>
      <c r="C20" s="13" t="s">
        <v>39</v>
      </c>
      <c r="D20" s="1" t="s">
        <v>2</v>
      </c>
      <c r="E20" s="10"/>
      <c r="F20" s="1">
        <v>944.82</v>
      </c>
      <c r="G20" s="15"/>
      <c r="H20" s="15"/>
      <c r="I20" s="15"/>
    </row>
    <row r="21" spans="1:9">
      <c r="A21" s="1">
        <v>19</v>
      </c>
      <c r="B21" s="1" t="s">
        <v>35</v>
      </c>
      <c r="C21" s="13" t="s">
        <v>39</v>
      </c>
      <c r="D21" s="1" t="s">
        <v>2</v>
      </c>
      <c r="E21" s="10"/>
      <c r="F21" s="1">
        <v>732.93</v>
      </c>
      <c r="G21" s="15"/>
      <c r="H21" s="15"/>
      <c r="I21" s="15"/>
    </row>
    <row r="22" spans="1:9">
      <c r="A22" s="1">
        <v>20</v>
      </c>
      <c r="B22" s="1" t="s">
        <v>35</v>
      </c>
      <c r="C22" s="13" t="s">
        <v>39</v>
      </c>
      <c r="D22" s="1" t="s">
        <v>2</v>
      </c>
      <c r="E22" s="10"/>
      <c r="F22" s="1">
        <v>694.82</v>
      </c>
      <c r="G22" s="15"/>
      <c r="H22" s="15"/>
      <c r="I22" s="15"/>
    </row>
    <row r="23" spans="1:9">
      <c r="A23" s="1">
        <v>21</v>
      </c>
      <c r="B23" s="1" t="s">
        <v>35</v>
      </c>
      <c r="C23" s="13" t="s">
        <v>39</v>
      </c>
      <c r="D23" s="1" t="s">
        <v>2</v>
      </c>
      <c r="E23" s="10"/>
      <c r="F23" s="1">
        <v>1267.8699999999999</v>
      </c>
      <c r="G23" s="15"/>
      <c r="H23" s="15"/>
      <c r="I23" s="15"/>
    </row>
    <row r="24" spans="1:9">
      <c r="A24" s="1">
        <v>22</v>
      </c>
      <c r="B24" s="1" t="s">
        <v>35</v>
      </c>
      <c r="C24" s="13" t="s">
        <v>39</v>
      </c>
      <c r="D24" s="1" t="s">
        <v>2</v>
      </c>
      <c r="E24" s="10"/>
      <c r="F24" s="1">
        <v>599.28</v>
      </c>
      <c r="G24" s="15"/>
      <c r="H24" s="15"/>
      <c r="I24" s="15"/>
    </row>
    <row r="25" spans="1:9">
      <c r="A25" s="1">
        <v>23</v>
      </c>
      <c r="B25" s="1" t="s">
        <v>35</v>
      </c>
      <c r="C25" s="13" t="s">
        <v>39</v>
      </c>
      <c r="D25" s="1" t="s">
        <v>2</v>
      </c>
      <c r="E25" s="10"/>
      <c r="F25" s="1">
        <v>1033.98</v>
      </c>
      <c r="G25" s="15"/>
      <c r="H25" s="15"/>
      <c r="I25" s="15"/>
    </row>
    <row r="26" spans="1:9">
      <c r="A26" s="1">
        <v>24</v>
      </c>
      <c r="B26" s="1" t="s">
        <v>35</v>
      </c>
      <c r="C26" s="13" t="s">
        <v>39</v>
      </c>
      <c r="D26" s="1" t="s">
        <v>2</v>
      </c>
      <c r="E26" s="10"/>
      <c r="F26" s="1">
        <v>12.23</v>
      </c>
      <c r="G26" s="15"/>
      <c r="H26" s="15"/>
      <c r="I26" s="15"/>
    </row>
    <row r="27" spans="1:9">
      <c r="A27" s="1">
        <v>25</v>
      </c>
      <c r="B27" s="1" t="s">
        <v>35</v>
      </c>
      <c r="C27" s="13" t="s">
        <v>39</v>
      </c>
      <c r="D27" s="1" t="s">
        <v>2</v>
      </c>
      <c r="E27" s="10"/>
      <c r="F27" s="1">
        <v>415.27</v>
      </c>
      <c r="G27" s="15"/>
      <c r="H27" s="15"/>
      <c r="I27" s="15"/>
    </row>
    <row r="28" spans="1:9">
      <c r="H28" s="15"/>
    </row>
    <row r="29" spans="1:9">
      <c r="H29" s="15"/>
    </row>
    <row r="30" spans="1:9">
      <c r="H30" s="15"/>
    </row>
    <row r="31" spans="1:9">
      <c r="H31" s="15"/>
    </row>
    <row r="32" spans="1:9">
      <c r="H32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BAAB3-7531-6B47-9507-BAF1F25871C4}">
  <dimension ref="A1"/>
  <sheetViews>
    <sheetView workbookViewId="0"/>
  </sheetViews>
  <sheetFormatPr baseColWidth="10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2022-06-13T11:14:14Z</dcterms:created>
  <dcterms:modified xsi:type="dcterms:W3CDTF">2022-07-18T13:29:35Z</dcterms:modified>
</cp:coreProperties>
</file>