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生产区域" sheetId="36" r:id="rId1"/>
    <sheet name="库房" sheetId="37" r:id="rId2"/>
    <sheet name="出入口" sheetId="38" r:id="rId3"/>
    <sheet name="食堂" sheetId="39" r:id="rId4"/>
    <sheet name="园区" sheetId="40" r:id="rId5"/>
    <sheet name="生产设备" sheetId="42" r:id="rId6"/>
    <sheet name="标准图册" sheetId="41" r:id="rId7"/>
  </sheets>
  <calcPr calcId="144525"/>
</workbook>
</file>

<file path=xl/sharedStrings.xml><?xml version="1.0" encoding="utf-8"?>
<sst xmlns="http://schemas.openxmlformats.org/spreadsheetml/2006/main" count="248" uniqueCount="88">
  <si>
    <t>生产区域覆盖率和合规率</t>
  </si>
  <si>
    <t>目录</t>
  </si>
  <si>
    <t>公司</t>
  </si>
  <si>
    <t>生产区域总面积（平米）</t>
  </si>
  <si>
    <t>摄像机覆盖面积（平米）</t>
  </si>
  <si>
    <t>生产区域面积覆盖率（%)</t>
  </si>
  <si>
    <t>覆盖生产区域摄像机总数（个）</t>
  </si>
  <si>
    <t>覆盖生产区域合规摄像机总数（个）</t>
  </si>
  <si>
    <t>生产区域摄像机合规率（%)</t>
  </si>
  <si>
    <t>沈阳重装</t>
  </si>
  <si>
    <t>珠海港机</t>
  </si>
  <si>
    <t>重卡</t>
  </si>
  <si>
    <t>南口重能</t>
  </si>
  <si>
    <t>张家口风叶</t>
  </si>
  <si>
    <t>南口桩机</t>
  </si>
  <si>
    <t>南口石油</t>
  </si>
  <si>
    <t>宁乡重起</t>
  </si>
  <si>
    <t>湖州装备</t>
  </si>
  <si>
    <t>快而居</t>
  </si>
  <si>
    <t>泵送</t>
  </si>
  <si>
    <t>泵送车身</t>
  </si>
  <si>
    <t>娄底中源</t>
  </si>
  <si>
    <t>娄底中兴</t>
  </si>
  <si>
    <t>益阳中阳</t>
  </si>
  <si>
    <t>邵阳湖汽</t>
  </si>
  <si>
    <t>常德路机</t>
  </si>
  <si>
    <t>昆山环保</t>
  </si>
  <si>
    <t>昆山重机</t>
  </si>
  <si>
    <t>临港中挖</t>
  </si>
  <si>
    <t>常熟索特</t>
  </si>
  <si>
    <t>常熟华威</t>
  </si>
  <si>
    <t>杭州力龙</t>
  </si>
  <si>
    <t>合计</t>
  </si>
  <si>
    <t>库房覆盖率和合规率</t>
  </si>
  <si>
    <t>库房总面积（平米）</t>
  </si>
  <si>
    <t>库房面积覆盖率（%)</t>
  </si>
  <si>
    <t>库房摄像机总数（个）</t>
  </si>
  <si>
    <t>库房合规摄像机总数（个）</t>
  </si>
  <si>
    <t>库房摄像机合规率（%)</t>
  </si>
  <si>
    <t>出入口覆盖率和合规率</t>
  </si>
  <si>
    <t>出入口总数</t>
  </si>
  <si>
    <t>覆盖总数</t>
  </si>
  <si>
    <t>出入口覆盖率（%)</t>
  </si>
  <si>
    <t>出入口摄像机总数（个）</t>
  </si>
  <si>
    <t>出入口合规摄像机总数（个）</t>
  </si>
  <si>
    <t>出入口摄像机合规率（%)</t>
  </si>
  <si>
    <t>厂房出入口总数（个）</t>
  </si>
  <si>
    <t>办公区出入口总数（个）</t>
  </si>
  <si>
    <t>园区大门（个）</t>
  </si>
  <si>
    <t>摄像机覆盖厂房出入口总数（个）</t>
  </si>
  <si>
    <t>摄像机覆盖办公区出入口总数（个）</t>
  </si>
  <si>
    <t>道闸覆盖园区大门（个）</t>
  </si>
  <si>
    <t xml:space="preserve"> 食堂覆盖率和合规率</t>
  </si>
  <si>
    <t xml:space="preserve"> 食堂需覆盖点总数</t>
  </si>
  <si>
    <t>食堂已覆盖点总数</t>
  </si>
  <si>
    <t>食堂覆盖率（%）</t>
  </si>
  <si>
    <t>食堂摄像机总数（个）</t>
  </si>
  <si>
    <t>食堂合规摄像机总数（个）</t>
  </si>
  <si>
    <t>食堂摄像机合规率（%)</t>
  </si>
  <si>
    <t>食堂排队（列）</t>
  </si>
  <si>
    <t>菜品摆放（处）</t>
  </si>
  <si>
    <t>厨房出入口（个）</t>
  </si>
  <si>
    <t>摄像机覆盖食堂排队（列）</t>
  </si>
  <si>
    <t>摄像机覆盖菜品摆放（处）</t>
  </si>
  <si>
    <t>摄像机覆盖厨房出入口（个）</t>
  </si>
  <si>
    <t>园区覆盖率和合规率</t>
  </si>
  <si>
    <t>道路及周界长度</t>
  </si>
  <si>
    <t>摄像机覆盖路道路及周界长度</t>
  </si>
  <si>
    <t>道路及周界覆盖率（%)</t>
  </si>
  <si>
    <t>道路周界像机总数（个）</t>
  </si>
  <si>
    <t>道路周界合规摄像机总数（个）</t>
  </si>
  <si>
    <t>道路周界摄像机合规率（%)</t>
  </si>
  <si>
    <t>道路长度（米）</t>
  </si>
  <si>
    <t>周界长度（米）</t>
  </si>
  <si>
    <t>标准图册覆盖率和合规率</t>
  </si>
  <si>
    <t>互联系统设备总数（台）</t>
  </si>
  <si>
    <t>摄像机覆盖设备总数（台）</t>
  </si>
  <si>
    <t>设备覆盖率（%)</t>
  </si>
  <si>
    <t>设备摄像机总数（个）</t>
  </si>
  <si>
    <t>设备合规摄像机总数（个）</t>
  </si>
  <si>
    <t>设备摄像机合规率（%)</t>
  </si>
  <si>
    <t>方案标准图册总数（张）</t>
  </si>
  <si>
    <t>摄像机覆盖图册数量（张）</t>
  </si>
  <si>
    <t>图册覆盖率（%)</t>
  </si>
  <si>
    <t>图册摄像机总数（个）</t>
  </si>
  <si>
    <t>图册合规摄像机总数（个）</t>
  </si>
  <si>
    <t>图册摄像机合规率（%)</t>
  </si>
  <si>
    <t>无数据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</si>
</sst>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_ "/>
  </numFmts>
  <fonts count="35"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  <scheme val="minor"/>
    </font>
    <font>
      <sz val="11"/>
      <name val="SimSun"/>
      <charset val="134"/>
    </font>
    <font>
      <sz val="11"/>
      <color rgb="FF000000"/>
      <name val="SimSun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17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1" borderId="19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5" borderId="17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21" fillId="10" borderId="16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5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0" fontId="8" fillId="0" borderId="12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vertical="center" wrapText="1"/>
    </xf>
    <xf numFmtId="177" fontId="0" fillId="0" borderId="0" xfId="0" applyNumberFormat="1">
      <alignment vertical="center"/>
    </xf>
    <xf numFmtId="177" fontId="4" fillId="0" borderId="3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zoomScale="85" zoomScaleNormal="85" topLeftCell="A2" workbookViewId="0">
      <pane ySplit="1" topLeftCell="A3" activePane="bottomLeft" state="frozen"/>
      <selection/>
      <selection pane="bottomLeft" activeCell="F8" sqref="F3:G8"/>
    </sheetView>
  </sheetViews>
  <sheetFormatPr defaultColWidth="9" defaultRowHeight="14.25" outlineLevelCol="7"/>
  <cols>
    <col min="2" max="2" width="18.75" customWidth="1"/>
    <col min="3" max="3" width="10.875" customWidth="1"/>
    <col min="4" max="4" width="12.75" customWidth="1"/>
    <col min="5" max="5" width="15.625" style="64" customWidth="1"/>
    <col min="6" max="6" width="15.875" style="65" customWidth="1"/>
    <col min="7" max="7" width="10.375" style="65" customWidth="1"/>
    <col min="8" max="8" width="18" style="66" customWidth="1"/>
  </cols>
  <sheetData>
    <row r="1" ht="47.2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75.75" customHeight="1" spans="1:8">
      <c r="A2" s="3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7" t="s">
        <v>7</v>
      </c>
      <c r="H2" s="6" t="s">
        <v>8</v>
      </c>
    </row>
    <row r="3" ht="25.5" customHeight="1" spans="1:8">
      <c r="A3" s="9">
        <v>1</v>
      </c>
      <c r="B3" s="10" t="s">
        <v>9</v>
      </c>
      <c r="C3" s="11">
        <v>240000</v>
      </c>
      <c r="D3" s="12">
        <f>C3*E3</f>
        <v>177600</v>
      </c>
      <c r="E3" s="67">
        <v>0.74</v>
      </c>
      <c r="F3" s="14"/>
      <c r="G3" s="14"/>
      <c r="H3" s="13"/>
    </row>
    <row r="4" ht="25.5" customHeight="1" spans="1:8">
      <c r="A4" s="9">
        <v>2</v>
      </c>
      <c r="B4" s="10" t="s">
        <v>10</v>
      </c>
      <c r="C4" s="16">
        <v>80000</v>
      </c>
      <c r="D4" s="17">
        <v>80000</v>
      </c>
      <c r="E4" s="18">
        <f>D4/C4</f>
        <v>1</v>
      </c>
      <c r="F4" s="14"/>
      <c r="G4" s="14"/>
      <c r="H4" s="18"/>
    </row>
    <row r="5" ht="25.5" customHeight="1" spans="1:8">
      <c r="A5" s="9">
        <v>3</v>
      </c>
      <c r="B5" s="10" t="s">
        <v>11</v>
      </c>
      <c r="C5" s="16">
        <v>45500</v>
      </c>
      <c r="D5" s="17">
        <v>45500</v>
      </c>
      <c r="E5" s="18">
        <f>D5/C5</f>
        <v>1</v>
      </c>
      <c r="F5" s="14"/>
      <c r="G5" s="14"/>
      <c r="H5" s="18"/>
    </row>
    <row r="6" ht="25.5" customHeight="1" spans="1:8">
      <c r="A6" s="9">
        <v>4</v>
      </c>
      <c r="B6" s="10" t="s">
        <v>12</v>
      </c>
      <c r="C6" s="16">
        <v>80000</v>
      </c>
      <c r="D6" s="17">
        <v>65116.4</v>
      </c>
      <c r="E6" s="18">
        <f>D6/C6</f>
        <v>0.813955</v>
      </c>
      <c r="F6" s="14"/>
      <c r="G6" s="14"/>
      <c r="H6" s="18"/>
    </row>
    <row r="7" ht="25.5" customHeight="1" spans="1:8">
      <c r="A7" s="9">
        <v>5</v>
      </c>
      <c r="B7" s="10" t="s">
        <v>13</v>
      </c>
      <c r="C7" s="16">
        <v>26784</v>
      </c>
      <c r="D7" s="17">
        <v>26206</v>
      </c>
      <c r="E7" s="18">
        <f>D7/C7</f>
        <v>0.978419952210275</v>
      </c>
      <c r="F7" s="14"/>
      <c r="G7" s="14"/>
      <c r="H7" s="18"/>
    </row>
    <row r="8" ht="25.5" customHeight="1" spans="1:8">
      <c r="A8" s="9">
        <v>6</v>
      </c>
      <c r="B8" s="10" t="s">
        <v>14</v>
      </c>
      <c r="C8" s="16">
        <v>40000</v>
      </c>
      <c r="D8" s="17">
        <f>C8*E8</f>
        <v>24400</v>
      </c>
      <c r="E8" s="18">
        <v>0.61</v>
      </c>
      <c r="F8" s="14"/>
      <c r="G8" s="14"/>
      <c r="H8" s="18"/>
    </row>
    <row r="9" ht="25.5" customHeight="1" spans="1:8">
      <c r="A9" s="9">
        <v>7</v>
      </c>
      <c r="B9" s="10" t="s">
        <v>15</v>
      </c>
      <c r="C9" s="16"/>
      <c r="D9" s="17"/>
      <c r="E9" s="18"/>
      <c r="F9" s="14"/>
      <c r="G9" s="14"/>
      <c r="H9" s="18"/>
    </row>
    <row r="10" ht="25.5" customHeight="1" spans="1:8">
      <c r="A10" s="9">
        <v>8</v>
      </c>
      <c r="B10" s="20" t="s">
        <v>16</v>
      </c>
      <c r="C10" s="16">
        <v>175433</v>
      </c>
      <c r="D10" s="17">
        <v>163702</v>
      </c>
      <c r="E10" s="18">
        <f>D10/C10</f>
        <v>0.933131166884224</v>
      </c>
      <c r="F10" s="14"/>
      <c r="G10" s="14"/>
      <c r="H10" s="18"/>
    </row>
    <row r="11" ht="25.5" customHeight="1" spans="1:8">
      <c r="A11" s="9">
        <v>9</v>
      </c>
      <c r="B11" s="10" t="s">
        <v>17</v>
      </c>
      <c r="C11" s="16">
        <v>96000</v>
      </c>
      <c r="D11" s="17">
        <v>95631.6</v>
      </c>
      <c r="E11" s="18">
        <f>D11/C11</f>
        <v>0.9961625</v>
      </c>
      <c r="F11" s="14"/>
      <c r="G11" s="14"/>
      <c r="H11" s="18"/>
    </row>
    <row r="12" ht="25.5" customHeight="1" spans="1:8">
      <c r="A12" s="9">
        <v>10</v>
      </c>
      <c r="B12" s="10" t="s">
        <v>18</v>
      </c>
      <c r="C12" s="16">
        <v>21850</v>
      </c>
      <c r="D12" s="17">
        <v>21462.4</v>
      </c>
      <c r="E12" s="18">
        <f>D12/C12</f>
        <v>0.982260869565217</v>
      </c>
      <c r="F12" s="14"/>
      <c r="G12" s="14"/>
      <c r="H12" s="18"/>
    </row>
    <row r="13" ht="25.5" customHeight="1" spans="1:8">
      <c r="A13" s="9">
        <v>11</v>
      </c>
      <c r="B13" s="10" t="s">
        <v>19</v>
      </c>
      <c r="C13" s="16">
        <v>112598</v>
      </c>
      <c r="D13" s="17">
        <v>110927.2</v>
      </c>
      <c r="E13" s="18">
        <f>D13/C13</f>
        <v>0.985161370539441</v>
      </c>
      <c r="F13" s="14"/>
      <c r="G13" s="14"/>
      <c r="H13" s="18"/>
    </row>
    <row r="14" ht="25.5" customHeight="1" spans="1:8">
      <c r="A14" s="9">
        <v>12</v>
      </c>
      <c r="B14" s="10" t="s">
        <v>20</v>
      </c>
      <c r="C14" s="35">
        <v>109200</v>
      </c>
      <c r="D14" s="21">
        <v>65385.6</v>
      </c>
      <c r="E14" s="18">
        <f>D14/C14</f>
        <v>0.598769230769231</v>
      </c>
      <c r="F14" s="14"/>
      <c r="G14" s="14"/>
      <c r="H14" s="18"/>
    </row>
    <row r="15" ht="25.5" customHeight="1" spans="1:8">
      <c r="A15" s="9">
        <v>13</v>
      </c>
      <c r="B15" s="10" t="s">
        <v>21</v>
      </c>
      <c r="C15" s="16">
        <v>105193</v>
      </c>
      <c r="D15" s="17">
        <v>105193</v>
      </c>
      <c r="E15" s="18">
        <v>1</v>
      </c>
      <c r="F15" s="14"/>
      <c r="G15" s="14"/>
      <c r="H15" s="18"/>
    </row>
    <row r="16" ht="25.5" customHeight="1" spans="1:8">
      <c r="A16" s="9">
        <v>14</v>
      </c>
      <c r="B16" s="10" t="s">
        <v>22</v>
      </c>
      <c r="C16" s="16">
        <v>111616</v>
      </c>
      <c r="D16" s="17">
        <v>94908.2</v>
      </c>
      <c r="E16" s="18">
        <f>D16/C16</f>
        <v>0.850309991399083</v>
      </c>
      <c r="F16" s="14"/>
      <c r="G16" s="14"/>
      <c r="H16" s="18"/>
    </row>
    <row r="17" ht="25.5" customHeight="1" spans="1:8">
      <c r="A17" s="9">
        <v>15</v>
      </c>
      <c r="B17" s="10" t="s">
        <v>23</v>
      </c>
      <c r="C17" s="16">
        <v>69120</v>
      </c>
      <c r="D17" s="17">
        <v>67407.6</v>
      </c>
      <c r="E17" s="18">
        <f>D17/C17</f>
        <v>0.975225694444445</v>
      </c>
      <c r="F17" s="14"/>
      <c r="G17" s="14"/>
      <c r="H17" s="18"/>
    </row>
    <row r="18" ht="25.5" customHeight="1" spans="1:8">
      <c r="A18" s="9">
        <v>16</v>
      </c>
      <c r="B18" s="10" t="s">
        <v>24</v>
      </c>
      <c r="C18" s="16">
        <v>136392</v>
      </c>
      <c r="D18" s="68">
        <f>C18*E18</f>
        <v>121388.88</v>
      </c>
      <c r="E18" s="18">
        <v>0.89</v>
      </c>
      <c r="F18" s="14"/>
      <c r="G18" s="14"/>
      <c r="H18" s="18"/>
    </row>
    <row r="19" ht="25.5" customHeight="1" spans="1:8">
      <c r="A19" s="9">
        <v>17</v>
      </c>
      <c r="B19" s="10" t="s">
        <v>25</v>
      </c>
      <c r="C19" s="16">
        <v>65000</v>
      </c>
      <c r="D19" s="17">
        <v>64556.8</v>
      </c>
      <c r="E19" s="18">
        <f>D19/C19</f>
        <v>0.993181538461539</v>
      </c>
      <c r="F19" s="14"/>
      <c r="G19" s="14"/>
      <c r="H19" s="18"/>
    </row>
    <row r="20" ht="25.5" customHeight="1" spans="1:8">
      <c r="A20" s="9">
        <v>18</v>
      </c>
      <c r="B20" s="20" t="s">
        <v>26</v>
      </c>
      <c r="C20" s="16">
        <v>23200</v>
      </c>
      <c r="D20" s="17">
        <v>3556.8</v>
      </c>
      <c r="E20" s="18">
        <f>D20/C20</f>
        <v>0.153310344827586</v>
      </c>
      <c r="F20" s="14"/>
      <c r="G20" s="14"/>
      <c r="H20" s="18"/>
    </row>
    <row r="21" ht="25.5" customHeight="1" spans="1:8">
      <c r="A21" s="9">
        <v>19</v>
      </c>
      <c r="B21" s="10" t="s">
        <v>27</v>
      </c>
      <c r="C21" s="16">
        <v>244500</v>
      </c>
      <c r="D21" s="17">
        <v>208877.6</v>
      </c>
      <c r="E21" s="18">
        <f>D21/C21</f>
        <v>0.854305112474438</v>
      </c>
      <c r="F21" s="14"/>
      <c r="G21" s="14"/>
      <c r="H21" s="18"/>
    </row>
    <row r="22" ht="25.5" customHeight="1" spans="1:8">
      <c r="A22" s="9">
        <v>20</v>
      </c>
      <c r="B22" s="20" t="s">
        <v>28</v>
      </c>
      <c r="C22" s="16">
        <v>228917</v>
      </c>
      <c r="D22" s="17">
        <f>C22*E22</f>
        <v>137350.2</v>
      </c>
      <c r="E22" s="18">
        <v>0.6</v>
      </c>
      <c r="F22" s="14"/>
      <c r="G22" s="14"/>
      <c r="H22" s="18"/>
    </row>
    <row r="23" ht="25.5" customHeight="1" spans="1:8">
      <c r="A23" s="9">
        <v>21</v>
      </c>
      <c r="B23" s="10" t="s">
        <v>29</v>
      </c>
      <c r="C23" s="16"/>
      <c r="D23" s="17"/>
      <c r="E23" s="18"/>
      <c r="F23" s="14"/>
      <c r="G23" s="14"/>
      <c r="H23" s="18"/>
    </row>
    <row r="24" ht="25.5" customHeight="1" spans="1:8">
      <c r="A24" s="9">
        <v>22</v>
      </c>
      <c r="B24" s="10" t="s">
        <v>30</v>
      </c>
      <c r="D24" s="23"/>
      <c r="E24" s="18"/>
      <c r="F24" s="14"/>
      <c r="G24" s="14"/>
      <c r="H24" s="18"/>
    </row>
    <row r="25" ht="25.5" customHeight="1" spans="1:8">
      <c r="A25" s="24">
        <v>23</v>
      </c>
      <c r="B25" s="25" t="s">
        <v>31</v>
      </c>
      <c r="C25" s="69">
        <v>10000</v>
      </c>
      <c r="D25" s="70">
        <v>10000</v>
      </c>
      <c r="E25" s="71">
        <f>D25/C25</f>
        <v>1</v>
      </c>
      <c r="F25" s="72"/>
      <c r="G25" s="72"/>
      <c r="H25" s="71"/>
    </row>
    <row r="26" ht="25.5" customHeight="1" spans="1:8">
      <c r="A26" s="27" t="s">
        <v>32</v>
      </c>
      <c r="B26" s="21"/>
      <c r="C26" s="28"/>
      <c r="D26" s="28"/>
      <c r="E26" s="42"/>
      <c r="F26" s="28"/>
      <c r="G26" s="28"/>
      <c r="H26" s="42"/>
    </row>
  </sheetData>
  <mergeCells count="2">
    <mergeCell ref="A1:H1"/>
    <mergeCell ref="A26:B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pane xSplit="6" ySplit="4" topLeftCell="G5" activePane="bottomRight" state="frozen"/>
      <selection/>
      <selection pane="topRight"/>
      <selection pane="bottomLeft"/>
      <selection pane="bottomRight" activeCell="E24" sqref="E24"/>
    </sheetView>
  </sheetViews>
  <sheetFormatPr defaultColWidth="9" defaultRowHeight="14.25" outlineLevelCol="7"/>
  <cols>
    <col min="2" max="2" width="18.75" customWidth="1"/>
    <col min="3" max="3" width="11.875" customWidth="1"/>
    <col min="4" max="4" width="12.75" customWidth="1"/>
    <col min="5" max="5" width="15.625" style="59" customWidth="1"/>
    <col min="6" max="6" width="13.5" customWidth="1"/>
    <col min="7" max="7" width="11.375" customWidth="1"/>
    <col min="8" max="8" width="15" style="1" customWidth="1"/>
  </cols>
  <sheetData>
    <row r="1" ht="39" customHeight="1" spans="1:8">
      <c r="A1" s="2" t="s">
        <v>33</v>
      </c>
      <c r="B1" s="2"/>
      <c r="C1" s="2"/>
      <c r="D1" s="2"/>
      <c r="E1" s="2"/>
      <c r="F1" s="2"/>
      <c r="G1" s="2"/>
      <c r="H1" s="2"/>
    </row>
    <row r="2" ht="42.75" spans="1:8">
      <c r="A2" s="3" t="s">
        <v>1</v>
      </c>
      <c r="B2" s="3" t="s">
        <v>2</v>
      </c>
      <c r="C2" s="4" t="s">
        <v>34</v>
      </c>
      <c r="D2" s="5" t="s">
        <v>4</v>
      </c>
      <c r="E2" s="60" t="s">
        <v>35</v>
      </c>
      <c r="F2" s="7" t="s">
        <v>36</v>
      </c>
      <c r="G2" s="7" t="s">
        <v>37</v>
      </c>
      <c r="H2" s="6" t="s">
        <v>38</v>
      </c>
    </row>
    <row r="3" ht="32.25" customHeight="1" spans="1:8">
      <c r="A3" s="9">
        <v>1</v>
      </c>
      <c r="B3" s="10" t="s">
        <v>9</v>
      </c>
      <c r="C3" s="11">
        <v>36888</v>
      </c>
      <c r="D3" s="12">
        <v>12448.8</v>
      </c>
      <c r="E3" s="13">
        <f>D3/C3</f>
        <v>0.337475601821731</v>
      </c>
      <c r="F3" s="14"/>
      <c r="G3" s="14"/>
      <c r="H3" s="13"/>
    </row>
    <row r="4" ht="32.25" customHeight="1" spans="1:8">
      <c r="A4" s="9">
        <v>2</v>
      </c>
      <c r="B4" s="10" t="s">
        <v>10</v>
      </c>
      <c r="C4" s="11">
        <v>6690</v>
      </c>
      <c r="D4" s="17">
        <v>6690</v>
      </c>
      <c r="E4" s="13">
        <f>D4/C4</f>
        <v>1</v>
      </c>
      <c r="F4" s="14"/>
      <c r="G4" s="14"/>
      <c r="H4" s="18"/>
    </row>
    <row r="5" ht="32.25" customHeight="1" spans="1:8">
      <c r="A5" s="9">
        <v>3</v>
      </c>
      <c r="B5" s="10" t="s">
        <v>11</v>
      </c>
      <c r="C5" s="16"/>
      <c r="D5" s="17"/>
      <c r="E5" s="18"/>
      <c r="F5" s="14"/>
      <c r="G5" s="14"/>
      <c r="H5" s="18"/>
    </row>
    <row r="6" ht="32.25" customHeight="1" spans="1:8">
      <c r="A6" s="9">
        <v>4</v>
      </c>
      <c r="B6" s="10" t="s">
        <v>12</v>
      </c>
      <c r="C6" s="16">
        <v>22406</v>
      </c>
      <c r="D6" s="17">
        <v>17568</v>
      </c>
      <c r="E6" s="18">
        <f>D6/C6</f>
        <v>0.784075694010533</v>
      </c>
      <c r="F6" s="14">
        <v>67</v>
      </c>
      <c r="G6" s="14">
        <f>F6-13</f>
        <v>54</v>
      </c>
      <c r="H6" s="18">
        <f>G6/F6</f>
        <v>0.805970149253731</v>
      </c>
    </row>
    <row r="7" ht="32.25" customHeight="1" spans="1:8">
      <c r="A7" s="9">
        <v>5</v>
      </c>
      <c r="B7" s="10" t="s">
        <v>13</v>
      </c>
      <c r="C7" s="16">
        <v>2168</v>
      </c>
      <c r="D7" s="17">
        <v>2168</v>
      </c>
      <c r="E7" s="18">
        <f>D7/C7</f>
        <v>1</v>
      </c>
      <c r="F7" s="14">
        <v>21</v>
      </c>
      <c r="G7" s="14">
        <f>21-3</f>
        <v>18</v>
      </c>
      <c r="H7" s="18">
        <f>G7/F7</f>
        <v>0.857142857142857</v>
      </c>
    </row>
    <row r="8" ht="32.25" customHeight="1" spans="1:8">
      <c r="A8" s="9">
        <v>6</v>
      </c>
      <c r="B8" s="10" t="s">
        <v>14</v>
      </c>
      <c r="C8" s="16">
        <v>40622</v>
      </c>
      <c r="D8" s="17">
        <f>C8*E8</f>
        <v>10967.94</v>
      </c>
      <c r="E8" s="18">
        <v>0.27</v>
      </c>
      <c r="F8" s="14"/>
      <c r="G8" s="14"/>
      <c r="H8" s="18"/>
    </row>
    <row r="9" ht="32.25" customHeight="1" spans="1:8">
      <c r="A9" s="9">
        <v>7</v>
      </c>
      <c r="B9" s="10" t="s">
        <v>15</v>
      </c>
      <c r="C9" s="16"/>
      <c r="D9" s="17"/>
      <c r="E9" s="18"/>
      <c r="F9" s="14"/>
      <c r="G9" s="14"/>
      <c r="H9" s="18"/>
    </row>
    <row r="10" ht="32.25" customHeight="1" spans="1:8">
      <c r="A10" s="9">
        <v>8</v>
      </c>
      <c r="B10" s="20" t="s">
        <v>16</v>
      </c>
      <c r="C10" s="16">
        <v>13443.5</v>
      </c>
      <c r="D10" s="17">
        <v>12369.5</v>
      </c>
      <c r="E10" s="18">
        <f>D10/C10</f>
        <v>0.92011009037825</v>
      </c>
      <c r="F10" s="14"/>
      <c r="G10" s="14"/>
      <c r="H10" s="18"/>
    </row>
    <row r="11" ht="32.25" customHeight="1" spans="1:8">
      <c r="A11" s="9">
        <v>9</v>
      </c>
      <c r="B11" s="10" t="s">
        <v>17</v>
      </c>
      <c r="C11" s="16">
        <v>5620</v>
      </c>
      <c r="D11" s="17">
        <v>4687.6</v>
      </c>
      <c r="E11" s="13">
        <f>D11/C11</f>
        <v>0.834092526690392</v>
      </c>
      <c r="F11" s="14">
        <v>38</v>
      </c>
      <c r="G11" s="14">
        <f>38-20</f>
        <v>18</v>
      </c>
      <c r="H11" s="18">
        <f>G11/F11</f>
        <v>0.473684210526316</v>
      </c>
    </row>
    <row r="12" ht="32.25" customHeight="1" spans="1:8">
      <c r="A12" s="9">
        <v>10</v>
      </c>
      <c r="B12" s="10" t="s">
        <v>18</v>
      </c>
      <c r="C12" s="16">
        <v>3600</v>
      </c>
      <c r="D12" s="17">
        <v>0</v>
      </c>
      <c r="E12" s="13">
        <f>D12/C12</f>
        <v>0</v>
      </c>
      <c r="F12" s="14">
        <v>2</v>
      </c>
      <c r="G12" s="14">
        <f>2-0</f>
        <v>2</v>
      </c>
      <c r="H12" s="18">
        <f>G12/F12</f>
        <v>1</v>
      </c>
    </row>
    <row r="13" ht="32.25" customHeight="1" spans="1:8">
      <c r="A13" s="9">
        <v>11</v>
      </c>
      <c r="B13" s="10" t="s">
        <v>19</v>
      </c>
      <c r="C13" s="16">
        <v>30350</v>
      </c>
      <c r="D13" s="17">
        <v>23674.4</v>
      </c>
      <c r="E13" s="18">
        <f>D13/C13</f>
        <v>0.780046128500824</v>
      </c>
      <c r="F13" s="14"/>
      <c r="G13" s="14"/>
      <c r="H13" s="18"/>
    </row>
    <row r="14" ht="32.25" customHeight="1" spans="1:8">
      <c r="A14" s="9">
        <v>12</v>
      </c>
      <c r="B14" s="10" t="s">
        <v>20</v>
      </c>
      <c r="C14" s="35">
        <v>4676</v>
      </c>
      <c r="D14" s="21">
        <v>3370.4</v>
      </c>
      <c r="E14" s="18">
        <f>D14/C14</f>
        <v>0.720786997433704</v>
      </c>
      <c r="F14" s="14"/>
      <c r="G14" s="14"/>
      <c r="H14" s="18"/>
    </row>
    <row r="15" ht="32.25" customHeight="1" spans="1:8">
      <c r="A15" s="9">
        <v>13</v>
      </c>
      <c r="B15" s="10" t="s">
        <v>21</v>
      </c>
      <c r="C15" s="16">
        <v>5222</v>
      </c>
      <c r="D15" s="17">
        <v>5222</v>
      </c>
      <c r="E15" s="18">
        <v>1</v>
      </c>
      <c r="F15" s="14"/>
      <c r="G15" s="14"/>
      <c r="H15" s="18"/>
    </row>
    <row r="16" ht="32.25" customHeight="1" spans="1:8">
      <c r="A16" s="9">
        <v>14</v>
      </c>
      <c r="B16" s="10" t="s">
        <v>22</v>
      </c>
      <c r="C16" s="16">
        <v>23662</v>
      </c>
      <c r="D16" s="17">
        <v>5329.2</v>
      </c>
      <c r="E16" s="18">
        <f>D16/C16</f>
        <v>0.225221874735863</v>
      </c>
      <c r="F16" s="14"/>
      <c r="G16" s="14"/>
      <c r="H16" s="18"/>
    </row>
    <row r="17" ht="32.25" customHeight="1" spans="1:8">
      <c r="A17" s="9">
        <v>15</v>
      </c>
      <c r="B17" s="10" t="s">
        <v>23</v>
      </c>
      <c r="C17" s="16">
        <v>4814</v>
      </c>
      <c r="D17" s="17">
        <v>2092</v>
      </c>
      <c r="E17" s="13">
        <f>D17/C17</f>
        <v>0.434565849605318</v>
      </c>
      <c r="F17" s="14">
        <v>14</v>
      </c>
      <c r="G17" s="14">
        <f>14-3</f>
        <v>11</v>
      </c>
      <c r="H17" s="18">
        <f>G17/F17</f>
        <v>0.785714285714286</v>
      </c>
    </row>
    <row r="18" ht="32.25" customHeight="1" spans="1:8">
      <c r="A18" s="9">
        <v>16</v>
      </c>
      <c r="B18" s="10" t="s">
        <v>24</v>
      </c>
      <c r="C18" s="16">
        <v>52402</v>
      </c>
      <c r="D18" s="17">
        <f>C18*E18</f>
        <v>45065.72</v>
      </c>
      <c r="E18" s="18">
        <v>0.86</v>
      </c>
      <c r="F18" s="14"/>
      <c r="G18" s="14"/>
      <c r="H18" s="18"/>
    </row>
    <row r="19" ht="32.25" customHeight="1" spans="1:8">
      <c r="A19" s="9">
        <v>17</v>
      </c>
      <c r="B19" s="10" t="s">
        <v>25</v>
      </c>
      <c r="C19" s="16">
        <v>6500</v>
      </c>
      <c r="D19" s="17">
        <v>6500</v>
      </c>
      <c r="E19" s="13">
        <f>D19/C19</f>
        <v>1</v>
      </c>
      <c r="F19" s="14">
        <v>38</v>
      </c>
      <c r="G19" s="14">
        <f>38-27</f>
        <v>11</v>
      </c>
      <c r="H19" s="18">
        <f>G19/F19</f>
        <v>0.289473684210526</v>
      </c>
    </row>
    <row r="20" ht="32.25" customHeight="1" spans="1:8">
      <c r="A20" s="9">
        <v>18</v>
      </c>
      <c r="B20" s="20" t="s">
        <v>26</v>
      </c>
      <c r="C20" s="16">
        <v>10600</v>
      </c>
      <c r="D20" s="17">
        <f>5*456*0.65</f>
        <v>1482</v>
      </c>
      <c r="E20" s="13">
        <f>D20/C20</f>
        <v>0.139811320754717</v>
      </c>
      <c r="F20" s="14"/>
      <c r="G20" s="14"/>
      <c r="H20" s="18"/>
    </row>
    <row r="21" ht="32.25" customHeight="1" spans="1:8">
      <c r="A21" s="9">
        <v>19</v>
      </c>
      <c r="B21" s="10" t="s">
        <v>27</v>
      </c>
      <c r="C21" s="16">
        <v>12641</v>
      </c>
      <c r="D21" s="17">
        <v>10088.64</v>
      </c>
      <c r="E21" s="18">
        <v>0.7751</v>
      </c>
      <c r="F21" s="14"/>
      <c r="G21" s="14"/>
      <c r="H21" s="18"/>
    </row>
    <row r="22" ht="32.25" customHeight="1" spans="1:8">
      <c r="A22" s="9">
        <v>20</v>
      </c>
      <c r="B22" s="20" t="s">
        <v>28</v>
      </c>
      <c r="C22" s="16">
        <v>10638</v>
      </c>
      <c r="D22" s="17">
        <f>C22*E22</f>
        <v>5106.24</v>
      </c>
      <c r="E22" s="18">
        <v>0.48</v>
      </c>
      <c r="F22" s="14"/>
      <c r="G22" s="14"/>
      <c r="H22" s="18"/>
    </row>
    <row r="23" ht="32.25" customHeight="1" spans="1:8">
      <c r="A23" s="9">
        <v>21</v>
      </c>
      <c r="B23" s="10" t="s">
        <v>29</v>
      </c>
      <c r="C23" s="16"/>
      <c r="D23" s="17"/>
      <c r="E23" s="18"/>
      <c r="F23" s="14"/>
      <c r="G23" s="14"/>
      <c r="H23" s="18"/>
    </row>
    <row r="24" ht="32.25" customHeight="1" spans="1:8">
      <c r="A24" s="9">
        <v>22</v>
      </c>
      <c r="B24" s="10" t="s">
        <v>30</v>
      </c>
      <c r="D24" s="23"/>
      <c r="E24" s="18"/>
      <c r="F24" s="14"/>
      <c r="G24" s="14"/>
      <c r="H24" s="18"/>
    </row>
    <row r="25" ht="32.25" customHeight="1" spans="1:8">
      <c r="A25" s="9">
        <v>23</v>
      </c>
      <c r="B25" s="10" t="s">
        <v>31</v>
      </c>
      <c r="C25" s="16">
        <v>2275</v>
      </c>
      <c r="D25" s="17">
        <v>2275</v>
      </c>
      <c r="E25" s="18">
        <f>D25/C25</f>
        <v>1</v>
      </c>
      <c r="F25" s="14"/>
      <c r="G25" s="14"/>
      <c r="H25" s="18"/>
    </row>
    <row r="26" ht="32.25" customHeight="1" spans="1:8">
      <c r="A26" s="61" t="s">
        <v>32</v>
      </c>
      <c r="B26" s="62"/>
      <c r="C26" s="31"/>
      <c r="D26" s="31"/>
      <c r="E26" s="63"/>
      <c r="F26" s="31"/>
      <c r="G26" s="31"/>
      <c r="H26" s="30"/>
    </row>
  </sheetData>
  <sheetProtection selectLockedCells="1" selectUnlockedCells="1"/>
  <mergeCells count="2">
    <mergeCell ref="A1:H1"/>
    <mergeCell ref="A26:B2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7" ySplit="6" topLeftCell="H7" activePane="bottomRight" state="frozen"/>
      <selection/>
      <selection pane="topRight"/>
      <selection pane="bottomLeft"/>
      <selection pane="bottomRight" activeCell="G25" sqref="G25"/>
    </sheetView>
  </sheetViews>
  <sheetFormatPr defaultColWidth="9" defaultRowHeight="14.25"/>
  <cols>
    <col min="1" max="1" width="5.875" customWidth="1"/>
    <col min="2" max="2" width="15.125" customWidth="1"/>
    <col min="3" max="3" width="10.875" style="35" customWidth="1"/>
    <col min="4" max="4" width="12.75" style="35" customWidth="1"/>
    <col min="5" max="5" width="8.5" style="35" customWidth="1"/>
    <col min="6" max="6" width="12.75" style="35" customWidth="1"/>
    <col min="7" max="7" width="13" style="35" customWidth="1"/>
    <col min="8" max="8" width="11" style="35" customWidth="1"/>
    <col min="9" max="9" width="7.625" style="1" customWidth="1"/>
    <col min="10" max="10" width="11.625" customWidth="1"/>
    <col min="11" max="11" width="11.375" customWidth="1"/>
    <col min="12" max="12" width="14.125" customWidth="1"/>
  </cols>
  <sheetData>
    <row r="1" ht="34.5" customHeight="1" spans="1:12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25" spans="1:12">
      <c r="A2" s="3" t="s">
        <v>1</v>
      </c>
      <c r="B2" s="3" t="s">
        <v>2</v>
      </c>
      <c r="C2" s="43" t="s">
        <v>40</v>
      </c>
      <c r="D2" s="43"/>
      <c r="E2" s="43"/>
      <c r="F2" s="43" t="s">
        <v>41</v>
      </c>
      <c r="G2" s="43"/>
      <c r="H2" s="43"/>
      <c r="I2" s="32" t="s">
        <v>42</v>
      </c>
      <c r="J2" s="7" t="s">
        <v>43</v>
      </c>
      <c r="K2" s="7" t="s">
        <v>44</v>
      </c>
      <c r="L2" s="51" t="s">
        <v>45</v>
      </c>
    </row>
    <row r="3" ht="57" customHeight="1" spans="1:12">
      <c r="A3" s="3"/>
      <c r="B3" s="3"/>
      <c r="C3" s="5" t="s">
        <v>46</v>
      </c>
      <c r="D3" s="5" t="s">
        <v>47</v>
      </c>
      <c r="E3" s="5" t="s">
        <v>48</v>
      </c>
      <c r="F3" s="5" t="s">
        <v>49</v>
      </c>
      <c r="G3" s="5" t="s">
        <v>50</v>
      </c>
      <c r="H3" s="5" t="s">
        <v>51</v>
      </c>
      <c r="I3" s="32"/>
      <c r="J3" s="7"/>
      <c r="K3" s="7"/>
      <c r="L3" s="51"/>
    </row>
    <row r="4" ht="25.5" customHeight="1" spans="1:12">
      <c r="A4" s="9">
        <v>1</v>
      </c>
      <c r="B4" s="10" t="s">
        <v>9</v>
      </c>
      <c r="C4" s="12">
        <v>37</v>
      </c>
      <c r="D4" s="12"/>
      <c r="E4" s="12"/>
      <c r="F4" s="12">
        <v>25</v>
      </c>
      <c r="G4" s="12"/>
      <c r="H4" s="12"/>
      <c r="I4" s="13">
        <f>F4/C4</f>
        <v>0.675675675675676</v>
      </c>
      <c r="J4" s="14"/>
      <c r="K4" s="14"/>
      <c r="L4" s="15"/>
    </row>
    <row r="5" ht="25.5" customHeight="1" spans="1:12">
      <c r="A5" s="9">
        <v>2</v>
      </c>
      <c r="B5" s="10" t="s">
        <v>10</v>
      </c>
      <c r="C5" s="17">
        <v>27</v>
      </c>
      <c r="D5" s="17"/>
      <c r="E5" s="17"/>
      <c r="F5" s="17">
        <v>23</v>
      </c>
      <c r="G5" s="17"/>
      <c r="H5" s="17"/>
      <c r="I5" s="18">
        <f>F5/C5</f>
        <v>0.851851851851852</v>
      </c>
      <c r="J5" s="14"/>
      <c r="K5" s="14"/>
      <c r="L5" s="14"/>
    </row>
    <row r="6" ht="25.5" customHeight="1" spans="1:12">
      <c r="A6" s="9">
        <v>3</v>
      </c>
      <c r="B6" s="10" t="s">
        <v>11</v>
      </c>
      <c r="C6" s="17"/>
      <c r="D6" s="17"/>
      <c r="E6" s="17"/>
      <c r="F6" s="17"/>
      <c r="G6" s="17"/>
      <c r="H6" s="17"/>
      <c r="I6" s="18"/>
      <c r="J6" s="14"/>
      <c r="K6" s="14"/>
      <c r="L6" s="14"/>
    </row>
    <row r="7" ht="25.5" customHeight="1" spans="1:12">
      <c r="A7" s="9">
        <v>4</v>
      </c>
      <c r="B7" s="10" t="s">
        <v>12</v>
      </c>
      <c r="C7" s="17">
        <v>13</v>
      </c>
      <c r="D7" s="17">
        <v>2</v>
      </c>
      <c r="E7" s="17">
        <v>1</v>
      </c>
      <c r="F7" s="17">
        <v>13</v>
      </c>
      <c r="G7" s="17">
        <v>1</v>
      </c>
      <c r="H7" s="17">
        <v>1</v>
      </c>
      <c r="I7" s="18">
        <f>(F7+G7+H7)/(C7+D7+E7)</f>
        <v>0.9375</v>
      </c>
      <c r="J7" s="14"/>
      <c r="K7" s="14"/>
      <c r="L7" s="14"/>
    </row>
    <row r="8" ht="25.5" customHeight="1" spans="1:12">
      <c r="A8" s="9">
        <v>5</v>
      </c>
      <c r="B8" s="10" t="s">
        <v>13</v>
      </c>
      <c r="C8" s="17">
        <v>3</v>
      </c>
      <c r="D8" s="17">
        <v>1</v>
      </c>
      <c r="E8" s="17">
        <v>1</v>
      </c>
      <c r="F8" s="17">
        <v>3</v>
      </c>
      <c r="G8" s="17">
        <v>0</v>
      </c>
      <c r="H8" s="17">
        <v>1</v>
      </c>
      <c r="I8" s="18">
        <f>(F8+G8+H8)/(C8+D8+E8)</f>
        <v>0.8</v>
      </c>
      <c r="J8" s="14"/>
      <c r="K8" s="14"/>
      <c r="L8" s="14"/>
    </row>
    <row r="9" ht="25.5" customHeight="1" spans="1:12">
      <c r="A9" s="9">
        <v>6</v>
      </c>
      <c r="B9" s="10" t="s">
        <v>14</v>
      </c>
      <c r="C9" s="17">
        <v>10</v>
      </c>
      <c r="D9" s="17"/>
      <c r="E9" s="17"/>
      <c r="F9" s="17">
        <v>10</v>
      </c>
      <c r="G9" s="17"/>
      <c r="H9" s="17"/>
      <c r="I9" s="18">
        <v>1</v>
      </c>
      <c r="J9" s="14"/>
      <c r="K9" s="14"/>
      <c r="L9" s="14"/>
    </row>
    <row r="10" ht="25.5" customHeight="1" spans="1:12">
      <c r="A10" s="9">
        <v>7</v>
      </c>
      <c r="B10" s="10" t="s">
        <v>15</v>
      </c>
      <c r="C10" s="17"/>
      <c r="D10" s="17"/>
      <c r="E10" s="17"/>
      <c r="F10" s="17"/>
      <c r="G10" s="17"/>
      <c r="H10" s="17"/>
      <c r="I10" s="18"/>
      <c r="J10" s="14"/>
      <c r="K10" s="14"/>
      <c r="L10" s="14"/>
    </row>
    <row r="11" ht="25.5" customHeight="1" spans="1:12">
      <c r="A11" s="9">
        <v>8</v>
      </c>
      <c r="B11" s="20" t="s">
        <v>16</v>
      </c>
      <c r="C11" s="17">
        <v>81</v>
      </c>
      <c r="D11" s="17"/>
      <c r="E11" s="17"/>
      <c r="F11" s="17">
        <v>81</v>
      </c>
      <c r="G11" s="17"/>
      <c r="H11" s="17"/>
      <c r="I11" s="18">
        <f>F11/C11</f>
        <v>1</v>
      </c>
      <c r="J11" s="14"/>
      <c r="K11" s="14"/>
      <c r="L11" s="14"/>
    </row>
    <row r="12" ht="25.5" customHeight="1" spans="1:12">
      <c r="A12" s="9">
        <v>9</v>
      </c>
      <c r="B12" s="10" t="s">
        <v>17</v>
      </c>
      <c r="C12" s="17">
        <v>26</v>
      </c>
      <c r="D12" s="17">
        <v>4</v>
      </c>
      <c r="E12" s="17">
        <v>3</v>
      </c>
      <c r="F12" s="17">
        <v>26</v>
      </c>
      <c r="G12" s="17">
        <v>0</v>
      </c>
      <c r="H12" s="17">
        <v>3</v>
      </c>
      <c r="I12" s="18">
        <f>(F12+G12+H12)/(C12+D12+E12)</f>
        <v>0.878787878787879</v>
      </c>
      <c r="J12" s="14"/>
      <c r="K12" s="14"/>
      <c r="L12" s="14"/>
    </row>
    <row r="13" ht="25.5" customHeight="1" spans="1:12">
      <c r="A13" s="9">
        <v>10</v>
      </c>
      <c r="B13" s="10" t="s">
        <v>18</v>
      </c>
      <c r="C13" s="17">
        <v>6</v>
      </c>
      <c r="D13" s="17">
        <v>2</v>
      </c>
      <c r="E13" s="17">
        <v>0</v>
      </c>
      <c r="F13" s="17">
        <v>6</v>
      </c>
      <c r="G13" s="17">
        <v>2</v>
      </c>
      <c r="H13" s="17">
        <v>0</v>
      </c>
      <c r="I13" s="18">
        <f>(F13+G13+H13)/(C13+D13+E13)</f>
        <v>1</v>
      </c>
      <c r="J13" s="14"/>
      <c r="K13" s="14"/>
      <c r="L13" s="14"/>
    </row>
    <row r="14" ht="25.5" customHeight="1" spans="1:12">
      <c r="A14" s="9">
        <v>11</v>
      </c>
      <c r="B14" s="10" t="s">
        <v>19</v>
      </c>
      <c r="C14" s="17">
        <v>23</v>
      </c>
      <c r="D14" s="17"/>
      <c r="E14" s="17"/>
      <c r="F14" s="17">
        <v>19.5</v>
      </c>
      <c r="G14" s="17"/>
      <c r="H14" s="17"/>
      <c r="I14" s="18">
        <f>F14/C14</f>
        <v>0.847826086956522</v>
      </c>
      <c r="J14" s="14"/>
      <c r="K14" s="14"/>
      <c r="L14" s="14"/>
    </row>
    <row r="15" ht="25.5" customHeight="1" spans="1:12">
      <c r="A15" s="9">
        <v>12</v>
      </c>
      <c r="B15" s="10" t="s">
        <v>20</v>
      </c>
      <c r="C15" s="21"/>
      <c r="D15" s="21"/>
      <c r="E15" s="21"/>
      <c r="F15" s="21"/>
      <c r="G15" s="21"/>
      <c r="H15" s="21"/>
      <c r="I15" s="18"/>
      <c r="J15" s="14"/>
      <c r="K15" s="14"/>
      <c r="L15" s="14"/>
    </row>
    <row r="16" ht="25.5" customHeight="1" spans="1:12">
      <c r="A16" s="9">
        <v>13</v>
      </c>
      <c r="B16" s="10" t="s">
        <v>21</v>
      </c>
      <c r="C16" s="17">
        <v>36</v>
      </c>
      <c r="D16" s="17"/>
      <c r="E16" s="17"/>
      <c r="F16" s="17">
        <v>42</v>
      </c>
      <c r="G16" s="17"/>
      <c r="H16" s="17"/>
      <c r="I16" s="18">
        <v>1</v>
      </c>
      <c r="J16" s="14"/>
      <c r="K16" s="14"/>
      <c r="L16" s="14"/>
    </row>
    <row r="17" ht="25.5" customHeight="1" spans="1:12">
      <c r="A17" s="9">
        <v>14</v>
      </c>
      <c r="B17" s="10" t="s">
        <v>22</v>
      </c>
      <c r="C17" s="17">
        <v>40</v>
      </c>
      <c r="D17" s="17"/>
      <c r="E17" s="17"/>
      <c r="F17" s="17">
        <v>40</v>
      </c>
      <c r="G17" s="17"/>
      <c r="H17" s="17"/>
      <c r="I17" s="18">
        <f>F17/C17</f>
        <v>1</v>
      </c>
      <c r="J17" s="14"/>
      <c r="K17" s="14"/>
      <c r="L17" s="14"/>
    </row>
    <row r="18" ht="25.5" customHeight="1" spans="1:12">
      <c r="A18" s="9">
        <v>15</v>
      </c>
      <c r="B18" s="10" t="s">
        <v>23</v>
      </c>
      <c r="C18" s="17">
        <v>19</v>
      </c>
      <c r="D18" s="17">
        <v>3</v>
      </c>
      <c r="E18" s="17">
        <v>2</v>
      </c>
      <c r="F18" s="17">
        <v>18</v>
      </c>
      <c r="G18" s="17">
        <v>3</v>
      </c>
      <c r="H18" s="17">
        <v>2</v>
      </c>
      <c r="I18" s="18">
        <f>(F18+G18+H18)/(C18+D18+E18)</f>
        <v>0.958333333333333</v>
      </c>
      <c r="J18" s="14"/>
      <c r="K18" s="14"/>
      <c r="L18" s="14"/>
    </row>
    <row r="19" ht="25.5" customHeight="1" spans="1:12">
      <c r="A19" s="9">
        <v>16</v>
      </c>
      <c r="B19" s="10" t="s">
        <v>24</v>
      </c>
      <c r="C19" s="17"/>
      <c r="D19" s="17"/>
      <c r="E19" s="17"/>
      <c r="F19" s="17"/>
      <c r="G19" s="17"/>
      <c r="H19" s="17"/>
      <c r="I19" s="18">
        <v>1</v>
      </c>
      <c r="J19" s="14"/>
      <c r="K19" s="14"/>
      <c r="L19" s="14"/>
    </row>
    <row r="20" ht="25.5" customHeight="1" spans="1:12">
      <c r="A20" s="9">
        <v>17</v>
      </c>
      <c r="B20" s="10" t="s">
        <v>25</v>
      </c>
      <c r="C20" s="17">
        <v>5</v>
      </c>
      <c r="D20" s="17">
        <v>2</v>
      </c>
      <c r="E20" s="17">
        <v>1</v>
      </c>
      <c r="F20" s="17">
        <v>5</v>
      </c>
      <c r="G20" s="17">
        <v>0</v>
      </c>
      <c r="H20" s="17">
        <v>1</v>
      </c>
      <c r="I20" s="18">
        <f>(F20+G20+H20)/(C20+D20+E20)</f>
        <v>0.75</v>
      </c>
      <c r="J20" s="14"/>
      <c r="K20" s="14"/>
      <c r="L20" s="14"/>
    </row>
    <row r="21" ht="25.5" customHeight="1" spans="1:12">
      <c r="A21" s="9">
        <v>18</v>
      </c>
      <c r="B21" s="20" t="s">
        <v>26</v>
      </c>
      <c r="C21" s="17"/>
      <c r="D21" s="17"/>
      <c r="E21" s="17"/>
      <c r="F21" s="17"/>
      <c r="G21" s="17"/>
      <c r="H21" s="17"/>
      <c r="I21" s="18"/>
      <c r="J21" s="14"/>
      <c r="K21" s="14"/>
      <c r="L21" s="14"/>
    </row>
    <row r="22" ht="25.5" customHeight="1" spans="1:12">
      <c r="A22" s="9">
        <v>19</v>
      </c>
      <c r="B22" s="10" t="s">
        <v>27</v>
      </c>
      <c r="C22" s="17">
        <v>56</v>
      </c>
      <c r="D22" s="17">
        <v>4</v>
      </c>
      <c r="E22" s="17">
        <v>3</v>
      </c>
      <c r="F22" s="17">
        <v>56</v>
      </c>
      <c r="G22" s="17">
        <v>4</v>
      </c>
      <c r="H22" s="17">
        <v>3</v>
      </c>
      <c r="I22" s="18">
        <f>(F22+G22+H22)/(C22+D22+E22)</f>
        <v>1</v>
      </c>
      <c r="J22" s="14"/>
      <c r="K22" s="14"/>
      <c r="L22" s="14"/>
    </row>
    <row r="23" ht="25.5" customHeight="1" spans="1:12">
      <c r="A23" s="9">
        <v>20</v>
      </c>
      <c r="B23" s="20" t="s">
        <v>28</v>
      </c>
      <c r="C23" s="58">
        <v>31</v>
      </c>
      <c r="D23" s="58"/>
      <c r="E23" s="58"/>
      <c r="F23" s="58">
        <v>11</v>
      </c>
      <c r="G23" s="58"/>
      <c r="H23" s="58"/>
      <c r="I23" s="18">
        <v>0.37</v>
      </c>
      <c r="J23" s="14"/>
      <c r="K23" s="14"/>
      <c r="L23" s="14"/>
    </row>
    <row r="24" ht="25.5" customHeight="1" spans="1:12">
      <c r="A24" s="9">
        <v>21</v>
      </c>
      <c r="B24" s="10" t="s">
        <v>29</v>
      </c>
      <c r="C24" s="17"/>
      <c r="D24" s="17"/>
      <c r="E24" s="17"/>
      <c r="F24" s="17"/>
      <c r="G24" s="17"/>
      <c r="H24" s="17"/>
      <c r="I24" s="18"/>
      <c r="J24" s="14"/>
      <c r="K24" s="14"/>
      <c r="L24" s="14"/>
    </row>
    <row r="25" ht="25.5" customHeight="1" spans="1:12">
      <c r="A25" s="9">
        <v>22</v>
      </c>
      <c r="B25" s="10" t="s">
        <v>30</v>
      </c>
      <c r="C25" s="21"/>
      <c r="D25" s="21"/>
      <c r="E25" s="21"/>
      <c r="F25" s="21"/>
      <c r="G25" s="21"/>
      <c r="H25" s="21"/>
      <c r="I25" s="18"/>
      <c r="J25" s="14"/>
      <c r="K25" s="14"/>
      <c r="L25" s="14"/>
    </row>
    <row r="26" ht="25.5" customHeight="1" spans="1:12">
      <c r="A26" s="9">
        <v>23</v>
      </c>
      <c r="B26" s="10" t="s">
        <v>31</v>
      </c>
      <c r="C26" s="17">
        <v>6</v>
      </c>
      <c r="D26" s="17"/>
      <c r="E26" s="17"/>
      <c r="F26" s="17">
        <v>4.5</v>
      </c>
      <c r="G26" s="17"/>
      <c r="H26" s="17"/>
      <c r="I26" s="18">
        <f>F26/C26</f>
        <v>0.75</v>
      </c>
      <c r="J26" s="14"/>
      <c r="K26" s="14"/>
      <c r="L26" s="14"/>
    </row>
    <row r="27" ht="25.5" customHeight="1" spans="1:12">
      <c r="A27" s="27" t="s">
        <v>32</v>
      </c>
      <c r="B27" s="21"/>
      <c r="C27" s="28"/>
      <c r="D27" s="28"/>
      <c r="E27" s="28"/>
      <c r="F27" s="28"/>
      <c r="G27" s="28"/>
      <c r="H27" s="28"/>
      <c r="I27" s="42"/>
      <c r="J27" s="28"/>
      <c r="K27" s="28"/>
      <c r="L27" s="28"/>
    </row>
  </sheetData>
  <mergeCells count="10">
    <mergeCell ref="A1:L1"/>
    <mergeCell ref="C2:E2"/>
    <mergeCell ref="F2:H2"/>
    <mergeCell ref="A27:B27"/>
    <mergeCell ref="A2:A3"/>
    <mergeCell ref="B2:B3"/>
    <mergeCell ref="I2:I3"/>
    <mergeCell ref="J2:J3"/>
    <mergeCell ref="K2:K3"/>
    <mergeCell ref="L2:L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2" ySplit="3" topLeftCell="C4" activePane="bottomRight" state="frozenSplit"/>
      <selection/>
      <selection pane="topRight"/>
      <selection pane="bottomLeft"/>
      <selection pane="bottomRight" activeCell="M26" sqref="M26"/>
    </sheetView>
  </sheetViews>
  <sheetFormatPr defaultColWidth="9" defaultRowHeight="14.25"/>
  <cols>
    <col min="1" max="8" width="12.5" customWidth="1"/>
    <col min="9" max="9" width="10.625" style="1" customWidth="1"/>
    <col min="12" max="12" width="10.25" customWidth="1"/>
  </cols>
  <sheetData>
    <row r="1" ht="35.25" customHeight="1" spans="1:12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35.25" customHeight="1" spans="1:12">
      <c r="A2" s="3" t="s">
        <v>1</v>
      </c>
      <c r="B2" s="3" t="s">
        <v>2</v>
      </c>
      <c r="C2" s="43" t="s">
        <v>53</v>
      </c>
      <c r="D2" s="43"/>
      <c r="E2" s="43"/>
      <c r="F2" s="43" t="s">
        <v>54</v>
      </c>
      <c r="G2" s="43"/>
      <c r="H2" s="43"/>
      <c r="I2" s="32" t="s">
        <v>55</v>
      </c>
      <c r="J2" s="7" t="s">
        <v>56</v>
      </c>
      <c r="K2" s="7" t="s">
        <v>57</v>
      </c>
      <c r="L2" s="51" t="s">
        <v>58</v>
      </c>
    </row>
    <row r="3" ht="60" customHeight="1" spans="1:12">
      <c r="A3" s="3"/>
      <c r="B3" s="3"/>
      <c r="C3" s="5" t="s">
        <v>59</v>
      </c>
      <c r="D3" s="5" t="s">
        <v>60</v>
      </c>
      <c r="E3" s="5" t="s">
        <v>61</v>
      </c>
      <c r="F3" s="5" t="s">
        <v>62</v>
      </c>
      <c r="G3" s="5" t="s">
        <v>63</v>
      </c>
      <c r="H3" s="5" t="s">
        <v>64</v>
      </c>
      <c r="I3" s="32"/>
      <c r="J3" s="7"/>
      <c r="K3" s="7"/>
      <c r="L3" s="51"/>
    </row>
    <row r="4" ht="26.25" customHeight="1" spans="1:12">
      <c r="A4" s="44">
        <v>1</v>
      </c>
      <c r="B4" s="45" t="s">
        <v>9</v>
      </c>
      <c r="C4" s="21">
        <v>12</v>
      </c>
      <c r="D4" s="21"/>
      <c r="E4" s="21"/>
      <c r="F4" s="21">
        <v>12</v>
      </c>
      <c r="G4" s="21"/>
      <c r="H4" s="21"/>
      <c r="I4" s="52">
        <v>1</v>
      </c>
      <c r="J4" s="53"/>
      <c r="K4" s="53"/>
      <c r="L4" s="54"/>
    </row>
    <row r="5" ht="26.25" customHeight="1" spans="1:12">
      <c r="A5" s="9">
        <v>2</v>
      </c>
      <c r="B5" s="10" t="s">
        <v>10</v>
      </c>
      <c r="C5" s="17">
        <v>7</v>
      </c>
      <c r="D5" s="17">
        <v>3</v>
      </c>
      <c r="E5" s="17">
        <v>1</v>
      </c>
      <c r="F5" s="17">
        <v>7</v>
      </c>
      <c r="G5" s="17">
        <v>2</v>
      </c>
      <c r="H5" s="17">
        <v>1</v>
      </c>
      <c r="I5" s="52">
        <f>SUM(F5:H5)/SUM(C5:E5)</f>
        <v>0.909090909090909</v>
      </c>
      <c r="J5" s="14"/>
      <c r="K5" s="14"/>
      <c r="L5" s="14"/>
    </row>
    <row r="6" ht="26.25" customHeight="1" spans="1:12">
      <c r="A6" s="9">
        <v>3</v>
      </c>
      <c r="B6" s="10" t="s">
        <v>11</v>
      </c>
      <c r="C6" s="17"/>
      <c r="D6" s="17"/>
      <c r="E6" s="17"/>
      <c r="F6" s="17"/>
      <c r="G6" s="17"/>
      <c r="H6" s="17"/>
      <c r="I6" s="55"/>
      <c r="J6" s="14"/>
      <c r="K6" s="14"/>
      <c r="L6" s="14"/>
    </row>
    <row r="7" ht="26.25" customHeight="1" spans="1:12">
      <c r="A7" s="9">
        <v>4</v>
      </c>
      <c r="B7" s="10" t="s">
        <v>12</v>
      </c>
      <c r="C7" s="17">
        <v>4</v>
      </c>
      <c r="D7" s="17">
        <v>6</v>
      </c>
      <c r="E7" s="17">
        <v>4</v>
      </c>
      <c r="F7" s="17">
        <v>0</v>
      </c>
      <c r="G7" s="17">
        <v>0</v>
      </c>
      <c r="H7" s="17">
        <v>0</v>
      </c>
      <c r="I7" s="55">
        <f>(MIN(F7,C7)+MIN(G7,D7)+MIN(E7,H7))/SUM(C7:E7)</f>
        <v>0</v>
      </c>
      <c r="J7" s="14"/>
      <c r="K7" s="14"/>
      <c r="L7" s="14"/>
    </row>
    <row r="8" ht="26.25" customHeight="1" spans="1:12">
      <c r="A8" s="9">
        <v>5</v>
      </c>
      <c r="B8" s="10" t="s">
        <v>13</v>
      </c>
      <c r="C8" s="17">
        <v>2</v>
      </c>
      <c r="D8" s="17">
        <v>3</v>
      </c>
      <c r="E8" s="17">
        <v>1</v>
      </c>
      <c r="F8" s="17">
        <v>0</v>
      </c>
      <c r="G8" s="17">
        <v>0</v>
      </c>
      <c r="H8" s="17">
        <v>1</v>
      </c>
      <c r="I8" s="55">
        <f>(MIN(F8,C8)+MIN(G8,D8)+MIN(E8,H8))/SUM(C8:E8)</f>
        <v>0.166666666666667</v>
      </c>
      <c r="J8" s="14"/>
      <c r="K8" s="14"/>
      <c r="L8" s="14"/>
    </row>
    <row r="9" ht="26.25" customHeight="1" spans="1:12">
      <c r="A9" s="9">
        <v>6</v>
      </c>
      <c r="B9" s="10" t="s">
        <v>14</v>
      </c>
      <c r="C9" s="21">
        <v>28</v>
      </c>
      <c r="D9" s="21"/>
      <c r="E9" s="21"/>
      <c r="F9" s="21">
        <v>40</v>
      </c>
      <c r="G9" s="21"/>
      <c r="H9" s="21"/>
      <c r="I9" s="55">
        <v>1</v>
      </c>
      <c r="J9" s="14"/>
      <c r="K9" s="14"/>
      <c r="L9" s="14"/>
    </row>
    <row r="10" ht="26.25" customHeight="1" spans="1:12">
      <c r="A10" s="9">
        <v>7</v>
      </c>
      <c r="B10" s="10" t="s">
        <v>15</v>
      </c>
      <c r="C10" s="17"/>
      <c r="D10" s="17"/>
      <c r="E10" s="17"/>
      <c r="F10" s="17"/>
      <c r="G10" s="17"/>
      <c r="H10" s="17"/>
      <c r="I10" s="55"/>
      <c r="J10" s="14"/>
      <c r="K10" s="14"/>
      <c r="L10" s="14"/>
    </row>
    <row r="11" ht="26.25" customHeight="1" spans="1:12">
      <c r="A11" s="9">
        <v>8</v>
      </c>
      <c r="B11" s="20" t="s">
        <v>16</v>
      </c>
      <c r="C11" s="17">
        <v>10</v>
      </c>
      <c r="D11" s="17"/>
      <c r="E11" s="17"/>
      <c r="F11" s="17">
        <v>10</v>
      </c>
      <c r="G11" s="17"/>
      <c r="H11" s="17"/>
      <c r="I11" s="55">
        <f>F11/C11</f>
        <v>1</v>
      </c>
      <c r="J11" s="14"/>
      <c r="K11" s="14"/>
      <c r="L11" s="14"/>
    </row>
    <row r="12" ht="26.25" customHeight="1" spans="1:12">
      <c r="A12" s="9">
        <v>9</v>
      </c>
      <c r="B12" s="10" t="s">
        <v>17</v>
      </c>
      <c r="C12" s="17">
        <v>3</v>
      </c>
      <c r="D12" s="17">
        <v>3</v>
      </c>
      <c r="E12" s="17">
        <v>3</v>
      </c>
      <c r="F12" s="17">
        <v>3</v>
      </c>
      <c r="G12" s="17">
        <v>3</v>
      </c>
      <c r="H12" s="17">
        <v>3</v>
      </c>
      <c r="I12" s="55">
        <f>(MIN(F12,C12)+MIN(G12,D12)+MIN(E12,H12))/SUM(C12:E12)</f>
        <v>1</v>
      </c>
      <c r="J12" s="14"/>
      <c r="K12" s="14"/>
      <c r="L12" s="14"/>
    </row>
    <row r="13" ht="26.25" customHeight="1" spans="1:12">
      <c r="A13" s="9">
        <v>10</v>
      </c>
      <c r="B13" s="10" t="s">
        <v>18</v>
      </c>
      <c r="C13" s="17">
        <v>0</v>
      </c>
      <c r="D13" s="17"/>
      <c r="E13" s="17"/>
      <c r="F13" s="17">
        <v>0</v>
      </c>
      <c r="G13" s="17"/>
      <c r="H13" s="17"/>
      <c r="I13" s="55">
        <v>0</v>
      </c>
      <c r="J13" s="14"/>
      <c r="K13" s="14"/>
      <c r="L13" s="14"/>
    </row>
    <row r="14" ht="26.25" customHeight="1" spans="1:12">
      <c r="A14" s="9">
        <v>11</v>
      </c>
      <c r="B14" s="10" t="s">
        <v>19</v>
      </c>
      <c r="C14" s="17">
        <v>0</v>
      </c>
      <c r="D14" s="17"/>
      <c r="E14" s="17"/>
      <c r="F14" s="17">
        <v>0</v>
      </c>
      <c r="G14" s="17"/>
      <c r="H14" s="17"/>
      <c r="I14" s="55"/>
      <c r="J14" s="14"/>
      <c r="K14" s="14"/>
      <c r="L14" s="14"/>
    </row>
    <row r="15" ht="26.25" customHeight="1" spans="1:12">
      <c r="A15" s="9">
        <v>12</v>
      </c>
      <c r="B15" s="10" t="s">
        <v>20</v>
      </c>
      <c r="C15" s="46">
        <v>0</v>
      </c>
      <c r="D15" s="21"/>
      <c r="E15" s="21"/>
      <c r="F15" s="21">
        <v>0</v>
      </c>
      <c r="G15" s="21"/>
      <c r="H15" s="21"/>
      <c r="I15" s="55"/>
      <c r="J15" s="14"/>
      <c r="K15" s="14"/>
      <c r="L15" s="14"/>
    </row>
    <row r="16" ht="26.25" customHeight="1" spans="1:12">
      <c r="A16" s="9">
        <v>13</v>
      </c>
      <c r="B16" s="10" t="s">
        <v>21</v>
      </c>
      <c r="C16" s="17">
        <v>4</v>
      </c>
      <c r="D16" s="17">
        <v>3</v>
      </c>
      <c r="E16" s="17">
        <v>5</v>
      </c>
      <c r="F16" s="41">
        <v>29</v>
      </c>
      <c r="G16" s="47"/>
      <c r="H16" s="34"/>
      <c r="I16" s="55">
        <v>1</v>
      </c>
      <c r="J16" s="14"/>
      <c r="K16" s="14"/>
      <c r="L16" s="14"/>
    </row>
    <row r="17" ht="26.25" customHeight="1" spans="1:12">
      <c r="A17" s="9">
        <v>14</v>
      </c>
      <c r="B17" s="10" t="s">
        <v>22</v>
      </c>
      <c r="C17" s="17"/>
      <c r="D17" s="17"/>
      <c r="E17" s="17"/>
      <c r="F17" s="17"/>
      <c r="G17" s="17"/>
      <c r="H17" s="17"/>
      <c r="I17" s="55"/>
      <c r="J17" s="14"/>
      <c r="K17" s="14"/>
      <c r="L17" s="14"/>
    </row>
    <row r="18" ht="26.25" customHeight="1" spans="1:12">
      <c r="A18" s="9">
        <v>15</v>
      </c>
      <c r="B18" s="10" t="s">
        <v>23</v>
      </c>
      <c r="C18" s="17">
        <v>1</v>
      </c>
      <c r="D18" s="17">
        <v>1</v>
      </c>
      <c r="E18" s="17">
        <v>2</v>
      </c>
      <c r="F18" s="17">
        <v>1</v>
      </c>
      <c r="G18" s="17">
        <v>1</v>
      </c>
      <c r="H18" s="17">
        <v>2</v>
      </c>
      <c r="I18" s="55">
        <f>(MIN(F18,C18)+MIN(G18,D18)+MIN(E18,H18))/SUM(C18:E18)</f>
        <v>1</v>
      </c>
      <c r="J18" s="14"/>
      <c r="K18" s="14"/>
      <c r="L18" s="14"/>
    </row>
    <row r="19" ht="26.25" customHeight="1" spans="1:12">
      <c r="A19" s="9">
        <v>16</v>
      </c>
      <c r="B19" s="10" t="s">
        <v>24</v>
      </c>
      <c r="C19" s="17">
        <v>7</v>
      </c>
      <c r="D19" s="17"/>
      <c r="E19" s="17"/>
      <c r="F19" s="17">
        <v>4</v>
      </c>
      <c r="G19" s="17"/>
      <c r="H19" s="17"/>
      <c r="I19" s="55">
        <v>0.57</v>
      </c>
      <c r="J19" s="14"/>
      <c r="K19" s="14"/>
      <c r="L19" s="14"/>
    </row>
    <row r="20" ht="26.25" customHeight="1" spans="1:12">
      <c r="A20" s="9">
        <v>17</v>
      </c>
      <c r="B20" s="10" t="s">
        <v>25</v>
      </c>
      <c r="C20" s="17"/>
      <c r="D20" s="17"/>
      <c r="E20" s="17"/>
      <c r="F20" s="17"/>
      <c r="G20" s="17"/>
      <c r="H20" s="17"/>
      <c r="I20" s="55"/>
      <c r="J20" s="14"/>
      <c r="K20" s="14"/>
      <c r="L20" s="14"/>
    </row>
    <row r="21" ht="26.25" customHeight="1" spans="1:12">
      <c r="A21" s="9">
        <v>18</v>
      </c>
      <c r="B21" s="20" t="s">
        <v>26</v>
      </c>
      <c r="C21" s="17">
        <v>0</v>
      </c>
      <c r="D21" s="17"/>
      <c r="E21" s="17"/>
      <c r="F21" s="17">
        <v>0</v>
      </c>
      <c r="G21" s="17"/>
      <c r="H21" s="17"/>
      <c r="I21" s="55">
        <v>0</v>
      </c>
      <c r="J21" s="14"/>
      <c r="K21" s="14"/>
      <c r="L21" s="14"/>
    </row>
    <row r="22" ht="26.25" customHeight="1" spans="1:12">
      <c r="A22" s="9">
        <v>19</v>
      </c>
      <c r="B22" s="10" t="s">
        <v>27</v>
      </c>
      <c r="C22" s="17">
        <v>24</v>
      </c>
      <c r="D22" s="17">
        <v>30</v>
      </c>
      <c r="E22" s="17">
        <v>3</v>
      </c>
      <c r="F22" s="17">
        <v>28</v>
      </c>
      <c r="G22" s="17">
        <v>32</v>
      </c>
      <c r="H22" s="17">
        <v>3</v>
      </c>
      <c r="I22" s="55">
        <f>(MIN(F22,C22)+MIN(G22,D22)+MIN(E22,H22))/SUM(C22:E22)</f>
        <v>1</v>
      </c>
      <c r="J22" s="14"/>
      <c r="K22" s="14"/>
      <c r="L22" s="14"/>
    </row>
    <row r="23" ht="26.25" customHeight="1" spans="1:12">
      <c r="A23" s="9">
        <v>20</v>
      </c>
      <c r="B23" s="20" t="s">
        <v>28</v>
      </c>
      <c r="C23" s="48">
        <v>9</v>
      </c>
      <c r="D23" s="49">
        <v>11</v>
      </c>
      <c r="E23" s="49">
        <v>6</v>
      </c>
      <c r="F23" s="50">
        <v>26</v>
      </c>
      <c r="G23" s="50"/>
      <c r="H23" s="50"/>
      <c r="I23" s="56">
        <v>1</v>
      </c>
      <c r="J23" s="14"/>
      <c r="K23" s="14"/>
      <c r="L23" s="14"/>
    </row>
    <row r="24" ht="26.25" customHeight="1" spans="1:12">
      <c r="A24" s="9">
        <v>21</v>
      </c>
      <c r="B24" s="10" t="s">
        <v>29</v>
      </c>
      <c r="C24" s="17"/>
      <c r="D24" s="17"/>
      <c r="E24" s="17"/>
      <c r="F24" s="17"/>
      <c r="G24" s="17"/>
      <c r="H24" s="17"/>
      <c r="I24" s="55"/>
      <c r="J24" s="14"/>
      <c r="K24" s="14"/>
      <c r="L24" s="14"/>
    </row>
    <row r="25" ht="26.25" customHeight="1" spans="1:12">
      <c r="A25" s="9">
        <v>22</v>
      </c>
      <c r="B25" s="10" t="s">
        <v>30</v>
      </c>
      <c r="C25" s="21"/>
      <c r="D25" s="21"/>
      <c r="E25" s="21"/>
      <c r="F25" s="21"/>
      <c r="G25" s="21"/>
      <c r="H25" s="21"/>
      <c r="I25" s="55"/>
      <c r="J25" s="14"/>
      <c r="K25" s="14"/>
      <c r="L25" s="14"/>
    </row>
    <row r="26" ht="26.25" customHeight="1" spans="1:12">
      <c r="A26" s="9">
        <v>23</v>
      </c>
      <c r="B26" s="10" t="s">
        <v>31</v>
      </c>
      <c r="C26" s="17">
        <v>9</v>
      </c>
      <c r="D26" s="17"/>
      <c r="E26" s="17"/>
      <c r="F26" s="17">
        <v>9</v>
      </c>
      <c r="G26" s="17"/>
      <c r="H26" s="17"/>
      <c r="I26" s="55">
        <f>F26/C26</f>
        <v>1</v>
      </c>
      <c r="J26" s="14"/>
      <c r="K26" s="14"/>
      <c r="L26" s="14"/>
    </row>
    <row r="27" ht="26.25" customHeight="1" spans="1:9">
      <c r="A27" s="27" t="s">
        <v>32</v>
      </c>
      <c r="B27" s="21"/>
      <c r="C27" s="28"/>
      <c r="D27" s="28"/>
      <c r="E27" s="28"/>
      <c r="F27" s="28"/>
      <c r="G27" s="28"/>
      <c r="H27" s="28"/>
      <c r="I27" s="57"/>
    </row>
  </sheetData>
  <mergeCells count="10">
    <mergeCell ref="A1:L1"/>
    <mergeCell ref="C2:E2"/>
    <mergeCell ref="F2:H2"/>
    <mergeCell ref="A27:B27"/>
    <mergeCell ref="A2:A3"/>
    <mergeCell ref="B2:B3"/>
    <mergeCell ref="I2:I3"/>
    <mergeCell ref="J2:J3"/>
    <mergeCell ref="K2:K3"/>
    <mergeCell ref="L2:L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pane xSplit="6" ySplit="5" topLeftCell="G6" activePane="bottomRight" state="frozen"/>
      <selection/>
      <selection pane="topRight"/>
      <selection pane="bottomLeft"/>
      <selection pane="bottomRight" activeCell="H4" sqref="H4:J29"/>
    </sheetView>
  </sheetViews>
  <sheetFormatPr defaultColWidth="9" defaultRowHeight="14.25"/>
  <cols>
    <col min="1" max="2" width="12.5" customWidth="1"/>
    <col min="3" max="3" width="13.375" style="35" customWidth="1"/>
    <col min="4" max="4" width="16.375" style="35" customWidth="1"/>
    <col min="5" max="5" width="18.375" style="35" customWidth="1"/>
    <col min="6" max="6" width="17.125" style="35" customWidth="1"/>
    <col min="7" max="7" width="14.875" style="1" customWidth="1"/>
    <col min="8" max="9" width="12.5" customWidth="1"/>
    <col min="10" max="10" width="12.5" style="1" customWidth="1"/>
  </cols>
  <sheetData>
    <row r="1" ht="31.5" customHeight="1" spans="1:10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</row>
    <row r="2" s="35" customFormat="1" ht="49.5" customHeight="1" spans="1:10">
      <c r="A2" s="36" t="s">
        <v>1</v>
      </c>
      <c r="B2" s="36" t="s">
        <v>2</v>
      </c>
      <c r="C2" s="5" t="s">
        <v>66</v>
      </c>
      <c r="D2" s="5"/>
      <c r="E2" s="37" t="s">
        <v>67</v>
      </c>
      <c r="F2" s="38"/>
      <c r="G2" s="32" t="s">
        <v>68</v>
      </c>
      <c r="H2" s="7" t="s">
        <v>69</v>
      </c>
      <c r="I2" s="7" t="s">
        <v>70</v>
      </c>
      <c r="J2" s="32" t="s">
        <v>71</v>
      </c>
    </row>
    <row r="3" s="35" customFormat="1" ht="27" customHeight="1" spans="1:10">
      <c r="A3" s="39"/>
      <c r="B3" s="39"/>
      <c r="C3" s="27" t="s">
        <v>72</v>
      </c>
      <c r="D3" s="27" t="s">
        <v>73</v>
      </c>
      <c r="E3" s="27" t="s">
        <v>72</v>
      </c>
      <c r="F3" s="27" t="s">
        <v>73</v>
      </c>
      <c r="G3" s="40"/>
      <c r="H3" s="21"/>
      <c r="I3" s="21"/>
      <c r="J3" s="40"/>
    </row>
    <row r="4" ht="27.75" customHeight="1" spans="1:10">
      <c r="A4" s="9">
        <v>1</v>
      </c>
      <c r="B4" s="10" t="s">
        <v>9</v>
      </c>
      <c r="C4" s="12">
        <v>3550</v>
      </c>
      <c r="D4" s="12">
        <v>1300</v>
      </c>
      <c r="E4" s="12">
        <v>0</v>
      </c>
      <c r="F4" s="12">
        <v>0</v>
      </c>
      <c r="G4" s="13">
        <v>0</v>
      </c>
      <c r="H4" s="14"/>
      <c r="I4" s="14"/>
      <c r="J4" s="13"/>
    </row>
    <row r="5" ht="27.75" customHeight="1" spans="1:10">
      <c r="A5" s="9">
        <v>2</v>
      </c>
      <c r="B5" s="10" t="s">
        <v>10</v>
      </c>
      <c r="C5" s="17">
        <v>1600</v>
      </c>
      <c r="D5" s="17">
        <v>3600</v>
      </c>
      <c r="E5" s="17">
        <v>1600</v>
      </c>
      <c r="F5" s="17">
        <v>3600</v>
      </c>
      <c r="G5" s="18">
        <f>SUM(E5:F5)/SUM(C5:D5)</f>
        <v>1</v>
      </c>
      <c r="H5" s="14"/>
      <c r="I5" s="14"/>
      <c r="J5" s="18"/>
    </row>
    <row r="6" ht="27.75" customHeight="1" spans="1:10">
      <c r="A6" s="9">
        <v>3</v>
      </c>
      <c r="B6" s="10" t="s">
        <v>11</v>
      </c>
      <c r="C6" s="17"/>
      <c r="D6" s="17"/>
      <c r="E6" s="17"/>
      <c r="F6" s="17"/>
      <c r="G6" s="18"/>
      <c r="H6" s="14"/>
      <c r="I6" s="14"/>
      <c r="J6" s="18"/>
    </row>
    <row r="7" ht="27.75" customHeight="1" spans="1:10">
      <c r="A7" s="9">
        <v>4</v>
      </c>
      <c r="B7" s="10" t="s">
        <v>12</v>
      </c>
      <c r="C7" s="17">
        <v>1600</v>
      </c>
      <c r="D7" s="17">
        <v>1700</v>
      </c>
      <c r="E7" s="17">
        <v>150</v>
      </c>
      <c r="F7" s="17">
        <v>1700</v>
      </c>
      <c r="G7" s="18">
        <f>SUM(E7:F7)/SUM(C7:D7)</f>
        <v>0.560606060606061</v>
      </c>
      <c r="H7" s="14"/>
      <c r="I7" s="14"/>
      <c r="J7" s="18"/>
    </row>
    <row r="8" ht="27.75" customHeight="1" spans="1:10">
      <c r="A8" s="9">
        <v>5</v>
      </c>
      <c r="B8" s="10" t="s">
        <v>13</v>
      </c>
      <c r="C8" s="17">
        <v>1530</v>
      </c>
      <c r="D8" s="17">
        <v>2000</v>
      </c>
      <c r="E8" s="17">
        <f>150*9</f>
        <v>1350</v>
      </c>
      <c r="F8" s="17">
        <v>0</v>
      </c>
      <c r="G8" s="18">
        <f>SUM(E8:F8)/SUM(C8:D8)</f>
        <v>0.382436260623229</v>
      </c>
      <c r="H8" s="14"/>
      <c r="I8" s="14"/>
      <c r="J8" s="18"/>
    </row>
    <row r="9" ht="27.75" customHeight="1" spans="1:10">
      <c r="A9" s="9">
        <v>6</v>
      </c>
      <c r="B9" s="10" t="s">
        <v>14</v>
      </c>
      <c r="C9" s="17">
        <v>6000</v>
      </c>
      <c r="D9" s="17">
        <v>2900</v>
      </c>
      <c r="E9" s="17">
        <f>8900*G9</f>
        <v>3026</v>
      </c>
      <c r="F9" s="17"/>
      <c r="G9" s="18">
        <v>0.34</v>
      </c>
      <c r="H9" s="14"/>
      <c r="I9" s="14"/>
      <c r="J9" s="18"/>
    </row>
    <row r="10" ht="27.75" customHeight="1" spans="1:10">
      <c r="A10" s="9">
        <v>7</v>
      </c>
      <c r="B10" s="10" t="s">
        <v>15</v>
      </c>
      <c r="C10" s="17"/>
      <c r="D10" s="17"/>
      <c r="E10" s="17"/>
      <c r="F10" s="17"/>
      <c r="G10" s="18"/>
      <c r="H10" s="14"/>
      <c r="I10" s="14"/>
      <c r="J10" s="18"/>
    </row>
    <row r="11" ht="27.75" customHeight="1" spans="1:10">
      <c r="A11" s="9">
        <v>8</v>
      </c>
      <c r="B11" s="20" t="s">
        <v>16</v>
      </c>
      <c r="C11" s="17">
        <v>9600</v>
      </c>
      <c r="D11" s="17"/>
      <c r="E11" s="17">
        <v>7800</v>
      </c>
      <c r="F11" s="17"/>
      <c r="G11" s="18">
        <f>E11/C11</f>
        <v>0.8125</v>
      </c>
      <c r="H11" s="14"/>
      <c r="I11" s="14"/>
      <c r="J11" s="18"/>
    </row>
    <row r="12" ht="27.75" customHeight="1" spans="1:10">
      <c r="A12" s="9">
        <v>9</v>
      </c>
      <c r="B12" s="10" t="s">
        <v>17</v>
      </c>
      <c r="C12" s="17">
        <v>2400</v>
      </c>
      <c r="D12" s="17">
        <v>5000</v>
      </c>
      <c r="E12" s="17">
        <v>300</v>
      </c>
      <c r="F12" s="17">
        <v>0</v>
      </c>
      <c r="G12" s="18">
        <f>SUM(E12:F12)/SUM(C12:D12)</f>
        <v>0.0405405405405405</v>
      </c>
      <c r="H12" s="14"/>
      <c r="I12" s="14"/>
      <c r="J12" s="18"/>
    </row>
    <row r="13" ht="27.75" customHeight="1" spans="1:10">
      <c r="A13" s="9">
        <v>10</v>
      </c>
      <c r="B13" s="10" t="s">
        <v>18</v>
      </c>
      <c r="C13" s="17"/>
      <c r="D13" s="17"/>
      <c r="E13" s="17"/>
      <c r="F13" s="17"/>
      <c r="G13" s="18"/>
      <c r="H13" s="14"/>
      <c r="I13" s="14"/>
      <c r="J13" s="18"/>
    </row>
    <row r="14" ht="27.75" customHeight="1" spans="1:10">
      <c r="A14" s="9">
        <v>11</v>
      </c>
      <c r="B14" s="10" t="s">
        <v>19</v>
      </c>
      <c r="C14" s="17">
        <v>0</v>
      </c>
      <c r="D14" s="17">
        <v>0</v>
      </c>
      <c r="E14" s="17">
        <v>0</v>
      </c>
      <c r="F14" s="17">
        <v>0</v>
      </c>
      <c r="G14" s="18">
        <v>0</v>
      </c>
      <c r="H14" s="14"/>
      <c r="I14" s="14"/>
      <c r="J14" s="18"/>
    </row>
    <row r="15" ht="27.75" customHeight="1" spans="1:10">
      <c r="A15" s="9">
        <v>12</v>
      </c>
      <c r="B15" s="10" t="s">
        <v>20</v>
      </c>
      <c r="C15" s="21">
        <v>7000</v>
      </c>
      <c r="D15" s="21"/>
      <c r="E15" s="21">
        <v>7000</v>
      </c>
      <c r="F15" s="21"/>
      <c r="G15" s="18">
        <f>E15/C15</f>
        <v>1</v>
      </c>
      <c r="H15" s="14"/>
      <c r="I15" s="14"/>
      <c r="J15" s="18"/>
    </row>
    <row r="16" ht="27.75" customHeight="1" spans="1:10">
      <c r="A16" s="9">
        <v>13</v>
      </c>
      <c r="B16" s="10" t="s">
        <v>21</v>
      </c>
      <c r="C16" s="17">
        <v>1800</v>
      </c>
      <c r="D16" s="17">
        <v>1600</v>
      </c>
      <c r="E16" s="17">
        <v>1800</v>
      </c>
      <c r="F16" s="17">
        <v>1600</v>
      </c>
      <c r="G16" s="18">
        <v>1</v>
      </c>
      <c r="H16" s="14"/>
      <c r="I16" s="14"/>
      <c r="J16" s="18"/>
    </row>
    <row r="17" ht="27.75" customHeight="1" spans="1:10">
      <c r="A17" s="9">
        <v>14</v>
      </c>
      <c r="B17" s="10" t="s">
        <v>22</v>
      </c>
      <c r="C17" s="17">
        <v>4940</v>
      </c>
      <c r="D17" s="17"/>
      <c r="E17" s="17">
        <v>4650</v>
      </c>
      <c r="F17" s="17"/>
      <c r="G17" s="18">
        <f>E17/C17</f>
        <v>0.941295546558704</v>
      </c>
      <c r="H17" s="14"/>
      <c r="I17" s="14"/>
      <c r="J17" s="18"/>
    </row>
    <row r="18" ht="27.75" customHeight="1" spans="1:10">
      <c r="A18" s="9">
        <v>15</v>
      </c>
      <c r="B18" s="10" t="s">
        <v>23</v>
      </c>
      <c r="C18" s="17">
        <v>1400</v>
      </c>
      <c r="D18" s="17">
        <v>1800</v>
      </c>
      <c r="E18" s="17">
        <v>0</v>
      </c>
      <c r="F18" s="17">
        <v>0</v>
      </c>
      <c r="G18" s="18">
        <f>SUM(E18:F18)/SUM(C18:D18)</f>
        <v>0</v>
      </c>
      <c r="H18" s="14"/>
      <c r="I18" s="14"/>
      <c r="J18" s="18"/>
    </row>
    <row r="19" ht="27.75" customHeight="1" spans="1:10">
      <c r="A19" s="9">
        <v>16</v>
      </c>
      <c r="B19" s="10" t="s">
        <v>24</v>
      </c>
      <c r="C19" s="17">
        <v>5100</v>
      </c>
      <c r="D19" s="17">
        <v>1000</v>
      </c>
      <c r="E19" s="41">
        <f>6100*G19</f>
        <v>4514</v>
      </c>
      <c r="F19" s="34"/>
      <c r="G19" s="18">
        <v>0.74</v>
      </c>
      <c r="H19" s="14"/>
      <c r="I19" s="14"/>
      <c r="J19" s="18"/>
    </row>
    <row r="20" ht="27.75" customHeight="1" spans="1:10">
      <c r="A20" s="9">
        <v>17</v>
      </c>
      <c r="B20" s="10" t="s">
        <v>25</v>
      </c>
      <c r="C20" s="17">
        <v>1000</v>
      </c>
      <c r="D20" s="17">
        <v>2000</v>
      </c>
      <c r="E20" s="17">
        <v>0</v>
      </c>
      <c r="F20" s="17">
        <v>2000</v>
      </c>
      <c r="G20" s="18">
        <f>SUM(E20:F20)/SUM(C20:D20)</f>
        <v>0.666666666666667</v>
      </c>
      <c r="H20" s="14"/>
      <c r="I20" s="14"/>
      <c r="J20" s="18"/>
    </row>
    <row r="21" ht="27.75" customHeight="1" spans="1:10">
      <c r="A21" s="9">
        <v>18</v>
      </c>
      <c r="B21" s="20" t="s">
        <v>26</v>
      </c>
      <c r="C21" s="17"/>
      <c r="D21" s="17"/>
      <c r="E21" s="17"/>
      <c r="F21" s="17"/>
      <c r="G21" s="18"/>
      <c r="H21" s="14"/>
      <c r="I21" s="14"/>
      <c r="J21" s="18"/>
    </row>
    <row r="22" ht="27.75" customHeight="1" spans="1:10">
      <c r="A22" s="9">
        <v>19</v>
      </c>
      <c r="B22" s="10" t="s">
        <v>27</v>
      </c>
      <c r="C22" s="17">
        <v>6000</v>
      </c>
      <c r="D22" s="17">
        <v>5400</v>
      </c>
      <c r="E22" s="17">
        <f>32*150</f>
        <v>4800</v>
      </c>
      <c r="F22" s="17"/>
      <c r="G22" s="18"/>
      <c r="H22" s="14"/>
      <c r="I22" s="14"/>
      <c r="J22" s="18"/>
    </row>
    <row r="23" ht="27.75" customHeight="1" spans="1:10">
      <c r="A23" s="9">
        <v>20</v>
      </c>
      <c r="B23" s="20" t="s">
        <v>28</v>
      </c>
      <c r="C23" s="17">
        <v>3600</v>
      </c>
      <c r="D23" s="17">
        <v>4800</v>
      </c>
      <c r="E23" s="17">
        <v>3600</v>
      </c>
      <c r="F23" s="17">
        <v>4800</v>
      </c>
      <c r="G23" s="18">
        <v>1</v>
      </c>
      <c r="H23" s="14"/>
      <c r="I23" s="14"/>
      <c r="J23" s="18"/>
    </row>
    <row r="24" ht="27.75" customHeight="1" spans="1:10">
      <c r="A24" s="9">
        <v>21</v>
      </c>
      <c r="B24" s="10" t="s">
        <v>29</v>
      </c>
      <c r="C24" s="17"/>
      <c r="D24" s="17"/>
      <c r="E24" s="17"/>
      <c r="F24" s="17"/>
      <c r="G24" s="18"/>
      <c r="H24" s="14"/>
      <c r="I24" s="14"/>
      <c r="J24" s="18"/>
    </row>
    <row r="25" ht="27.75" customHeight="1" spans="1:10">
      <c r="A25" s="9">
        <v>22</v>
      </c>
      <c r="B25" s="10" t="s">
        <v>30</v>
      </c>
      <c r="C25" s="21"/>
      <c r="D25" s="21"/>
      <c r="E25" s="21"/>
      <c r="F25" s="21"/>
      <c r="G25" s="18"/>
      <c r="H25" s="14"/>
      <c r="I25" s="14"/>
      <c r="J25" s="18"/>
    </row>
    <row r="26" ht="27.75" customHeight="1" spans="1:10">
      <c r="A26" s="9">
        <v>23</v>
      </c>
      <c r="B26" s="10" t="s">
        <v>31</v>
      </c>
      <c r="C26" s="17">
        <v>2700</v>
      </c>
      <c r="D26" s="17"/>
      <c r="E26" s="17">
        <v>150</v>
      </c>
      <c r="F26" s="17"/>
      <c r="G26" s="18">
        <f>E26/C26</f>
        <v>0.0555555555555556</v>
      </c>
      <c r="H26" s="14"/>
      <c r="I26" s="14"/>
      <c r="J26" s="18"/>
    </row>
    <row r="27" ht="27.75" customHeight="1" spans="1:10">
      <c r="A27" s="27" t="s">
        <v>32</v>
      </c>
      <c r="B27" s="21"/>
      <c r="C27" s="28"/>
      <c r="D27" s="28"/>
      <c r="E27" s="28"/>
      <c r="F27" s="28"/>
      <c r="G27" s="42"/>
      <c r="H27" s="28"/>
      <c r="I27" s="28"/>
      <c r="J27" s="42"/>
    </row>
  </sheetData>
  <mergeCells count="6">
    <mergeCell ref="A1:J1"/>
    <mergeCell ref="C2:D2"/>
    <mergeCell ref="E2:F2"/>
    <mergeCell ref="A27:B27"/>
    <mergeCell ref="A2:A3"/>
    <mergeCell ref="B2:B3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pane xSplit="6" ySplit="6" topLeftCell="G20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4.25" outlineLevelCol="7"/>
  <cols>
    <col min="2" max="2" width="18.75" customWidth="1"/>
    <col min="3" max="3" width="10.875" customWidth="1"/>
    <col min="4" max="4" width="12.75" customWidth="1"/>
    <col min="5" max="5" width="15.625" style="1" customWidth="1"/>
    <col min="6" max="6" width="13.75" customWidth="1"/>
    <col min="7" max="7" width="12.25" customWidth="1"/>
    <col min="8" max="8" width="15" customWidth="1"/>
  </cols>
  <sheetData>
    <row r="1" ht="29.25" customHeight="1" spans="1:8">
      <c r="A1" s="2" t="s">
        <v>74</v>
      </c>
      <c r="B1" s="2"/>
      <c r="C1" s="2"/>
      <c r="D1" s="2"/>
      <c r="E1" s="2"/>
      <c r="F1" s="2"/>
      <c r="G1" s="2"/>
      <c r="H1" s="2"/>
    </row>
    <row r="2" ht="42.75" spans="1:8">
      <c r="A2" s="3" t="s">
        <v>1</v>
      </c>
      <c r="B2" s="3" t="s">
        <v>2</v>
      </c>
      <c r="C2" s="4" t="s">
        <v>75</v>
      </c>
      <c r="D2" s="5" t="s">
        <v>76</v>
      </c>
      <c r="E2" s="32" t="s">
        <v>77</v>
      </c>
      <c r="F2" s="7" t="s">
        <v>78</v>
      </c>
      <c r="G2" s="7" t="s">
        <v>79</v>
      </c>
      <c r="H2" s="8" t="s">
        <v>80</v>
      </c>
    </row>
    <row r="3" ht="24" customHeight="1" spans="1:8">
      <c r="A3" s="9">
        <v>1</v>
      </c>
      <c r="B3" s="10" t="s">
        <v>9</v>
      </c>
      <c r="C3" s="11">
        <v>520</v>
      </c>
      <c r="D3" s="12">
        <v>469</v>
      </c>
      <c r="E3" s="13">
        <f>D3/C3</f>
        <v>0.901923076923077</v>
      </c>
      <c r="F3" s="14"/>
      <c r="G3" s="14"/>
      <c r="H3" s="15"/>
    </row>
    <row r="4" ht="24" customHeight="1" spans="1:8">
      <c r="A4" s="9">
        <v>2</v>
      </c>
      <c r="B4" s="10" t="s">
        <v>10</v>
      </c>
      <c r="C4" s="16">
        <v>196</v>
      </c>
      <c r="D4" s="17">
        <v>196</v>
      </c>
      <c r="E4" s="18">
        <f>D4/C4</f>
        <v>1</v>
      </c>
      <c r="F4" s="14"/>
      <c r="G4" s="14"/>
      <c r="H4" s="14"/>
    </row>
    <row r="5" ht="24" customHeight="1" spans="1:8">
      <c r="A5" s="9">
        <v>3</v>
      </c>
      <c r="B5" s="10" t="s">
        <v>11</v>
      </c>
      <c r="C5" s="16">
        <v>34</v>
      </c>
      <c r="D5" s="17"/>
      <c r="E5" s="18"/>
      <c r="F5" s="14"/>
      <c r="G5" s="14"/>
      <c r="H5" s="14"/>
    </row>
    <row r="6" ht="24" customHeight="1" spans="1:8">
      <c r="A6" s="9">
        <v>4</v>
      </c>
      <c r="B6" s="10" t="s">
        <v>12</v>
      </c>
      <c r="C6" s="16">
        <v>111</v>
      </c>
      <c r="D6" s="17">
        <v>1</v>
      </c>
      <c r="E6" s="18">
        <f>D6/C6</f>
        <v>0.00900900900900901</v>
      </c>
      <c r="F6" s="14"/>
      <c r="G6" s="14"/>
      <c r="H6" s="14"/>
    </row>
    <row r="7" ht="24" customHeight="1" spans="1:8">
      <c r="A7" s="9">
        <v>5</v>
      </c>
      <c r="B7" s="10" t="s">
        <v>13</v>
      </c>
      <c r="C7" s="16">
        <v>144</v>
      </c>
      <c r="D7" s="17">
        <v>14</v>
      </c>
      <c r="E7" s="18">
        <f>D7/C7</f>
        <v>0.0972222222222222</v>
      </c>
      <c r="F7" s="14"/>
      <c r="G7" s="14"/>
      <c r="H7" s="14"/>
    </row>
    <row r="8" ht="24" customHeight="1" spans="1:8">
      <c r="A8" s="9">
        <v>6</v>
      </c>
      <c r="B8" s="10" t="s">
        <v>14</v>
      </c>
      <c r="C8" s="16">
        <v>259</v>
      </c>
      <c r="D8" s="17"/>
      <c r="E8" s="18">
        <v>0</v>
      </c>
      <c r="F8" s="14"/>
      <c r="G8" s="14"/>
      <c r="H8" s="14"/>
    </row>
    <row r="9" ht="24" customHeight="1" spans="1:8">
      <c r="A9" s="9">
        <v>7</v>
      </c>
      <c r="B9" s="10" t="s">
        <v>15</v>
      </c>
      <c r="C9" s="16">
        <v>25</v>
      </c>
      <c r="D9" s="17"/>
      <c r="E9" s="18"/>
      <c r="F9" s="14"/>
      <c r="G9" s="14"/>
      <c r="H9" s="14"/>
    </row>
    <row r="10" ht="24" customHeight="1" spans="1:8">
      <c r="A10" s="9">
        <v>8</v>
      </c>
      <c r="B10" s="20" t="s">
        <v>16</v>
      </c>
      <c r="C10" s="16">
        <v>770</v>
      </c>
      <c r="D10" s="17">
        <v>267</v>
      </c>
      <c r="E10" s="18">
        <f>D10/C10</f>
        <v>0.346753246753247</v>
      </c>
      <c r="F10" s="14"/>
      <c r="G10" s="14"/>
      <c r="H10" s="14"/>
    </row>
    <row r="11" ht="24" customHeight="1" spans="1:8">
      <c r="A11" s="9">
        <v>9</v>
      </c>
      <c r="B11" s="10" t="s">
        <v>17</v>
      </c>
      <c r="C11" s="16">
        <v>301</v>
      </c>
      <c r="D11" s="17">
        <v>143</v>
      </c>
      <c r="E11" s="18">
        <f>D11/C11</f>
        <v>0.475083056478405</v>
      </c>
      <c r="F11" s="14"/>
      <c r="G11" s="14"/>
      <c r="H11" s="14"/>
    </row>
    <row r="12" ht="24" customHeight="1" spans="1:8">
      <c r="A12" s="9">
        <v>10</v>
      </c>
      <c r="B12" s="10" t="s">
        <v>18</v>
      </c>
      <c r="C12" s="16">
        <v>76</v>
      </c>
      <c r="D12" s="17">
        <v>49</v>
      </c>
      <c r="E12" s="18">
        <f>D12/C12</f>
        <v>0.644736842105263</v>
      </c>
      <c r="F12" s="14"/>
      <c r="G12" s="14"/>
      <c r="H12" s="14"/>
    </row>
    <row r="13" ht="24" customHeight="1" spans="1:8">
      <c r="A13" s="9">
        <v>11</v>
      </c>
      <c r="B13" s="10" t="s">
        <v>19</v>
      </c>
      <c r="C13" s="16">
        <v>519</v>
      </c>
      <c r="D13" s="17">
        <v>25</v>
      </c>
      <c r="E13" s="18">
        <f>D13/C13</f>
        <v>0.0481695568400771</v>
      </c>
      <c r="F13" s="14"/>
      <c r="G13" s="14"/>
      <c r="H13" s="14"/>
    </row>
    <row r="14" ht="24" customHeight="1" spans="1:8">
      <c r="A14" s="9">
        <v>12</v>
      </c>
      <c r="B14" s="10" t="s">
        <v>20</v>
      </c>
      <c r="C14" s="33">
        <v>131</v>
      </c>
      <c r="D14" s="21">
        <v>131</v>
      </c>
      <c r="E14" s="18">
        <f>D14/C14</f>
        <v>1</v>
      </c>
      <c r="F14" s="14"/>
      <c r="G14" s="14"/>
      <c r="H14" s="14"/>
    </row>
    <row r="15" ht="24" customHeight="1" spans="1:8">
      <c r="A15" s="9">
        <v>13</v>
      </c>
      <c r="B15" s="10" t="s">
        <v>21</v>
      </c>
      <c r="C15" s="16">
        <v>324</v>
      </c>
      <c r="D15" s="17">
        <v>321</v>
      </c>
      <c r="E15" s="18">
        <v>0.99</v>
      </c>
      <c r="F15" s="14"/>
      <c r="G15" s="14"/>
      <c r="H15" s="14"/>
    </row>
    <row r="16" ht="24" customHeight="1" spans="1:8">
      <c r="A16" s="9">
        <v>14</v>
      </c>
      <c r="B16" s="10" t="s">
        <v>22</v>
      </c>
      <c r="C16" s="16">
        <v>568</v>
      </c>
      <c r="D16" s="17">
        <v>568</v>
      </c>
      <c r="E16" s="18">
        <f>D16/C16</f>
        <v>1</v>
      </c>
      <c r="F16" s="14"/>
      <c r="G16" s="14"/>
      <c r="H16" s="14"/>
    </row>
    <row r="17" ht="24" customHeight="1" spans="1:8">
      <c r="A17" s="9">
        <v>15</v>
      </c>
      <c r="B17" s="10" t="s">
        <v>23</v>
      </c>
      <c r="C17" s="16">
        <v>208</v>
      </c>
      <c r="D17" s="17">
        <v>50</v>
      </c>
      <c r="E17" s="18">
        <f>D17/C17</f>
        <v>0.240384615384615</v>
      </c>
      <c r="F17" s="14"/>
      <c r="G17" s="14"/>
      <c r="H17" s="14"/>
    </row>
    <row r="18" ht="24" customHeight="1" spans="1:8">
      <c r="A18" s="9">
        <v>16</v>
      </c>
      <c r="B18" s="10" t="s">
        <v>24</v>
      </c>
      <c r="C18" s="16">
        <v>360</v>
      </c>
      <c r="D18" s="17">
        <v>0</v>
      </c>
      <c r="E18" s="18">
        <v>0</v>
      </c>
      <c r="F18" s="14"/>
      <c r="G18" s="14"/>
      <c r="H18" s="14"/>
    </row>
    <row r="19" ht="24" customHeight="1" spans="1:8">
      <c r="A19" s="9">
        <v>17</v>
      </c>
      <c r="B19" s="10" t="s">
        <v>25</v>
      </c>
      <c r="C19" s="16">
        <v>297</v>
      </c>
      <c r="D19" s="17">
        <v>179</v>
      </c>
      <c r="E19" s="18">
        <f>D19/C19</f>
        <v>0.602693602693603</v>
      </c>
      <c r="F19" s="14"/>
      <c r="G19" s="14"/>
      <c r="H19" s="14"/>
    </row>
    <row r="20" ht="24" customHeight="1" spans="1:8">
      <c r="A20" s="9">
        <v>18</v>
      </c>
      <c r="B20" s="20" t="s">
        <v>26</v>
      </c>
      <c r="C20" s="16">
        <v>0</v>
      </c>
      <c r="D20" s="17"/>
      <c r="E20" s="18"/>
      <c r="F20" s="14"/>
      <c r="G20" s="14"/>
      <c r="H20" s="14"/>
    </row>
    <row r="21" ht="24" customHeight="1" spans="1:8">
      <c r="A21" s="9">
        <v>19</v>
      </c>
      <c r="B21" s="10" t="s">
        <v>27</v>
      </c>
      <c r="C21" s="16">
        <v>878</v>
      </c>
      <c r="D21" s="17">
        <v>408</v>
      </c>
      <c r="E21" s="18">
        <f>D21/C21</f>
        <v>0.464692482915718</v>
      </c>
      <c r="F21" s="14"/>
      <c r="G21" s="14"/>
      <c r="H21" s="14"/>
    </row>
    <row r="22" ht="24" customHeight="1" spans="1:8">
      <c r="A22" s="9">
        <v>20</v>
      </c>
      <c r="B22" s="20" t="s">
        <v>28</v>
      </c>
      <c r="C22" s="16">
        <v>1131</v>
      </c>
      <c r="D22" s="17">
        <v>0</v>
      </c>
      <c r="E22" s="18">
        <v>0</v>
      </c>
      <c r="F22" s="14"/>
      <c r="G22" s="14"/>
      <c r="H22" s="14"/>
    </row>
    <row r="23" ht="24" customHeight="1" spans="1:8">
      <c r="A23" s="9">
        <v>21</v>
      </c>
      <c r="B23" s="10" t="s">
        <v>29</v>
      </c>
      <c r="C23" s="16">
        <v>443</v>
      </c>
      <c r="D23" s="17"/>
      <c r="E23" s="18"/>
      <c r="F23" s="14"/>
      <c r="G23" s="14"/>
      <c r="H23" s="14"/>
    </row>
    <row r="24" ht="24" customHeight="1" spans="1:8">
      <c r="A24" s="24">
        <v>22</v>
      </c>
      <c r="B24" s="25" t="s">
        <v>30</v>
      </c>
      <c r="C24" s="33">
        <v>341</v>
      </c>
      <c r="D24" s="23"/>
      <c r="E24" s="18"/>
      <c r="F24" s="14"/>
      <c r="G24" s="14"/>
      <c r="H24" s="14"/>
    </row>
    <row r="25" ht="24" customHeight="1" spans="1:8">
      <c r="A25" s="9">
        <v>23</v>
      </c>
      <c r="B25" s="10" t="s">
        <v>31</v>
      </c>
      <c r="C25" s="17">
        <v>48</v>
      </c>
      <c r="D25" s="34">
        <v>40</v>
      </c>
      <c r="E25" s="18">
        <f>D25/C25</f>
        <v>0.833333333333333</v>
      </c>
      <c r="F25" s="14"/>
      <c r="G25" s="14"/>
      <c r="H25" s="14"/>
    </row>
    <row r="26" ht="24" customHeight="1" spans="1:8">
      <c r="A26" s="27" t="s">
        <v>32</v>
      </c>
      <c r="B26" s="21"/>
      <c r="C26" s="28"/>
      <c r="D26" s="29"/>
      <c r="E26" s="30"/>
      <c r="F26" s="31"/>
      <c r="G26" s="31"/>
      <c r="H26" s="31"/>
    </row>
  </sheetData>
  <mergeCells count="2">
    <mergeCell ref="A1:H1"/>
    <mergeCell ref="A26:B26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pane xSplit="5" ySplit="5" topLeftCell="F6" activePane="bottomRight" state="frozen"/>
      <selection/>
      <selection pane="topRight"/>
      <selection pane="bottomLeft"/>
      <selection pane="bottomRight" activeCell="F22" sqref="F22"/>
    </sheetView>
  </sheetViews>
  <sheetFormatPr defaultColWidth="9" defaultRowHeight="14.25" outlineLevelCol="7"/>
  <cols>
    <col min="2" max="2" width="18.75" customWidth="1"/>
    <col min="3" max="3" width="10.875" customWidth="1"/>
    <col min="4" max="4" width="14.375" customWidth="1"/>
    <col min="5" max="5" width="17.625" style="1" customWidth="1"/>
    <col min="6" max="6" width="13.75" customWidth="1"/>
    <col min="7" max="7" width="12.25" customWidth="1"/>
    <col min="8" max="8" width="15.25" customWidth="1"/>
  </cols>
  <sheetData>
    <row r="1" ht="48" customHeight="1" spans="1:8">
      <c r="A1" s="2" t="s">
        <v>74</v>
      </c>
      <c r="B1" s="2"/>
      <c r="C1" s="2"/>
      <c r="D1" s="2"/>
      <c r="E1" s="2"/>
      <c r="F1" s="2"/>
      <c r="G1" s="2"/>
      <c r="H1" s="2"/>
    </row>
    <row r="2" ht="42.75" spans="1:8">
      <c r="A2" s="3" t="s">
        <v>1</v>
      </c>
      <c r="B2" s="3" t="s">
        <v>2</v>
      </c>
      <c r="C2" s="4" t="s">
        <v>81</v>
      </c>
      <c r="D2" s="5" t="s">
        <v>82</v>
      </c>
      <c r="E2" s="6" t="s">
        <v>83</v>
      </c>
      <c r="F2" s="7" t="s">
        <v>84</v>
      </c>
      <c r="G2" s="7" t="s">
        <v>85</v>
      </c>
      <c r="H2" s="8" t="s">
        <v>86</v>
      </c>
    </row>
    <row r="3" ht="24" customHeight="1" spans="1:8">
      <c r="A3" s="9">
        <v>1</v>
      </c>
      <c r="B3" s="10" t="s">
        <v>9</v>
      </c>
      <c r="C3" s="11">
        <v>1161</v>
      </c>
      <c r="D3" s="12">
        <v>9</v>
      </c>
      <c r="E3" s="13">
        <f>D3/C3</f>
        <v>0.00775193798449612</v>
      </c>
      <c r="F3" s="14"/>
      <c r="G3" s="14"/>
      <c r="H3" s="15"/>
    </row>
    <row r="4" ht="24" customHeight="1" spans="1:8">
      <c r="A4" s="9">
        <v>2</v>
      </c>
      <c r="B4" s="10" t="s">
        <v>10</v>
      </c>
      <c r="C4" s="16">
        <v>230</v>
      </c>
      <c r="D4" s="17">
        <v>230</v>
      </c>
      <c r="E4" s="18">
        <f>D4/C4</f>
        <v>1</v>
      </c>
      <c r="F4" s="14"/>
      <c r="G4" s="14"/>
      <c r="H4" s="14"/>
    </row>
    <row r="5" ht="24" customHeight="1" spans="1:8">
      <c r="A5" s="9">
        <v>3</v>
      </c>
      <c r="B5" s="10" t="s">
        <v>11</v>
      </c>
      <c r="C5" s="16">
        <v>0</v>
      </c>
      <c r="D5" s="17">
        <v>0</v>
      </c>
      <c r="E5" s="18">
        <v>0</v>
      </c>
      <c r="F5" s="14"/>
      <c r="G5" s="14"/>
      <c r="H5" s="14"/>
    </row>
    <row r="6" ht="24" customHeight="1" spans="1:8">
      <c r="A6" s="9">
        <v>4</v>
      </c>
      <c r="B6" s="10" t="s">
        <v>12</v>
      </c>
      <c r="C6" s="16">
        <v>215</v>
      </c>
      <c r="D6" s="17">
        <v>81</v>
      </c>
      <c r="E6" s="18">
        <f>MIN(C6,D6)/C6</f>
        <v>0.376744186046512</v>
      </c>
      <c r="F6" s="14"/>
      <c r="G6" s="14"/>
      <c r="H6" s="14"/>
    </row>
    <row r="7" ht="24" customHeight="1" spans="1:8">
      <c r="A7" s="9">
        <v>5</v>
      </c>
      <c r="B7" s="10" t="s">
        <v>13</v>
      </c>
      <c r="C7" s="16">
        <v>27</v>
      </c>
      <c r="D7" s="17">
        <v>24</v>
      </c>
      <c r="E7" s="18">
        <f>MIN(C7,D7)/C7</f>
        <v>0.888888888888889</v>
      </c>
      <c r="F7" s="14"/>
      <c r="G7" s="14"/>
      <c r="H7" s="14"/>
    </row>
    <row r="8" ht="24" customHeight="1" spans="1:8">
      <c r="A8" s="9">
        <v>6</v>
      </c>
      <c r="B8" s="10" t="s">
        <v>14</v>
      </c>
      <c r="C8" s="16">
        <v>801</v>
      </c>
      <c r="D8" s="17"/>
      <c r="E8" s="18"/>
      <c r="F8" s="14"/>
      <c r="G8" s="14"/>
      <c r="H8" s="14"/>
    </row>
    <row r="9" ht="24" customHeight="1" spans="1:8">
      <c r="A9" s="9">
        <v>7</v>
      </c>
      <c r="B9" s="10" t="s">
        <v>15</v>
      </c>
      <c r="C9" s="19">
        <v>123</v>
      </c>
      <c r="D9" s="17"/>
      <c r="E9" s="18"/>
      <c r="F9" s="14"/>
      <c r="G9" s="14"/>
      <c r="H9" s="14"/>
    </row>
    <row r="10" ht="24" customHeight="1" spans="1:8">
      <c r="A10" s="9">
        <v>8</v>
      </c>
      <c r="B10" s="20" t="s">
        <v>16</v>
      </c>
      <c r="C10" s="19">
        <v>1413</v>
      </c>
      <c r="D10" s="17">
        <v>1370</v>
      </c>
      <c r="E10" s="18">
        <f>D10/C10</f>
        <v>0.969568294409059</v>
      </c>
      <c r="F10" s="14"/>
      <c r="G10" s="14"/>
      <c r="H10" s="14"/>
    </row>
    <row r="11" ht="24" customHeight="1" spans="1:8">
      <c r="A11" s="9">
        <v>9</v>
      </c>
      <c r="B11" s="10" t="s">
        <v>17</v>
      </c>
      <c r="C11" s="19">
        <v>612</v>
      </c>
      <c r="D11" s="17">
        <v>639</v>
      </c>
      <c r="E11" s="18">
        <f>MIN(C11,D11)/C11</f>
        <v>1</v>
      </c>
      <c r="F11" s="14"/>
      <c r="G11" s="14"/>
      <c r="H11" s="14"/>
    </row>
    <row r="12" ht="24" customHeight="1" spans="1:8">
      <c r="A12" s="9">
        <v>10</v>
      </c>
      <c r="B12" s="10" t="s">
        <v>18</v>
      </c>
      <c r="C12" s="19">
        <v>152</v>
      </c>
      <c r="D12" s="17">
        <v>156</v>
      </c>
      <c r="E12" s="18">
        <f>MIN(C12,D12)/C12</f>
        <v>1</v>
      </c>
      <c r="F12" s="14"/>
      <c r="G12" s="14"/>
      <c r="H12" s="14"/>
    </row>
    <row r="13" ht="24" customHeight="1" spans="1:8">
      <c r="A13" s="9">
        <v>11</v>
      </c>
      <c r="B13" s="10" t="s">
        <v>19</v>
      </c>
      <c r="C13" s="19">
        <v>600</v>
      </c>
      <c r="D13" s="17">
        <v>86</v>
      </c>
      <c r="E13" s="18">
        <f>D13/C13</f>
        <v>0.143333333333333</v>
      </c>
      <c r="F13" s="14"/>
      <c r="G13" s="14"/>
      <c r="H13" s="14"/>
    </row>
    <row r="14" ht="24" customHeight="1" spans="1:8">
      <c r="A14" s="9">
        <v>12</v>
      </c>
      <c r="B14" s="10" t="s">
        <v>20</v>
      </c>
      <c r="C14" s="19">
        <v>410</v>
      </c>
      <c r="D14" s="21">
        <v>405</v>
      </c>
      <c r="E14" s="18">
        <f>D14/C14</f>
        <v>0.98780487804878</v>
      </c>
      <c r="F14" s="14"/>
      <c r="G14" s="14"/>
      <c r="H14" s="14"/>
    </row>
    <row r="15" ht="24" customHeight="1" spans="1:8">
      <c r="A15" s="9">
        <v>13</v>
      </c>
      <c r="B15" s="10" t="s">
        <v>21</v>
      </c>
      <c r="C15" s="19">
        <v>709</v>
      </c>
      <c r="D15" s="17"/>
      <c r="E15" s="18"/>
      <c r="F15" s="14"/>
      <c r="G15" s="14"/>
      <c r="H15" s="14"/>
    </row>
    <row r="16" ht="24" customHeight="1" spans="1:8">
      <c r="A16" s="9">
        <v>14</v>
      </c>
      <c r="B16" s="10" t="s">
        <v>22</v>
      </c>
      <c r="C16" s="19">
        <v>756</v>
      </c>
      <c r="D16" s="17">
        <v>756</v>
      </c>
      <c r="E16" s="18">
        <f>D16/C16</f>
        <v>1</v>
      </c>
      <c r="F16" s="14"/>
      <c r="G16" s="14"/>
      <c r="H16" s="14"/>
    </row>
    <row r="17" ht="24" customHeight="1" spans="1:8">
      <c r="A17" s="9">
        <v>15</v>
      </c>
      <c r="B17" s="10" t="s">
        <v>23</v>
      </c>
      <c r="C17" s="19">
        <v>258</v>
      </c>
      <c r="D17" s="14">
        <v>296</v>
      </c>
      <c r="E17" s="18">
        <f>MIN(C17,D17)/C17</f>
        <v>1</v>
      </c>
      <c r="F17" s="14"/>
      <c r="G17" s="14"/>
      <c r="H17" s="14"/>
    </row>
    <row r="18" ht="24" customHeight="1" spans="1:8">
      <c r="A18" s="9">
        <v>16</v>
      </c>
      <c r="B18" s="10" t="s">
        <v>24</v>
      </c>
      <c r="C18" s="22">
        <v>207</v>
      </c>
      <c r="D18" s="17"/>
      <c r="E18" s="18"/>
      <c r="F18" s="14"/>
      <c r="G18" s="14"/>
      <c r="H18" s="14"/>
    </row>
    <row r="19" ht="24" customHeight="1" spans="1:8">
      <c r="A19" s="9">
        <v>17</v>
      </c>
      <c r="B19" s="10" t="s">
        <v>25</v>
      </c>
      <c r="C19" s="19">
        <v>360</v>
      </c>
      <c r="D19" s="17" t="s">
        <v>87</v>
      </c>
      <c r="E19" s="18"/>
      <c r="F19" s="14"/>
      <c r="G19" s="14"/>
      <c r="H19" s="14"/>
    </row>
    <row r="20" ht="24" customHeight="1" spans="1:8">
      <c r="A20" s="9">
        <v>18</v>
      </c>
      <c r="B20" s="20" t="s">
        <v>26</v>
      </c>
      <c r="C20" s="19">
        <v>7</v>
      </c>
      <c r="D20" s="17"/>
      <c r="E20" s="18"/>
      <c r="F20" s="14"/>
      <c r="G20" s="14"/>
      <c r="H20" s="14"/>
    </row>
    <row r="21" ht="24" customHeight="1" spans="1:8">
      <c r="A21" s="9">
        <v>19</v>
      </c>
      <c r="B21" s="10" t="s">
        <v>27</v>
      </c>
      <c r="C21" s="16">
        <v>1708</v>
      </c>
      <c r="D21" s="17">
        <v>2150</v>
      </c>
      <c r="E21" s="18">
        <f>MIN(C21,D21)/C21</f>
        <v>1</v>
      </c>
      <c r="F21" s="14"/>
      <c r="G21" s="14"/>
      <c r="H21" s="14"/>
    </row>
    <row r="22" ht="24" customHeight="1" spans="1:8">
      <c r="A22" s="9">
        <v>20</v>
      </c>
      <c r="B22" s="20" t="s">
        <v>28</v>
      </c>
      <c r="C22" s="19">
        <v>775</v>
      </c>
      <c r="D22" s="17"/>
      <c r="E22" s="18"/>
      <c r="F22" s="14"/>
      <c r="G22" s="14"/>
      <c r="H22" s="14"/>
    </row>
    <row r="23" ht="24" customHeight="1" spans="1:8">
      <c r="A23" s="9">
        <v>21</v>
      </c>
      <c r="B23" s="10" t="s">
        <v>29</v>
      </c>
      <c r="C23" s="19">
        <v>407</v>
      </c>
      <c r="D23" s="17"/>
      <c r="E23" s="18"/>
      <c r="F23" s="14"/>
      <c r="G23" s="14"/>
      <c r="H23" s="14"/>
    </row>
    <row r="24" ht="24" customHeight="1" spans="1:8">
      <c r="A24" s="9">
        <v>22</v>
      </c>
      <c r="B24" s="10" t="s">
        <v>30</v>
      </c>
      <c r="C24" s="19">
        <v>184</v>
      </c>
      <c r="D24" s="23"/>
      <c r="E24" s="18"/>
      <c r="F24" s="14"/>
      <c r="G24" s="14"/>
      <c r="H24" s="14"/>
    </row>
    <row r="25" ht="24" customHeight="1" spans="1:8">
      <c r="A25" s="24">
        <v>23</v>
      </c>
      <c r="B25" s="25" t="s">
        <v>31</v>
      </c>
      <c r="C25" s="26">
        <v>112</v>
      </c>
      <c r="D25" s="17">
        <v>112</v>
      </c>
      <c r="E25" s="18">
        <f>D25/C25</f>
        <v>1</v>
      </c>
      <c r="F25" s="14"/>
      <c r="G25" s="14"/>
      <c r="H25" s="14"/>
    </row>
    <row r="26" ht="24" customHeight="1" spans="1:8">
      <c r="A26" s="27" t="s">
        <v>32</v>
      </c>
      <c r="B26" s="21"/>
      <c r="C26" s="28"/>
      <c r="D26" s="29"/>
      <c r="E26" s="30"/>
      <c r="F26" s="31"/>
      <c r="G26" s="31"/>
      <c r="H26" s="28"/>
    </row>
  </sheetData>
  <mergeCells count="2">
    <mergeCell ref="A1:H1"/>
    <mergeCell ref="A26:B2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生产区域</vt:lpstr>
      <vt:lpstr>库房</vt:lpstr>
      <vt:lpstr>出入口</vt:lpstr>
      <vt:lpstr>食堂</vt:lpstr>
      <vt:lpstr>园区</vt:lpstr>
      <vt:lpstr>生产设备</vt:lpstr>
      <vt:lpstr>标准图册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西弗内斯</cp:lastModifiedBy>
  <dcterms:created xsi:type="dcterms:W3CDTF">2006-09-13T11:21:00Z</dcterms:created>
  <dcterms:modified xsi:type="dcterms:W3CDTF">2020-06-18T02:47:58Z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