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\ING SISTEMAS\V\Metodos Numericos\"/>
    </mc:Choice>
  </mc:AlternateContent>
  <bookViews>
    <workbookView xWindow="0" yWindow="0" windowWidth="20490" windowHeight="7530"/>
  </bookViews>
  <sheets>
    <sheet name="I" sheetId="1" r:id="rId1"/>
    <sheet name="I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2" l="1"/>
  <c r="AE6" i="2"/>
  <c r="AD6" i="2"/>
  <c r="AC6" i="2"/>
  <c r="AB6" i="2"/>
  <c r="Q6" i="2"/>
  <c r="U6" i="2"/>
  <c r="T6" i="2"/>
  <c r="S6" i="2"/>
  <c r="R6" i="2"/>
  <c r="V6" i="1"/>
  <c r="Y6" i="1"/>
  <c r="X6" i="1"/>
  <c r="W6" i="1"/>
  <c r="Q6" i="1"/>
  <c r="P6" i="1"/>
  <c r="O6" i="1"/>
  <c r="N6" i="1" s="1"/>
  <c r="AA15" i="2"/>
  <c r="AA16" i="2"/>
  <c r="AA17" i="2"/>
  <c r="W17" i="2"/>
  <c r="X17" i="2"/>
  <c r="Y17" i="2"/>
  <c r="Z17" i="2"/>
  <c r="AA14" i="2"/>
  <c r="Z15" i="2"/>
  <c r="Z16" i="2"/>
  <c r="Z14" i="2"/>
  <c r="AB8" i="2"/>
  <c r="AC8" i="2"/>
  <c r="AD8" i="2"/>
  <c r="AE8" i="2"/>
  <c r="AA8" i="2" s="1"/>
  <c r="AB9" i="2"/>
  <c r="AC9" i="2"/>
  <c r="AD9" i="2"/>
  <c r="AA9" i="2" s="1"/>
  <c r="AE9" i="2"/>
  <c r="W9" i="2"/>
  <c r="W8" i="2"/>
  <c r="AE7" i="2"/>
  <c r="AD7" i="2"/>
  <c r="AC7" i="2"/>
  <c r="AB7" i="2"/>
  <c r="AA7" i="2"/>
  <c r="Z7" i="2"/>
  <c r="Y7" i="2"/>
  <c r="X7" i="2"/>
  <c r="W7" i="2"/>
  <c r="Z6" i="2"/>
  <c r="Y6" i="2"/>
  <c r="X6" i="2"/>
  <c r="W6" i="2"/>
  <c r="W8" i="1"/>
  <c r="X8" i="1"/>
  <c r="Y8" i="1"/>
  <c r="W9" i="1"/>
  <c r="X9" i="1"/>
  <c r="Y9" i="1"/>
  <c r="V8" i="1"/>
  <c r="V9" i="1"/>
  <c r="V7" i="1"/>
  <c r="M6" i="2"/>
  <c r="N6" i="2"/>
  <c r="M7" i="2" s="1"/>
  <c r="O6" i="2"/>
  <c r="P6" i="2"/>
  <c r="S6" i="1"/>
  <c r="M6" i="1"/>
  <c r="L6" i="1"/>
  <c r="K7" i="1" s="1"/>
  <c r="O7" i="1" s="1"/>
  <c r="K6" i="1"/>
  <c r="X9" i="2" l="1"/>
  <c r="Y9" i="2"/>
  <c r="Z9" i="2" s="1"/>
  <c r="X8" i="2"/>
  <c r="R7" i="2"/>
  <c r="N7" i="2"/>
  <c r="O7" i="2"/>
  <c r="T7" i="2" s="1"/>
  <c r="P7" i="2"/>
  <c r="U7" i="2" s="1"/>
  <c r="P7" i="1"/>
  <c r="L7" i="1"/>
  <c r="M8" i="1"/>
  <c r="M7" i="1"/>
  <c r="T6" i="1"/>
  <c r="Y8" i="2" l="1"/>
  <c r="Z8" i="2" s="1"/>
  <c r="S7" i="2"/>
  <c r="M8" i="2"/>
  <c r="N8" i="2"/>
  <c r="S8" i="2" s="1"/>
  <c r="Q7" i="2"/>
  <c r="P8" i="2"/>
  <c r="O8" i="2"/>
  <c r="K8" i="1"/>
  <c r="Q8" i="1"/>
  <c r="U6" i="1"/>
  <c r="Q7" i="1"/>
  <c r="N7" i="1" s="1"/>
  <c r="L9" i="1"/>
  <c r="L8" i="1"/>
  <c r="O9" i="2" l="1"/>
  <c r="T9" i="2" s="1"/>
  <c r="T8" i="2"/>
  <c r="P9" i="2"/>
  <c r="U9" i="2" s="1"/>
  <c r="R8" i="2"/>
  <c r="N9" i="2"/>
  <c r="S9" i="2" s="1"/>
  <c r="M9" i="2"/>
  <c r="R9" i="2" s="1"/>
  <c r="U8" i="2"/>
  <c r="K9" i="1"/>
  <c r="P9" i="1"/>
  <c r="P8" i="1"/>
  <c r="O9" i="1"/>
  <c r="O8" i="1"/>
  <c r="S7" i="1"/>
  <c r="M10" i="1"/>
  <c r="M9" i="1"/>
  <c r="Q9" i="2" l="1"/>
  <c r="O10" i="2"/>
  <c r="P10" i="2"/>
  <c r="N10" i="2"/>
  <c r="Q8" i="2"/>
  <c r="M10" i="2"/>
  <c r="L10" i="1"/>
  <c r="Q10" i="1"/>
  <c r="Q9" i="1"/>
  <c r="W7" i="1"/>
  <c r="T7" i="1"/>
  <c r="M14" i="1"/>
  <c r="M12" i="1"/>
  <c r="M13" i="1"/>
  <c r="N8" i="1"/>
  <c r="N9" i="1"/>
  <c r="O10" i="1"/>
  <c r="K10" i="1"/>
  <c r="S10" i="2" l="1"/>
  <c r="M11" i="2"/>
  <c r="U10" i="2"/>
  <c r="R10" i="2"/>
  <c r="N11" i="2"/>
  <c r="O11" i="2"/>
  <c r="P11" i="2"/>
  <c r="T10" i="2"/>
  <c r="K12" i="1"/>
  <c r="N12" i="1" s="1"/>
  <c r="K13" i="1"/>
  <c r="K14" i="1"/>
  <c r="X7" i="1"/>
  <c r="U7" i="1"/>
  <c r="L13" i="1"/>
  <c r="L14" i="1"/>
  <c r="L12" i="1"/>
  <c r="P10" i="1"/>
  <c r="N10" i="1" s="1"/>
  <c r="P14" i="2" l="1"/>
  <c r="P15" i="2"/>
  <c r="P16" i="2"/>
  <c r="P17" i="2"/>
  <c r="O15" i="2"/>
  <c r="O16" i="2"/>
  <c r="O17" i="2"/>
  <c r="O14" i="2"/>
  <c r="R11" i="2"/>
  <c r="M15" i="2"/>
  <c r="M16" i="2"/>
  <c r="M17" i="2"/>
  <c r="M14" i="2"/>
  <c r="T11" i="2"/>
  <c r="N15" i="2"/>
  <c r="N16" i="2"/>
  <c r="N17" i="2"/>
  <c r="N14" i="2"/>
  <c r="S11" i="2"/>
  <c r="Q10" i="2"/>
  <c r="U11" i="2"/>
  <c r="S8" i="1"/>
  <c r="Y7" i="1"/>
  <c r="N14" i="1"/>
  <c r="N13" i="1"/>
  <c r="Q17" i="2" l="1"/>
  <c r="Q16" i="2"/>
  <c r="Q15" i="2"/>
  <c r="Q14" i="2"/>
  <c r="Q11" i="2"/>
  <c r="T8" i="1"/>
  <c r="W16" i="2"/>
  <c r="W15" i="2"/>
  <c r="W14" i="2"/>
  <c r="U8" i="1" l="1"/>
  <c r="S9" i="1" s="1"/>
  <c r="Y16" i="2"/>
  <c r="Y15" i="2"/>
  <c r="Y14" i="2"/>
  <c r="X16" i="2"/>
  <c r="X15" i="2"/>
  <c r="X14" i="2"/>
  <c r="S13" i="1" l="1"/>
  <c r="S12" i="1"/>
  <c r="S14" i="1"/>
  <c r="T9" i="1"/>
  <c r="U9" i="1" l="1"/>
  <c r="T14" i="1"/>
  <c r="T13" i="1"/>
  <c r="T12" i="1"/>
  <c r="U14" i="1" l="1"/>
  <c r="V14" i="1" s="1"/>
  <c r="U12" i="1"/>
  <c r="V12" i="1" s="1"/>
  <c r="U13" i="1"/>
  <c r="V13" i="1" s="1"/>
</calcChain>
</file>

<file path=xl/sharedStrings.xml><?xml version="1.0" encoding="utf-8"?>
<sst xmlns="http://schemas.openxmlformats.org/spreadsheetml/2006/main" count="61" uniqueCount="13">
  <si>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</si>
  <si>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</si>
  <si>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</si>
  <si>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=</t>
  </si>
  <si>
    <t>I</t>
  </si>
  <si>
    <t>II</t>
  </si>
  <si>
    <t>III</t>
  </si>
  <si>
    <r>
      <t>Em</t>
    </r>
    <r>
      <rPr>
        <vertAlign val="subscript"/>
        <sz val="11"/>
        <color theme="1"/>
        <rFont val="Calibri"/>
        <family val="2"/>
        <scheme val="minor"/>
      </rPr>
      <t>(1,2,3)</t>
    </r>
  </si>
  <si>
    <t>IV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</si>
  <si>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</si>
  <si>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Em</t>
    </r>
    <r>
      <rPr>
        <vertAlign val="subscript"/>
        <sz val="11"/>
        <color theme="1"/>
        <rFont val="Calibri"/>
        <family val="2"/>
        <scheme val="minor"/>
      </rPr>
      <t>(1,2,3,4)</t>
    </r>
  </si>
  <si>
    <t>Seidel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</si>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</sst>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0" xfId="0" applyNumberFormat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"/>
  <sheetViews>
    <sheetView tabSelected="1" workbookViewId="0">
      <selection activeCell="N6" sqref="N6"/>
    </sheetView>
  </sheetViews>
  <sheetFormatPr baseColWidth="10" defaultRowHeight="15" x14ac:dyDescent="0.25"/>
  <cols>
    <col min="1" max="1" width="6.28515625" customWidth="1"/>
    <col min="2" max="2" width="5.140625" customWidth="1"/>
    <col min="3" max="3" width="2.85546875" bestFit="1" customWidth="1"/>
    <col min="4" max="4" width="5.140625" customWidth="1"/>
    <col min="5" max="5" width="2.85546875" bestFit="1" customWidth="1"/>
    <col min="6" max="6" width="5.140625" customWidth="1"/>
    <col min="7" max="7" width="2.85546875" bestFit="1" customWidth="1"/>
    <col min="8" max="8" width="2" bestFit="1" customWidth="1"/>
    <col min="9" max="9" width="5.140625" customWidth="1"/>
    <col min="11" max="14" width="8" customWidth="1"/>
    <col min="15" max="17" width="7.5703125" bestFit="1" customWidth="1"/>
    <col min="19" max="22" width="8" customWidth="1"/>
    <col min="23" max="25" width="7.5703125" bestFit="1" customWidth="1"/>
  </cols>
  <sheetData>
    <row r="2" spans="1:25" ht="18" x14ac:dyDescent="0.35">
      <c r="A2" s="2" t="s">
        <v>4</v>
      </c>
      <c r="B2">
        <v>10</v>
      </c>
      <c r="C2" t="s">
        <v>0</v>
      </c>
      <c r="D2">
        <v>2</v>
      </c>
      <c r="E2" t="s">
        <v>1</v>
      </c>
      <c r="F2">
        <v>3</v>
      </c>
      <c r="G2" t="s">
        <v>2</v>
      </c>
      <c r="H2" s="1" t="s">
        <v>3</v>
      </c>
      <c r="I2">
        <v>15</v>
      </c>
    </row>
    <row r="3" spans="1:25" ht="18" x14ac:dyDescent="0.35">
      <c r="A3" s="2" t="s">
        <v>5</v>
      </c>
      <c r="B3">
        <v>1</v>
      </c>
      <c r="C3" t="s">
        <v>0</v>
      </c>
      <c r="D3">
        <v>10</v>
      </c>
      <c r="E3" t="s">
        <v>1</v>
      </c>
      <c r="F3">
        <v>2</v>
      </c>
      <c r="G3" t="s">
        <v>2</v>
      </c>
      <c r="H3" s="1" t="s">
        <v>3</v>
      </c>
      <c r="I3">
        <v>12</v>
      </c>
      <c r="K3" s="4" t="s">
        <v>12</v>
      </c>
      <c r="L3" s="4"/>
      <c r="M3" s="4"/>
      <c r="N3" s="4"/>
      <c r="O3" s="2"/>
      <c r="P3" s="2"/>
      <c r="Q3" s="2"/>
      <c r="R3" s="2"/>
      <c r="S3" s="4" t="s">
        <v>11</v>
      </c>
      <c r="T3" s="4"/>
      <c r="U3" s="4"/>
      <c r="V3" s="4"/>
    </row>
    <row r="4" spans="1:25" ht="18" x14ac:dyDescent="0.35">
      <c r="A4" s="2" t="s">
        <v>6</v>
      </c>
      <c r="B4">
        <v>2</v>
      </c>
      <c r="C4" t="s">
        <v>0</v>
      </c>
      <c r="D4">
        <v>-3</v>
      </c>
      <c r="E4" t="s">
        <v>1</v>
      </c>
      <c r="F4">
        <v>10</v>
      </c>
      <c r="G4" t="s">
        <v>2</v>
      </c>
      <c r="H4" s="1" t="s">
        <v>3</v>
      </c>
      <c r="I4">
        <v>9</v>
      </c>
    </row>
    <row r="5" spans="1:25" ht="18" x14ac:dyDescent="0.35">
      <c r="K5" s="3" t="s">
        <v>0</v>
      </c>
      <c r="L5" s="3" t="s">
        <v>1</v>
      </c>
      <c r="M5" s="3" t="s">
        <v>2</v>
      </c>
      <c r="N5" s="3" t="s">
        <v>7</v>
      </c>
      <c r="O5" s="7"/>
      <c r="P5" s="7"/>
      <c r="Q5" s="7"/>
      <c r="R5" s="7"/>
      <c r="S5" s="3" t="s">
        <v>0</v>
      </c>
      <c r="T5" s="3" t="s">
        <v>1</v>
      </c>
      <c r="U5" s="3" t="s">
        <v>2</v>
      </c>
      <c r="V5" s="3" t="s">
        <v>7</v>
      </c>
    </row>
    <row r="6" spans="1:25" x14ac:dyDescent="0.25">
      <c r="K6" s="10">
        <f>($I$2-($D$2*0)-($F$2*0))/$B$2</f>
        <v>1.5</v>
      </c>
      <c r="L6" s="10">
        <f>($I$3-($B$3*0)-($F$3*0))/$D$3</f>
        <v>1.2</v>
      </c>
      <c r="M6" s="10">
        <f>($I$4-($B$4*0)-($D$4*0))/$F$4</f>
        <v>0.9</v>
      </c>
      <c r="N6" s="10">
        <f>LARGE(O6:Q6,1)</f>
        <v>1.5</v>
      </c>
      <c r="O6" s="11">
        <f>ABS(0-K6)</f>
        <v>1.5</v>
      </c>
      <c r="P6" s="11">
        <f>ABS(0-L6)</f>
        <v>1.2</v>
      </c>
      <c r="Q6" s="11">
        <f>ABS(0-M6)</f>
        <v>0.9</v>
      </c>
      <c r="R6" s="8"/>
      <c r="S6" s="10">
        <f>($I$2-($D$2*0)-($F$2*0))/$B$2</f>
        <v>1.5</v>
      </c>
      <c r="T6" s="10">
        <f>($I$3-($B$3*S6)-($F$3*0))/$D$3</f>
        <v>1.05</v>
      </c>
      <c r="U6" s="10">
        <f>($I$4-($B$4*S6)-($D$4*T6))/$F$4</f>
        <v>0.91500000000000004</v>
      </c>
      <c r="V6" s="10">
        <f>LARGE(W6:Y6,1)</f>
        <v>1.5</v>
      </c>
      <c r="W6" s="11">
        <f>ABS(0-S6)</f>
        <v>1.5</v>
      </c>
      <c r="X6" s="11">
        <f>ABS(0-T6)</f>
        <v>1.05</v>
      </c>
      <c r="Y6" s="11">
        <f>ABS(0-U6)</f>
        <v>0.91500000000000004</v>
      </c>
    </row>
    <row r="7" spans="1:25" x14ac:dyDescent="0.25">
      <c r="K7" s="10">
        <f>($I$2-($D$2*L6)-($F$2*M6))/$B$2</f>
        <v>0.98999999999999988</v>
      </c>
      <c r="L7" s="10">
        <f>($I$3-($B$3*K6)-($F$3*M6))/$D$3</f>
        <v>0.86999999999999988</v>
      </c>
      <c r="M7" s="10">
        <f>($I$4-($B$4*K6)-($D$4*L6))/$F$4</f>
        <v>0.96</v>
      </c>
      <c r="N7" s="10">
        <f>LARGE(O7:Q7,1)</f>
        <v>0.51000000000000012</v>
      </c>
      <c r="O7" s="11">
        <f>ABS(K6-K7)</f>
        <v>0.51000000000000012</v>
      </c>
      <c r="P7" s="11">
        <f>ABS(L6-L7)</f>
        <v>0.33000000000000007</v>
      </c>
      <c r="Q7" s="11">
        <f>ABS(M6-M7)</f>
        <v>5.9999999999999942E-2</v>
      </c>
      <c r="R7" s="9"/>
      <c r="S7" s="10">
        <f>($I$2-($D$2*T6)-($F$2*U6))/$B$2</f>
        <v>1.0155000000000001</v>
      </c>
      <c r="T7" s="10">
        <f>($I$3-($B$3*S7)-($F$3*U6))/$D$3</f>
        <v>0.9154500000000001</v>
      </c>
      <c r="U7" s="10">
        <f>($I$4-($B$4*S7)-($D$4*T7))/$F$4</f>
        <v>0.97153500000000004</v>
      </c>
      <c r="V7" s="10">
        <f>LARGE(W7:Y7,1)</f>
        <v>0.48449999999999993</v>
      </c>
      <c r="W7" s="11">
        <f>ABS(S6-S7)</f>
        <v>0.48449999999999993</v>
      </c>
      <c r="X7" s="11">
        <f>ABS(T6-T7)</f>
        <v>0.13454999999999995</v>
      </c>
      <c r="Y7" s="11">
        <f>ABS(U6-U7)</f>
        <v>5.6535000000000002E-2</v>
      </c>
    </row>
    <row r="8" spans="1:25" x14ac:dyDescent="0.25">
      <c r="K8" s="10">
        <f>($I$2-($D$2*L7)-($F$2*M7))/$B$2</f>
        <v>1.0379999999999998</v>
      </c>
      <c r="L8" s="10">
        <f>($I$3-($B$3*K7)-($F$3*M7))/$D$3</f>
        <v>0.90900000000000003</v>
      </c>
      <c r="M8" s="10">
        <f>($I$4-($B$4*K7)-($D$4*L7))/$F$4</f>
        <v>0.96299999999999986</v>
      </c>
      <c r="N8" s="10">
        <f t="shared" ref="N8:N10" si="0">LARGE(O8:Q8,1)</f>
        <v>4.7999999999999932E-2</v>
      </c>
      <c r="O8" s="11">
        <f t="shared" ref="O8:O10" si="1">ABS(K7-K8)</f>
        <v>4.7999999999999932E-2</v>
      </c>
      <c r="P8" s="11">
        <f t="shared" ref="P8:P10" si="2">ABS(L7-L8)</f>
        <v>3.9000000000000146E-2</v>
      </c>
      <c r="Q8" s="11">
        <f t="shared" ref="Q8:Q10" si="3">ABS(M7-M8)</f>
        <v>2.9999999999998916E-3</v>
      </c>
      <c r="R8" s="9"/>
      <c r="S8" s="10">
        <f>($I$2-($D$2*T7)-($F$2*U7))/$B$2</f>
        <v>1.0254495000000001</v>
      </c>
      <c r="T8" s="10">
        <f>($I$3-($B$3*S8)-($F$3*U7))/$D$3</f>
        <v>0.90314804999999987</v>
      </c>
      <c r="U8" s="10">
        <f>($I$4-($B$4*S8)-($D$4*T8))/$F$4</f>
        <v>0.96585451499999986</v>
      </c>
      <c r="V8" s="10">
        <f t="shared" ref="V8:V9" si="4">LARGE(W8:Y8,1)</f>
        <v>1.2301950000000228E-2</v>
      </c>
      <c r="W8" s="11">
        <f t="shared" ref="W8:W9" si="5">ABS(S7-S8)</f>
        <v>9.9495000000000555E-3</v>
      </c>
      <c r="X8" s="11">
        <f t="shared" ref="X8:X9" si="6">ABS(T7-T8)</f>
        <v>1.2301950000000228E-2</v>
      </c>
      <c r="Y8" s="11">
        <f t="shared" ref="Y8:Y9" si="7">ABS(U7-U8)</f>
        <v>5.6804850000001794E-3</v>
      </c>
    </row>
    <row r="9" spans="1:25" x14ac:dyDescent="0.25">
      <c r="K9" s="10">
        <f>($I$2-($D$2*L8)-($F$2*M8))/$B$2</f>
        <v>1.0293000000000001</v>
      </c>
      <c r="L9" s="10">
        <f>($I$3-($B$3*K8)-($F$3*M8))/$D$3</f>
        <v>0.90359999999999996</v>
      </c>
      <c r="M9" s="10">
        <f>($I$4-($B$4*K8)-($D$4*L8))/$F$4</f>
        <v>0.96509999999999996</v>
      </c>
      <c r="N9" s="10">
        <f t="shared" si="0"/>
        <v>8.699999999999708E-3</v>
      </c>
      <c r="O9" s="11">
        <f t="shared" si="1"/>
        <v>8.699999999999708E-3</v>
      </c>
      <c r="P9" s="11">
        <f t="shared" si="2"/>
        <v>5.4000000000000714E-3</v>
      </c>
      <c r="Q9" s="11">
        <f t="shared" si="3"/>
        <v>2.1000000000001018E-3</v>
      </c>
      <c r="R9" s="9"/>
      <c r="S9" s="10">
        <f>($I$2-($D$2*T8)-($F$2*U8))/$B$2</f>
        <v>1.0296140355000003</v>
      </c>
      <c r="T9" s="10">
        <f>($I$3-($B$3*S9)-($F$3*U8))/$D$3</f>
        <v>0.90386769344999995</v>
      </c>
      <c r="U9" s="10">
        <f>($I$4-($B$4*S9)-($D$4*T9))/$F$4</f>
        <v>0.96523750093499994</v>
      </c>
      <c r="V9" s="10">
        <f t="shared" si="4"/>
        <v>4.1645355000001771E-3</v>
      </c>
      <c r="W9" s="11">
        <f t="shared" si="5"/>
        <v>4.1645355000001771E-3</v>
      </c>
      <c r="X9" s="11">
        <f t="shared" si="6"/>
        <v>7.1964345000008478E-4</v>
      </c>
      <c r="Y9" s="11">
        <f t="shared" si="7"/>
        <v>6.1701406499992117E-4</v>
      </c>
    </row>
    <row r="10" spans="1:25" x14ac:dyDescent="0.25">
      <c r="K10" s="10">
        <f>($I$2-($D$2*L9)-($F$2*M9))/$B$2</f>
        <v>1.0297499999999999</v>
      </c>
      <c r="L10" s="10">
        <f>($I$3-($B$3*K9)-($F$3*M9))/$D$3</f>
        <v>0.90405000000000013</v>
      </c>
      <c r="M10" s="10">
        <f>($I$4-($B$4*K9)-($D$4*L9))/$F$4</f>
        <v>0.96522000000000008</v>
      </c>
      <c r="N10" s="10">
        <f t="shared" si="0"/>
        <v>4.5000000000017248E-4</v>
      </c>
      <c r="O10" s="11">
        <f t="shared" si="1"/>
        <v>4.4999999999983942E-4</v>
      </c>
      <c r="P10" s="11">
        <f t="shared" si="2"/>
        <v>4.5000000000017248E-4</v>
      </c>
      <c r="Q10" s="11">
        <f t="shared" si="3"/>
        <v>1.2000000000012001E-4</v>
      </c>
      <c r="R10" s="9"/>
      <c r="S10" s="10"/>
      <c r="T10" s="10"/>
      <c r="U10" s="10"/>
      <c r="V10" s="10"/>
      <c r="W10" s="12"/>
      <c r="X10" s="12"/>
      <c r="Y10" s="12"/>
    </row>
    <row r="11" spans="1:25" ht="15.75" thickBot="1" x14ac:dyDescent="0.3"/>
    <row r="12" spans="1:25" ht="15.75" thickBot="1" x14ac:dyDescent="0.3">
      <c r="K12" s="13">
        <f>B2*$K$10</f>
        <v>10.297499999999999</v>
      </c>
      <c r="L12" s="14">
        <f>D2*$L$10</f>
        <v>1.8081000000000003</v>
      </c>
      <c r="M12" s="14">
        <f>F2*$M$10</f>
        <v>2.8956600000000003</v>
      </c>
      <c r="N12" s="15">
        <f>K12+L12+M12</f>
        <v>15.001259999999998</v>
      </c>
      <c r="O12" s="5"/>
      <c r="P12" s="5"/>
      <c r="Q12" s="5"/>
      <c r="R12" s="5"/>
      <c r="S12" s="13">
        <f>B2*$S$9</f>
        <v>10.296140355000002</v>
      </c>
      <c r="T12" s="14">
        <f>D2*$T$9</f>
        <v>1.8077353868999999</v>
      </c>
      <c r="U12" s="14">
        <f>F2*$U$9</f>
        <v>2.8957125028049999</v>
      </c>
      <c r="V12" s="15">
        <f>S12+T12+U12</f>
        <v>14.999588244705002</v>
      </c>
    </row>
    <row r="13" spans="1:25" ht="15.75" thickBot="1" x14ac:dyDescent="0.3">
      <c r="K13" s="13">
        <f t="shared" ref="K13:K14" si="8">B3*$K$10</f>
        <v>1.0297499999999999</v>
      </c>
      <c r="L13" s="14">
        <f t="shared" ref="L13:L14" si="9">D3*$L$10</f>
        <v>9.0405000000000015</v>
      </c>
      <c r="M13" s="14">
        <f t="shared" ref="M13:M14" si="10">F3*$M$10</f>
        <v>1.9304400000000002</v>
      </c>
      <c r="N13" s="15">
        <f t="shared" ref="N13:N14" si="11">K13+L13+M13</f>
        <v>12.000690000000002</v>
      </c>
      <c r="O13" s="5"/>
      <c r="P13" s="5"/>
      <c r="Q13" s="5"/>
      <c r="R13" s="5"/>
      <c r="S13" s="13">
        <f t="shared" ref="S13:S14" si="12">B3*$S$9</f>
        <v>1.0296140355000003</v>
      </c>
      <c r="T13" s="14">
        <f t="shared" ref="T13:T14" si="13">D3*$T$9</f>
        <v>9.0386769344999998</v>
      </c>
      <c r="U13" s="14">
        <f t="shared" ref="U13:U14" si="14">F3*$U$9</f>
        <v>1.9304750018699999</v>
      </c>
      <c r="V13" s="15">
        <f t="shared" ref="V13:V14" si="15">S13+T13+U13</f>
        <v>11.99876597187</v>
      </c>
    </row>
    <row r="14" spans="1:25" ht="15.75" thickBot="1" x14ac:dyDescent="0.3">
      <c r="K14" s="13">
        <f t="shared" si="8"/>
        <v>2.0594999999999999</v>
      </c>
      <c r="L14" s="14">
        <f t="shared" si="9"/>
        <v>-2.7121500000000003</v>
      </c>
      <c r="M14" s="14">
        <f t="shared" si="10"/>
        <v>9.6522000000000006</v>
      </c>
      <c r="N14" s="15">
        <f t="shared" si="11"/>
        <v>8.9995499999999993</v>
      </c>
      <c r="O14" s="5"/>
      <c r="P14" s="5"/>
      <c r="Q14" s="5"/>
      <c r="R14" s="5"/>
      <c r="S14" s="13">
        <f t="shared" si="12"/>
        <v>2.0592280710000006</v>
      </c>
      <c r="T14" s="14">
        <f t="shared" si="13"/>
        <v>-2.7116030803499998</v>
      </c>
      <c r="U14" s="14">
        <f t="shared" si="14"/>
        <v>9.6523750093499991</v>
      </c>
      <c r="V14" s="15">
        <f t="shared" si="15"/>
        <v>9</v>
      </c>
    </row>
  </sheetData>
  <mergeCells count="2">
    <mergeCell ref="K3:N3"/>
    <mergeCell ref="S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7"/>
  <sheetViews>
    <sheetView workbookViewId="0"/>
  </sheetViews>
  <sheetFormatPr baseColWidth="10" defaultRowHeight="15" x14ac:dyDescent="0.25"/>
  <cols>
    <col min="1" max="1" width="5.28515625" customWidth="1"/>
    <col min="2" max="2" width="5.140625" customWidth="1"/>
    <col min="3" max="3" width="2.85546875" bestFit="1" customWidth="1"/>
    <col min="4" max="4" width="5.140625" customWidth="1"/>
    <col min="5" max="5" width="2.85546875" bestFit="1" customWidth="1"/>
    <col min="6" max="6" width="5.140625" customWidth="1"/>
    <col min="7" max="7" width="2.85546875" bestFit="1" customWidth="1"/>
    <col min="8" max="8" width="5.140625" customWidth="1"/>
    <col min="9" max="9" width="2.85546875" bestFit="1" customWidth="1"/>
    <col min="10" max="10" width="2" bestFit="1" customWidth="1"/>
    <col min="11" max="11" width="5.140625" customWidth="1"/>
    <col min="12" max="12" width="6.28515625" customWidth="1"/>
    <col min="13" max="17" width="8" customWidth="1"/>
    <col min="18" max="21" width="7.5703125" bestFit="1" customWidth="1"/>
    <col min="22" max="22" width="6.140625" customWidth="1"/>
    <col min="23" max="27" width="8" customWidth="1"/>
    <col min="28" max="31" width="7.5703125" bestFit="1" customWidth="1"/>
  </cols>
  <sheetData>
    <row r="2" spans="1:31" ht="18" x14ac:dyDescent="0.35">
      <c r="A2" s="2" t="s">
        <v>4</v>
      </c>
      <c r="B2">
        <v>10</v>
      </c>
      <c r="C2" t="s">
        <v>0</v>
      </c>
      <c r="D2">
        <v>1</v>
      </c>
      <c r="E2" t="s">
        <v>1</v>
      </c>
      <c r="F2">
        <v>2</v>
      </c>
      <c r="G2" t="s">
        <v>2</v>
      </c>
      <c r="H2">
        <v>-1</v>
      </c>
      <c r="I2" t="s">
        <v>9</v>
      </c>
      <c r="J2" s="1" t="s">
        <v>3</v>
      </c>
      <c r="K2">
        <v>3</v>
      </c>
    </row>
    <row r="3" spans="1:31" ht="18" x14ac:dyDescent="0.35">
      <c r="A3" s="2" t="s">
        <v>5</v>
      </c>
      <c r="B3">
        <v>-2</v>
      </c>
      <c r="C3" t="s">
        <v>0</v>
      </c>
      <c r="D3">
        <v>10</v>
      </c>
      <c r="E3" t="s">
        <v>1</v>
      </c>
      <c r="F3">
        <v>1</v>
      </c>
      <c r="G3" t="s">
        <v>2</v>
      </c>
      <c r="H3">
        <v>-1</v>
      </c>
      <c r="I3" t="s">
        <v>9</v>
      </c>
      <c r="J3" s="1" t="s">
        <v>3</v>
      </c>
      <c r="K3">
        <v>4</v>
      </c>
      <c r="M3" s="4" t="s">
        <v>12</v>
      </c>
      <c r="N3" s="4"/>
      <c r="O3" s="4"/>
      <c r="P3" s="4"/>
      <c r="Q3" s="4"/>
      <c r="R3" s="2"/>
      <c r="S3" s="2"/>
      <c r="T3" s="2"/>
      <c r="U3" s="2"/>
      <c r="W3" s="4" t="s">
        <v>11</v>
      </c>
      <c r="X3" s="4"/>
      <c r="Y3" s="4"/>
      <c r="Z3" s="4"/>
      <c r="AA3" s="4"/>
    </row>
    <row r="4" spans="1:31" ht="18" x14ac:dyDescent="0.35">
      <c r="A4" s="2" t="s">
        <v>6</v>
      </c>
      <c r="B4">
        <v>2</v>
      </c>
      <c r="C4" t="s">
        <v>0</v>
      </c>
      <c r="D4">
        <v>3</v>
      </c>
      <c r="E4" t="s">
        <v>1</v>
      </c>
      <c r="F4">
        <v>-10</v>
      </c>
      <c r="G4" t="s">
        <v>2</v>
      </c>
      <c r="H4">
        <v>-2</v>
      </c>
      <c r="I4" t="s">
        <v>9</v>
      </c>
      <c r="J4" s="1" t="s">
        <v>3</v>
      </c>
      <c r="K4">
        <v>-7</v>
      </c>
    </row>
    <row r="5" spans="1:31" ht="18" x14ac:dyDescent="0.35">
      <c r="A5" s="2" t="s">
        <v>8</v>
      </c>
      <c r="B5">
        <v>3</v>
      </c>
      <c r="C5" t="s">
        <v>0</v>
      </c>
      <c r="D5">
        <v>-2</v>
      </c>
      <c r="E5" t="s">
        <v>1</v>
      </c>
      <c r="F5">
        <v>4</v>
      </c>
      <c r="G5" t="s">
        <v>2</v>
      </c>
      <c r="H5">
        <v>10</v>
      </c>
      <c r="I5" t="s">
        <v>9</v>
      </c>
      <c r="J5" s="1" t="s">
        <v>3</v>
      </c>
      <c r="K5">
        <v>4</v>
      </c>
      <c r="M5" s="3" t="s">
        <v>0</v>
      </c>
      <c r="N5" s="3" t="s">
        <v>1</v>
      </c>
      <c r="O5" s="3" t="s">
        <v>2</v>
      </c>
      <c r="P5" s="3" t="s">
        <v>9</v>
      </c>
      <c r="Q5" s="3" t="s">
        <v>10</v>
      </c>
      <c r="R5" s="7"/>
      <c r="S5" s="7"/>
      <c r="T5" s="7"/>
      <c r="U5" s="7"/>
      <c r="W5" s="3" t="s">
        <v>0</v>
      </c>
      <c r="X5" s="3" t="s">
        <v>1</v>
      </c>
      <c r="Y5" s="3" t="s">
        <v>2</v>
      </c>
      <c r="Z5" s="3" t="s">
        <v>9</v>
      </c>
      <c r="AA5" s="3" t="s">
        <v>10</v>
      </c>
    </row>
    <row r="6" spans="1:31" x14ac:dyDescent="0.25">
      <c r="M6" s="10">
        <f>($K$2-($D$2*0)-($F$2*0)-($H$2*0))/$B$2</f>
        <v>0.3</v>
      </c>
      <c r="N6" s="10">
        <f>($K$3-($B$3*0)-($F$3*0)-($H$3*0))/$D$3</f>
        <v>0.4</v>
      </c>
      <c r="O6" s="10">
        <f>($K$4-($B$4*0)-($D$4*0)-($H$4*0))/$F$4</f>
        <v>0.7</v>
      </c>
      <c r="P6" s="10">
        <f>($K$5-($B$5*0)-($D$5*0)-($F$5*0))/$H$5</f>
        <v>0.4</v>
      </c>
      <c r="Q6" s="10">
        <f>LARGE(R6:U6,1)</f>
        <v>0.7</v>
      </c>
      <c r="R6" s="11">
        <f>ABS(0-M6)</f>
        <v>0.3</v>
      </c>
      <c r="S6" s="11">
        <f>ABS(0-N6)</f>
        <v>0.4</v>
      </c>
      <c r="T6" s="11">
        <f>ABS(0-O6)</f>
        <v>0.7</v>
      </c>
      <c r="U6" s="11">
        <f>ABS(0-P6)</f>
        <v>0.4</v>
      </c>
      <c r="W6" s="10">
        <f>($K$2-($D$2*0)-($F$2*0)-($H$2*0))/$B$2</f>
        <v>0.3</v>
      </c>
      <c r="X6" s="10">
        <f>($K$3-($B$3*W6)-($F$3*0)-($H$3*0))/$D$3</f>
        <v>0.45999999999999996</v>
      </c>
      <c r="Y6" s="10">
        <f>($K$4-($B$4*W6)-($D$4*X6)-($H$4*0))/$F$4</f>
        <v>0.89800000000000002</v>
      </c>
      <c r="Z6" s="10">
        <f>($K$5-($B$5*W6)-($D$5*X6)-($F$5*Y6))/$H$5</f>
        <v>4.2799999999999949E-2</v>
      </c>
      <c r="AA6" s="10">
        <f>LARGE(AB6:AE6,1)</f>
        <v>0.89800000000000002</v>
      </c>
      <c r="AB6" s="11">
        <f>ABS(0-W6)</f>
        <v>0.3</v>
      </c>
      <c r="AC6" s="11">
        <f>ABS(0-X6)</f>
        <v>0.45999999999999996</v>
      </c>
      <c r="AD6" s="11">
        <f>ABS(0-Y6)</f>
        <v>0.89800000000000002</v>
      </c>
      <c r="AE6" s="11">
        <f>ABS(0-Z6)</f>
        <v>4.2799999999999949E-2</v>
      </c>
    </row>
    <row r="7" spans="1:31" x14ac:dyDescent="0.25">
      <c r="M7" s="10">
        <f>($K$2-($D$2*N6)-($F$2*O6)-($H$2*P6))/$B$2</f>
        <v>0.16</v>
      </c>
      <c r="N7" s="10">
        <f>($K$3-($B$3*M6)-($F$3*O6)-($H$3*P6))/$D$3</f>
        <v>0.43</v>
      </c>
      <c r="O7" s="10">
        <f>($K$4-($B$4*M6)-($D$4*N6)-($H$4*P6))/$F$4</f>
        <v>0.8</v>
      </c>
      <c r="P7" s="10">
        <f>($K$5-($B$5*M6)-($D$5*N6)-($F$5*O6))/$H$5</f>
        <v>0.11000000000000006</v>
      </c>
      <c r="Q7" s="10">
        <f>LARGE(R7:U7,1)</f>
        <v>0.28999999999999998</v>
      </c>
      <c r="R7" s="11">
        <f>ABS(M6-M7)</f>
        <v>0.13999999999999999</v>
      </c>
      <c r="S7" s="11">
        <f>ABS(N6-N7)</f>
        <v>2.9999999999999971E-2</v>
      </c>
      <c r="T7" s="11">
        <f>ABS(O6-O7)</f>
        <v>0.10000000000000009</v>
      </c>
      <c r="U7" s="11">
        <f>ABS(P6-P7)</f>
        <v>0.28999999999999998</v>
      </c>
      <c r="V7" s="6"/>
      <c r="W7" s="10">
        <f>($K$2-($D$2*X6)-($F$2*Y6)-($H$2*Z6))/$B$2</f>
        <v>7.868E-2</v>
      </c>
      <c r="X7" s="10">
        <f>($K$3-($B$3*W7)-($F$3*Y6)-($H$3*Z6))/$D$3</f>
        <v>0.33021599999999995</v>
      </c>
      <c r="Y7" s="10">
        <f>($K$4-($B$4*W7)-($D$4*X7)-($H$4*Z6))/$F$4</f>
        <v>0.80624079999999998</v>
      </c>
      <c r="Z7" s="10">
        <f>($K$5-($B$5*W7)-($D$5*X7)-($F$5*Y7))/$H$5</f>
        <v>0.11994288000000002</v>
      </c>
      <c r="AA7" s="10">
        <f>LARGE(AB7:AE7,1)</f>
        <v>0.22131999999999999</v>
      </c>
      <c r="AB7" s="11">
        <f>ABS(W6-W7)</f>
        <v>0.22131999999999999</v>
      </c>
      <c r="AC7" s="11">
        <f>ABS(X6-X7)</f>
        <v>0.12978400000000001</v>
      </c>
      <c r="AD7" s="11">
        <f>ABS(Y6-Y7)</f>
        <v>9.1759200000000041E-2</v>
      </c>
      <c r="AE7" s="11">
        <f>ABS(Z6-Z7)</f>
        <v>7.7142880000000066E-2</v>
      </c>
    </row>
    <row r="8" spans="1:31" x14ac:dyDescent="0.25">
      <c r="M8" s="10">
        <f t="shared" ref="M8:M10" si="0">($K$2-($D$2*N7)-($F$2*O7)-($H$2*P7))/$B$2</f>
        <v>0.10799999999999998</v>
      </c>
      <c r="N8" s="10">
        <f t="shared" ref="N8:N10" si="1">($K$3-($B$3*M7)-($F$3*O7)-($H$3*P7))/$D$3</f>
        <v>0.36300000000000004</v>
      </c>
      <c r="O8" s="10">
        <f t="shared" ref="O8:O10" si="2">($K$4-($B$4*M7)-($D$4*N7)-($H$4*P7))/$F$4</f>
        <v>0.83899999999999986</v>
      </c>
      <c r="P8" s="10">
        <f t="shared" ref="P8:P10" si="3">($K$5-($B$5*M7)-($D$5*N7)-($F$5*O7))/$H$5</f>
        <v>0.11799999999999997</v>
      </c>
      <c r="Q8" s="10">
        <f t="shared" ref="Q8:Q10" si="4">LARGE(R8:U8,1)</f>
        <v>6.6999999999999948E-2</v>
      </c>
      <c r="R8" s="11">
        <f t="shared" ref="R8:R10" si="5">ABS(M7-M8)</f>
        <v>5.2000000000000018E-2</v>
      </c>
      <c r="S8" s="11">
        <f t="shared" ref="S8:S10" si="6">ABS(N7-N8)</f>
        <v>6.6999999999999948E-2</v>
      </c>
      <c r="T8" s="11">
        <f t="shared" ref="T8:T10" si="7">ABS(O7-O8)</f>
        <v>3.8999999999999813E-2</v>
      </c>
      <c r="U8" s="11">
        <f t="shared" ref="U8:U10" si="8">ABS(P7-P8)</f>
        <v>7.99999999999991E-3</v>
      </c>
      <c r="V8" s="6"/>
      <c r="W8" s="10">
        <f>($K$2-($D$2*X7)-($F$2*Y7)-($H$2*Z7))/$B$2</f>
        <v>0.11772452799999999</v>
      </c>
      <c r="X8" s="10">
        <f>($K$3-($B$3*W8)-($F$3*Y7)-($H$3*Z7))/$D$3</f>
        <v>0.35491511360000005</v>
      </c>
      <c r="Y8" s="10">
        <f>($K$4-($B$4*W8)-($D$4*X8)-($H$4*Z7))/$F$4</f>
        <v>0.80603086367999999</v>
      </c>
      <c r="Z8" s="10">
        <f>($K$5-($B$5*W8)-($D$5*X8)-($F$5*Y8))/$H$5</f>
        <v>0.11325331884800001</v>
      </c>
      <c r="AA8" s="10">
        <f>LARGE(AB8:AE8,1)</f>
        <v>3.9044527999999995E-2</v>
      </c>
      <c r="AB8" s="11">
        <f t="shared" ref="AB8:AB9" si="9">ABS(W7-W8)</f>
        <v>3.9044527999999995E-2</v>
      </c>
      <c r="AC8" s="11">
        <f t="shared" ref="AC8:AC9" si="10">ABS(X7-X8)</f>
        <v>2.46991136000001E-2</v>
      </c>
      <c r="AD8" s="11">
        <f t="shared" ref="AD8:AD9" si="11">ABS(Y7-Y8)</f>
        <v>2.0993631999999263E-4</v>
      </c>
      <c r="AE8" s="11">
        <f t="shared" ref="AE8:AE9" si="12">ABS(Z7-Z8)</f>
        <v>6.6895611520000064E-3</v>
      </c>
    </row>
    <row r="9" spans="1:31" x14ac:dyDescent="0.25">
      <c r="M9" s="10">
        <f t="shared" si="0"/>
        <v>0.10770000000000002</v>
      </c>
      <c r="N9" s="10">
        <f t="shared" si="1"/>
        <v>0.34950000000000003</v>
      </c>
      <c r="O9" s="10">
        <f t="shared" si="2"/>
        <v>0.80689999999999995</v>
      </c>
      <c r="P9" s="10">
        <f t="shared" si="3"/>
        <v>0.10460000000000007</v>
      </c>
      <c r="Q9" s="10">
        <f t="shared" si="4"/>
        <v>3.2099999999999906E-2</v>
      </c>
      <c r="R9" s="11">
        <f t="shared" si="5"/>
        <v>2.9999999999996696E-4</v>
      </c>
      <c r="S9" s="11">
        <f t="shared" si="6"/>
        <v>1.3500000000000012E-2</v>
      </c>
      <c r="T9" s="11">
        <f t="shared" si="7"/>
        <v>3.2099999999999906E-2</v>
      </c>
      <c r="U9" s="11">
        <f t="shared" si="8"/>
        <v>1.3399999999999898E-2</v>
      </c>
      <c r="V9" s="6"/>
      <c r="W9" s="10">
        <f>($K$2-($D$2*X8)-($F$2*Y8)-($H$2*Z8))/$B$2</f>
        <v>0.1146276477888</v>
      </c>
      <c r="X9" s="10">
        <f>($K$3-($B$3*W9)-($F$3*Y8)-($H$3*Z8))/$D$3</f>
        <v>0.35364777507455997</v>
      </c>
      <c r="Y9" s="10">
        <f>($K$4-($B$4*W9)-($D$4*X9)-($H$4*Z8))/$F$4</f>
        <v>0.80636919831052811</v>
      </c>
      <c r="Z9" s="10">
        <f>($K$5-($B$5*W9)-($D$5*X9)-($F$5*Y9))/$H$5</f>
        <v>0.11379358135406079</v>
      </c>
      <c r="AA9" s="10">
        <f>LARGE(AB9:AE9,1)</f>
        <v>3.0968802111999982E-3</v>
      </c>
      <c r="AB9" s="11">
        <f t="shared" si="9"/>
        <v>3.0968802111999982E-3</v>
      </c>
      <c r="AC9" s="11">
        <f t="shared" si="10"/>
        <v>1.2673385254400871E-3</v>
      </c>
      <c r="AD9" s="11">
        <f t="shared" si="11"/>
        <v>3.383346305281254E-4</v>
      </c>
      <c r="AE9" s="11">
        <f t="shared" si="12"/>
        <v>5.402625060607763E-4</v>
      </c>
    </row>
    <row r="10" spans="1:31" x14ac:dyDescent="0.25">
      <c r="M10" s="10">
        <f t="shared" si="0"/>
        <v>0.11413000000000002</v>
      </c>
      <c r="N10" s="10">
        <f t="shared" si="1"/>
        <v>0.35131000000000001</v>
      </c>
      <c r="O10" s="10">
        <f t="shared" si="2"/>
        <v>0.80546999999999991</v>
      </c>
      <c r="P10" s="10">
        <f t="shared" si="3"/>
        <v>0.11482999999999999</v>
      </c>
      <c r="Q10" s="10">
        <f t="shared" si="4"/>
        <v>1.022999999999992E-2</v>
      </c>
      <c r="R10" s="11">
        <f t="shared" si="5"/>
        <v>6.4300000000000052E-3</v>
      </c>
      <c r="S10" s="11">
        <f t="shared" si="6"/>
        <v>1.8099999999999783E-3</v>
      </c>
      <c r="T10" s="11">
        <f t="shared" si="7"/>
        <v>1.4300000000000423E-3</v>
      </c>
      <c r="U10" s="11">
        <f t="shared" si="8"/>
        <v>1.022999999999992E-2</v>
      </c>
      <c r="V10" s="6"/>
      <c r="W10" s="10"/>
      <c r="X10" s="10"/>
      <c r="Y10" s="10"/>
      <c r="Z10" s="10"/>
      <c r="AA10" s="10"/>
      <c r="AB10" s="12"/>
      <c r="AC10" s="12"/>
      <c r="AD10" s="12"/>
      <c r="AE10" s="12"/>
    </row>
    <row r="11" spans="1:31" x14ac:dyDescent="0.25">
      <c r="M11" s="10">
        <f t="shared" ref="M11" si="13">($K$2-($D$2*N10)-($F$2*O10)-($H$2*P10))/$B$2</f>
        <v>0.11525800000000004</v>
      </c>
      <c r="N11" s="10">
        <f t="shared" ref="N11" si="14">($K$3-($B$3*M10)-($F$3*O10)-($H$3*P10))/$D$3</f>
        <v>0.35376200000000002</v>
      </c>
      <c r="O11" s="10">
        <f t="shared" ref="O11" si="15">($K$4-($B$4*M10)-($D$4*N10)-($H$4*P10))/$F$4</f>
        <v>0.80525300000000011</v>
      </c>
      <c r="P11" s="10">
        <f t="shared" ref="P11" si="16">($K$5-($B$5*M10)-($D$5*N10)-($F$5*O10))/$H$5</f>
        <v>0.11383499999999999</v>
      </c>
      <c r="Q11" s="10">
        <f t="shared" ref="Q11" si="17">LARGE(R11:U11,1)</f>
        <v>2.4520000000000097E-3</v>
      </c>
      <c r="R11" s="11">
        <f t="shared" ref="R11" si="18">ABS(M10-M11)</f>
        <v>1.1280000000000179E-3</v>
      </c>
      <c r="S11" s="11">
        <f t="shared" ref="S11" si="19">ABS(N10-N11)</f>
        <v>2.4520000000000097E-3</v>
      </c>
      <c r="T11" s="11">
        <f t="shared" ref="T11" si="20">ABS(O10-O11)</f>
        <v>2.1699999999980069E-4</v>
      </c>
      <c r="U11" s="11">
        <f t="shared" ref="U11" si="21">ABS(P10-P11)</f>
        <v>9.9499999999999589E-4</v>
      </c>
      <c r="V11" s="6"/>
      <c r="W11" s="10"/>
      <c r="X11" s="10"/>
      <c r="Y11" s="10"/>
      <c r="Z11" s="10"/>
      <c r="AA11" s="10"/>
      <c r="AB11" s="12"/>
      <c r="AC11" s="12"/>
      <c r="AD11" s="12"/>
      <c r="AE11" s="12"/>
    </row>
    <row r="12" spans="1:31" x14ac:dyDescent="0.25">
      <c r="M12" s="8"/>
      <c r="N12" s="8"/>
      <c r="O12" s="8"/>
      <c r="P12" s="8"/>
      <c r="Q12" s="9"/>
      <c r="R12" s="9"/>
      <c r="S12" s="9"/>
      <c r="T12" s="9"/>
      <c r="U12" s="9"/>
      <c r="V12" s="6"/>
      <c r="W12" s="8"/>
      <c r="X12" s="8"/>
      <c r="Y12" s="8"/>
      <c r="Z12" s="8"/>
      <c r="AA12" s="9"/>
    </row>
    <row r="13" spans="1:31" ht="15.75" thickBot="1" x14ac:dyDescent="0.3"/>
    <row r="14" spans="1:31" ht="15.75" thickBot="1" x14ac:dyDescent="0.3">
      <c r="M14" s="13">
        <f>B2*$M$11</f>
        <v>1.1525800000000004</v>
      </c>
      <c r="N14" s="14">
        <f>D2*$N$11</f>
        <v>0.35376200000000002</v>
      </c>
      <c r="O14" s="14">
        <f>F2*$O$11</f>
        <v>1.6105060000000002</v>
      </c>
      <c r="P14" s="14">
        <f>H2*$P$11</f>
        <v>-0.11383499999999999</v>
      </c>
      <c r="Q14" s="15">
        <f>M14+N14+O14+P14</f>
        <v>3.003013000000001</v>
      </c>
      <c r="R14" s="5"/>
      <c r="S14" s="5"/>
      <c r="T14" s="5"/>
      <c r="U14" s="5"/>
      <c r="W14" s="13">
        <f>B2*$W$9</f>
        <v>1.1462764778879999</v>
      </c>
      <c r="X14" s="14">
        <f>D2*$X$9</f>
        <v>0.35364777507455997</v>
      </c>
      <c r="Y14" s="14">
        <f>F2*$Y$9</f>
        <v>1.6127383966210562</v>
      </c>
      <c r="Z14" s="14">
        <f>H2*$Z$9</f>
        <v>-0.11379358135406079</v>
      </c>
      <c r="AA14" s="15">
        <f>W14+X14+Y14+Z14</f>
        <v>2.9988690682295553</v>
      </c>
    </row>
    <row r="15" spans="1:31" ht="15.75" thickBot="1" x14ac:dyDescent="0.3">
      <c r="M15" s="13">
        <f t="shared" ref="M15:M17" si="22">B3*$M$11</f>
        <v>-0.23051600000000008</v>
      </c>
      <c r="N15" s="14">
        <f t="shared" ref="N15:N17" si="23">D3*$N$11</f>
        <v>3.5376200000000004</v>
      </c>
      <c r="O15" s="14">
        <f t="shared" ref="O15:O17" si="24">F3*$O$11</f>
        <v>0.80525300000000011</v>
      </c>
      <c r="P15" s="14">
        <f t="shared" ref="P15:P17" si="25">H3*$P$11</f>
        <v>-0.11383499999999999</v>
      </c>
      <c r="Q15" s="15">
        <f t="shared" ref="Q15:Q17" si="26">M15+N15+O15+P15</f>
        <v>3.9985220000000004</v>
      </c>
      <c r="R15" s="5"/>
      <c r="S15" s="5"/>
      <c r="T15" s="5"/>
      <c r="U15" s="5"/>
      <c r="W15" s="13">
        <f>B3*$W$9</f>
        <v>-0.22925529557759999</v>
      </c>
      <c r="X15" s="14">
        <f>D3*$X$9</f>
        <v>3.5364777507455996</v>
      </c>
      <c r="Y15" s="14">
        <f>F3*$Y$9</f>
        <v>0.80636919831052811</v>
      </c>
      <c r="Z15" s="14">
        <f t="shared" ref="Z15:Z16" si="27">H3*$Z$9</f>
        <v>-0.11379358135406079</v>
      </c>
      <c r="AA15" s="15">
        <f t="shared" ref="AA15:AA17" si="28">W15+X15+Y15+Z15</f>
        <v>3.999798072124467</v>
      </c>
    </row>
    <row r="16" spans="1:31" ht="15.75" thickBot="1" x14ac:dyDescent="0.3">
      <c r="M16" s="13">
        <f t="shared" si="22"/>
        <v>0.23051600000000008</v>
      </c>
      <c r="N16" s="14">
        <f t="shared" si="23"/>
        <v>1.061286</v>
      </c>
      <c r="O16" s="14">
        <f t="shared" si="24"/>
        <v>-8.0525300000000009</v>
      </c>
      <c r="P16" s="14">
        <f t="shared" si="25"/>
        <v>-0.22766999999999998</v>
      </c>
      <c r="Q16" s="15">
        <f t="shared" si="26"/>
        <v>-6.9883980000000001</v>
      </c>
      <c r="R16" s="5"/>
      <c r="S16" s="5"/>
      <c r="T16" s="5"/>
      <c r="U16" s="5"/>
      <c r="W16" s="13">
        <f>B4*$W$9</f>
        <v>0.22925529557759999</v>
      </c>
      <c r="X16" s="14">
        <f>D4*$X$9</f>
        <v>1.06094332522368</v>
      </c>
      <c r="Y16" s="14">
        <f>F4*$Y$9</f>
        <v>-8.0636919831052811</v>
      </c>
      <c r="Z16" s="14">
        <f t="shared" si="27"/>
        <v>-0.22758716270812157</v>
      </c>
      <c r="AA16" s="15">
        <f t="shared" si="28"/>
        <v>-7.0010805250121226</v>
      </c>
    </row>
    <row r="17" spans="13:27" ht="15.75" thickBot="1" x14ac:dyDescent="0.3">
      <c r="M17" s="13">
        <f t="shared" si="22"/>
        <v>0.34577400000000014</v>
      </c>
      <c r="N17" s="14">
        <f t="shared" si="23"/>
        <v>-0.70752400000000004</v>
      </c>
      <c r="O17" s="14">
        <f t="shared" si="24"/>
        <v>3.2210120000000004</v>
      </c>
      <c r="P17" s="14">
        <f t="shared" si="25"/>
        <v>1.13835</v>
      </c>
      <c r="Q17" s="15">
        <f t="shared" si="26"/>
        <v>3.9976120000000006</v>
      </c>
      <c r="W17" s="13">
        <f>B5*$W$9</f>
        <v>0.34388294336640002</v>
      </c>
      <c r="X17" s="14">
        <f>D5*$X$9</f>
        <v>-0.70729555014911993</v>
      </c>
      <c r="Y17" s="14">
        <f>F5*$Y$9</f>
        <v>3.2254767932421124</v>
      </c>
      <c r="Z17" s="14">
        <f t="shared" ref="Z17" si="29">H5*$Z$9</f>
        <v>1.1379358135406079</v>
      </c>
      <c r="AA17" s="15">
        <f t="shared" si="28"/>
        <v>4</v>
      </c>
    </row>
  </sheetData>
  <mergeCells count="2">
    <mergeCell ref="M3:Q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</vt:lpstr>
      <vt:lpstr>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Robinson</cp:lastModifiedBy>
  <dcterms:created xsi:type="dcterms:W3CDTF">2016-09-19T14:47:08Z</dcterms:created>
  <dcterms:modified xsi:type="dcterms:W3CDTF">2016-09-19T16:43:01Z</dcterms:modified>
</cp:coreProperties>
</file>