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0" yWindow="80" windowWidth="23040" windowHeight="13860" tabRatio="836" activeTab="5"/>
  </bookViews>
  <sheets>
    <sheet name="summary" sheetId="10" r:id="rId1"/>
    <sheet name="Public per FTE adj" sheetId="7" r:id="rId2"/>
    <sheet name="Public per FTE adj RANK" sheetId="12" r:id="rId3"/>
    <sheet name="2004" sheetId="4" r:id="rId4"/>
    <sheet name="2007" sheetId="3" r:id="rId5"/>
    <sheet name="2013" sheetId="5" r:id="rId6"/>
    <sheet name="2014" sheetId="6" r:id="rId7"/>
    <sheet name="FTE all" sheetId="8" r:id="rId8"/>
    <sheet name="BLS Data Series" sheetId="9" r:id="rId9"/>
    <sheet name="Need+merit" sheetId="11" r:id="rId10"/>
    <sheet name="what is this" sheetId="2" r:id="rId11"/>
    <sheet name="2012" sheetId="1" r:id="rId1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0" l="1"/>
  <c r="B5" i="7"/>
  <c r="B6" i="10"/>
  <c r="B6" i="7"/>
  <c r="B7" i="10"/>
  <c r="B7" i="7"/>
  <c r="B8" i="10"/>
  <c r="B8" i="7"/>
  <c r="B9" i="10"/>
  <c r="B9" i="7"/>
  <c r="B10" i="10"/>
  <c r="B10" i="7"/>
  <c r="B11" i="10"/>
  <c r="B11" i="7"/>
  <c r="B12" i="10"/>
  <c r="B12" i="7"/>
  <c r="B13" i="10"/>
  <c r="B13" i="7"/>
  <c r="B14" i="10"/>
  <c r="B14" i="7"/>
  <c r="B15" i="10"/>
  <c r="B15" i="7"/>
  <c r="B16" i="10"/>
  <c r="B16" i="7"/>
  <c r="B17" i="10"/>
  <c r="B17" i="7"/>
  <c r="B18" i="10"/>
  <c r="B18" i="7"/>
  <c r="B19" i="10"/>
  <c r="B19" i="7"/>
  <c r="B20" i="10"/>
  <c r="B20" i="7"/>
  <c r="B21" i="10"/>
  <c r="B21" i="7"/>
  <c r="B22" i="10"/>
  <c r="B22" i="7"/>
  <c r="B23" i="10"/>
  <c r="B23" i="7"/>
  <c r="B24" i="10"/>
  <c r="B24" i="7"/>
  <c r="B25" i="10"/>
  <c r="B25" i="7"/>
  <c r="B26" i="10"/>
  <c r="B26" i="7"/>
  <c r="B27" i="10"/>
  <c r="B27" i="7"/>
  <c r="B28" i="10"/>
  <c r="B28" i="7"/>
  <c r="B29" i="10"/>
  <c r="B29" i="7"/>
  <c r="B30" i="10"/>
  <c r="B30" i="7"/>
  <c r="B31" i="10"/>
  <c r="B31" i="7"/>
  <c r="B32" i="10"/>
  <c r="B32" i="7"/>
  <c r="B33" i="10"/>
  <c r="B33" i="7"/>
  <c r="B34" i="10"/>
  <c r="B34" i="7"/>
  <c r="B35" i="10"/>
  <c r="B35" i="7"/>
  <c r="B36" i="10"/>
  <c r="B36" i="7"/>
  <c r="B37" i="10"/>
  <c r="B37" i="7"/>
  <c r="B38" i="10"/>
  <c r="B38" i="7"/>
  <c r="B39" i="10"/>
  <c r="B39" i="7"/>
  <c r="B40" i="10"/>
  <c r="B40" i="7"/>
  <c r="B41" i="10"/>
  <c r="B41" i="7"/>
  <c r="B42" i="10"/>
  <c r="B42" i="7"/>
  <c r="B43" i="10"/>
  <c r="B43" i="7"/>
  <c r="B42" i="4"/>
  <c r="B44" i="10"/>
  <c r="B44" i="7"/>
  <c r="B45" i="10"/>
  <c r="B45" i="7"/>
  <c r="B46" i="10"/>
  <c r="B46" i="7"/>
  <c r="B47" i="10"/>
  <c r="B47" i="7"/>
  <c r="B48" i="10"/>
  <c r="B48" i="7"/>
  <c r="B49" i="10"/>
  <c r="B49" i="7"/>
  <c r="B50" i="10"/>
  <c r="B50" i="7"/>
  <c r="B51" i="10"/>
  <c r="B51" i="7"/>
  <c r="B52" i="10"/>
  <c r="B52" i="7"/>
  <c r="B53" i="10"/>
  <c r="B53" i="7"/>
  <c r="B54" i="10"/>
  <c r="B54" i="7"/>
  <c r="B55" i="7"/>
  <c r="B54" i="4"/>
  <c r="B53" i="8"/>
  <c r="B56" i="10"/>
  <c r="B56" i="7"/>
  <c r="B4" i="10"/>
  <c r="B4" i="7"/>
  <c r="E53" i="8"/>
  <c r="F53" i="8"/>
  <c r="D53" i="8"/>
  <c r="C53" i="8"/>
  <c r="H3" i="4"/>
  <c r="F5" i="10"/>
  <c r="H3" i="3"/>
  <c r="G5" i="10"/>
  <c r="G3" i="5"/>
  <c r="H5" i="10"/>
  <c r="H4" i="4"/>
  <c r="F6" i="10"/>
  <c r="H4" i="3"/>
  <c r="G6" i="10"/>
  <c r="G4" i="5"/>
  <c r="H6" i="10"/>
  <c r="H5" i="4"/>
  <c r="F7" i="10"/>
  <c r="H5" i="3"/>
  <c r="G7" i="10"/>
  <c r="G5" i="5"/>
  <c r="H7" i="10"/>
  <c r="H6" i="4"/>
  <c r="F8" i="10"/>
  <c r="H6" i="3"/>
  <c r="G8" i="10"/>
  <c r="G6" i="5"/>
  <c r="H8" i="10"/>
  <c r="H7" i="4"/>
  <c r="F9" i="10"/>
  <c r="H7" i="3"/>
  <c r="G9" i="10"/>
  <c r="G7" i="5"/>
  <c r="H9" i="10"/>
  <c r="H8" i="4"/>
  <c r="F10" i="10"/>
  <c r="H8" i="3"/>
  <c r="G10" i="10"/>
  <c r="G8" i="5"/>
  <c r="H10" i="10"/>
  <c r="H9" i="4"/>
  <c r="F11" i="10"/>
  <c r="H9" i="3"/>
  <c r="G11" i="10"/>
  <c r="G9" i="5"/>
  <c r="H11" i="10"/>
  <c r="H10" i="4"/>
  <c r="F12" i="10"/>
  <c r="H10" i="3"/>
  <c r="G12" i="10"/>
  <c r="G10" i="5"/>
  <c r="H12" i="10"/>
  <c r="H11" i="4"/>
  <c r="F13" i="10"/>
  <c r="H11" i="3"/>
  <c r="G13" i="10"/>
  <c r="G11" i="5"/>
  <c r="H13" i="10"/>
  <c r="H12" i="4"/>
  <c r="F14" i="10"/>
  <c r="H12" i="3"/>
  <c r="G14" i="10"/>
  <c r="G12" i="5"/>
  <c r="H14" i="10"/>
  <c r="H13" i="4"/>
  <c r="F15" i="10"/>
  <c r="H13" i="3"/>
  <c r="G15" i="10"/>
  <c r="G13" i="5"/>
  <c r="H15" i="10"/>
  <c r="H14" i="4"/>
  <c r="F16" i="10"/>
  <c r="H14" i="3"/>
  <c r="G16" i="10"/>
  <c r="G14" i="5"/>
  <c r="H16" i="10"/>
  <c r="H15" i="4"/>
  <c r="F17" i="10"/>
  <c r="H15" i="3"/>
  <c r="G17" i="10"/>
  <c r="G15" i="5"/>
  <c r="H17" i="10"/>
  <c r="H16" i="4"/>
  <c r="F18" i="10"/>
  <c r="H16" i="3"/>
  <c r="G18" i="10"/>
  <c r="G16" i="5"/>
  <c r="H18" i="10"/>
  <c r="H17" i="4"/>
  <c r="F19" i="10"/>
  <c r="H17" i="3"/>
  <c r="G19" i="10"/>
  <c r="G17" i="5"/>
  <c r="H19" i="10"/>
  <c r="H18" i="4"/>
  <c r="F20" i="10"/>
  <c r="H18" i="3"/>
  <c r="G20" i="10"/>
  <c r="G18" i="5"/>
  <c r="H20" i="10"/>
  <c r="H19" i="4"/>
  <c r="F21" i="10"/>
  <c r="H19" i="3"/>
  <c r="G21" i="10"/>
  <c r="G19" i="5"/>
  <c r="H21" i="10"/>
  <c r="H20" i="4"/>
  <c r="F22" i="10"/>
  <c r="H20" i="3"/>
  <c r="G22" i="10"/>
  <c r="G20" i="5"/>
  <c r="H22" i="10"/>
  <c r="H21" i="4"/>
  <c r="F23" i="10"/>
  <c r="H21" i="3"/>
  <c r="G23" i="10"/>
  <c r="G21" i="5"/>
  <c r="H23" i="10"/>
  <c r="H22" i="4"/>
  <c r="F24" i="10"/>
  <c r="H22" i="3"/>
  <c r="G24" i="10"/>
  <c r="G22" i="5"/>
  <c r="H24" i="10"/>
  <c r="H23" i="4"/>
  <c r="F25" i="10"/>
  <c r="H23" i="3"/>
  <c r="G25" i="10"/>
  <c r="G23" i="5"/>
  <c r="H25" i="10"/>
  <c r="H24" i="4"/>
  <c r="F26" i="10"/>
  <c r="H24" i="3"/>
  <c r="G26" i="10"/>
  <c r="G24" i="5"/>
  <c r="H26" i="10"/>
  <c r="H25" i="4"/>
  <c r="F27" i="10"/>
  <c r="H25" i="3"/>
  <c r="G27" i="10"/>
  <c r="G25" i="5"/>
  <c r="H27" i="10"/>
  <c r="H26" i="4"/>
  <c r="F28" i="10"/>
  <c r="H26" i="3"/>
  <c r="G28" i="10"/>
  <c r="G26" i="5"/>
  <c r="H28" i="10"/>
  <c r="H27" i="4"/>
  <c r="F29" i="10"/>
  <c r="H27" i="3"/>
  <c r="G29" i="10"/>
  <c r="G27" i="5"/>
  <c r="H29" i="10"/>
  <c r="H28" i="4"/>
  <c r="F30" i="10"/>
  <c r="H28" i="3"/>
  <c r="G30" i="10"/>
  <c r="G28" i="5"/>
  <c r="H30" i="10"/>
  <c r="H29" i="4"/>
  <c r="F31" i="10"/>
  <c r="H29" i="3"/>
  <c r="G31" i="10"/>
  <c r="G29" i="5"/>
  <c r="H31" i="10"/>
  <c r="H30" i="4"/>
  <c r="F32" i="10"/>
  <c r="H30" i="3"/>
  <c r="G32" i="10"/>
  <c r="G30" i="5"/>
  <c r="H32" i="10"/>
  <c r="H31" i="4"/>
  <c r="F33" i="10"/>
  <c r="H31" i="3"/>
  <c r="G33" i="10"/>
  <c r="G31" i="5"/>
  <c r="H33" i="10"/>
  <c r="H32" i="4"/>
  <c r="F34" i="10"/>
  <c r="H32" i="3"/>
  <c r="G34" i="10"/>
  <c r="G32" i="5"/>
  <c r="H34" i="10"/>
  <c r="H33" i="4"/>
  <c r="F35" i="10"/>
  <c r="H33" i="3"/>
  <c r="G35" i="10"/>
  <c r="G33" i="5"/>
  <c r="H35" i="10"/>
  <c r="H34" i="4"/>
  <c r="F36" i="10"/>
  <c r="H34" i="3"/>
  <c r="G36" i="10"/>
  <c r="G34" i="5"/>
  <c r="H36" i="10"/>
  <c r="H35" i="4"/>
  <c r="F37" i="10"/>
  <c r="H35" i="3"/>
  <c r="G37" i="10"/>
  <c r="G35" i="5"/>
  <c r="H37" i="10"/>
  <c r="H36" i="4"/>
  <c r="F38" i="10"/>
  <c r="H36" i="3"/>
  <c r="G38" i="10"/>
  <c r="G36" i="5"/>
  <c r="H38" i="10"/>
  <c r="H37" i="4"/>
  <c r="F39" i="10"/>
  <c r="H37" i="3"/>
  <c r="G39" i="10"/>
  <c r="G37" i="5"/>
  <c r="H39" i="10"/>
  <c r="H38" i="4"/>
  <c r="F40" i="10"/>
  <c r="H38" i="3"/>
  <c r="G40" i="10"/>
  <c r="G38" i="5"/>
  <c r="H40" i="10"/>
  <c r="H39" i="4"/>
  <c r="F41" i="10"/>
  <c r="H39" i="3"/>
  <c r="G41" i="10"/>
  <c r="G39" i="5"/>
  <c r="H41" i="10"/>
  <c r="H40" i="4"/>
  <c r="F42" i="10"/>
  <c r="H40" i="3"/>
  <c r="G42" i="10"/>
  <c r="G40" i="5"/>
  <c r="H42" i="10"/>
  <c r="H41" i="4"/>
  <c r="F43" i="10"/>
  <c r="H41" i="3"/>
  <c r="G43" i="10"/>
  <c r="G41" i="5"/>
  <c r="H43" i="10"/>
  <c r="C42" i="4"/>
  <c r="H42" i="4"/>
  <c r="F44" i="10"/>
  <c r="B42" i="3"/>
  <c r="C42" i="3"/>
  <c r="H42" i="3"/>
  <c r="G44" i="10"/>
  <c r="B42" i="5"/>
  <c r="C42" i="5"/>
  <c r="G42" i="5"/>
  <c r="H44" i="10"/>
  <c r="H43" i="4"/>
  <c r="F45" i="10"/>
  <c r="H43" i="3"/>
  <c r="G45" i="10"/>
  <c r="G43" i="5"/>
  <c r="H45" i="10"/>
  <c r="H44" i="4"/>
  <c r="F46" i="10"/>
  <c r="H44" i="3"/>
  <c r="G46" i="10"/>
  <c r="G44" i="5"/>
  <c r="H46" i="10"/>
  <c r="H45" i="4"/>
  <c r="F47" i="10"/>
  <c r="H45" i="3"/>
  <c r="G47" i="10"/>
  <c r="G45" i="5"/>
  <c r="H47" i="10"/>
  <c r="H46" i="4"/>
  <c r="F48" i="10"/>
  <c r="H46" i="3"/>
  <c r="G48" i="10"/>
  <c r="G46" i="5"/>
  <c r="H48" i="10"/>
  <c r="H47" i="4"/>
  <c r="F49" i="10"/>
  <c r="H47" i="3"/>
  <c r="G49" i="10"/>
  <c r="G47" i="5"/>
  <c r="H49" i="10"/>
  <c r="H48" i="4"/>
  <c r="F50" i="10"/>
  <c r="H48" i="3"/>
  <c r="G50" i="10"/>
  <c r="G48" i="5"/>
  <c r="H50" i="10"/>
  <c r="H49" i="4"/>
  <c r="F51" i="10"/>
  <c r="H49" i="3"/>
  <c r="G51" i="10"/>
  <c r="G49" i="5"/>
  <c r="H51" i="10"/>
  <c r="H50" i="4"/>
  <c r="F52" i="10"/>
  <c r="H50" i="3"/>
  <c r="G52" i="10"/>
  <c r="G50" i="5"/>
  <c r="H52" i="10"/>
  <c r="H51" i="4"/>
  <c r="F53" i="10"/>
  <c r="H51" i="3"/>
  <c r="G53" i="10"/>
  <c r="G51" i="5"/>
  <c r="H53" i="10"/>
  <c r="H52" i="4"/>
  <c r="F54" i="10"/>
  <c r="H52" i="3"/>
  <c r="G54" i="10"/>
  <c r="G52" i="5"/>
  <c r="H54" i="10"/>
  <c r="G2" i="5"/>
  <c r="H4" i="10"/>
  <c r="H2" i="3"/>
  <c r="G4" i="10"/>
  <c r="H2" i="4"/>
  <c r="F4" i="10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G4" i="11"/>
  <c r="F4" i="11"/>
  <c r="E4" i="11"/>
  <c r="K18" i="10"/>
  <c r="K18" i="7"/>
  <c r="J21" i="10"/>
  <c r="J21" i="7"/>
  <c r="K34" i="10"/>
  <c r="K34" i="7"/>
  <c r="K50" i="10"/>
  <c r="K50" i="7"/>
  <c r="G6" i="7"/>
  <c r="F8" i="7"/>
  <c r="H11" i="7"/>
  <c r="G14" i="7"/>
  <c r="F16" i="7"/>
  <c r="H19" i="7"/>
  <c r="G22" i="7"/>
  <c r="F24" i="7"/>
  <c r="H31" i="7"/>
  <c r="F32" i="7"/>
  <c r="G33" i="7"/>
  <c r="H35" i="7"/>
  <c r="F36" i="7"/>
  <c r="H39" i="7"/>
  <c r="F40" i="7"/>
  <c r="H43" i="7"/>
  <c r="H45" i="7"/>
  <c r="H47" i="7"/>
  <c r="F48" i="7"/>
  <c r="G48" i="7"/>
  <c r="H49" i="7"/>
  <c r="H51" i="7"/>
  <c r="F52" i="7"/>
  <c r="H53" i="7"/>
  <c r="H4" i="7"/>
  <c r="F5" i="7"/>
  <c r="G5" i="7"/>
  <c r="H5" i="7"/>
  <c r="J5" i="10"/>
  <c r="J5" i="7"/>
  <c r="K5" i="10"/>
  <c r="K5" i="7"/>
  <c r="L5" i="10"/>
  <c r="L5" i="7"/>
  <c r="F6" i="7"/>
  <c r="H6" i="7"/>
  <c r="J6" i="10"/>
  <c r="J6" i="7"/>
  <c r="K6" i="10"/>
  <c r="K6" i="7"/>
  <c r="L6" i="10"/>
  <c r="L6" i="7"/>
  <c r="F7" i="7"/>
  <c r="G7" i="7"/>
  <c r="H7" i="7"/>
  <c r="J7" i="10"/>
  <c r="J7" i="7"/>
  <c r="K7" i="10"/>
  <c r="K7" i="7"/>
  <c r="L7" i="10"/>
  <c r="L7" i="7"/>
  <c r="G8" i="7"/>
  <c r="H8" i="7"/>
  <c r="J8" i="10"/>
  <c r="J8" i="7"/>
  <c r="K8" i="10"/>
  <c r="K8" i="7"/>
  <c r="L8" i="10"/>
  <c r="L8" i="7"/>
  <c r="F9" i="7"/>
  <c r="G9" i="7"/>
  <c r="H9" i="7"/>
  <c r="J9" i="10"/>
  <c r="J9" i="7"/>
  <c r="K9" i="10"/>
  <c r="K9" i="7"/>
  <c r="L9" i="10"/>
  <c r="L9" i="7"/>
  <c r="F10" i="7"/>
  <c r="G10" i="7"/>
  <c r="H10" i="7"/>
  <c r="J10" i="10"/>
  <c r="J10" i="7"/>
  <c r="K10" i="10"/>
  <c r="K10" i="7"/>
  <c r="L10" i="10"/>
  <c r="L10" i="7"/>
  <c r="F11" i="7"/>
  <c r="G11" i="7"/>
  <c r="J11" i="10"/>
  <c r="J11" i="7"/>
  <c r="K11" i="10"/>
  <c r="K11" i="7"/>
  <c r="L11" i="10"/>
  <c r="L11" i="7"/>
  <c r="F12" i="7"/>
  <c r="G12" i="7"/>
  <c r="H12" i="7"/>
  <c r="J12" i="10"/>
  <c r="J12" i="7"/>
  <c r="K12" i="10"/>
  <c r="K12" i="7"/>
  <c r="L12" i="10"/>
  <c r="L12" i="7"/>
  <c r="F13" i="7"/>
  <c r="G13" i="7"/>
  <c r="H13" i="7"/>
  <c r="J13" i="10"/>
  <c r="J13" i="7"/>
  <c r="K13" i="10"/>
  <c r="K13" i="7"/>
  <c r="L13" i="10"/>
  <c r="L13" i="7"/>
  <c r="F14" i="7"/>
  <c r="H14" i="7"/>
  <c r="J14" i="10"/>
  <c r="J14" i="7"/>
  <c r="K14" i="10"/>
  <c r="K14" i="7"/>
  <c r="L14" i="10"/>
  <c r="L14" i="7"/>
  <c r="F15" i="7"/>
  <c r="G15" i="7"/>
  <c r="H15" i="7"/>
  <c r="J15" i="10"/>
  <c r="J15" i="7"/>
  <c r="K15" i="10"/>
  <c r="K15" i="7"/>
  <c r="L15" i="10"/>
  <c r="L15" i="7"/>
  <c r="G16" i="7"/>
  <c r="H16" i="7"/>
  <c r="J16" i="10"/>
  <c r="J16" i="7"/>
  <c r="K16" i="10"/>
  <c r="K16" i="7"/>
  <c r="L16" i="10"/>
  <c r="L16" i="7"/>
  <c r="F17" i="7"/>
  <c r="G17" i="7"/>
  <c r="H17" i="7"/>
  <c r="J17" i="10"/>
  <c r="J17" i="7"/>
  <c r="K17" i="10"/>
  <c r="K17" i="7"/>
  <c r="L17" i="10"/>
  <c r="L17" i="7"/>
  <c r="F18" i="7"/>
  <c r="G18" i="7"/>
  <c r="H18" i="7"/>
  <c r="J18" i="10"/>
  <c r="J18" i="7"/>
  <c r="L18" i="10"/>
  <c r="L18" i="7"/>
  <c r="F19" i="7"/>
  <c r="G19" i="7"/>
  <c r="J19" i="10"/>
  <c r="J19" i="7"/>
  <c r="K19" i="10"/>
  <c r="K19" i="7"/>
  <c r="L19" i="10"/>
  <c r="L19" i="7"/>
  <c r="F20" i="7"/>
  <c r="G20" i="7"/>
  <c r="H20" i="7"/>
  <c r="J20" i="10"/>
  <c r="J20" i="7"/>
  <c r="K20" i="10"/>
  <c r="K20" i="7"/>
  <c r="L20" i="10"/>
  <c r="L20" i="7"/>
  <c r="F21" i="7"/>
  <c r="G21" i="7"/>
  <c r="H21" i="7"/>
  <c r="K21" i="10"/>
  <c r="K21" i="7"/>
  <c r="L21" i="10"/>
  <c r="L21" i="7"/>
  <c r="F22" i="7"/>
  <c r="H22" i="7"/>
  <c r="J22" i="10"/>
  <c r="J22" i="7"/>
  <c r="K22" i="10"/>
  <c r="K22" i="7"/>
  <c r="L22" i="10"/>
  <c r="L22" i="7"/>
  <c r="F23" i="7"/>
  <c r="G23" i="7"/>
  <c r="H23" i="7"/>
  <c r="J23" i="10"/>
  <c r="J23" i="7"/>
  <c r="K23" i="10"/>
  <c r="K23" i="7"/>
  <c r="L23" i="10"/>
  <c r="L23" i="7"/>
  <c r="G24" i="7"/>
  <c r="H24" i="7"/>
  <c r="J24" i="10"/>
  <c r="J24" i="7"/>
  <c r="K24" i="10"/>
  <c r="K24" i="7"/>
  <c r="L24" i="10"/>
  <c r="L24" i="7"/>
  <c r="F25" i="7"/>
  <c r="G25" i="7"/>
  <c r="H25" i="7"/>
  <c r="J25" i="10"/>
  <c r="J25" i="7"/>
  <c r="K25" i="10"/>
  <c r="K25" i="7"/>
  <c r="L25" i="10"/>
  <c r="L25" i="7"/>
  <c r="F26" i="7"/>
  <c r="G26" i="7"/>
  <c r="H26" i="7"/>
  <c r="J26" i="10"/>
  <c r="J26" i="7"/>
  <c r="K26" i="10"/>
  <c r="K26" i="7"/>
  <c r="L26" i="10"/>
  <c r="L26" i="7"/>
  <c r="F27" i="7"/>
  <c r="G27" i="7"/>
  <c r="H27" i="7"/>
  <c r="J27" i="10"/>
  <c r="J27" i="7"/>
  <c r="K27" i="10"/>
  <c r="K27" i="7"/>
  <c r="L27" i="10"/>
  <c r="L27" i="7"/>
  <c r="F28" i="7"/>
  <c r="G28" i="7"/>
  <c r="H28" i="7"/>
  <c r="J28" i="10"/>
  <c r="J28" i="7"/>
  <c r="K28" i="10"/>
  <c r="K28" i="7"/>
  <c r="L28" i="10"/>
  <c r="L28" i="7"/>
  <c r="F29" i="7"/>
  <c r="G29" i="7"/>
  <c r="H29" i="7"/>
  <c r="J29" i="10"/>
  <c r="J29" i="7"/>
  <c r="K29" i="10"/>
  <c r="K29" i="7"/>
  <c r="L29" i="10"/>
  <c r="L29" i="7"/>
  <c r="F30" i="7"/>
  <c r="G30" i="7"/>
  <c r="H30" i="7"/>
  <c r="J30" i="10"/>
  <c r="J30" i="7"/>
  <c r="K30" i="10"/>
  <c r="K30" i="7"/>
  <c r="L30" i="10"/>
  <c r="L30" i="7"/>
  <c r="F31" i="7"/>
  <c r="G31" i="7"/>
  <c r="J31" i="10"/>
  <c r="J31" i="7"/>
  <c r="K31" i="10"/>
  <c r="K31" i="7"/>
  <c r="L31" i="10"/>
  <c r="L31" i="7"/>
  <c r="G32" i="7"/>
  <c r="H32" i="7"/>
  <c r="J32" i="10"/>
  <c r="J32" i="7"/>
  <c r="K32" i="10"/>
  <c r="K32" i="7"/>
  <c r="L32" i="10"/>
  <c r="L32" i="7"/>
  <c r="F33" i="7"/>
  <c r="H33" i="7"/>
  <c r="J33" i="10"/>
  <c r="J33" i="7"/>
  <c r="K33" i="10"/>
  <c r="K33" i="7"/>
  <c r="L33" i="10"/>
  <c r="L33" i="7"/>
  <c r="F34" i="7"/>
  <c r="G34" i="7"/>
  <c r="H34" i="7"/>
  <c r="J34" i="10"/>
  <c r="J34" i="7"/>
  <c r="L34" i="10"/>
  <c r="L34" i="7"/>
  <c r="F35" i="7"/>
  <c r="G35" i="7"/>
  <c r="J35" i="10"/>
  <c r="J35" i="7"/>
  <c r="K35" i="10"/>
  <c r="K35" i="7"/>
  <c r="L35" i="10"/>
  <c r="L35" i="7"/>
  <c r="G36" i="7"/>
  <c r="H36" i="7"/>
  <c r="J36" i="10"/>
  <c r="J36" i="7"/>
  <c r="K36" i="10"/>
  <c r="K36" i="7"/>
  <c r="L36" i="10"/>
  <c r="L36" i="7"/>
  <c r="F37" i="7"/>
  <c r="G37" i="7"/>
  <c r="H37" i="7"/>
  <c r="J37" i="10"/>
  <c r="J37" i="7"/>
  <c r="K37" i="10"/>
  <c r="K37" i="7"/>
  <c r="L37" i="10"/>
  <c r="L37" i="7"/>
  <c r="F38" i="7"/>
  <c r="G38" i="7"/>
  <c r="H38" i="7"/>
  <c r="J38" i="10"/>
  <c r="J38" i="7"/>
  <c r="K38" i="10"/>
  <c r="K38" i="7"/>
  <c r="L38" i="10"/>
  <c r="L38" i="7"/>
  <c r="F39" i="7"/>
  <c r="G39" i="7"/>
  <c r="J39" i="10"/>
  <c r="J39" i="7"/>
  <c r="K39" i="10"/>
  <c r="K39" i="7"/>
  <c r="L39" i="10"/>
  <c r="L39" i="7"/>
  <c r="G40" i="7"/>
  <c r="H40" i="7"/>
  <c r="J40" i="10"/>
  <c r="J40" i="7"/>
  <c r="K40" i="10"/>
  <c r="K40" i="7"/>
  <c r="L40" i="10"/>
  <c r="L40" i="7"/>
  <c r="F41" i="7"/>
  <c r="G41" i="7"/>
  <c r="H41" i="7"/>
  <c r="J41" i="10"/>
  <c r="J41" i="7"/>
  <c r="K41" i="10"/>
  <c r="K41" i="7"/>
  <c r="L41" i="10"/>
  <c r="L41" i="7"/>
  <c r="F42" i="7"/>
  <c r="G42" i="7"/>
  <c r="H42" i="7"/>
  <c r="J42" i="10"/>
  <c r="J42" i="7"/>
  <c r="K42" i="10"/>
  <c r="K42" i="7"/>
  <c r="L42" i="10"/>
  <c r="L42" i="7"/>
  <c r="F43" i="7"/>
  <c r="G43" i="7"/>
  <c r="J43" i="10"/>
  <c r="J43" i="7"/>
  <c r="K43" i="10"/>
  <c r="K43" i="7"/>
  <c r="L43" i="10"/>
  <c r="L43" i="7"/>
  <c r="F45" i="7"/>
  <c r="G45" i="7"/>
  <c r="J45" i="10"/>
  <c r="J45" i="7"/>
  <c r="K45" i="10"/>
  <c r="K45" i="7"/>
  <c r="L45" i="10"/>
  <c r="L45" i="7"/>
  <c r="F46" i="7"/>
  <c r="G46" i="7"/>
  <c r="H46" i="7"/>
  <c r="J46" i="10"/>
  <c r="J46" i="7"/>
  <c r="K46" i="10"/>
  <c r="K46" i="7"/>
  <c r="L46" i="10"/>
  <c r="L46" i="7"/>
  <c r="F47" i="7"/>
  <c r="G47" i="7"/>
  <c r="J47" i="10"/>
  <c r="J47" i="7"/>
  <c r="K47" i="10"/>
  <c r="K47" i="7"/>
  <c r="L47" i="10"/>
  <c r="L47" i="7"/>
  <c r="H48" i="7"/>
  <c r="J48" i="10"/>
  <c r="J48" i="7"/>
  <c r="K48" i="10"/>
  <c r="K48" i="7"/>
  <c r="L48" i="10"/>
  <c r="L48" i="7"/>
  <c r="F49" i="7"/>
  <c r="G49" i="7"/>
  <c r="J49" i="10"/>
  <c r="J49" i="7"/>
  <c r="K49" i="10"/>
  <c r="K49" i="7"/>
  <c r="L49" i="10"/>
  <c r="L49" i="7"/>
  <c r="F50" i="7"/>
  <c r="G50" i="7"/>
  <c r="H50" i="7"/>
  <c r="J50" i="10"/>
  <c r="J50" i="7"/>
  <c r="L50" i="10"/>
  <c r="L50" i="7"/>
  <c r="F51" i="7"/>
  <c r="G51" i="7"/>
  <c r="J51" i="10"/>
  <c r="J51" i="7"/>
  <c r="K51" i="10"/>
  <c r="K51" i="7"/>
  <c r="L51" i="10"/>
  <c r="L51" i="7"/>
  <c r="G52" i="7"/>
  <c r="H52" i="7"/>
  <c r="J52" i="10"/>
  <c r="J52" i="7"/>
  <c r="K52" i="10"/>
  <c r="K52" i="7"/>
  <c r="L52" i="10"/>
  <c r="L52" i="7"/>
  <c r="F53" i="7"/>
  <c r="G53" i="7"/>
  <c r="J53" i="10"/>
  <c r="J53" i="7"/>
  <c r="K53" i="10"/>
  <c r="K53" i="7"/>
  <c r="L53" i="10"/>
  <c r="L53" i="7"/>
  <c r="F54" i="7"/>
  <c r="G54" i="7"/>
  <c r="H54" i="7"/>
  <c r="J54" i="10"/>
  <c r="J54" i="7"/>
  <c r="K54" i="10"/>
  <c r="K54" i="7"/>
  <c r="L54" i="10"/>
  <c r="L54" i="7"/>
  <c r="L4" i="10"/>
  <c r="L4" i="7"/>
  <c r="K4" i="10"/>
  <c r="K4" i="7"/>
  <c r="J4" i="10"/>
  <c r="J4" i="7"/>
  <c r="G4" i="7"/>
  <c r="F4" i="7"/>
  <c r="C6" i="10"/>
  <c r="C6" i="7"/>
  <c r="D6" i="10"/>
  <c r="D6" i="7"/>
  <c r="C7" i="10"/>
  <c r="C7" i="7"/>
  <c r="D7" i="10"/>
  <c r="D7" i="7"/>
  <c r="C8" i="10"/>
  <c r="C8" i="7"/>
  <c r="D8" i="10"/>
  <c r="D8" i="7"/>
  <c r="C9" i="10"/>
  <c r="C9" i="7"/>
  <c r="D9" i="10"/>
  <c r="D9" i="7"/>
  <c r="C10" i="10"/>
  <c r="C10" i="7"/>
  <c r="D10" i="10"/>
  <c r="D10" i="7"/>
  <c r="C11" i="10"/>
  <c r="C11" i="7"/>
  <c r="D11" i="10"/>
  <c r="D11" i="7"/>
  <c r="C12" i="10"/>
  <c r="C12" i="7"/>
  <c r="D12" i="10"/>
  <c r="D12" i="7"/>
  <c r="C13" i="10"/>
  <c r="C13" i="7"/>
  <c r="D13" i="10"/>
  <c r="D13" i="7"/>
  <c r="C14" i="10"/>
  <c r="C14" i="7"/>
  <c r="D14" i="10"/>
  <c r="D14" i="7"/>
  <c r="C15" i="10"/>
  <c r="C15" i="7"/>
  <c r="D15" i="10"/>
  <c r="D15" i="7"/>
  <c r="C16" i="10"/>
  <c r="C16" i="7"/>
  <c r="D16" i="10"/>
  <c r="D16" i="7"/>
  <c r="C17" i="10"/>
  <c r="C17" i="7"/>
  <c r="D17" i="10"/>
  <c r="D17" i="7"/>
  <c r="C18" i="10"/>
  <c r="C18" i="7"/>
  <c r="D18" i="10"/>
  <c r="D18" i="7"/>
  <c r="C19" i="10"/>
  <c r="C19" i="7"/>
  <c r="D19" i="10"/>
  <c r="D19" i="7"/>
  <c r="C20" i="10"/>
  <c r="C20" i="7"/>
  <c r="D20" i="10"/>
  <c r="D20" i="7"/>
  <c r="C21" i="10"/>
  <c r="C21" i="7"/>
  <c r="D21" i="10"/>
  <c r="D21" i="7"/>
  <c r="C22" i="10"/>
  <c r="C22" i="7"/>
  <c r="D22" i="10"/>
  <c r="D22" i="7"/>
  <c r="C23" i="10"/>
  <c r="C23" i="7"/>
  <c r="D23" i="10"/>
  <c r="D23" i="7"/>
  <c r="C24" i="10"/>
  <c r="C24" i="7"/>
  <c r="D24" i="10"/>
  <c r="D24" i="7"/>
  <c r="C25" i="10"/>
  <c r="C25" i="7"/>
  <c r="D25" i="10"/>
  <c r="D25" i="7"/>
  <c r="C26" i="10"/>
  <c r="C26" i="7"/>
  <c r="D26" i="10"/>
  <c r="D26" i="7"/>
  <c r="C27" i="10"/>
  <c r="C27" i="7"/>
  <c r="D27" i="10"/>
  <c r="D27" i="7"/>
  <c r="C28" i="10"/>
  <c r="C28" i="7"/>
  <c r="D28" i="10"/>
  <c r="D28" i="7"/>
  <c r="C29" i="10"/>
  <c r="C29" i="7"/>
  <c r="D29" i="10"/>
  <c r="D29" i="7"/>
  <c r="C30" i="10"/>
  <c r="C30" i="7"/>
  <c r="D30" i="10"/>
  <c r="D30" i="7"/>
  <c r="C31" i="10"/>
  <c r="C31" i="7"/>
  <c r="D31" i="10"/>
  <c r="D31" i="7"/>
  <c r="C32" i="10"/>
  <c r="C32" i="7"/>
  <c r="D32" i="10"/>
  <c r="D32" i="7"/>
  <c r="C33" i="10"/>
  <c r="C33" i="7"/>
  <c r="D33" i="10"/>
  <c r="D33" i="7"/>
  <c r="C34" i="10"/>
  <c r="C34" i="7"/>
  <c r="D34" i="10"/>
  <c r="D34" i="7"/>
  <c r="C35" i="10"/>
  <c r="C35" i="7"/>
  <c r="D35" i="10"/>
  <c r="D35" i="7"/>
  <c r="C36" i="10"/>
  <c r="C36" i="7"/>
  <c r="D36" i="10"/>
  <c r="D36" i="7"/>
  <c r="C37" i="10"/>
  <c r="C37" i="7"/>
  <c r="D37" i="10"/>
  <c r="D37" i="7"/>
  <c r="C38" i="10"/>
  <c r="C38" i="7"/>
  <c r="D38" i="10"/>
  <c r="D38" i="7"/>
  <c r="C39" i="10"/>
  <c r="C39" i="7"/>
  <c r="D39" i="10"/>
  <c r="D39" i="7"/>
  <c r="C40" i="10"/>
  <c r="C40" i="7"/>
  <c r="D40" i="10"/>
  <c r="D40" i="7"/>
  <c r="C41" i="10"/>
  <c r="C41" i="7"/>
  <c r="D41" i="10"/>
  <c r="D41" i="7"/>
  <c r="C42" i="10"/>
  <c r="C42" i="7"/>
  <c r="D42" i="10"/>
  <c r="D42" i="7"/>
  <c r="C43" i="10"/>
  <c r="C43" i="7"/>
  <c r="D43" i="10"/>
  <c r="D43" i="7"/>
  <c r="C44" i="10"/>
  <c r="C44" i="7"/>
  <c r="C45" i="10"/>
  <c r="C45" i="7"/>
  <c r="D45" i="10"/>
  <c r="D45" i="7"/>
  <c r="C46" i="10"/>
  <c r="C46" i="7"/>
  <c r="D46" i="10"/>
  <c r="D46" i="7"/>
  <c r="C47" i="10"/>
  <c r="C47" i="7"/>
  <c r="D47" i="10"/>
  <c r="D47" i="7"/>
  <c r="C48" i="10"/>
  <c r="C48" i="7"/>
  <c r="D48" i="10"/>
  <c r="D48" i="7"/>
  <c r="C49" i="10"/>
  <c r="C49" i="7"/>
  <c r="D49" i="10"/>
  <c r="D49" i="7"/>
  <c r="C50" i="10"/>
  <c r="C50" i="7"/>
  <c r="D50" i="10"/>
  <c r="D50" i="7"/>
  <c r="C51" i="10"/>
  <c r="C51" i="7"/>
  <c r="D51" i="10"/>
  <c r="D51" i="7"/>
  <c r="C52" i="10"/>
  <c r="C52" i="7"/>
  <c r="D52" i="10"/>
  <c r="D52" i="7"/>
  <c r="C53" i="10"/>
  <c r="C53" i="7"/>
  <c r="D53" i="10"/>
  <c r="D53" i="7"/>
  <c r="C54" i="10"/>
  <c r="C54" i="7"/>
  <c r="D54" i="10"/>
  <c r="D54" i="7"/>
  <c r="C5" i="10"/>
  <c r="C5" i="7"/>
  <c r="D5" i="10"/>
  <c r="D5" i="7"/>
  <c r="D42" i="5"/>
  <c r="D53" i="5"/>
  <c r="E42" i="5"/>
  <c r="E53" i="5"/>
  <c r="F42" i="5"/>
  <c r="F53" i="5"/>
  <c r="B53" i="3"/>
  <c r="C53" i="4"/>
  <c r="E42" i="4"/>
  <c r="E53" i="4"/>
  <c r="F42" i="4"/>
  <c r="F53" i="4"/>
  <c r="G44" i="7"/>
  <c r="D42" i="3"/>
  <c r="K44" i="10"/>
  <c r="K44" i="7"/>
  <c r="E42" i="3"/>
  <c r="E53" i="3"/>
  <c r="F42" i="3"/>
  <c r="F53" i="3"/>
  <c r="F44" i="7"/>
  <c r="D42" i="4"/>
  <c r="J44" i="10"/>
  <c r="J44" i="7"/>
  <c r="H44" i="7"/>
  <c r="L44" i="10"/>
  <c r="L44" i="7"/>
  <c r="E54" i="5"/>
  <c r="F54" i="5"/>
  <c r="D4" i="10"/>
  <c r="D4" i="7"/>
  <c r="C4" i="10"/>
  <c r="C4" i="7"/>
  <c r="B54" i="5"/>
  <c r="C54" i="5"/>
  <c r="G54" i="5"/>
  <c r="H56" i="10"/>
  <c r="C53" i="3"/>
  <c r="H53" i="3"/>
  <c r="D53" i="3"/>
  <c r="B53" i="4"/>
  <c r="D53" i="4"/>
  <c r="B53" i="5"/>
  <c r="C53" i="5"/>
  <c r="D54" i="5"/>
  <c r="L56" i="10"/>
  <c r="L56" i="7"/>
  <c r="H56" i="7"/>
  <c r="D44" i="10"/>
  <c r="D44" i="7"/>
  <c r="B54" i="3"/>
  <c r="C54" i="3"/>
  <c r="H54" i="3"/>
  <c r="G56" i="10"/>
  <c r="C54" i="4"/>
  <c r="H54" i="4"/>
  <c r="F56" i="10"/>
  <c r="D56" i="10"/>
  <c r="D56" i="7"/>
  <c r="H53" i="4"/>
  <c r="G53" i="5"/>
  <c r="F54" i="4"/>
  <c r="E54" i="4"/>
  <c r="D54" i="4"/>
  <c r="J56" i="10"/>
  <c r="J56" i="7"/>
  <c r="F56" i="7"/>
  <c r="G52" i="4"/>
  <c r="G51" i="4"/>
  <c r="G50" i="4"/>
  <c r="G10" i="4"/>
  <c r="G49" i="4"/>
  <c r="G48" i="4"/>
  <c r="G47" i="4"/>
  <c r="G46" i="4"/>
  <c r="G45" i="4"/>
  <c r="G44" i="4"/>
  <c r="G43" i="4"/>
  <c r="G58" i="4"/>
  <c r="G57" i="4"/>
  <c r="G42" i="4"/>
  <c r="G41" i="4"/>
  <c r="G59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9" i="4"/>
  <c r="G8" i="4"/>
  <c r="G7" i="4"/>
  <c r="G6" i="4"/>
  <c r="G5" i="4"/>
  <c r="G4" i="4"/>
  <c r="G3" i="4"/>
  <c r="G2" i="4"/>
  <c r="F54" i="3"/>
  <c r="E54" i="3"/>
  <c r="D54" i="3"/>
  <c r="K56" i="10"/>
  <c r="K56" i="7"/>
  <c r="G56" i="7"/>
  <c r="G52" i="3"/>
  <c r="G51" i="3"/>
  <c r="G50" i="3"/>
  <c r="G10" i="3"/>
  <c r="G49" i="3"/>
  <c r="G48" i="3"/>
  <c r="G47" i="3"/>
  <c r="G46" i="3"/>
  <c r="G45" i="3"/>
  <c r="G44" i="3"/>
  <c r="G43" i="3"/>
  <c r="G58" i="3"/>
  <c r="G57" i="3"/>
  <c r="G42" i="3"/>
  <c r="G41" i="3"/>
  <c r="G59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  <c r="G4" i="3"/>
  <c r="G3" i="3"/>
  <c r="G2" i="3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6" i="1"/>
  <c r="E56" i="1"/>
  <c r="D56" i="1"/>
  <c r="C56" i="1"/>
  <c r="B56" i="1"/>
  <c r="G54" i="3"/>
  <c r="C56" i="10"/>
  <c r="C56" i="7"/>
  <c r="G56" i="1"/>
  <c r="G53" i="3"/>
  <c r="G53" i="4"/>
  <c r="G54" i="4"/>
</calcChain>
</file>

<file path=xl/sharedStrings.xml><?xml version="1.0" encoding="utf-8"?>
<sst xmlns="http://schemas.openxmlformats.org/spreadsheetml/2006/main" count="1197" uniqueCount="213">
  <si>
    <t>State Name</t>
  </si>
  <si>
    <t>Only Need</t>
  </si>
  <si>
    <t>Need and Merit</t>
  </si>
  <si>
    <t>Only Merit</t>
  </si>
  <si>
    <t>Special Purpose</t>
  </si>
  <si>
    <t>Uncategorized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</si>
  <si>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</si>
  <si>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</si>
  <si>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</si>
  <si>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</si>
  <si>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</si>
  <si>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</si>
  <si>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</si>
  <si>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</si>
  <si>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</si>
  <si>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</si>
  <si>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</si>
  <si>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</si>
  <si>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</si>
  <si>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</si>
  <si>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</si>
  <si>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</si>
  <si>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</si>
  <si>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</si>
  <si>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</si>
  <si>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</si>
  <si>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</si>
  <si>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</si>
  <si>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</si>
  <si>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</si>
  <si>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</si>
  <si>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</si>
  <si>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</si>
  <si>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</si>
  <si>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</si>
  <si>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</si>
  <si>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</si>
  <si>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</si>
  <si>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</si>
  <si>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</si>
  <si>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</si>
  <si>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</si>
  <si>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</si>
  <si>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</si>
  <si>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</si>
  <si>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</si>
  <si>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SC CHE</t>
  </si>
  <si>
    <t>SC TGC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</si>
  <si>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</si>
  <si>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</si>
  <si>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</si>
  <si>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</si>
  <si>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</si>
  <si>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</si>
  <si>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</si>
  <si>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Washington, DC</t>
  </si>
  <si>
    <t>West Virginia</t>
  </si>
  <si>
    <t>Wisconsin</t>
  </si>
  <si>
    <t>Wyoming</t>
  </si>
  <si>
    <t>grant aid</t>
  </si>
  <si>
    <t>combined grad undergrad</t>
  </si>
  <si>
    <t>public in state only</t>
  </si>
  <si>
    <t>by need, merit special purpose</t>
  </si>
  <si>
    <t>USE [nassga]</t>
  </si>
  <si>
    <t>GO</t>
  </si>
  <si>
    <t>/****** Object:  StoredProcedure [nassga].[table08_grantsonly_sector]    Script Date: 04/02/2014 17:44:11 ******/</t>
  </si>
  <si>
    <t>SET ANSI_NULLS OFF</t>
  </si>
  <si>
    <t>SET QUOTED_IDENTIFIER OFF</t>
  </si>
  <si>
    <t xml:space="preserve">ALTER PROCEDURE [nassga].[table08_grantsonly_sector] </t>
  </si>
  <si>
    <t>(</t>
  </si>
  <si>
    <t>@cur_year int</t>
  </si>
  <si>
    <t>)</t>
  </si>
  <si>
    <t>AS</t>
  </si>
  <si>
    <t>DECLARE</t>
  </si>
  <si>
    <t>@cnt int,</t>
  </si>
  <si>
    <t>@stcnt int,</t>
  </si>
  <si>
    <t>@stID int,</t>
  </si>
  <si>
    <t>@stnm varchar(50)</t>
  </si>
  <si>
    <t>CREATE TABLE #states</t>
  </si>
  <si>
    <t>tID int identity,</t>
  </si>
  <si>
    <t>stnm varchar(50),</t>
  </si>
  <si>
    <t>stateID int</t>
  </si>
  <si>
    <t>CREATE TABLE #temp</t>
  </si>
  <si>
    <t>tID int,</t>
  </si>
  <si>
    <t>only_need int,</t>
  </si>
  <si>
    <t>n_m int,</t>
  </si>
  <si>
    <t>only_m int,</t>
  </si>
  <si>
    <t>sp int,</t>
  </si>
  <si>
    <t>unc int</t>
  </si>
  <si>
    <t>INSERT INTO #states</t>
  </si>
  <si>
    <t>(stnm,stateID)</t>
  </si>
  <si>
    <t>SELECT DISTINCT state_name, a.stateID</t>
  </si>
  <si>
    <t>FROM part2_1 a, states b</t>
  </si>
  <si>
    <t>WHERE sur_year = @cur_year</t>
  </si>
  <si>
    <t>AND a.stateID = b.stateID</t>
  </si>
  <si>
    <t>SET @cnt = 1</t>
  </si>
  <si>
    <t>SET @stcnt = (SELECT COUNT(*) FROM #states) + 1</t>
  </si>
  <si>
    <t>WHILE (@cnt &lt; @stcnt)</t>
  </si>
  <si>
    <t xml:space="preserve">     BEGIN</t>
  </si>
  <si>
    <t>SET @stID = (SELECT stateID FROM #states WHERE tID = @cnt)</t>
  </si>
  <si>
    <t>SET @stnm = (SELECT stnm FROM #states WHERE tID = @cnt)</t>
  </si>
  <si>
    <t>EXEC('</t>
  </si>
  <si>
    <t>INSERT INTO #temp (tID,stnm,only_need) ' +</t>
  </si>
  <si>
    <t>'SELECT ' + @cnt + ', ''' + @stnm + ''', SUM(ISNULL(a.q6,0) + ISNULL(a.q7,0) + ISNULL(a.q8,0)) ' +</t>
  </si>
  <si>
    <t>'FROM part2_11 a, part2_8 b, part2_3 c ' +</t>
  </si>
  <si>
    <t>'WHERE b.q1 &lt;&gt; 0 ' +</t>
  </si>
  <si>
    <t>'AND a.programID = b.programID ' +</t>
  </si>
  <si>
    <t>'AND a.programID = c.programID ' +</t>
  </si>
  <si>
    <t>'AND b.stateID = ' + @stID +</t>
  </si>
  <si>
    <t>'AND c.stateID = ' + @stID +</t>
  </si>
  <si>
    <t>'AND a.stateID = b.stateID ' +</t>
  </si>
  <si>
    <t>'AND a.stateID = c.stateID ' +</t>
  </si>
  <si>
    <t>'AND b.sur_year = ' + @cur_year +</t>
  </si>
  <si>
    <t>'AND c.sur_year = ' + @cur_year +</t>
  </si>
  <si>
    <t>'AND a.sur_year = b.sur_year ' +</t>
  </si>
  <si>
    <t>'AND a.sur_year = c.sur_year ' +</t>
  </si>
  <si>
    <t>'AND b.q2 &lt;&gt; '' CHECKED''' +</t>
  </si>
  <si>
    <t>'AND b.q3 &lt;&gt; '' CHECKED''' +</t>
  </si>
  <si>
    <t>'AND b.q4 &lt;&gt; '' CHECKED''' +</t>
  </si>
  <si>
    <t>'AND b.q5 &lt;&gt; '' CHECKED''' +</t>
  </si>
  <si>
    <t>'AND b.q6 &lt;&gt; '' CHECKED''' +</t>
  </si>
  <si>
    <t>'AND b.q7 &lt;&gt; '' CHECKED''' +</t>
  </si>
  <si>
    <t>'AND b.q8 &lt;&gt; '' CHECKED''' +</t>
  </si>
  <si>
    <t>'AND b.q9 &lt;&gt; '' CHECKED''' +</t>
  </si>
  <si>
    <t>'AND b.q10 &lt;&gt; '' CHECKED''' +</t>
  </si>
  <si>
    <t>'AND b.q11 &lt;&gt; '' CHECKED''' +</t>
  </si>
  <si>
    <t>'AND b.q12 &lt;&gt; '' CHECKED''' +</t>
  </si>
  <si>
    <t>'AND b.q13 &lt;&gt; '' CHECKED''' +</t>
  </si>
  <si>
    <t>'AND c.q1 = 1')</t>
  </si>
  <si>
    <t>UPDATE #temp ' +</t>
  </si>
  <si>
    <t>'SET n_m = (SELECT SUM(ISNULL(a.q6,0) + ISNULL(a.q7,0) + ISNULL(a.q8,0)) ' +</t>
  </si>
  <si>
    <t>'AND (b.q2 = '' CHECKED''' +</t>
  </si>
  <si>
    <t>'OR b.q3 = '' CHECKED''' +</t>
  </si>
  <si>
    <t>'OR b.q4 = '' CHECKED''' +</t>
  </si>
  <si>
    <t>'OR b.q5 = '' CHECKED'')' +</t>
  </si>
  <si>
    <t>'AND c.q1 = 1' +</t>
  </si>
  <si>
    <t>'AND b.q13 &lt;&gt; '' CHECKED'')' +</t>
  </si>
  <si>
    <t>'WHERE tID = ' + @cnt)</t>
  </si>
  <si>
    <t>'SET only_m = (SELECT SUM(ISNULL(a.q6,0) + ISNULL(a.q7,0) + ISNULL(a.q8,0)) ' +</t>
  </si>
  <si>
    <t>'WHERE b.q1 = 0 ' +</t>
  </si>
  <si>
    <t>'SET sp = (SELECT SUM(ISNULL(a.q6,0) + ISNULL(a.q7,0) + ISNULL(a.q8,0)) ' +</t>
  </si>
  <si>
    <t>'WHERE a.programID = b.programID ' +</t>
  </si>
  <si>
    <t>'AND (b.q6 = '' CHECKED''' +</t>
  </si>
  <si>
    <t>'OR b.q7 = '' CHECKED''' +</t>
  </si>
  <si>
    <t>'OR b.q8 = '' CHECKED''' +</t>
  </si>
  <si>
    <t>'OR b.q9 = '' CHECKED''' +</t>
  </si>
  <si>
    <t>'OR b.q10 = '' CHECKED''' +</t>
  </si>
  <si>
    <t>'OR b.q11 = '' CHECKED''' +</t>
  </si>
  <si>
    <t>'OR b.q12 = '' CHECKED''' +</t>
  </si>
  <si>
    <t>'OR b.q13 = '' CHECKED''))' +</t>
  </si>
  <si>
    <t>'SET unc = (SELECT SUM(ISNULL(a.q6,0) + ISNULL(a.q7,0) + ISNULL(a.q8,0)) ' +</t>
  </si>
  <si>
    <t>SET @cnt = @cnt + 1</t>
  </si>
  <si>
    <t xml:space="preserve">     END</t>
  </si>
  <si>
    <t>EXEC('SELECT stnm AS [State Name], only_need AS [Only Need], n_m AS [Need and Merit], only_m AS [Only Merit], sp AS [Special Purpose], unc AS Uncategorized  FROM #temp ORDER BY stnm')</t>
  </si>
  <si>
    <t>Need only grants/Total FTE</t>
  </si>
  <si>
    <t>Public Grant aid for undergraduate and graduate students (adjusted for inflation)</t>
  </si>
  <si>
    <t>Need and Non Need grants/Total FTE</t>
  </si>
  <si>
    <t>Non Need only grants/Total FTE</t>
  </si>
  <si>
    <t>District of Columbia</t>
  </si>
  <si>
    <t>South Carolina</t>
  </si>
  <si>
    <t>SREB Total</t>
  </si>
  <si>
    <t>Nation (50 States + DC)</t>
  </si>
  <si>
    <t>Note: Dollar amounts do not include grants that are unidentified by sector</t>
  </si>
  <si>
    <t>Source: Grant dollars: NASSGAP, personal communication. Enrollment Ipeds, Reported full-time equivalent (FTE) undergraduate and graduate enrollment 2012, 2007, 2004.</t>
  </si>
  <si>
    <t>FTE undergrad and grad (fte fall enrollment)</t>
  </si>
  <si>
    <t>SREB</t>
  </si>
  <si>
    <t>Reported full-time equivalent (FTE) enrollment 2012, 2007, 2004.</t>
  </si>
  <si>
    <t>Consumer Price Index - All Urban Consumers</t>
  </si>
  <si>
    <t>Original Data Value</t>
  </si>
  <si>
    <t>Series Id:</t>
  </si>
  <si>
    <t>CUUR0000SA0</t>
  </si>
  <si>
    <t>Not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</si>
  <si>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</si>
  <si>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</si>
  <si>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</si>
  <si>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</si>
  <si>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</si>
  <si>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</si>
  <si>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</si>
  <si>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2000 to 2015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</si>
  <si>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</si>
  <si>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</si>
  <si>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</si>
  <si>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</si>
  <si>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</si>
  <si>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</si>
  <si>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</si>
  <si>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</si>
  <si>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</si>
  <si>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</si>
  <si>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</si>
  <si>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</si>
  <si>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</si>
  <si>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</si>
  <si>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</si>
  <si>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</si>
  <si>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Ipeds: Public 2 year and 4 year institutions</t>
  </si>
  <si>
    <t>EFIA2013_RV.Reported full-time equivalent (FTE) undergraduate enrollment, 2012-13</t>
  </si>
  <si>
    <t>EFIA2013_RV.Reported full-time equivalent (FTE) graduate enrollment, 2012-13</t>
  </si>
  <si>
    <t>ADJUSTED per BOL 2014 dollars</t>
  </si>
  <si>
    <t>Need and Need + Merit</t>
  </si>
  <si>
    <t>State Need and Need and Merit Based Aid Programs (undergraduate and graduate) at Public colleges</t>
  </si>
  <si>
    <t>State Need and Need and Merit Based Aid Programs (undergraduate and graduate) at Public colleges ADJUSTED 2014 dollars</t>
  </si>
  <si>
    <t>Adjusted per 2014 Constant dollars, FTE are total undergrad and grad</t>
  </si>
  <si>
    <t>nonpublic instate</t>
  </si>
  <si>
    <t>Vermont, Rhode Island) where 20 percent of their money goes out of state.</t>
  </si>
  <si>
    <t>Need only rank</t>
  </si>
  <si>
    <t>Need and non need rank</t>
  </si>
  <si>
    <t>Non need rank</t>
  </si>
  <si>
    <t>Public Grant aid for undergraduate and graduate students</t>
  </si>
  <si>
    <t>QC'd</t>
  </si>
  <si>
    <t>ST</t>
  </si>
  <si>
    <t>Amount not showing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</si>
</sst>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0.0"/>
    <numFmt numFmtId="168" formatCode="#0.000"/>
    <numFmt numFmtId="169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35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166" fontId="0" fillId="0" borderId="0" xfId="1" applyNumberFormat="1" applyFont="1"/>
    <xf numFmtId="0" fontId="0" fillId="2" borderId="0" xfId="0" applyFill="1"/>
    <xf numFmtId="0" fontId="0" fillId="0" borderId="1" xfId="0" applyBorder="1"/>
    <xf numFmtId="0" fontId="0" fillId="3" borderId="2" xfId="0" applyFill="1" applyBorder="1"/>
    <xf numFmtId="0" fontId="0" fillId="3" borderId="0" xfId="0" applyFill="1" applyBorder="1"/>
    <xf numFmtId="0" fontId="2" fillId="0" borderId="0" xfId="0" applyFont="1"/>
    <xf numFmtId="166" fontId="0" fillId="0" borderId="0" xfId="0" applyNumberFormat="1"/>
    <xf numFmtId="0" fontId="0" fillId="0" borderId="0" xfId="0"/>
    <xf numFmtId="0" fontId="4" fillId="0" borderId="0" xfId="0" applyFont="1" applyFill="1" applyAlignment="1">
      <alignment horizontal="left" vertical="top" wrapText="1"/>
    </xf>
    <xf numFmtId="0" fontId="4" fillId="0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/>
    </xf>
    <xf numFmtId="167" fontId="5" fillId="0" borderId="0" xfId="0" applyNumberFormat="1" applyFont="1" applyFill="1" applyAlignment="1">
      <alignment horizontal="right"/>
    </xf>
    <xf numFmtId="167" fontId="5" fillId="2" borderId="0" xfId="0" applyNumberFormat="1" applyFont="1" applyFill="1" applyAlignment="1">
      <alignment horizontal="right"/>
    </xf>
    <xf numFmtId="168" fontId="5" fillId="0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right"/>
    </xf>
    <xf numFmtId="169" fontId="0" fillId="0" borderId="0" xfId="0" applyNumberFormat="1"/>
    <xf numFmtId="169" fontId="0" fillId="0" borderId="0" xfId="2" applyNumberFormat="1" applyFont="1"/>
    <xf numFmtId="0" fontId="7" fillId="0" borderId="0" xfId="0" applyFont="1"/>
    <xf numFmtId="0" fontId="0" fillId="0" borderId="0" xfId="0"/>
    <xf numFmtId="0" fontId="0" fillId="0" borderId="0" xfId="0" applyAlignment="1">
      <alignment wrapText="1"/>
    </xf>
    <xf numFmtId="166" fontId="0" fillId="2" borderId="0" xfId="1" applyNumberFormat="1" applyFont="1" applyFill="1" applyAlignment="1">
      <alignment wrapText="1"/>
    </xf>
    <xf numFmtId="0" fontId="0" fillId="0" borderId="0" xfId="0" applyBorder="1"/>
    <xf numFmtId="0" fontId="8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wrapText="1"/>
    </xf>
    <xf numFmtId="169" fontId="0" fillId="2" borderId="0" xfId="0" applyNumberFormat="1" applyFill="1"/>
    <xf numFmtId="0" fontId="11" fillId="4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0" fillId="0" borderId="0" xfId="0"/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wrapText="1"/>
    </xf>
  </cellXfs>
  <cellStyles count="35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O59"/>
  <sheetViews>
    <sheetView topLeftCell="A23" workbookViewId="0">
      <selection activeCell="B56" sqref="B56"/>
    </sheetView>
  </sheetViews>
  <sheetFormatPr baseColWidth="10" defaultColWidth="8.83203125" defaultRowHeight="14" x14ac:dyDescent="0"/>
  <cols>
    <col min="1" max="1" width="24.33203125" customWidth="1"/>
    <col min="5" max="5" width="6.33203125" style="26" customWidth="1"/>
    <col min="8" max="8" width="4.6640625" bestFit="1" customWidth="1"/>
    <col min="9" max="9" width="6.33203125" style="26" customWidth="1"/>
    <col min="13" max="13" width="6.33203125" style="26" customWidth="1"/>
  </cols>
  <sheetData>
    <row r="2" spans="1:15" ht="42">
      <c r="A2" s="28" t="s">
        <v>209</v>
      </c>
      <c r="B2" s="31" t="s">
        <v>154</v>
      </c>
      <c r="C2" s="31"/>
      <c r="D2" s="31"/>
      <c r="E2" s="26" t="s">
        <v>210</v>
      </c>
      <c r="F2" s="31" t="s">
        <v>156</v>
      </c>
      <c r="G2" s="31"/>
      <c r="H2" s="31"/>
      <c r="I2" s="26" t="s">
        <v>210</v>
      </c>
      <c r="J2" s="31" t="s">
        <v>157</v>
      </c>
      <c r="K2" s="31"/>
      <c r="L2" s="31"/>
      <c r="M2" s="26" t="s">
        <v>210</v>
      </c>
      <c r="N2" s="8"/>
      <c r="O2" s="8"/>
    </row>
    <row r="3" spans="1:15">
      <c r="A3" s="8" t="s">
        <v>0</v>
      </c>
      <c r="B3" s="6">
        <v>2004</v>
      </c>
      <c r="C3" s="6">
        <v>2007</v>
      </c>
      <c r="D3" s="6">
        <v>2013</v>
      </c>
      <c r="F3" s="6">
        <v>2004</v>
      </c>
      <c r="G3" s="6">
        <v>2007</v>
      </c>
      <c r="H3" s="6">
        <v>2013</v>
      </c>
      <c r="J3" s="6">
        <v>2004</v>
      </c>
      <c r="K3" s="6">
        <v>2007</v>
      </c>
      <c r="L3" s="6">
        <v>2013</v>
      </c>
      <c r="N3" s="8"/>
      <c r="O3" s="8"/>
    </row>
    <row r="4" spans="1:15">
      <c r="A4" s="8" t="s">
        <v>6</v>
      </c>
      <c r="B4" s="18">
        <f>'2004'!B2/'FTE all'!B2</f>
        <v>0</v>
      </c>
      <c r="C4" s="18">
        <f>'2007'!B2/'FTE all'!C2</f>
        <v>0</v>
      </c>
      <c r="D4" s="18">
        <f>'2013'!B2/'FTE all'!D2</f>
        <v>0</v>
      </c>
      <c r="E4" s="26" t="s">
        <v>211</v>
      </c>
      <c r="F4" s="17">
        <f>'2004'!H2/'FTE all'!B2</f>
        <v>4.3415674587364075</v>
      </c>
      <c r="G4" s="17">
        <f>'2007'!H2/'FTE all'!C2</f>
        <v>6.307182621866958</v>
      </c>
      <c r="H4" s="17">
        <f>'2013'!G2/'FTE all'!D2</f>
        <v>12.123452828019619</v>
      </c>
      <c r="I4" s="26" t="s">
        <v>211</v>
      </c>
      <c r="J4" s="17">
        <f>'2004'!D2/'FTE all'!B2</f>
        <v>0</v>
      </c>
      <c r="K4" s="17">
        <f>'2007'!D2/'FTE all'!C2</f>
        <v>4.6661378377117257</v>
      </c>
      <c r="L4" s="17">
        <f>'2013'!D2/'FTE all'!D2</f>
        <v>3.5446715971796445</v>
      </c>
      <c r="M4" s="26" t="s">
        <v>211</v>
      </c>
      <c r="N4" s="8"/>
      <c r="O4" s="8"/>
    </row>
    <row r="5" spans="1:15">
      <c r="A5" s="8" t="s">
        <v>7</v>
      </c>
      <c r="B5" s="17">
        <f>'2004'!B3/'FTE all'!B3</f>
        <v>0</v>
      </c>
      <c r="C5" s="17">
        <f>'2007'!B3/'FTE all'!C3</f>
        <v>28.761061946902654</v>
      </c>
      <c r="D5" s="17">
        <f>'2013'!B3/'FTE all'!D3</f>
        <v>172.46526648389946</v>
      </c>
      <c r="E5" s="26" t="s">
        <v>211</v>
      </c>
      <c r="F5" s="17">
        <f>'2004'!H3/'FTE all'!B3</f>
        <v>0</v>
      </c>
      <c r="G5" s="17">
        <f>'2007'!H3/'FTE all'!C3</f>
        <v>28.761061946902654</v>
      </c>
      <c r="H5" s="17">
        <f>'2013'!G3/'FTE all'!D3</f>
        <v>172.46526648389946</v>
      </c>
      <c r="I5" s="26" t="s">
        <v>211</v>
      </c>
      <c r="J5" s="17">
        <f>'2004'!D3/'FTE all'!B3</f>
        <v>0</v>
      </c>
      <c r="K5" s="17">
        <f>'2007'!D3/'FTE all'!C3</f>
        <v>0</v>
      </c>
      <c r="L5" s="17">
        <f>'2013'!D3/'FTE all'!D3</f>
        <v>260.42818642256401</v>
      </c>
      <c r="M5" s="26" t="s">
        <v>211</v>
      </c>
      <c r="N5" s="8"/>
      <c r="O5" s="8"/>
    </row>
    <row r="6" spans="1:15">
      <c r="A6" s="8" t="s">
        <v>8</v>
      </c>
      <c r="B6" s="17">
        <f>'2004'!B4/'FTE all'!B4</f>
        <v>11.571255297454806</v>
      </c>
      <c r="C6" s="17">
        <f>'2007'!B4/'FTE all'!C4</f>
        <v>58.121227387014493</v>
      </c>
      <c r="D6" s="17">
        <f>'2013'!B4/'FTE all'!D4</f>
        <v>80.07215323153882</v>
      </c>
      <c r="E6" s="26" t="s">
        <v>211</v>
      </c>
      <c r="F6" s="17">
        <f>'2004'!H4/'FTE all'!B4</f>
        <v>11.571255297454806</v>
      </c>
      <c r="G6" s="17">
        <f>'2007'!H4/'FTE all'!C4</f>
        <v>58.121227387014493</v>
      </c>
      <c r="H6" s="17">
        <f>'2013'!G4/'FTE all'!D4</f>
        <v>80.07215323153882</v>
      </c>
      <c r="I6" s="26" t="s">
        <v>211</v>
      </c>
      <c r="J6" s="17">
        <f>'2004'!D4/'FTE all'!B4</f>
        <v>0</v>
      </c>
      <c r="K6" s="17">
        <f>'2007'!D4/'FTE all'!C4</f>
        <v>0</v>
      </c>
      <c r="L6" s="17">
        <f>'2013'!D4/'FTE all'!D4</f>
        <v>0</v>
      </c>
      <c r="M6" s="26" t="s">
        <v>211</v>
      </c>
      <c r="N6" s="8"/>
      <c r="O6" s="8"/>
    </row>
    <row r="7" spans="1:15">
      <c r="A7" s="8" t="s">
        <v>9</v>
      </c>
      <c r="B7" s="17">
        <f>'2004'!B5/'FTE all'!B5</f>
        <v>19.191748432389641</v>
      </c>
      <c r="C7" s="17">
        <f>'2007'!B5/'FTE all'!C5</f>
        <v>34.830260335701212</v>
      </c>
      <c r="D7" s="17">
        <f>'2013'!B5/'FTE all'!D5</f>
        <v>70.946485847729448</v>
      </c>
      <c r="E7" s="26" t="s">
        <v>211</v>
      </c>
      <c r="F7" s="17">
        <f>'2004'!H5/'FTE all'!B5</f>
        <v>19.191748432389641</v>
      </c>
      <c r="G7" s="17">
        <f>'2007'!H5/'FTE all'!C5</f>
        <v>34.830260335701212</v>
      </c>
      <c r="H7" s="17">
        <f>'2013'!G5/'FTE all'!D5</f>
        <v>70.946485847729448</v>
      </c>
      <c r="I7" s="26" t="s">
        <v>211</v>
      </c>
      <c r="J7" s="17">
        <f>'2004'!D5/'FTE all'!B5</f>
        <v>0</v>
      </c>
      <c r="K7" s="17">
        <f>'2007'!D5/'FTE all'!C5</f>
        <v>0.12544520750113147</v>
      </c>
      <c r="L7" s="17">
        <f>'2013'!D5/'FTE all'!D5</f>
        <v>988.06849039767837</v>
      </c>
      <c r="M7" s="26" t="s">
        <v>211</v>
      </c>
      <c r="N7" s="8"/>
      <c r="O7" s="8"/>
    </row>
    <row r="8" spans="1:15">
      <c r="A8" s="8" t="s">
        <v>10</v>
      </c>
      <c r="B8" s="17">
        <f>'2004'!B6/'FTE all'!B6</f>
        <v>0</v>
      </c>
      <c r="C8" s="17">
        <f>'2007'!B6/'FTE all'!C6</f>
        <v>0</v>
      </c>
      <c r="D8" s="17">
        <f>'2013'!B6/'FTE all'!D6</f>
        <v>0</v>
      </c>
      <c r="E8" s="26" t="s">
        <v>211</v>
      </c>
      <c r="F8" s="17">
        <f>'2004'!H6/'FTE all'!B6</f>
        <v>287.1129208792978</v>
      </c>
      <c r="G8" s="17">
        <f>'2007'!H6/'FTE all'!C6</f>
        <v>365.3151333379966</v>
      </c>
      <c r="H8" s="17">
        <f>'2013'!G6/'FTE all'!D6</f>
        <v>848.18358376776041</v>
      </c>
      <c r="I8" s="26" t="s">
        <v>211</v>
      </c>
      <c r="J8" s="17">
        <f>'2004'!D6/'FTE all'!B6</f>
        <v>0</v>
      </c>
      <c r="K8" s="17">
        <f>'2007'!D6/'FTE all'!C6</f>
        <v>0</v>
      </c>
      <c r="L8" s="17">
        <f>'2013'!D6/'FTE all'!D6</f>
        <v>0</v>
      </c>
      <c r="M8" s="26" t="s">
        <v>211</v>
      </c>
      <c r="N8" s="8"/>
      <c r="O8" s="8"/>
    </row>
    <row r="9" spans="1:15">
      <c r="A9" s="8" t="s">
        <v>11</v>
      </c>
      <c r="B9" s="17">
        <f>'2004'!B7/'FTE all'!B7</f>
        <v>243.78186680750409</v>
      </c>
      <c r="C9" s="17">
        <f>'2007'!B7/'FTE all'!C7</f>
        <v>242.97347003547907</v>
      </c>
      <c r="D9" s="17">
        <f>'2013'!B7/'FTE all'!D7</f>
        <v>334.63773324516256</v>
      </c>
      <c r="E9" s="26" t="s">
        <v>211</v>
      </c>
      <c r="F9" s="17">
        <f>'2004'!H7/'FTE all'!B7</f>
        <v>243.78186680750409</v>
      </c>
      <c r="G9" s="17">
        <f>'2007'!H7/'FTE all'!C7</f>
        <v>242.97347003547907</v>
      </c>
      <c r="H9" s="17">
        <f>'2013'!G7/'FTE all'!D7</f>
        <v>334.63773324516256</v>
      </c>
      <c r="I9" s="26" t="s">
        <v>211</v>
      </c>
      <c r="J9" s="17">
        <f>'2004'!D7/'FTE all'!B7</f>
        <v>32.189063000398917</v>
      </c>
      <c r="K9" s="17">
        <f>'2007'!D7/'FTE all'!C7</f>
        <v>0</v>
      </c>
      <c r="L9" s="17">
        <f>'2013'!D7/'FTE all'!D7</f>
        <v>0</v>
      </c>
      <c r="M9" s="26" t="s">
        <v>211</v>
      </c>
      <c r="N9" s="8"/>
      <c r="O9" s="8"/>
    </row>
    <row r="10" spans="1:15">
      <c r="A10" s="8" t="s">
        <v>12</v>
      </c>
      <c r="B10" s="17">
        <f>'2004'!B8/'FTE all'!B8</f>
        <v>215.21719930741045</v>
      </c>
      <c r="C10" s="17">
        <f>'2007'!B8/'FTE all'!C8</f>
        <v>201.43396617526918</v>
      </c>
      <c r="D10" s="17">
        <f>'2013'!B8/'FTE all'!D8</f>
        <v>263.32094175960344</v>
      </c>
      <c r="E10" s="26" t="s">
        <v>211</v>
      </c>
      <c r="F10" s="17">
        <f>'2004'!H8/'FTE all'!B8</f>
        <v>262.18443552608619</v>
      </c>
      <c r="G10" s="17">
        <f>'2007'!H8/'FTE all'!C8</f>
        <v>279.20828913194572</v>
      </c>
      <c r="H10" s="17">
        <f>'2013'!G8/'FTE all'!D8</f>
        <v>302.87468205830561</v>
      </c>
      <c r="I10" s="26" t="s">
        <v>211</v>
      </c>
      <c r="J10" s="17">
        <f>'2004'!D8/'FTE all'!B8</f>
        <v>0</v>
      </c>
      <c r="K10" s="17">
        <f>'2007'!D8/'FTE all'!C8</f>
        <v>0</v>
      </c>
      <c r="L10" s="17">
        <f>'2013'!D8/'FTE all'!D8</f>
        <v>0</v>
      </c>
      <c r="M10" s="26" t="s">
        <v>211</v>
      </c>
      <c r="N10" s="8"/>
      <c r="O10" s="8"/>
    </row>
    <row r="11" spans="1:15">
      <c r="A11" s="8" t="s">
        <v>13</v>
      </c>
      <c r="B11" s="17">
        <f>'2004'!B9/'FTE all'!B9</f>
        <v>332.94928028664975</v>
      </c>
      <c r="C11" s="17">
        <f>'2007'!B9/'FTE all'!C9</f>
        <v>125.72888874602205</v>
      </c>
      <c r="D11" s="17">
        <f>'2013'!B9/'FTE all'!D9</f>
        <v>354.09531227871406</v>
      </c>
      <c r="E11" s="26" t="s">
        <v>211</v>
      </c>
      <c r="F11" s="17">
        <f>'2004'!H9/'FTE all'!B9</f>
        <v>332.94928028664975</v>
      </c>
      <c r="G11" s="17">
        <f>'2007'!H9/'FTE all'!C9</f>
        <v>142.39609116332895</v>
      </c>
      <c r="H11" s="17">
        <f>'2013'!G9/'FTE all'!D9</f>
        <v>356.56238493131286</v>
      </c>
      <c r="I11" s="26" t="s">
        <v>211</v>
      </c>
      <c r="J11" s="17">
        <f>'2004'!D9/'FTE all'!B9</f>
        <v>4.1756656576264906</v>
      </c>
      <c r="K11" s="17">
        <f>'2007'!D9/'FTE all'!C9</f>
        <v>14.480568324279147</v>
      </c>
      <c r="L11" s="17">
        <f>'2013'!D9/'FTE all'!D9</f>
        <v>157.19997167540009</v>
      </c>
      <c r="M11" s="26" t="s">
        <v>211</v>
      </c>
      <c r="N11" s="8"/>
      <c r="O11" s="8"/>
    </row>
    <row r="12" spans="1:15">
      <c r="A12" s="3" t="s">
        <v>158</v>
      </c>
      <c r="B12" s="17">
        <f>'2004'!B10/'FTE all'!B10</f>
        <v>0</v>
      </c>
      <c r="C12" s="17">
        <f>'2007'!B10/'FTE all'!C10</f>
        <v>0</v>
      </c>
      <c r="D12" s="17">
        <f>'2013'!B10/'FTE all'!D10</f>
        <v>93.412931268676985</v>
      </c>
      <c r="E12" s="26" t="s">
        <v>211</v>
      </c>
      <c r="F12" s="17">
        <f>'2004'!H10/'FTE all'!B10</f>
        <v>0</v>
      </c>
      <c r="G12" s="17">
        <f>'2007'!H10/'FTE all'!C10</f>
        <v>0</v>
      </c>
      <c r="H12" s="17">
        <f>'2013'!G10/'FTE all'!D10</f>
        <v>93.412931268676985</v>
      </c>
      <c r="I12" s="26" t="s">
        <v>211</v>
      </c>
      <c r="J12" s="17">
        <f>'2004'!D10/'FTE all'!B10</f>
        <v>0</v>
      </c>
      <c r="K12" s="17">
        <f>'2007'!D10/'FTE all'!C10</f>
        <v>0</v>
      </c>
      <c r="L12" s="17">
        <f>'2013'!D10/'FTE all'!D10</f>
        <v>0</v>
      </c>
      <c r="M12" s="26" t="s">
        <v>211</v>
      </c>
      <c r="N12" s="8"/>
      <c r="O12" s="8"/>
    </row>
    <row r="13" spans="1:15">
      <c r="A13" s="8" t="s">
        <v>14</v>
      </c>
      <c r="B13" s="17">
        <f>'2004'!B11/'FTE all'!B11</f>
        <v>129.59645182644729</v>
      </c>
      <c r="C13" s="17">
        <f>'2007'!B11/'FTE all'!C11</f>
        <v>175.38188426873594</v>
      </c>
      <c r="D13" s="17">
        <f>'2013'!B11/'FTE all'!D11</f>
        <v>165.45724372042423</v>
      </c>
      <c r="E13" s="26" t="s">
        <v>211</v>
      </c>
      <c r="F13" s="17">
        <f>'2004'!H11/'FTE all'!B11</f>
        <v>129.76288349409262</v>
      </c>
      <c r="G13" s="17">
        <f>'2007'!H11/'FTE all'!C11</f>
        <v>175.52273887202901</v>
      </c>
      <c r="H13" s="17">
        <f>'2013'!G11/'FTE all'!D11</f>
        <v>165.45724372042423</v>
      </c>
      <c r="I13" s="26" t="s">
        <v>211</v>
      </c>
      <c r="J13" s="17">
        <f>'2004'!D11/'FTE all'!B11</f>
        <v>383.74690979403613</v>
      </c>
      <c r="K13" s="17">
        <f>'2007'!D11/'FTE all'!C11</f>
        <v>563.16089071329134</v>
      </c>
      <c r="L13" s="17">
        <f>'2013'!D11/'FTE all'!D11</f>
        <v>427.82872525498135</v>
      </c>
      <c r="M13" s="26" t="s">
        <v>211</v>
      </c>
      <c r="N13" s="8"/>
      <c r="O13" s="8"/>
    </row>
    <row r="14" spans="1:15">
      <c r="A14" s="8" t="s">
        <v>15</v>
      </c>
      <c r="B14" s="17">
        <f>'2004'!B12/'FTE all'!B12</f>
        <v>3.9449477106951401</v>
      </c>
      <c r="C14" s="17">
        <f>'2007'!B12/'FTE all'!C12</f>
        <v>0</v>
      </c>
      <c r="D14" s="17">
        <f>'2013'!B12/'FTE all'!D12</f>
        <v>0</v>
      </c>
      <c r="E14" s="26" t="s">
        <v>211</v>
      </c>
      <c r="F14" s="17">
        <f>'2004'!H12/'FTE all'!B12</f>
        <v>3.9449477106951401</v>
      </c>
      <c r="G14" s="17">
        <f>'2007'!H12/'FTE all'!C12</f>
        <v>0</v>
      </c>
      <c r="H14" s="17">
        <f>'2013'!G12/'FTE all'!D12</f>
        <v>0</v>
      </c>
      <c r="I14" s="26" t="s">
        <v>211</v>
      </c>
      <c r="J14" s="17">
        <f>'2004'!D12/'FTE all'!B12</f>
        <v>921.28846120045694</v>
      </c>
      <c r="K14" s="17">
        <f>'2007'!D12/'FTE all'!C12</f>
        <v>1089.8932914814329</v>
      </c>
      <c r="L14" s="17">
        <f>'2013'!D12/'FTE all'!D12</f>
        <v>1082.020735278955</v>
      </c>
      <c r="M14" s="26" t="s">
        <v>211</v>
      </c>
      <c r="N14" s="8"/>
      <c r="O14" s="8"/>
    </row>
    <row r="15" spans="1:15">
      <c r="A15" s="8" t="s">
        <v>16</v>
      </c>
      <c r="B15" s="17">
        <f>'2004'!B13/'FTE all'!B13</f>
        <v>9.6575957951848093</v>
      </c>
      <c r="C15" s="17">
        <f>'2007'!B13/'FTE all'!C13</f>
        <v>9.950671996292435</v>
      </c>
      <c r="D15" s="17">
        <f>'2013'!B13/'FTE all'!D13</f>
        <v>6.6897817509863655</v>
      </c>
      <c r="E15" s="26" t="s">
        <v>211</v>
      </c>
      <c r="F15" s="17">
        <f>'2004'!H13/'FTE all'!B13</f>
        <v>9.6575957951848093</v>
      </c>
      <c r="G15" s="17">
        <f>'2007'!H13/'FTE all'!C13</f>
        <v>9.950671996292435</v>
      </c>
      <c r="H15" s="17">
        <f>'2013'!G13/'FTE all'!D13</f>
        <v>80.531413874044844</v>
      </c>
      <c r="I15" s="26" t="s">
        <v>211</v>
      </c>
      <c r="J15" s="17">
        <f>'2004'!D13/'FTE all'!B13</f>
        <v>0</v>
      </c>
      <c r="K15" s="17">
        <f>'2007'!D13/'FTE all'!C13</f>
        <v>0</v>
      </c>
      <c r="L15" s="17">
        <f>'2013'!D13/'FTE all'!D13</f>
        <v>0</v>
      </c>
      <c r="M15" s="26" t="s">
        <v>211</v>
      </c>
      <c r="N15" s="8"/>
      <c r="O15" s="8"/>
    </row>
    <row r="16" spans="1:15">
      <c r="A16" s="8" t="s">
        <v>17</v>
      </c>
      <c r="B16" s="17">
        <f>'2004'!B14/'FTE all'!B14</f>
        <v>18.959845703397313</v>
      </c>
      <c r="C16" s="17">
        <f>'2007'!B14/'FTE all'!C14</f>
        <v>18.495222163660944</v>
      </c>
      <c r="D16" s="17">
        <f>'2013'!B14/'FTE all'!D14</f>
        <v>0</v>
      </c>
      <c r="E16" s="26" t="s">
        <v>211</v>
      </c>
      <c r="F16" s="17">
        <f>'2004'!H14/'FTE all'!B14</f>
        <v>18.959845703397313</v>
      </c>
      <c r="G16" s="17">
        <f>'2007'!H14/'FTE all'!C14</f>
        <v>18.495222163660944</v>
      </c>
      <c r="H16" s="17">
        <f>'2013'!G14/'FTE all'!D14</f>
        <v>0</v>
      </c>
      <c r="I16" s="26" t="s">
        <v>211</v>
      </c>
      <c r="J16" s="17">
        <f>'2004'!D14/'FTE all'!B14</f>
        <v>0</v>
      </c>
      <c r="K16" s="17">
        <f>'2007'!D14/'FTE all'!C14</f>
        <v>5.0213112124475812</v>
      </c>
      <c r="L16" s="17">
        <f>'2013'!D14/'FTE all'!D14</f>
        <v>48.627920774801503</v>
      </c>
      <c r="M16" s="26" t="s">
        <v>211</v>
      </c>
      <c r="N16" s="8"/>
      <c r="O16" s="8"/>
    </row>
    <row r="17" spans="1:15">
      <c r="A17" s="8" t="s">
        <v>18</v>
      </c>
      <c r="B17" s="17">
        <f>'2004'!B15/'FTE all'!B15</f>
        <v>428.45046346896311</v>
      </c>
      <c r="C17" s="17">
        <f>'2007'!B15/'FTE all'!C15</f>
        <v>555.59277665971729</v>
      </c>
      <c r="D17" s="17">
        <f>'2013'!B15/'FTE all'!D15</f>
        <v>469.24526675349114</v>
      </c>
      <c r="E17" s="26" t="s">
        <v>211</v>
      </c>
      <c r="F17" s="17">
        <f>'2004'!H15/'FTE all'!B15</f>
        <v>428.45046346896311</v>
      </c>
      <c r="G17" s="17">
        <f>'2007'!H15/'FTE all'!C15</f>
        <v>555.59277665971729</v>
      </c>
      <c r="H17" s="17">
        <f>'2013'!G15/'FTE all'!D15</f>
        <v>469.24526675349114</v>
      </c>
      <c r="I17" s="26" t="s">
        <v>211</v>
      </c>
      <c r="J17" s="17">
        <f>'2004'!D15/'FTE all'!B15</f>
        <v>7.2375000305637673</v>
      </c>
      <c r="K17" s="17">
        <f>'2007'!D15/'FTE all'!C15</f>
        <v>0</v>
      </c>
      <c r="L17" s="17">
        <f>'2013'!D15/'FTE all'!D15</f>
        <v>0</v>
      </c>
      <c r="M17" s="26" t="s">
        <v>211</v>
      </c>
      <c r="N17" s="8"/>
      <c r="O17" s="8"/>
    </row>
    <row r="18" spans="1:15">
      <c r="A18" s="8" t="s">
        <v>19</v>
      </c>
      <c r="B18" s="17">
        <f>'2004'!B16/'FTE all'!B16</f>
        <v>456.24218643485472</v>
      </c>
      <c r="C18" s="17">
        <f>'2007'!B16/'FTE all'!C16</f>
        <v>604.98642728750258</v>
      </c>
      <c r="D18" s="17">
        <f>'2013'!B16/'FTE all'!D16</f>
        <v>674.96483551544566</v>
      </c>
      <c r="E18" s="26" t="s">
        <v>211</v>
      </c>
      <c r="F18" s="17">
        <f>'2004'!H16/'FTE all'!B16</f>
        <v>456.24218643485472</v>
      </c>
      <c r="G18" s="17">
        <f>'2007'!H16/'FTE all'!C16</f>
        <v>1313.0455401638196</v>
      </c>
      <c r="H18" s="17">
        <f>'2013'!G16/'FTE all'!D16</f>
        <v>674.96483551544566</v>
      </c>
      <c r="I18" s="26" t="s">
        <v>211</v>
      </c>
      <c r="J18" s="17">
        <f>'2004'!D16/'FTE all'!B16</f>
        <v>1.3170308725125022</v>
      </c>
      <c r="K18" s="17">
        <f>'2007'!D16/'FTE all'!C16</f>
        <v>1.2647055657808346</v>
      </c>
      <c r="L18" s="17">
        <f>'2013'!D16/'FTE all'!D16</f>
        <v>0</v>
      </c>
      <c r="M18" s="26" t="s">
        <v>211</v>
      </c>
      <c r="N18" s="8"/>
      <c r="O18" s="8"/>
    </row>
    <row r="19" spans="1:15">
      <c r="A19" s="8" t="s">
        <v>20</v>
      </c>
      <c r="B19" s="17">
        <f>'2004'!B17/'FTE all'!B17</f>
        <v>25.09741355428514</v>
      </c>
      <c r="C19" s="17">
        <f>'2007'!B17/'FTE all'!C17</f>
        <v>27.965357891436021</v>
      </c>
      <c r="D19" s="17">
        <f>'2013'!B17/'FTE all'!D17</f>
        <v>20.0191774731382</v>
      </c>
      <c r="E19" s="26" t="s">
        <v>211</v>
      </c>
      <c r="F19" s="17">
        <f>'2004'!H17/'FTE all'!B17</f>
        <v>25.09741355428514</v>
      </c>
      <c r="G19" s="17">
        <f>'2007'!H17/'FTE all'!C17</f>
        <v>27.965357891436021</v>
      </c>
      <c r="H19" s="17">
        <f>'2013'!G17/'FTE all'!D17</f>
        <v>35.334375694701741</v>
      </c>
      <c r="I19" s="26" t="s">
        <v>211</v>
      </c>
      <c r="J19" s="17">
        <f>'2004'!D17/'FTE all'!B17</f>
        <v>2.5772114068887939</v>
      </c>
      <c r="K19" s="17">
        <f>'2007'!D17/'FTE all'!C17</f>
        <v>0</v>
      </c>
      <c r="L19" s="17">
        <f>'2013'!D17/'FTE all'!D17</f>
        <v>0</v>
      </c>
      <c r="M19" s="26" t="s">
        <v>211</v>
      </c>
      <c r="N19" s="8"/>
      <c r="O19" s="8"/>
    </row>
    <row r="20" spans="1:15">
      <c r="A20" s="8" t="s">
        <v>21</v>
      </c>
      <c r="B20" s="17">
        <f>'2004'!B18/'FTE all'!B18</f>
        <v>41.790603774510203</v>
      </c>
      <c r="C20" s="17">
        <f>'2007'!B18/'FTE all'!C18</f>
        <v>56.126941293093957</v>
      </c>
      <c r="D20" s="17">
        <f>'2013'!B18/'FTE all'!D18</f>
        <v>56.053715085194625</v>
      </c>
      <c r="E20" s="26" t="s">
        <v>211</v>
      </c>
      <c r="F20" s="17">
        <f>'2004'!H18/'FTE all'!B18</f>
        <v>41.790603774510203</v>
      </c>
      <c r="G20" s="17">
        <f>'2007'!H18/'FTE all'!C18</f>
        <v>56.126941293093957</v>
      </c>
      <c r="H20" s="17">
        <f>'2013'!G18/'FTE all'!D18</f>
        <v>63.507056127802642</v>
      </c>
      <c r="I20" s="26" t="s">
        <v>211</v>
      </c>
      <c r="J20" s="17">
        <f>'2004'!D18/'FTE all'!B18</f>
        <v>0</v>
      </c>
      <c r="K20" s="17">
        <f>'2007'!D18/'FTE all'!C18</f>
        <v>0</v>
      </c>
      <c r="L20" s="17">
        <f>'2013'!D18/'FTE all'!D18</f>
        <v>0</v>
      </c>
      <c r="M20" s="26" t="s">
        <v>211</v>
      </c>
      <c r="N20" s="8"/>
      <c r="O20" s="8"/>
    </row>
    <row r="21" spans="1:15">
      <c r="A21" s="8" t="s">
        <v>22</v>
      </c>
      <c r="B21" s="17">
        <f>'2004'!B19/'FTE all'!B19</f>
        <v>270.06156319411008</v>
      </c>
      <c r="C21" s="17">
        <f>'2007'!B19/'FTE all'!C19</f>
        <v>319.13170615181406</v>
      </c>
      <c r="D21" s="17">
        <f>'2013'!B19/'FTE all'!D19</f>
        <v>264.66120634514522</v>
      </c>
      <c r="E21" s="26" t="s">
        <v>211</v>
      </c>
      <c r="F21" s="17">
        <f>'2004'!H19/'FTE all'!B19</f>
        <v>270.06156319411008</v>
      </c>
      <c r="G21" s="17">
        <f>'2007'!H19/'FTE all'!C19</f>
        <v>319.13170615181406</v>
      </c>
      <c r="H21" s="17">
        <f>'2013'!G19/'FTE all'!D19</f>
        <v>264.66120634514522</v>
      </c>
      <c r="I21" s="26" t="s">
        <v>211</v>
      </c>
      <c r="J21" s="17">
        <f>'2004'!D19/'FTE all'!B19</f>
        <v>467.77829639179259</v>
      </c>
      <c r="K21" s="17">
        <f>'2007'!D19/'FTE all'!C19</f>
        <v>495.75327403535397</v>
      </c>
      <c r="L21" s="17">
        <f>'2013'!D19/'FTE all'!D19</f>
        <v>535.75686324676985</v>
      </c>
      <c r="M21" s="26" t="s">
        <v>211</v>
      </c>
      <c r="N21" s="8"/>
      <c r="O21" s="8"/>
    </row>
    <row r="22" spans="1:15">
      <c r="A22" s="8" t="s">
        <v>23</v>
      </c>
      <c r="B22" s="17">
        <f>'2004'!B20/'FTE all'!B20</f>
        <v>0</v>
      </c>
      <c r="C22" s="17">
        <f>'2007'!B20/'FTE all'!C20</f>
        <v>0</v>
      </c>
      <c r="D22" s="17">
        <f>'2013'!B20/'FTE all'!D20</f>
        <v>139.72264190782298</v>
      </c>
      <c r="E22" s="26" t="s">
        <v>211</v>
      </c>
      <c r="F22" s="17">
        <f>'2004'!H20/'FTE all'!B20</f>
        <v>6.7474411826414364</v>
      </c>
      <c r="G22" s="17">
        <f>'2007'!H20/'FTE all'!C20</f>
        <v>7.7643043514318704</v>
      </c>
      <c r="H22" s="17">
        <f>'2013'!G20/'FTE all'!D20</f>
        <v>139.72264190782298</v>
      </c>
      <c r="I22" s="26" t="s">
        <v>211</v>
      </c>
      <c r="J22" s="17">
        <f>'2004'!D20/'FTE all'!B20</f>
        <v>564.88696973649144</v>
      </c>
      <c r="K22" s="17">
        <f>'2007'!D20/'FTE all'!C20</f>
        <v>711.60768214962388</v>
      </c>
      <c r="L22" s="17">
        <f>'2013'!D20/'FTE all'!D20</f>
        <v>1036.3052997689122</v>
      </c>
      <c r="M22" s="26" t="s">
        <v>211</v>
      </c>
      <c r="N22" s="8"/>
      <c r="O22" s="8"/>
    </row>
    <row r="23" spans="1:15">
      <c r="A23" s="8" t="s">
        <v>24</v>
      </c>
      <c r="B23" s="17">
        <f>'2004'!B21/'FTE all'!B21</f>
        <v>242.80154678106402</v>
      </c>
      <c r="C23" s="17">
        <f>'2007'!B21/'FTE all'!C21</f>
        <v>0</v>
      </c>
      <c r="D23" s="17">
        <f>'2013'!B21/'FTE all'!D21</f>
        <v>0</v>
      </c>
      <c r="E23" s="26" t="s">
        <v>211</v>
      </c>
      <c r="F23" s="17">
        <f>'2004'!H21/'FTE all'!B21</f>
        <v>242.80154678106402</v>
      </c>
      <c r="G23" s="17">
        <f>'2007'!H21/'FTE all'!C21</f>
        <v>0</v>
      </c>
      <c r="H23" s="17">
        <f>'2013'!G21/'FTE all'!D21</f>
        <v>0</v>
      </c>
      <c r="I23" s="26" t="s">
        <v>211</v>
      </c>
      <c r="J23" s="17">
        <f>'2004'!D21/'FTE all'!B21</f>
        <v>0</v>
      </c>
      <c r="K23" s="17">
        <f>'2007'!D21/'FTE all'!C21</f>
        <v>0</v>
      </c>
      <c r="L23" s="17">
        <f>'2013'!D21/'FTE all'!D21</f>
        <v>0</v>
      </c>
      <c r="M23" s="26" t="s">
        <v>211</v>
      </c>
      <c r="N23" s="8"/>
      <c r="O23" s="8"/>
    </row>
    <row r="24" spans="1:15">
      <c r="A24" s="8" t="s">
        <v>25</v>
      </c>
      <c r="B24" s="17">
        <f>'2004'!B22/'FTE all'!B22</f>
        <v>174.04231172657293</v>
      </c>
      <c r="C24" s="17">
        <f>'2007'!B22/'FTE all'!C22</f>
        <v>299.57583899717031</v>
      </c>
      <c r="D24" s="17">
        <f>'2013'!B22/'FTE all'!D22</f>
        <v>215.70793621295385</v>
      </c>
      <c r="E24" s="26" t="s">
        <v>211</v>
      </c>
      <c r="F24" s="17">
        <f>'2004'!H22/'FTE all'!B22</f>
        <v>206.63156929390658</v>
      </c>
      <c r="G24" s="17">
        <f>'2007'!H22/'FTE all'!C22</f>
        <v>393.24531245867826</v>
      </c>
      <c r="H24" s="17">
        <f>'2013'!G22/'FTE all'!D22</f>
        <v>301.02284935531543</v>
      </c>
      <c r="I24" s="26" t="s">
        <v>211</v>
      </c>
      <c r="J24" s="17">
        <f>'2004'!D22/'FTE all'!B22</f>
        <v>17.762671450761463</v>
      </c>
      <c r="K24" s="17">
        <f>'2007'!D22/'FTE all'!C22</f>
        <v>16.898950096527649</v>
      </c>
      <c r="L24" s="17">
        <f>'2013'!D22/'FTE all'!D22</f>
        <v>8.2034672259537533</v>
      </c>
      <c r="M24" s="26" t="s">
        <v>211</v>
      </c>
      <c r="N24" s="8"/>
      <c r="O24" s="8"/>
    </row>
    <row r="25" spans="1:15">
      <c r="A25" s="8" t="s">
        <v>26</v>
      </c>
      <c r="B25" s="17">
        <f>'2004'!B23/'FTE all'!B23</f>
        <v>321.60017743284959</v>
      </c>
      <c r="C25" s="17">
        <f>'2007'!B23/'FTE all'!C23</f>
        <v>307.74130442241056</v>
      </c>
      <c r="D25" s="17">
        <f>'2013'!B23/'FTE all'!D23</f>
        <v>272.38440858670862</v>
      </c>
      <c r="E25" s="26" t="s">
        <v>211</v>
      </c>
      <c r="F25" s="17">
        <f>'2004'!H23/'FTE all'!B23</f>
        <v>321.60017743284959</v>
      </c>
      <c r="G25" s="17">
        <f>'2007'!H23/'FTE all'!C23</f>
        <v>307.74130442241056</v>
      </c>
      <c r="H25" s="17">
        <f>'2013'!G23/'FTE all'!D23</f>
        <v>272.38440858670862</v>
      </c>
      <c r="I25" s="26" t="s">
        <v>211</v>
      </c>
      <c r="J25" s="17">
        <f>'2004'!D23/'FTE all'!B23</f>
        <v>0</v>
      </c>
      <c r="K25" s="17">
        <f>'2007'!D23/'FTE all'!C23</f>
        <v>0</v>
      </c>
      <c r="L25" s="17">
        <f>'2013'!D23/'FTE all'!D23</f>
        <v>0</v>
      </c>
      <c r="M25" s="26" t="s">
        <v>211</v>
      </c>
      <c r="N25" s="8"/>
      <c r="O25" s="8"/>
    </row>
    <row r="26" spans="1:15">
      <c r="A26" s="8" t="s">
        <v>27</v>
      </c>
      <c r="B26" s="17">
        <f>'2004'!B24/'FTE all'!B24</f>
        <v>5.3416405542253393</v>
      </c>
      <c r="C26" s="17">
        <f>'2007'!B24/'FTE all'!C24</f>
        <v>5.3904986941922646</v>
      </c>
      <c r="D26" s="17">
        <f>'2013'!B24/'FTE all'!D24</f>
        <v>91.011725824956883</v>
      </c>
      <c r="E26" s="26" t="s">
        <v>211</v>
      </c>
      <c r="F26" s="17">
        <f>'2004'!H24/'FTE all'!B24</f>
        <v>74.018680340090484</v>
      </c>
      <c r="G26" s="17">
        <f>'2007'!H24/'FTE all'!C24</f>
        <v>71.485594660697259</v>
      </c>
      <c r="H26" s="17">
        <f>'2013'!G24/'FTE all'!D24</f>
        <v>125.84601526401747</v>
      </c>
      <c r="I26" s="26" t="s">
        <v>211</v>
      </c>
      <c r="J26" s="17">
        <f>'2004'!D24/'FTE all'!B24</f>
        <v>145.34721976281946</v>
      </c>
      <c r="K26" s="17">
        <f>'2007'!D24/'FTE all'!C24</f>
        <v>250.8725438378311</v>
      </c>
      <c r="L26" s="17">
        <f>'2013'!D24/'FTE all'!D24</f>
        <v>1.3080007408316075E-2</v>
      </c>
      <c r="M26" s="26" t="s">
        <v>211</v>
      </c>
      <c r="N26" s="8"/>
      <c r="O26" s="8"/>
    </row>
    <row r="27" spans="1:15">
      <c r="A27" s="8" t="s">
        <v>28</v>
      </c>
      <c r="B27" s="17">
        <f>'2004'!B25/'FTE all'!B25</f>
        <v>329.21240540954432</v>
      </c>
      <c r="C27" s="17">
        <f>'2007'!B25/'FTE all'!C25</f>
        <v>502.23358026778828</v>
      </c>
      <c r="D27" s="17">
        <f>'2013'!B25/'FTE all'!D25</f>
        <v>500.88873155319232</v>
      </c>
      <c r="E27" s="26" t="s">
        <v>211</v>
      </c>
      <c r="F27" s="17">
        <f>'2004'!H25/'FTE all'!B25</f>
        <v>329.21240540954432</v>
      </c>
      <c r="G27" s="17">
        <f>'2007'!H25/'FTE all'!C25</f>
        <v>502.23358026778828</v>
      </c>
      <c r="H27" s="17">
        <f>'2013'!G25/'FTE all'!D25</f>
        <v>500.88873155319232</v>
      </c>
      <c r="I27" s="26" t="s">
        <v>211</v>
      </c>
      <c r="J27" s="17">
        <f>'2004'!D25/'FTE all'!B25</f>
        <v>0</v>
      </c>
      <c r="K27" s="17">
        <f>'2007'!D25/'FTE all'!C25</f>
        <v>0</v>
      </c>
      <c r="L27" s="17">
        <f>'2013'!D25/'FTE all'!D25</f>
        <v>0</v>
      </c>
      <c r="M27" s="26" t="s">
        <v>211</v>
      </c>
      <c r="N27" s="8"/>
      <c r="O27" s="8"/>
    </row>
    <row r="28" spans="1:15">
      <c r="A28" s="8" t="s">
        <v>29</v>
      </c>
      <c r="B28" s="17">
        <f>'2004'!B26/'FTE all'!B26</f>
        <v>0</v>
      </c>
      <c r="C28" s="17">
        <f>'2007'!B26/'FTE all'!C26</f>
        <v>5.7894472926590987</v>
      </c>
      <c r="D28" s="17">
        <f>'2013'!B26/'FTE all'!D26</f>
        <v>0</v>
      </c>
      <c r="E28" s="26" t="s">
        <v>211</v>
      </c>
      <c r="F28" s="17">
        <f>'2004'!H26/'FTE all'!B26</f>
        <v>122.28683287290477</v>
      </c>
      <c r="G28" s="17">
        <f>'2007'!H26/'FTE all'!C26</f>
        <v>16.940008818418391</v>
      </c>
      <c r="H28" s="17">
        <f>'2013'!G26/'FTE all'!D26</f>
        <v>32.416543123421562</v>
      </c>
      <c r="I28" s="26" t="s">
        <v>211</v>
      </c>
      <c r="J28" s="17">
        <f>'2004'!D26/'FTE all'!B26</f>
        <v>28.308619900683016</v>
      </c>
      <c r="K28" s="17">
        <f>'2007'!D26/'FTE all'!C26</f>
        <v>148.54846239636197</v>
      </c>
      <c r="L28" s="17">
        <f>'2013'!D26/'FTE all'!D26</f>
        <v>126.7547064389001</v>
      </c>
      <c r="M28" s="26" t="s">
        <v>211</v>
      </c>
      <c r="N28" s="8"/>
      <c r="O28" s="8"/>
    </row>
    <row r="29" spans="1:15">
      <c r="A29" s="8" t="s">
        <v>30</v>
      </c>
      <c r="B29" s="17">
        <f>'2004'!B27/'FTE all'!B27</f>
        <v>66.192235041515488</v>
      </c>
      <c r="C29" s="17">
        <f>'2007'!B27/'FTE all'!C27</f>
        <v>66.600858143837499</v>
      </c>
      <c r="D29" s="17">
        <f>'2013'!B27/'FTE all'!D27</f>
        <v>165.05578318682629</v>
      </c>
      <c r="E29" s="26" t="s">
        <v>211</v>
      </c>
      <c r="F29" s="17">
        <f>'2004'!H27/'FTE all'!B27</f>
        <v>66.192235041515488</v>
      </c>
      <c r="G29" s="17">
        <f>'2007'!H27/'FTE all'!C27</f>
        <v>66.600858143837499</v>
      </c>
      <c r="H29" s="17">
        <f>'2013'!G27/'FTE all'!D27</f>
        <v>165.13866284038932</v>
      </c>
      <c r="I29" s="26" t="s">
        <v>211</v>
      </c>
      <c r="J29" s="17">
        <f>'2004'!D27/'FTE all'!B27</f>
        <v>84.496052291845032</v>
      </c>
      <c r="K29" s="17">
        <f>'2007'!D27/'FTE all'!C27</f>
        <v>83.246040597813959</v>
      </c>
      <c r="L29" s="17">
        <f>'2013'!D27/'FTE all'!D27</f>
        <v>193.92188074653848</v>
      </c>
      <c r="M29" s="26" t="s">
        <v>211</v>
      </c>
      <c r="N29" s="8"/>
      <c r="O29" s="8"/>
    </row>
    <row r="30" spans="1:15">
      <c r="A30" s="8" t="s">
        <v>31</v>
      </c>
      <c r="B30" s="17">
        <f>'2004'!B28/'FTE all'!B28</f>
        <v>11.003037565488798</v>
      </c>
      <c r="C30" s="17">
        <f>'2007'!B28/'FTE all'!C28</f>
        <v>110.14228694120237</v>
      </c>
      <c r="D30" s="17">
        <f>'2013'!B28/'FTE all'!D28</f>
        <v>98.91750445632799</v>
      </c>
      <c r="E30" s="26" t="s">
        <v>211</v>
      </c>
      <c r="F30" s="17">
        <f>'2004'!H28/'FTE all'!B28</f>
        <v>11.003037565488798</v>
      </c>
      <c r="G30" s="17">
        <f>'2007'!H28/'FTE all'!C28</f>
        <v>120.85947478528958</v>
      </c>
      <c r="H30" s="17">
        <f>'2013'!G28/'FTE all'!D28</f>
        <v>98.91750445632799</v>
      </c>
      <c r="I30" s="26" t="s">
        <v>211</v>
      </c>
      <c r="J30" s="17">
        <f>'2004'!D28/'FTE all'!B28</f>
        <v>0</v>
      </c>
      <c r="K30" s="17">
        <f>'2007'!D28/'FTE all'!C28</f>
        <v>0</v>
      </c>
      <c r="L30" s="17">
        <f>'2013'!D28/'FTE all'!D28</f>
        <v>32.085561497326204</v>
      </c>
      <c r="M30" s="26" t="s">
        <v>211</v>
      </c>
      <c r="N30" s="8"/>
      <c r="O30" s="8"/>
    </row>
    <row r="31" spans="1:15">
      <c r="A31" s="8" t="s">
        <v>32</v>
      </c>
      <c r="B31" s="17">
        <f>'2004'!B29/'FTE all'!B29</f>
        <v>0</v>
      </c>
      <c r="C31" s="17">
        <f>'2007'!B29/'FTE all'!C29</f>
        <v>89.706354743826523</v>
      </c>
      <c r="D31" s="17">
        <f>'2013'!B29/'FTE all'!D29</f>
        <v>135.0107132338504</v>
      </c>
      <c r="E31" s="26" t="s">
        <v>211</v>
      </c>
      <c r="F31" s="17">
        <f>'2004'!H29/'FTE all'!B29</f>
        <v>0</v>
      </c>
      <c r="G31" s="17">
        <f>'2007'!H29/'FTE all'!C29</f>
        <v>89.706354743826523</v>
      </c>
      <c r="H31" s="17">
        <f>'2013'!G29/'FTE all'!D29</f>
        <v>135.0107132338504</v>
      </c>
      <c r="I31" s="26" t="s">
        <v>211</v>
      </c>
      <c r="J31" s="17">
        <f>'2004'!D29/'FTE all'!B29</f>
        <v>0</v>
      </c>
      <c r="K31" s="17">
        <f>'2007'!D29/'FTE all'!C29</f>
        <v>0</v>
      </c>
      <c r="L31" s="17">
        <f>'2013'!D29/'FTE all'!D29</f>
        <v>0</v>
      </c>
      <c r="M31" s="26" t="s">
        <v>211</v>
      </c>
      <c r="N31" s="8"/>
      <c r="O31" s="8"/>
    </row>
    <row r="32" spans="1:15">
      <c r="A32" s="8" t="s">
        <v>33</v>
      </c>
      <c r="B32" s="17">
        <f>'2004'!B30/'FTE all'!B30</f>
        <v>121.72751106785142</v>
      </c>
      <c r="C32" s="17">
        <f>'2007'!B30/'FTE all'!C30</f>
        <v>228.98678498093284</v>
      </c>
      <c r="D32" s="17">
        <f>'2013'!B30/'FTE all'!D30</f>
        <v>528.63807955224536</v>
      </c>
      <c r="E32" s="26" t="s">
        <v>211</v>
      </c>
      <c r="F32" s="17">
        <f>'2004'!H30/'FTE all'!B30</f>
        <v>121.72751106785142</v>
      </c>
      <c r="G32" s="17">
        <f>'2007'!H30/'FTE all'!C30</f>
        <v>228.98678498093284</v>
      </c>
      <c r="H32" s="17">
        <f>'2013'!G30/'FTE all'!D30</f>
        <v>528.63807955224536</v>
      </c>
      <c r="I32" s="26" t="s">
        <v>211</v>
      </c>
      <c r="J32" s="17">
        <f>'2004'!D30/'FTE all'!B30</f>
        <v>0</v>
      </c>
      <c r="K32" s="17">
        <f>'2007'!D30/'FTE all'!C30</f>
        <v>372.41909650924026</v>
      </c>
      <c r="L32" s="17">
        <f>'2013'!D30/'FTE all'!D30</f>
        <v>336.00459123438617</v>
      </c>
      <c r="M32" s="26" t="s">
        <v>211</v>
      </c>
      <c r="N32" s="8"/>
      <c r="O32" s="8"/>
    </row>
    <row r="33" spans="1:15">
      <c r="A33" s="8" t="s">
        <v>34</v>
      </c>
      <c r="B33" s="17">
        <f>'2004'!B31/'FTE all'!B31</f>
        <v>63.133945811273747</v>
      </c>
      <c r="C33" s="17">
        <f>'2007'!B31/'FTE all'!C31</f>
        <v>57.017806374382765</v>
      </c>
      <c r="D33" s="17">
        <f>'2013'!B31/'FTE all'!D31</f>
        <v>0</v>
      </c>
      <c r="E33" s="26" t="s">
        <v>211</v>
      </c>
      <c r="F33" s="17">
        <f>'2004'!H31/'FTE all'!B31</f>
        <v>63.133945811273747</v>
      </c>
      <c r="G33" s="17">
        <f>'2007'!H31/'FTE all'!C31</f>
        <v>62.284901990124197</v>
      </c>
      <c r="H33" s="17">
        <f>'2013'!G31/'FTE all'!D31</f>
        <v>0</v>
      </c>
      <c r="I33" s="26" t="s">
        <v>211</v>
      </c>
      <c r="J33" s="17">
        <f>'2004'!D31/'FTE all'!B31</f>
        <v>0</v>
      </c>
      <c r="K33" s="17">
        <f>'2007'!D31/'FTE all'!C31</f>
        <v>0</v>
      </c>
      <c r="L33" s="17">
        <f>'2013'!D31/'FTE all'!D31</f>
        <v>0</v>
      </c>
      <c r="M33" s="26" t="s">
        <v>211</v>
      </c>
      <c r="N33" s="8"/>
      <c r="O33" s="8"/>
    </row>
    <row r="34" spans="1:15">
      <c r="A34" s="8" t="s">
        <v>35</v>
      </c>
      <c r="B34" s="17">
        <f>'2004'!B32/'FTE all'!B32</f>
        <v>584.96272233512582</v>
      </c>
      <c r="C34" s="17">
        <f>'2007'!B32/'FTE all'!C32</f>
        <v>708.73606522869136</v>
      </c>
      <c r="D34" s="17">
        <f>'2013'!B32/'FTE all'!D32</f>
        <v>896.26799427213143</v>
      </c>
      <c r="E34" s="26" t="s">
        <v>211</v>
      </c>
      <c r="F34" s="17">
        <f>'2004'!H32/'FTE all'!B32</f>
        <v>584.96272233512582</v>
      </c>
      <c r="G34" s="17">
        <f>'2007'!H32/'FTE all'!C32</f>
        <v>708.73606522869136</v>
      </c>
      <c r="H34" s="17">
        <f>'2013'!G32/'FTE all'!D32</f>
        <v>896.26799427213143</v>
      </c>
      <c r="I34" s="26" t="s">
        <v>211</v>
      </c>
      <c r="J34" s="17">
        <f>'2004'!D32/'FTE all'!B32</f>
        <v>105.65924050860565</v>
      </c>
      <c r="K34" s="17">
        <f>'2007'!D32/'FTE all'!C32</f>
        <v>121.01839067621498</v>
      </c>
      <c r="L34" s="17">
        <f>'2013'!D32/'FTE all'!D32</f>
        <v>33.425918244415506</v>
      </c>
      <c r="M34" s="26" t="s">
        <v>211</v>
      </c>
      <c r="N34" s="8"/>
      <c r="O34" s="8"/>
    </row>
    <row r="35" spans="1:15">
      <c r="A35" s="8" t="s">
        <v>36</v>
      </c>
      <c r="B35" s="17">
        <f>'2004'!B33/'FTE all'!B33</f>
        <v>144.35832402371804</v>
      </c>
      <c r="C35" s="17">
        <f>'2007'!B33/'FTE all'!C33</f>
        <v>155.35605275385112</v>
      </c>
      <c r="D35" s="17">
        <f>'2013'!B33/'FTE all'!D33</f>
        <v>110.79465249033878</v>
      </c>
      <c r="E35" s="26" t="s">
        <v>211</v>
      </c>
      <c r="F35" s="17">
        <f>'2004'!H33/'FTE all'!B33</f>
        <v>166.30424641221748</v>
      </c>
      <c r="G35" s="17">
        <f>'2007'!H33/'FTE all'!C33</f>
        <v>261.73005944934891</v>
      </c>
      <c r="H35" s="17">
        <f>'2013'!G33/'FTE all'!D33</f>
        <v>122.2644035545442</v>
      </c>
      <c r="I35" s="26" t="s">
        <v>211</v>
      </c>
      <c r="J35" s="17">
        <f>'2004'!D33/'FTE all'!B33</f>
        <v>294.42650723694709</v>
      </c>
      <c r="K35" s="17">
        <f>'2007'!D33/'FTE all'!C33</f>
        <v>560.29841428690565</v>
      </c>
      <c r="L35" s="17">
        <f>'2013'!D33/'FTE all'!D33</f>
        <v>705.23976499205526</v>
      </c>
      <c r="M35" s="26" t="s">
        <v>211</v>
      </c>
      <c r="N35" s="8"/>
      <c r="O35" s="8"/>
    </row>
    <row r="36" spans="1:15">
      <c r="A36" s="8" t="s">
        <v>37</v>
      </c>
      <c r="B36" s="17">
        <f>'2004'!B34/'FTE all'!B34</f>
        <v>918.80318083787188</v>
      </c>
      <c r="C36" s="17">
        <f>'2007'!B34/'FTE all'!C34</f>
        <v>879.28900050028938</v>
      </c>
      <c r="D36" s="17">
        <f>'2013'!B34/'FTE all'!D34</f>
        <v>1012.9154877198154</v>
      </c>
      <c r="E36" s="26" t="s">
        <v>211</v>
      </c>
      <c r="F36" s="17">
        <f>'2004'!H34/'FTE all'!B34</f>
        <v>918.80318083787188</v>
      </c>
      <c r="G36" s="17">
        <f>'2007'!H34/'FTE all'!C34</f>
        <v>879.28900050028938</v>
      </c>
      <c r="H36" s="29">
        <f>'2013'!G34/'FTE all'!D34</f>
        <v>1012.9154877198154</v>
      </c>
      <c r="I36" s="2" t="s">
        <v>212</v>
      </c>
      <c r="J36" s="17">
        <f>'2004'!D34/'FTE all'!B34</f>
        <v>9.7661874278518201</v>
      </c>
      <c r="K36" s="17">
        <f>'2007'!D34/'FTE all'!C34</f>
        <v>9.7303283271696372</v>
      </c>
      <c r="L36" s="17">
        <f>'2013'!D34/'FTE all'!D34</f>
        <v>8.6563690550658876</v>
      </c>
      <c r="M36" s="26" t="s">
        <v>211</v>
      </c>
      <c r="N36" s="8"/>
      <c r="O36" s="8"/>
    </row>
    <row r="37" spans="1:15">
      <c r="A37" s="8" t="s">
        <v>38</v>
      </c>
      <c r="B37" s="17">
        <f>'2004'!B35/'FTE all'!B35</f>
        <v>191.98609002060624</v>
      </c>
      <c r="C37" s="17">
        <f>'2007'!B35/'FTE all'!C35</f>
        <v>360.76699664491389</v>
      </c>
      <c r="D37" s="17">
        <f>'2013'!B35/'FTE all'!D35</f>
        <v>604.28547896059933</v>
      </c>
      <c r="E37" s="26" t="s">
        <v>211</v>
      </c>
      <c r="F37" s="17">
        <f>'2004'!H35/'FTE all'!B35</f>
        <v>191.98609002060624</v>
      </c>
      <c r="G37" s="17">
        <f>'2007'!H35/'FTE all'!C35</f>
        <v>360.76699664491389</v>
      </c>
      <c r="H37" s="17">
        <f>'2013'!G35/'FTE all'!D35</f>
        <v>604.28547896059933</v>
      </c>
      <c r="I37" s="26" t="s">
        <v>211</v>
      </c>
      <c r="J37" s="17">
        <f>'2004'!D35/'FTE all'!B35</f>
        <v>0</v>
      </c>
      <c r="K37" s="17">
        <f>'2007'!D35/'FTE all'!C35</f>
        <v>0</v>
      </c>
      <c r="L37" s="17">
        <f>'2013'!D35/'FTE all'!D35</f>
        <v>0</v>
      </c>
      <c r="M37" s="26" t="s">
        <v>211</v>
      </c>
      <c r="N37" s="8"/>
      <c r="O37" s="8"/>
    </row>
    <row r="38" spans="1:15">
      <c r="A38" s="8" t="s">
        <v>39</v>
      </c>
      <c r="B38" s="17">
        <f>'2004'!B36/'FTE all'!B36</f>
        <v>29.173239855994371</v>
      </c>
      <c r="C38" s="17">
        <f>'2007'!B36/'FTE all'!C36</f>
        <v>44.96776754075124</v>
      </c>
      <c r="D38" s="17">
        <f>'2013'!B36/'FTE all'!D36</f>
        <v>237.08257827443873</v>
      </c>
      <c r="E38" s="26" t="s">
        <v>211</v>
      </c>
      <c r="F38" s="17">
        <f>'2004'!H36/'FTE all'!B36</f>
        <v>29.173239855994371</v>
      </c>
      <c r="G38" s="17">
        <f>'2007'!H36/'FTE all'!C36</f>
        <v>44.96776754075124</v>
      </c>
      <c r="H38" s="17">
        <f>'2013'!G36/'FTE all'!D36</f>
        <v>237.08257827443873</v>
      </c>
      <c r="I38" s="26" t="s">
        <v>211</v>
      </c>
      <c r="J38" s="17">
        <f>'2004'!D36/'FTE all'!B36</f>
        <v>0</v>
      </c>
      <c r="K38" s="17">
        <f>'2007'!D36/'FTE all'!C36</f>
        <v>0</v>
      </c>
      <c r="L38" s="17">
        <f>'2013'!D36/'FTE all'!D36</f>
        <v>0</v>
      </c>
      <c r="M38" s="26" t="s">
        <v>211</v>
      </c>
      <c r="N38" s="8"/>
      <c r="O38" s="8"/>
    </row>
    <row r="39" spans="1:15">
      <c r="A39" s="8" t="s">
        <v>40</v>
      </c>
      <c r="B39" s="17">
        <f>'2004'!B37/'FTE all'!B37</f>
        <v>212.021530635913</v>
      </c>
      <c r="C39" s="17">
        <f>'2007'!B37/'FTE all'!C37</f>
        <v>264.05883976507619</v>
      </c>
      <c r="D39" s="17">
        <f>'2013'!B37/'FTE all'!D37</f>
        <v>86.40059819599162</v>
      </c>
      <c r="E39" s="26" t="s">
        <v>211</v>
      </c>
      <c r="F39" s="17">
        <f>'2004'!H37/'FTE all'!B37</f>
        <v>225.13902269306908</v>
      </c>
      <c r="G39" s="17">
        <f>'2007'!H37/'FTE all'!C37</f>
        <v>264.05883976507619</v>
      </c>
      <c r="H39" s="17">
        <f>'2013'!G37/'FTE all'!D37</f>
        <v>86.40059819599162</v>
      </c>
      <c r="I39" s="26" t="s">
        <v>211</v>
      </c>
      <c r="J39" s="17">
        <f>'2004'!D37/'FTE all'!B37</f>
        <v>0.63245804722013954</v>
      </c>
      <c r="K39" s="17">
        <f>'2007'!D37/'FTE all'!C37</f>
        <v>13.640212524847202</v>
      </c>
      <c r="L39" s="17">
        <f>'2013'!D37/'FTE all'!D37</f>
        <v>0.27873578106968749</v>
      </c>
      <c r="M39" s="26" t="s">
        <v>211</v>
      </c>
      <c r="N39" s="8"/>
      <c r="O39" s="8"/>
    </row>
    <row r="40" spans="1:15">
      <c r="A40" s="8" t="s">
        <v>41</v>
      </c>
      <c r="B40" s="17">
        <f>'2004'!B38/'FTE all'!B38</f>
        <v>113.76020918949573</v>
      </c>
      <c r="C40" s="17">
        <f>'2007'!B38/'FTE all'!C38</f>
        <v>131.67696879216788</v>
      </c>
      <c r="D40" s="17">
        <f>'2013'!B38/'FTE all'!D38</f>
        <v>115.66444375482823</v>
      </c>
      <c r="E40" s="26" t="s">
        <v>211</v>
      </c>
      <c r="F40" s="17">
        <f>'2004'!H38/'FTE all'!B38</f>
        <v>113.76020918949573</v>
      </c>
      <c r="G40" s="17">
        <f>'2007'!H38/'FTE all'!C38</f>
        <v>131.67696879216788</v>
      </c>
      <c r="H40" s="17">
        <f>'2013'!G38/'FTE all'!D38</f>
        <v>115.66444375482823</v>
      </c>
      <c r="I40" s="26" t="s">
        <v>211</v>
      </c>
      <c r="J40" s="17">
        <f>'2004'!D38/'FTE all'!B38</f>
        <v>0</v>
      </c>
      <c r="K40" s="17">
        <f>'2007'!D38/'FTE all'!C38</f>
        <v>51.899888030777184</v>
      </c>
      <c r="L40" s="17">
        <f>'2013'!D38/'FTE all'!D38</f>
        <v>55.369322496087896</v>
      </c>
      <c r="M40" s="26" t="s">
        <v>211</v>
      </c>
      <c r="N40" s="8"/>
      <c r="O40" s="8"/>
    </row>
    <row r="41" spans="1:15">
      <c r="A41" s="8" t="s">
        <v>42</v>
      </c>
      <c r="B41" s="17">
        <f>'2004'!B39/'FTE all'!B39</f>
        <v>147.15615353434566</v>
      </c>
      <c r="C41" s="17">
        <f>'2007'!B39/'FTE all'!C39</f>
        <v>221.54522667999314</v>
      </c>
      <c r="D41" s="17">
        <f>'2013'!B39/'FTE all'!D39</f>
        <v>282.74910364379224</v>
      </c>
      <c r="E41" s="26" t="s">
        <v>211</v>
      </c>
      <c r="F41" s="17">
        <f>'2004'!H39/'FTE all'!B39</f>
        <v>147.15615353434566</v>
      </c>
      <c r="G41" s="17">
        <f>'2007'!H39/'FTE all'!C39</f>
        <v>221.54522667999314</v>
      </c>
      <c r="H41" s="17">
        <f>'2013'!G39/'FTE all'!D39</f>
        <v>282.74910364379224</v>
      </c>
      <c r="I41" s="26" t="s">
        <v>211</v>
      </c>
      <c r="J41" s="17">
        <f>'2004'!D39/'FTE all'!B39</f>
        <v>0</v>
      </c>
      <c r="K41" s="17">
        <f>'2007'!D39/'FTE all'!C39</f>
        <v>0</v>
      </c>
      <c r="L41" s="17">
        <f>'2013'!D39/'FTE all'!D39</f>
        <v>0</v>
      </c>
      <c r="M41" s="26" t="s">
        <v>211</v>
      </c>
      <c r="N41" s="8"/>
      <c r="O41" s="8"/>
    </row>
    <row r="42" spans="1:15">
      <c r="A42" s="8" t="s">
        <v>43</v>
      </c>
      <c r="B42" s="17">
        <f>'2004'!B40/'FTE all'!B40</f>
        <v>564.70364785482013</v>
      </c>
      <c r="C42" s="17">
        <f>'2007'!B40/'FTE all'!C40</f>
        <v>704.11128066852905</v>
      </c>
      <c r="D42" s="17">
        <f>'2013'!B40/'FTE all'!D40</f>
        <v>658.280116934288</v>
      </c>
      <c r="E42" s="26" t="s">
        <v>211</v>
      </c>
      <c r="F42" s="17">
        <f>'2004'!H40/'FTE all'!B40</f>
        <v>564.70364785482013</v>
      </c>
      <c r="G42" s="17">
        <f>'2007'!H40/'FTE all'!C40</f>
        <v>704.11128066852905</v>
      </c>
      <c r="H42" s="17">
        <f>'2013'!G40/'FTE all'!D40</f>
        <v>658.280116934288</v>
      </c>
      <c r="I42" s="26" t="s">
        <v>211</v>
      </c>
      <c r="J42" s="17">
        <f>'2004'!D40/'FTE all'!B40</f>
        <v>0</v>
      </c>
      <c r="K42" s="17">
        <f>'2007'!D40/'FTE all'!C40</f>
        <v>0</v>
      </c>
      <c r="L42" s="17">
        <f>'2013'!D40/'FTE all'!D40</f>
        <v>0</v>
      </c>
      <c r="M42" s="26" t="s">
        <v>211</v>
      </c>
      <c r="N42" s="8"/>
      <c r="O42" s="8"/>
    </row>
    <row r="43" spans="1:15">
      <c r="A43" s="8" t="s">
        <v>45</v>
      </c>
      <c r="B43" s="17">
        <f>'2004'!B41/'FTE all'!B41</f>
        <v>203.08615363492825</v>
      </c>
      <c r="C43" s="17">
        <f>'2007'!B41/'FTE all'!C41</f>
        <v>226.78081775858578</v>
      </c>
      <c r="D43" s="17">
        <f>'2013'!B41/'FTE all'!D41</f>
        <v>231.34579238987357</v>
      </c>
      <c r="E43" s="26" t="s">
        <v>211</v>
      </c>
      <c r="F43" s="17">
        <f>'2004'!H41/'FTE all'!B41</f>
        <v>203.08615363492825</v>
      </c>
      <c r="G43" s="17">
        <f>'2007'!H41/'FTE all'!C41</f>
        <v>226.78081775858578</v>
      </c>
      <c r="H43" s="17">
        <f>'2013'!G41/'FTE all'!D41</f>
        <v>231.34579238987357</v>
      </c>
      <c r="I43" s="26" t="s">
        <v>211</v>
      </c>
      <c r="J43" s="17">
        <f>'2004'!D41/'FTE all'!B41</f>
        <v>0</v>
      </c>
      <c r="K43" s="17">
        <f>'2007'!D41/'FTE all'!C41</f>
        <v>0</v>
      </c>
      <c r="L43" s="17">
        <f>'2013'!D41/'FTE all'!D41</f>
        <v>0</v>
      </c>
      <c r="M43" s="26" t="s">
        <v>211</v>
      </c>
      <c r="N43" s="8"/>
      <c r="O43" s="8"/>
    </row>
    <row r="44" spans="1:15">
      <c r="A44" s="8" t="s">
        <v>159</v>
      </c>
      <c r="B44" s="17">
        <f>'2004'!B42/'FTE all'!B42</f>
        <v>87.160546961286599</v>
      </c>
      <c r="C44" s="17">
        <f>'2007'!B42/'FTE all'!C42</f>
        <v>133.5798282011074</v>
      </c>
      <c r="D44" s="17">
        <f>'2013'!B42/'FTE all'!D42</f>
        <v>134.30610533088975</v>
      </c>
      <c r="E44" s="26" t="s">
        <v>211</v>
      </c>
      <c r="F44" s="17">
        <f>'2004'!H42/'FTE all'!B42</f>
        <v>87.160546961286599</v>
      </c>
      <c r="G44" s="17">
        <f>'2007'!H42/'FTE all'!C42</f>
        <v>133.5798282011074</v>
      </c>
      <c r="H44" s="17">
        <f>'2013'!G42/'FTE all'!D42</f>
        <v>134.30610533088975</v>
      </c>
      <c r="I44" s="26" t="s">
        <v>211</v>
      </c>
      <c r="J44" s="17">
        <f>'2004'!D42/'FTE all'!B42</f>
        <v>711.24197835241807</v>
      </c>
      <c r="K44" s="17">
        <f>'2007'!D42/'FTE all'!C42</f>
        <v>795.89458930628223</v>
      </c>
      <c r="L44" s="17">
        <f>'2013'!D42/'FTE all'!D42</f>
        <v>1112.5601082379167</v>
      </c>
      <c r="M44" s="26" t="s">
        <v>211</v>
      </c>
      <c r="N44" s="8"/>
      <c r="O44" s="8"/>
    </row>
    <row r="45" spans="1:15">
      <c r="A45" s="8" t="s">
        <v>48</v>
      </c>
      <c r="B45" s="17">
        <f>'2004'!B43/'FTE all'!B43</f>
        <v>0</v>
      </c>
      <c r="C45" s="17">
        <f>'2007'!B43/'FTE all'!C43</f>
        <v>0</v>
      </c>
      <c r="D45" s="17">
        <f>'2013'!B43/'FTE all'!D43</f>
        <v>0</v>
      </c>
      <c r="E45" s="26" t="s">
        <v>211</v>
      </c>
      <c r="F45" s="17">
        <f>'2004'!H43/'FTE all'!B43</f>
        <v>0</v>
      </c>
      <c r="G45" s="17">
        <f>'2007'!H43/'FTE all'!C43</f>
        <v>0</v>
      </c>
      <c r="H45" s="17">
        <f>'2013'!G43/'FTE all'!D43</f>
        <v>0</v>
      </c>
      <c r="I45" s="26" t="s">
        <v>211</v>
      </c>
      <c r="J45" s="17">
        <f>'2004'!D43/'FTE all'!B43</f>
        <v>0</v>
      </c>
      <c r="K45" s="17">
        <f>'2007'!D43/'FTE all'!C43</f>
        <v>57.217711938415761</v>
      </c>
      <c r="L45" s="17">
        <f>'2013'!D43/'FTE all'!D43</f>
        <v>104.78211903318028</v>
      </c>
      <c r="M45" s="26" t="s">
        <v>211</v>
      </c>
      <c r="N45" s="8"/>
      <c r="O45" s="8"/>
    </row>
    <row r="46" spans="1:15">
      <c r="A46" s="8" t="s">
        <v>49</v>
      </c>
      <c r="B46" s="17">
        <f>'2004'!B44/'FTE all'!B44</f>
        <v>142.36615186615185</v>
      </c>
      <c r="C46" s="17">
        <f>'2007'!B44/'FTE all'!C44</f>
        <v>137.34336516603716</v>
      </c>
      <c r="D46" s="17">
        <f>'2013'!B44/'FTE all'!D44</f>
        <v>187.35611298372135</v>
      </c>
      <c r="E46" s="26" t="s">
        <v>211</v>
      </c>
      <c r="F46" s="17">
        <f>'2004'!H44/'FTE all'!B44</f>
        <v>142.36615186615185</v>
      </c>
      <c r="G46" s="17">
        <f>'2007'!H44/'FTE all'!C44</f>
        <v>140.9749078856799</v>
      </c>
      <c r="H46" s="17">
        <f>'2013'!G44/'FTE all'!D44</f>
        <v>305.66753416424967</v>
      </c>
      <c r="I46" s="26" t="s">
        <v>211</v>
      </c>
      <c r="J46" s="17">
        <f>'2004'!D44/'FTE all'!B44</f>
        <v>1.2601887601887602</v>
      </c>
      <c r="K46" s="17">
        <f>'2007'!D44/'FTE all'!C44</f>
        <v>0</v>
      </c>
      <c r="L46" s="17">
        <f>'2013'!D44/'FTE all'!D44</f>
        <v>1075.4668443468945</v>
      </c>
      <c r="M46" s="26" t="s">
        <v>211</v>
      </c>
      <c r="N46" s="8"/>
      <c r="O46" s="8"/>
    </row>
    <row r="47" spans="1:15">
      <c r="A47" s="8" t="s">
        <v>50</v>
      </c>
      <c r="B47" s="17">
        <f>'2004'!B45/'FTE all'!B45</f>
        <v>0</v>
      </c>
      <c r="C47" s="17">
        <f>'2007'!B45/'FTE all'!C45</f>
        <v>170.03842858722086</v>
      </c>
      <c r="D47" s="17">
        <f>'2013'!B45/'FTE all'!D45</f>
        <v>331.44946323883966</v>
      </c>
      <c r="E47" s="26" t="s">
        <v>211</v>
      </c>
      <c r="F47" s="17">
        <f>'2004'!H45/'FTE all'!B45</f>
        <v>0</v>
      </c>
      <c r="G47" s="17">
        <f>'2007'!H45/'FTE all'!C45</f>
        <v>381.09976910940043</v>
      </c>
      <c r="H47" s="17">
        <f>'2013'!G45/'FTE all'!D45</f>
        <v>628.42959673121334</v>
      </c>
      <c r="I47" s="26" t="s">
        <v>211</v>
      </c>
      <c r="J47" s="17">
        <f>'2004'!D45/'FTE all'!B45</f>
        <v>0</v>
      </c>
      <c r="K47" s="17">
        <f>'2007'!D45/'FTE all'!C45</f>
        <v>0</v>
      </c>
      <c r="L47" s="17">
        <f>'2013'!D45/'FTE all'!D45</f>
        <v>0</v>
      </c>
      <c r="M47" s="26" t="s">
        <v>211</v>
      </c>
      <c r="N47" s="8"/>
      <c r="O47" s="8"/>
    </row>
    <row r="48" spans="1:15">
      <c r="A48" s="8" t="s">
        <v>51</v>
      </c>
      <c r="B48" s="17">
        <f>'2004'!B46/'FTE all'!B46</f>
        <v>29.754324645103409</v>
      </c>
      <c r="C48" s="17">
        <f>'2007'!B46/'FTE all'!C46</f>
        <v>60.281183368869939</v>
      </c>
      <c r="D48" s="17">
        <f>'2013'!B46/'FTE all'!D46</f>
        <v>23.982465732903901</v>
      </c>
      <c r="E48" s="26" t="s">
        <v>211</v>
      </c>
      <c r="F48" s="17">
        <f>'2004'!H46/'FTE all'!B46</f>
        <v>45.524153528405748</v>
      </c>
      <c r="G48" s="17">
        <f>'2007'!H46/'FTE all'!C46</f>
        <v>60.281183368869939</v>
      </c>
      <c r="H48" s="17">
        <f>'2013'!G46/'FTE all'!D46</f>
        <v>23.982465732903901</v>
      </c>
      <c r="I48" s="26" t="s">
        <v>211</v>
      </c>
      <c r="J48" s="17">
        <f>'2004'!D46/'FTE all'!B46</f>
        <v>0</v>
      </c>
      <c r="K48" s="17">
        <f>'2007'!D46/'FTE all'!C46</f>
        <v>0</v>
      </c>
      <c r="L48" s="17">
        <f>'2013'!D46/'FTE all'!D46</f>
        <v>0</v>
      </c>
      <c r="M48" s="26" t="s">
        <v>211</v>
      </c>
      <c r="N48" s="8"/>
      <c r="O48" s="8"/>
    </row>
    <row r="49" spans="1:15">
      <c r="A49" s="8" t="s">
        <v>52</v>
      </c>
      <c r="B49" s="17">
        <f>'2004'!B47/'FTE all'!B47</f>
        <v>387.96762754518414</v>
      </c>
      <c r="C49" s="17">
        <f>'2007'!B47/'FTE all'!C47</f>
        <v>389.718284260269</v>
      </c>
      <c r="D49" s="17">
        <f>'2013'!B47/'FTE all'!D47</f>
        <v>396.4457626317531</v>
      </c>
      <c r="E49" s="26" t="s">
        <v>211</v>
      </c>
      <c r="F49" s="17">
        <f>'2004'!H47/'FTE all'!B47</f>
        <v>387.96762754518414</v>
      </c>
      <c r="G49" s="17">
        <f>'2007'!H47/'FTE all'!C47</f>
        <v>389.718284260269</v>
      </c>
      <c r="H49" s="17">
        <f>'2013'!G47/'FTE all'!D47</f>
        <v>396.4457626317531</v>
      </c>
      <c r="I49" s="26" t="s">
        <v>211</v>
      </c>
      <c r="J49" s="17">
        <f>'2004'!D47/'FTE all'!B47</f>
        <v>0</v>
      </c>
      <c r="K49" s="17">
        <f>'2007'!D47/'FTE all'!C47</f>
        <v>1.1424417095082309</v>
      </c>
      <c r="L49" s="17">
        <f>'2013'!D47/'FTE all'!D47</f>
        <v>1.3943375714893416</v>
      </c>
      <c r="M49" s="26" t="s">
        <v>211</v>
      </c>
      <c r="N49" s="8"/>
      <c r="O49" s="8"/>
    </row>
    <row r="50" spans="1:15">
      <c r="A50" s="8" t="s">
        <v>53</v>
      </c>
      <c r="B50" s="17">
        <f>'2004'!B48/'FTE all'!B48</f>
        <v>181.4630751770153</v>
      </c>
      <c r="C50" s="17">
        <f>'2007'!B48/'FTE all'!C48</f>
        <v>220.81053902148236</v>
      </c>
      <c r="D50" s="17">
        <f>'2013'!B48/'FTE all'!D48</f>
        <v>282.13100662180756</v>
      </c>
      <c r="E50" s="26" t="s">
        <v>211</v>
      </c>
      <c r="F50" s="17">
        <f>'2004'!H48/'FTE all'!B48</f>
        <v>304.9417685429176</v>
      </c>
      <c r="G50" s="17">
        <f>'2007'!H48/'FTE all'!C48</f>
        <v>371.85407394791213</v>
      </c>
      <c r="H50" s="17">
        <f>'2013'!G48/'FTE all'!D48</f>
        <v>493.82684744652647</v>
      </c>
      <c r="I50" s="26" t="s">
        <v>211</v>
      </c>
      <c r="J50" s="17">
        <f>'2004'!D48/'FTE all'!B48</f>
        <v>0</v>
      </c>
      <c r="K50" s="17">
        <f>'2007'!D48/'FTE all'!C48</f>
        <v>0</v>
      </c>
      <c r="L50" s="17">
        <f>'2013'!D48/'FTE all'!D48</f>
        <v>0</v>
      </c>
      <c r="M50" s="26" t="s">
        <v>211</v>
      </c>
      <c r="N50" s="8"/>
      <c r="O50" s="8"/>
    </row>
    <row r="51" spans="1:15">
      <c r="A51" s="8" t="s">
        <v>54</v>
      </c>
      <c r="B51" s="17">
        <f>'2004'!B49/'FTE all'!B49</f>
        <v>415.58997745911068</v>
      </c>
      <c r="C51" s="17">
        <f>'2007'!B49/'FTE all'!C49</f>
        <v>616.39115482908255</v>
      </c>
      <c r="D51" s="17">
        <f>'2013'!B49/'FTE all'!D49</f>
        <v>1046.6564305013399</v>
      </c>
      <c r="E51" s="26" t="s">
        <v>211</v>
      </c>
      <c r="F51" s="17">
        <f>'2004'!H49/'FTE all'!B49</f>
        <v>415.58997745911068</v>
      </c>
      <c r="G51" s="17">
        <f>'2007'!H49/'FTE all'!C49</f>
        <v>616.39115482908255</v>
      </c>
      <c r="H51" s="29">
        <f>'2013'!G49/'FTE all'!D49</f>
        <v>1055.7875875898014</v>
      </c>
      <c r="I51" s="2" t="s">
        <v>212</v>
      </c>
      <c r="J51" s="17">
        <f>'2004'!D49/'FTE all'!B49</f>
        <v>5.2885652033907515</v>
      </c>
      <c r="K51" s="17">
        <f>'2007'!D49/'FTE all'!C49</f>
        <v>6.1770534963895507</v>
      </c>
      <c r="L51" s="17">
        <f>'2013'!D49/'FTE all'!D49</f>
        <v>0</v>
      </c>
      <c r="M51" s="26" t="s">
        <v>211</v>
      </c>
      <c r="N51" s="8"/>
      <c r="O51" s="8"/>
    </row>
    <row r="52" spans="1:15">
      <c r="A52" s="8" t="s">
        <v>56</v>
      </c>
      <c r="B52" s="17">
        <f>'2004'!B50/'FTE all'!B50</f>
        <v>0</v>
      </c>
      <c r="C52" s="17">
        <f>'2007'!B50/'FTE all'!C50</f>
        <v>0</v>
      </c>
      <c r="D52" s="17">
        <f>'2013'!B50/'FTE all'!D50</f>
        <v>0</v>
      </c>
      <c r="E52" s="26" t="s">
        <v>211</v>
      </c>
      <c r="F52" s="17">
        <f>'2004'!H50/'FTE all'!B50</f>
        <v>232.446708099788</v>
      </c>
      <c r="G52" s="17">
        <f>'2007'!H50/'FTE all'!C50</f>
        <v>300.44319346278149</v>
      </c>
      <c r="H52" s="17">
        <f>'2013'!G50/'FTE all'!D50</f>
        <v>475.69032028093892</v>
      </c>
      <c r="I52" s="26" t="s">
        <v>211</v>
      </c>
      <c r="J52" s="17">
        <f>'2004'!D50/'FTE all'!B50</f>
        <v>268.08918769784799</v>
      </c>
      <c r="K52" s="17">
        <f>'2007'!D50/'FTE all'!C50</f>
        <v>471.83316692503746</v>
      </c>
      <c r="L52" s="17">
        <f>'2013'!D50/'FTE all'!D50</f>
        <v>561.0841760621023</v>
      </c>
      <c r="M52" s="26" t="s">
        <v>211</v>
      </c>
      <c r="N52" s="8"/>
      <c r="O52" s="8"/>
    </row>
    <row r="53" spans="1:15">
      <c r="A53" s="8" t="s">
        <v>57</v>
      </c>
      <c r="B53" s="17">
        <f>'2004'!B51/'FTE all'!B51</f>
        <v>245.38026928973693</v>
      </c>
      <c r="C53" s="17">
        <f>'2007'!B51/'FTE all'!C51</f>
        <v>325.24231283921262</v>
      </c>
      <c r="D53" s="17">
        <f>'2013'!B51/'FTE all'!D51</f>
        <v>406.70727405589736</v>
      </c>
      <c r="E53" s="26" t="s">
        <v>211</v>
      </c>
      <c r="F53" s="17">
        <f>'2004'!H51/'FTE all'!B51</f>
        <v>245.38026928973693</v>
      </c>
      <c r="G53" s="17">
        <f>'2007'!H51/'FTE all'!C51</f>
        <v>325.24231283921262</v>
      </c>
      <c r="H53" s="17">
        <f>'2013'!G51/'FTE all'!D51</f>
        <v>406.70727405589736</v>
      </c>
      <c r="I53" s="26" t="s">
        <v>211</v>
      </c>
      <c r="J53" s="17">
        <f>'2004'!D51/'FTE all'!B51</f>
        <v>13.248463044765245</v>
      </c>
      <c r="K53" s="17">
        <f>'2007'!D51/'FTE all'!C51</f>
        <v>13.093201072546103</v>
      </c>
      <c r="L53" s="17">
        <f>'2013'!D51/'FTE all'!D51</f>
        <v>10.98132093174314</v>
      </c>
      <c r="M53" s="26" t="s">
        <v>211</v>
      </c>
      <c r="N53" s="8"/>
      <c r="O53" s="8"/>
    </row>
    <row r="54" spans="1:15">
      <c r="A54" s="8" t="s">
        <v>58</v>
      </c>
      <c r="B54" s="17">
        <f>'2004'!B52/'FTE all'!B52</f>
        <v>7.0344887198547843</v>
      </c>
      <c r="C54" s="17">
        <f>'2007'!B52/'FTE all'!C52</f>
        <v>0</v>
      </c>
      <c r="D54" s="17">
        <f>'2013'!B52/'FTE all'!D52</f>
        <v>0</v>
      </c>
      <c r="E54" s="26" t="s">
        <v>211</v>
      </c>
      <c r="F54" s="17">
        <f>'2004'!H52/'FTE all'!B52</f>
        <v>7.0344887198547843</v>
      </c>
      <c r="G54" s="17">
        <f>'2007'!H52/'FTE all'!C52</f>
        <v>0</v>
      </c>
      <c r="H54" s="17">
        <f>'2013'!G52/'FTE all'!D52</f>
        <v>556.72653663451854</v>
      </c>
      <c r="I54" s="26" t="s">
        <v>211</v>
      </c>
      <c r="J54" s="17">
        <f>'2004'!D52/'FTE all'!B52</f>
        <v>0</v>
      </c>
      <c r="K54" s="17">
        <f>'2007'!D52/'FTE all'!C52</f>
        <v>0</v>
      </c>
      <c r="L54" s="17">
        <f>'2013'!D52/'FTE all'!D52</f>
        <v>0</v>
      </c>
      <c r="M54" s="26" t="s">
        <v>211</v>
      </c>
      <c r="N54" s="8"/>
      <c r="O54" s="8"/>
    </row>
    <row r="55" spans="1:15">
      <c r="A55" s="8"/>
      <c r="B55" s="17"/>
      <c r="C55" s="17"/>
      <c r="D55" s="17"/>
      <c r="F55" s="17"/>
      <c r="G55" s="17"/>
      <c r="H55" s="17"/>
      <c r="J55" s="17"/>
      <c r="K55" s="17"/>
      <c r="L55" s="17"/>
      <c r="N55" s="8"/>
      <c r="O55" s="8"/>
    </row>
    <row r="56" spans="1:15">
      <c r="A56" s="4" t="s">
        <v>161</v>
      </c>
      <c r="B56" s="17">
        <f>'2004'!B54/'FTE all'!B53</f>
        <v>182.82163772363998</v>
      </c>
      <c r="C56" s="17">
        <f>'2007'!B54/'FTE all'!C53</f>
        <v>238.80354942190479</v>
      </c>
      <c r="D56" s="17">
        <f>'2013'!B54/'FTE all'!D53</f>
        <v>291.28556559849972</v>
      </c>
      <c r="E56" s="26" t="s">
        <v>211</v>
      </c>
      <c r="F56" s="17">
        <f>'2004'!H54/'FTE all'!B53</f>
        <v>234.54930035468396</v>
      </c>
      <c r="G56" s="17">
        <f>'2007'!H54/'FTE all'!C53</f>
        <v>332.12203822969258</v>
      </c>
      <c r="H56" s="17">
        <f>'2013'!G54/'FTE all'!D53</f>
        <v>442.933941003759</v>
      </c>
      <c r="I56" s="26" t="s">
        <v>211</v>
      </c>
      <c r="J56" s="17">
        <f>'2004'!D54/'FTE all'!B53</f>
        <v>90.985185569036133</v>
      </c>
      <c r="K56" s="17">
        <f>'2007'!D54/'FTE all'!C53</f>
        <v>120.34372440521277</v>
      </c>
      <c r="L56" s="17">
        <f>'2013'!D54/'FTE all'!D53</f>
        <v>147.68971558969065</v>
      </c>
      <c r="M56" s="26" t="s">
        <v>211</v>
      </c>
      <c r="N56" s="8"/>
      <c r="O56" s="8"/>
    </row>
    <row r="57" spans="1:15">
      <c r="A57" s="5"/>
      <c r="B57" s="8"/>
      <c r="C57" s="8"/>
      <c r="D57" s="8"/>
      <c r="F57" s="8"/>
      <c r="G57" s="8"/>
      <c r="H57" s="8"/>
      <c r="J57" s="8"/>
      <c r="K57" s="8"/>
      <c r="L57" s="8"/>
      <c r="N57" s="8"/>
      <c r="O57" s="8"/>
    </row>
    <row r="58" spans="1:15">
      <c r="A58" s="8" t="s">
        <v>162</v>
      </c>
      <c r="B58" s="8"/>
      <c r="C58" s="8"/>
      <c r="D58" s="8"/>
      <c r="F58" s="8"/>
      <c r="G58" s="8"/>
      <c r="H58" s="8"/>
      <c r="J58" s="8"/>
      <c r="K58" s="8"/>
      <c r="L58" s="8"/>
      <c r="N58" s="8"/>
      <c r="O58" s="8"/>
    </row>
    <row r="59" spans="1:15">
      <c r="A59" s="8" t="s">
        <v>163</v>
      </c>
      <c r="B59" s="8"/>
      <c r="C59" s="8"/>
      <c r="D59" s="8"/>
      <c r="F59" s="8"/>
      <c r="G59" s="8"/>
      <c r="H59" s="8"/>
      <c r="J59" s="8"/>
      <c r="K59" s="8"/>
      <c r="L59" s="8"/>
      <c r="N59" s="8"/>
      <c r="O59" s="8"/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7.33203125" style="8" customWidth="1"/>
    <col min="2" max="4" width="13.33203125" bestFit="1" customWidth="1"/>
    <col min="5" max="5" width="11.6640625" bestFit="1" customWidth="1"/>
  </cols>
  <sheetData>
    <row r="1" spans="1:7">
      <c r="A1" s="27"/>
    </row>
    <row r="2" spans="1:7" ht="64.75" customHeight="1">
      <c r="A2" s="27"/>
      <c r="B2" s="38" t="s">
        <v>201</v>
      </c>
      <c r="C2" s="38"/>
      <c r="D2" s="38"/>
      <c r="E2" s="38" t="s">
        <v>202</v>
      </c>
      <c r="F2" s="38"/>
      <c r="G2" s="38"/>
    </row>
    <row r="3" spans="1:7">
      <c r="A3" s="8" t="s">
        <v>0</v>
      </c>
      <c r="B3" s="19">
        <v>2004</v>
      </c>
      <c r="C3" s="19">
        <v>2007</v>
      </c>
      <c r="D3" s="19">
        <v>2013</v>
      </c>
      <c r="E3" s="19">
        <v>2004</v>
      </c>
      <c r="F3" s="19">
        <v>2007</v>
      </c>
      <c r="G3" s="19">
        <v>2013</v>
      </c>
    </row>
    <row r="4" spans="1:7">
      <c r="A4" s="8" t="s">
        <v>6</v>
      </c>
      <c r="B4" s="7">
        <v>817261</v>
      </c>
      <c r="C4" s="7">
        <v>1757200</v>
      </c>
      <c r="D4" s="1">
        <v>2530989</v>
      </c>
      <c r="E4">
        <f>(B4*'BLS Data Series'!$N$31)/'BLS Data Series'!$D$31</f>
        <v>1024219.693467443</v>
      </c>
      <c r="F4" s="8">
        <f>(C4*'BLS Data Series'!$N$31)/'BLS Data Series'!$G$31</f>
        <v>2006310.8255924992</v>
      </c>
      <c r="G4" s="8">
        <f>(D4*'BLS Data Series'!$N$31)/'BLS Data Series'!$M$31</f>
        <v>2572046.3944161367</v>
      </c>
    </row>
    <row r="5" spans="1:7">
      <c r="A5" s="8" t="s">
        <v>7</v>
      </c>
      <c r="B5" s="7">
        <v>0</v>
      </c>
      <c r="C5" s="7">
        <v>536250</v>
      </c>
      <c r="D5" s="1">
        <v>3711625</v>
      </c>
      <c r="E5" s="8">
        <f>(B5*'BLS Data Series'!$N$31)/'BLS Data Series'!$D$31</f>
        <v>0</v>
      </c>
      <c r="F5" s="8">
        <f>(C5*'BLS Data Series'!$N$31)/'BLS Data Series'!$G$31</f>
        <v>612271.89860230917</v>
      </c>
      <c r="G5" s="8">
        <f>(D5*'BLS Data Series'!$N$31)/'BLS Data Series'!$M$31</f>
        <v>3771834.5274020527</v>
      </c>
    </row>
    <row r="6" spans="1:7">
      <c r="A6" s="8" t="s">
        <v>8</v>
      </c>
      <c r="B6" s="7">
        <v>2394544</v>
      </c>
      <c r="C6" s="7">
        <v>12806315</v>
      </c>
      <c r="D6" s="1">
        <v>21065302</v>
      </c>
      <c r="E6" s="8">
        <f>(B6*'BLS Data Series'!$N$31)/'BLS Data Series'!$D$31</f>
        <v>3000925.1899629431</v>
      </c>
      <c r="F6" s="8">
        <f>(C6*'BLS Data Series'!$N$31)/'BLS Data Series'!$G$31</f>
        <v>14621812.212865697</v>
      </c>
      <c r="G6" s="8">
        <f>(D6*'BLS Data Series'!$N$31)/'BLS Data Series'!$M$31</f>
        <v>21407020.75607086</v>
      </c>
    </row>
    <row r="7" spans="1:7">
      <c r="A7" s="8" t="s">
        <v>9</v>
      </c>
      <c r="B7" s="7">
        <v>1842523</v>
      </c>
      <c r="C7" s="7">
        <v>3540078</v>
      </c>
      <c r="D7" s="1">
        <v>8825530</v>
      </c>
      <c r="E7" s="8">
        <f>(B7*'BLS Data Series'!$N$31)/'BLS Data Series'!$D$31</f>
        <v>2309113.4194176812</v>
      </c>
      <c r="F7" s="8">
        <f>(C7*'BLS Data Series'!$N$31)/'BLS Data Series'!$G$31</f>
        <v>4041939.9128396558</v>
      </c>
      <c r="G7" s="8">
        <f>(D7*'BLS Data Series'!$N$31)/'BLS Data Series'!$M$31</f>
        <v>8968696.669685822</v>
      </c>
    </row>
    <row r="8" spans="1:7">
      <c r="A8" s="8" t="s">
        <v>10</v>
      </c>
      <c r="B8" s="7">
        <v>395840000</v>
      </c>
      <c r="C8" s="7">
        <v>511816000</v>
      </c>
      <c r="D8" s="1">
        <v>1244667000</v>
      </c>
      <c r="E8" s="8">
        <f>(B8*'BLS Data Series'!$N$31)/'BLS Data Series'!$D$31</f>
        <v>496080350.66172576</v>
      </c>
      <c r="F8" s="8">
        <f>(C8*'BLS Data Series'!$N$31)/'BLS Data Series'!$G$31</f>
        <v>584373993.57583117</v>
      </c>
      <c r="G8" s="8">
        <f>(D8*'BLS Data Series'!$N$31)/'BLS Data Series'!$M$31</f>
        <v>1264857836.0469959</v>
      </c>
    </row>
    <row r="9" spans="1:7">
      <c r="A9" s="8" t="s">
        <v>11</v>
      </c>
      <c r="B9" s="7">
        <v>43389028</v>
      </c>
      <c r="C9" s="7">
        <v>42870725</v>
      </c>
      <c r="D9" s="1">
        <v>69834210</v>
      </c>
      <c r="E9" s="8">
        <f>(B9*'BLS Data Series'!$N$31)/'BLS Data Series'!$D$31</f>
        <v>54376627.488660663</v>
      </c>
      <c r="F9" s="8">
        <f>(C9*'BLS Data Series'!$N$31)/'BLS Data Series'!$G$31</f>
        <v>48948326.695025608</v>
      </c>
      <c r="G9" s="8">
        <f>(D9*'BLS Data Series'!$N$31)/'BLS Data Series'!$M$31</f>
        <v>70967052.024880126</v>
      </c>
    </row>
    <row r="10" spans="1:7">
      <c r="A10" s="8" t="s">
        <v>12</v>
      </c>
      <c r="B10" s="7">
        <v>19533527</v>
      </c>
      <c r="C10" s="7">
        <v>22898151</v>
      </c>
      <c r="D10" s="1">
        <v>27863865</v>
      </c>
      <c r="E10" s="8">
        <f>(B10*'BLS Data Series'!$N$31)/'BLS Data Series'!$D$31</f>
        <v>24480090.248131283</v>
      </c>
      <c r="F10" s="8">
        <f>(C10*'BLS Data Series'!$N$31)/'BLS Data Series'!$G$31</f>
        <v>26144325.197673406</v>
      </c>
      <c r="G10" s="8">
        <f>(D10*'BLS Data Series'!$N$31)/'BLS Data Series'!$M$31</f>
        <v>28315869.21466193</v>
      </c>
    </row>
    <row r="11" spans="1:7">
      <c r="A11" s="8" t="s">
        <v>13</v>
      </c>
      <c r="B11" s="7">
        <v>10778900</v>
      </c>
      <c r="C11" s="7">
        <v>4429800</v>
      </c>
      <c r="D11" s="1">
        <v>12588435</v>
      </c>
      <c r="E11" s="8">
        <f>(B11*'BLS Data Series'!$N$31)/'BLS Data Series'!$D$31</f>
        <v>13508489.520381154</v>
      </c>
      <c r="F11" s="8">
        <f>(C11*'BLS Data Series'!$N$31)/'BLS Data Series'!$G$31</f>
        <v>5057794.0446219286</v>
      </c>
      <c r="G11" s="8">
        <f>(D11*'BLS Data Series'!$N$31)/'BLS Data Series'!$M$31</f>
        <v>12792643.054984396</v>
      </c>
    </row>
    <row r="12" spans="1:7">
      <c r="A12" s="3" t="s">
        <v>158</v>
      </c>
      <c r="B12" s="7">
        <v>0</v>
      </c>
      <c r="C12" s="7">
        <v>0</v>
      </c>
      <c r="D12" s="1">
        <v>343853</v>
      </c>
      <c r="E12" s="8">
        <f>(B12*'BLS Data Series'!$N$31)/'BLS Data Series'!$D$31</f>
        <v>0</v>
      </c>
      <c r="F12" s="8">
        <f>(C12*'BLS Data Series'!$N$31)/'BLS Data Series'!$G$31</f>
        <v>0</v>
      </c>
      <c r="G12" s="8">
        <f>(D12*'BLS Data Series'!$N$31)/'BLS Data Series'!$M$31</f>
        <v>349430.94136686169</v>
      </c>
    </row>
    <row r="13" spans="1:7">
      <c r="A13" s="8" t="s">
        <v>14</v>
      </c>
      <c r="B13" s="7">
        <v>69391221</v>
      </c>
      <c r="C13" s="7">
        <v>95951787</v>
      </c>
      <c r="D13" s="1">
        <v>107376622</v>
      </c>
      <c r="E13" s="8">
        <f>(B13*'BLS Data Series'!$N$31)/'BLS Data Series'!$D$31</f>
        <v>86963473.237988353</v>
      </c>
      <c r="F13" s="8">
        <f>(C13*'BLS Data Series'!$N$31)/'BLS Data Series'!$G$31</f>
        <v>109554466.7613508</v>
      </c>
      <c r="G13" s="8">
        <f>(D13*'BLS Data Series'!$N$31)/'BLS Data Series'!$M$31</f>
        <v>109118472.44681208</v>
      </c>
    </row>
    <row r="14" spans="1:7">
      <c r="A14" s="8" t="s">
        <v>15</v>
      </c>
      <c r="B14" s="7">
        <v>1122239</v>
      </c>
      <c r="C14" s="7">
        <v>0</v>
      </c>
      <c r="D14" s="1">
        <v>0</v>
      </c>
      <c r="E14" s="8">
        <f>(B14*'BLS Data Series'!$N$31)/'BLS Data Series'!$D$31</f>
        <v>1406428.6495712015</v>
      </c>
      <c r="F14" s="8">
        <f>(C14*'BLS Data Series'!$N$31)/'BLS Data Series'!$G$31</f>
        <v>0</v>
      </c>
      <c r="G14" s="8">
        <f>(D14*'BLS Data Series'!$N$31)/'BLS Data Series'!$M$31</f>
        <v>0</v>
      </c>
    </row>
    <row r="15" spans="1:7">
      <c r="A15" s="8" t="s">
        <v>16</v>
      </c>
      <c r="B15" s="7">
        <v>341763</v>
      </c>
      <c r="C15" s="7">
        <v>343537</v>
      </c>
      <c r="D15" s="1">
        <v>3224961</v>
      </c>
      <c r="E15" s="8">
        <f>(B15*'BLS Data Series'!$N$31)/'BLS Data Series'!$D$31</f>
        <v>428309.18776071997</v>
      </c>
      <c r="F15" s="8">
        <f>(C15*'BLS Data Series'!$N$31)/'BLS Data Series'!$G$31</f>
        <v>392238.79017275799</v>
      </c>
      <c r="G15" s="8">
        <f>(D15*'BLS Data Series'!$N$31)/'BLS Data Series'!$M$31</f>
        <v>3277275.9234365141</v>
      </c>
    </row>
    <row r="16" spans="1:7">
      <c r="A16" s="8" t="s">
        <v>17</v>
      </c>
      <c r="B16" s="7">
        <v>815918</v>
      </c>
      <c r="C16" s="7">
        <v>807113</v>
      </c>
      <c r="D16" s="1">
        <v>0</v>
      </c>
      <c r="E16" s="8">
        <f>(B16*'BLS Data Series'!$N$31)/'BLS Data Series'!$D$31</f>
        <v>1022536.5995129698</v>
      </c>
      <c r="F16" s="8">
        <f>(C16*'BLS Data Series'!$N$31)/'BLS Data Series'!$G$31</f>
        <v>921534.00260439259</v>
      </c>
      <c r="G16" s="8">
        <f>(D16*'BLS Data Series'!$N$31)/'BLS Data Series'!$M$31</f>
        <v>0</v>
      </c>
    </row>
    <row r="17" spans="1:7">
      <c r="A17" s="8" t="s">
        <v>18</v>
      </c>
      <c r="B17" s="7">
        <v>175228099</v>
      </c>
      <c r="C17" s="7">
        <v>230518221</v>
      </c>
      <c r="D17" s="1">
        <v>202489656</v>
      </c>
      <c r="E17" s="8">
        <f>(B17*'BLS Data Series'!$N$31)/'BLS Data Series'!$D$31</f>
        <v>219601901.77270511</v>
      </c>
      <c r="F17" s="8">
        <f>(C17*'BLS Data Series'!$N$31)/'BLS Data Series'!$G$31</f>
        <v>263197816.00763953</v>
      </c>
      <c r="G17" s="8">
        <f>(D17*'BLS Data Series'!$N$31)/'BLS Data Series'!$M$31</f>
        <v>205774418.46699604</v>
      </c>
    </row>
    <row r="18" spans="1:7">
      <c r="A18" s="8" t="s">
        <v>19</v>
      </c>
      <c r="B18" s="7">
        <v>83659761</v>
      </c>
      <c r="C18" s="7">
        <v>243982244</v>
      </c>
      <c r="D18" s="1">
        <v>177702717</v>
      </c>
      <c r="E18" s="8">
        <f>(B18*'BLS Data Series'!$N$31)/'BLS Data Series'!$D$31</f>
        <v>104845300.05344626</v>
      </c>
      <c r="F18" s="8">
        <f>(C18*'BLS Data Series'!$N$31)/'BLS Data Series'!$G$31</f>
        <v>278570576.7070058</v>
      </c>
      <c r="G18" s="8">
        <f>(D18*'BLS Data Series'!$N$31)/'BLS Data Series'!$M$31</f>
        <v>180585388.77008203</v>
      </c>
    </row>
    <row r="19" spans="1:7">
      <c r="A19" s="8" t="s">
        <v>20</v>
      </c>
      <c r="B19" s="7">
        <v>2989629</v>
      </c>
      <c r="C19" s="7">
        <v>3388898</v>
      </c>
      <c r="D19" s="1">
        <v>4768374</v>
      </c>
      <c r="E19" s="8">
        <f>(B19*'BLS Data Series'!$N$31)/'BLS Data Series'!$D$31</f>
        <v>3746706.2516887239</v>
      </c>
      <c r="F19" s="8">
        <f>(C19*'BLS Data Series'!$N$31)/'BLS Data Series'!$G$31</f>
        <v>3869327.7624793816</v>
      </c>
      <c r="G19" s="8">
        <f>(D19*'BLS Data Series'!$N$31)/'BLS Data Series'!$M$31</f>
        <v>4845725.980605863</v>
      </c>
    </row>
    <row r="20" spans="1:7">
      <c r="A20" s="8" t="s">
        <v>21</v>
      </c>
      <c r="B20" s="7">
        <v>5112955</v>
      </c>
      <c r="C20" s="7">
        <v>7134071</v>
      </c>
      <c r="D20" s="1">
        <v>8896767</v>
      </c>
      <c r="E20" s="8">
        <f>(B20*'BLS Data Series'!$N$31)/'BLS Data Series'!$D$31</f>
        <v>6407731.6827951288</v>
      </c>
      <c r="F20" s="8">
        <f>(C20*'BLS Data Series'!$N$31)/'BLS Data Series'!$G$31</f>
        <v>8145438.1276152441</v>
      </c>
      <c r="G20" s="8">
        <f>(D20*'BLS Data Series'!$N$31)/'BLS Data Series'!$M$31</f>
        <v>9041089.2675987408</v>
      </c>
    </row>
    <row r="21" spans="1:7">
      <c r="A21" s="8" t="s">
        <v>22</v>
      </c>
      <c r="B21" s="7">
        <v>34773667</v>
      </c>
      <c r="C21" s="7">
        <v>45422654</v>
      </c>
      <c r="D21" s="1">
        <v>41377133</v>
      </c>
      <c r="E21" s="8">
        <f>(B21*'BLS Data Series'!$N$31)/'BLS Data Series'!$D$31</f>
        <v>43579559.718962409</v>
      </c>
      <c r="F21" s="8">
        <f>(C21*'BLS Data Series'!$N$31)/'BLS Data Series'!$G$31</f>
        <v>51862031.895824283</v>
      </c>
      <c r="G21" s="8">
        <f>(D21*'BLS Data Series'!$N$31)/'BLS Data Series'!$M$31</f>
        <v>42048347.797610722</v>
      </c>
    </row>
    <row r="22" spans="1:7">
      <c r="A22" s="8" t="s">
        <v>23</v>
      </c>
      <c r="B22" s="7">
        <v>1189918</v>
      </c>
      <c r="C22" s="7">
        <v>1217078</v>
      </c>
      <c r="D22" s="1">
        <v>23822431</v>
      </c>
      <c r="E22" s="8">
        <f>(B22*'BLS Data Series'!$N$31)/'BLS Data Series'!$D$31</f>
        <v>1491246.3083536262</v>
      </c>
      <c r="F22" s="8">
        <f>(C22*'BLS Data Series'!$N$31)/'BLS Data Series'!$G$31</f>
        <v>1389618.0098966924</v>
      </c>
      <c r="G22" s="8">
        <f>(D22*'BLS Data Series'!$N$31)/'BLS Data Series'!$M$31</f>
        <v>24208875.565945644</v>
      </c>
    </row>
    <row r="23" spans="1:7">
      <c r="A23" s="8" t="s">
        <v>24</v>
      </c>
      <c r="B23" s="7">
        <v>8036974</v>
      </c>
      <c r="C23" s="7">
        <v>0</v>
      </c>
      <c r="D23" s="1">
        <v>0</v>
      </c>
      <c r="E23" s="8">
        <f>(B23*'BLS Data Series'!$N$31)/'BLS Data Series'!$D$31</f>
        <v>10072213.217914239</v>
      </c>
      <c r="F23" s="8">
        <f>(C23*'BLS Data Series'!$N$31)/'BLS Data Series'!$G$31</f>
        <v>0</v>
      </c>
      <c r="G23" s="8">
        <f>(D23*'BLS Data Series'!$N$31)/'BLS Data Series'!$M$31</f>
        <v>0</v>
      </c>
    </row>
    <row r="24" spans="1:7">
      <c r="A24" s="8" t="s">
        <v>25</v>
      </c>
      <c r="B24" s="7">
        <v>36050390</v>
      </c>
      <c r="C24" s="7">
        <v>74348925</v>
      </c>
      <c r="D24" s="1">
        <v>68031766</v>
      </c>
      <c r="E24" s="8">
        <f>(B24*'BLS Data Series'!$N$31)/'BLS Data Series'!$D$31</f>
        <v>45179593.049444146</v>
      </c>
      <c r="F24" s="8">
        <f>(C24*'BLS Data Series'!$N$31)/'BLS Data Series'!$G$31</f>
        <v>84889058.216859087</v>
      </c>
      <c r="G24" s="8">
        <f>(D24*'BLS Data Series'!$N$31)/'BLS Data Series'!$M$31</f>
        <v>69135368.99846752</v>
      </c>
    </row>
    <row r="25" spans="1:7">
      <c r="A25" s="8" t="s">
        <v>26</v>
      </c>
      <c r="B25" s="7">
        <v>44587935</v>
      </c>
      <c r="C25" s="7">
        <v>44848679</v>
      </c>
      <c r="D25" s="1">
        <v>47417495</v>
      </c>
      <c r="E25" s="8">
        <f>(B25*'BLS Data Series'!$N$31)/'BLS Data Series'!$D$31</f>
        <v>55879139.12207517</v>
      </c>
      <c r="F25" s="8">
        <f>(C25*'BLS Data Series'!$N$31)/'BLS Data Series'!$G$31</f>
        <v>51206686.883236386</v>
      </c>
      <c r="G25" s="8">
        <f>(D25*'BLS Data Series'!$N$31)/'BLS Data Series'!$M$31</f>
        <v>48186695.812188514</v>
      </c>
    </row>
    <row r="26" spans="1:7">
      <c r="A26" s="8" t="s">
        <v>27</v>
      </c>
      <c r="B26" s="7">
        <v>28842193</v>
      </c>
      <c r="C26" s="7">
        <v>27591152</v>
      </c>
      <c r="D26" s="1">
        <v>52320355</v>
      </c>
      <c r="E26" s="8">
        <f>(B26*'BLS Data Series'!$N$31)/'BLS Data Series'!$D$31</f>
        <v>36146031.773679189</v>
      </c>
      <c r="F26" s="8">
        <f>(C26*'BLS Data Series'!$N$31)/'BLS Data Series'!$G$31</f>
        <v>31502633.136904243</v>
      </c>
      <c r="G26" s="8">
        <f>(D26*'BLS Data Series'!$N$31)/'BLS Data Series'!$M$31</f>
        <v>53169089.408259891</v>
      </c>
    </row>
    <row r="27" spans="1:7">
      <c r="A27" s="8" t="s">
        <v>28</v>
      </c>
      <c r="B27" s="7">
        <v>62342624</v>
      </c>
      <c r="C27" s="7">
        <v>95049714</v>
      </c>
      <c r="D27" s="1">
        <v>103996522</v>
      </c>
      <c r="E27" s="8">
        <f>(B27*'BLS Data Series'!$N$31)/'BLS Data Series'!$D$31</f>
        <v>78129928.190915823</v>
      </c>
      <c r="F27" s="8">
        <f>(C27*'BLS Data Series'!$N$31)/'BLS Data Series'!$G$31</f>
        <v>108524510.68044099</v>
      </c>
      <c r="G27" s="8">
        <f>(D27*'BLS Data Series'!$N$31)/'BLS Data Series'!$M$31</f>
        <v>105683540.87746665</v>
      </c>
    </row>
    <row r="28" spans="1:7">
      <c r="A28" s="8" t="s">
        <v>29</v>
      </c>
      <c r="B28" s="7">
        <v>14430580</v>
      </c>
      <c r="C28" s="7">
        <v>1959400</v>
      </c>
      <c r="D28" s="1">
        <v>4351305</v>
      </c>
      <c r="E28" s="8">
        <f>(B28*'BLS Data Series'!$N$31)/'BLS Data Series'!$D$31</f>
        <v>18084900.936368447</v>
      </c>
      <c r="F28" s="8">
        <f>(C28*'BLS Data Series'!$N$31)/'BLS Data Series'!$G$31</f>
        <v>2237175.8659605868</v>
      </c>
      <c r="G28" s="8">
        <f>(D28*'BLS Data Series'!$N$31)/'BLS Data Series'!$M$31</f>
        <v>4421891.3382298015</v>
      </c>
    </row>
    <row r="29" spans="1:7">
      <c r="A29" s="8" t="s">
        <v>30</v>
      </c>
      <c r="B29" s="7">
        <v>9741776</v>
      </c>
      <c r="C29" s="7">
        <v>10151436</v>
      </c>
      <c r="D29" s="1">
        <v>31880184</v>
      </c>
      <c r="E29" s="8">
        <f>(B29*'BLS Data Series'!$N$31)/'BLS Data Series'!$D$31</f>
        <v>12208729.926606668</v>
      </c>
      <c r="F29" s="8">
        <f>(C29*'BLS Data Series'!$N$31)/'BLS Data Series'!$G$31</f>
        <v>11590562.225193158</v>
      </c>
      <c r="G29" s="8">
        <f>(D29*'BLS Data Series'!$N$31)/'BLS Data Series'!$M$31</f>
        <v>32397340.450915836</v>
      </c>
    </row>
    <row r="30" spans="1:7">
      <c r="A30" s="8" t="s">
        <v>31</v>
      </c>
      <c r="B30" s="7">
        <v>394833</v>
      </c>
      <c r="C30" s="7">
        <v>4390583</v>
      </c>
      <c r="D30" s="1">
        <v>4161954</v>
      </c>
      <c r="E30" s="8">
        <f>(B30*'BLS Data Series'!$N$31)/'BLS Data Series'!$D$31</f>
        <v>494818.3435044997</v>
      </c>
      <c r="F30" s="8">
        <f>(C30*'BLS Data Series'!$N$31)/'BLS Data Series'!$G$31</f>
        <v>5013017.4160951469</v>
      </c>
      <c r="G30" s="8">
        <f>(D30*'BLS Data Series'!$N$31)/'BLS Data Series'!$M$31</f>
        <v>4229468.7094356464</v>
      </c>
    </row>
    <row r="31" spans="1:7">
      <c r="A31" s="8" t="s">
        <v>32</v>
      </c>
      <c r="B31" s="7">
        <v>0</v>
      </c>
      <c r="C31" s="7">
        <v>6557086</v>
      </c>
      <c r="D31" s="1">
        <v>11001753</v>
      </c>
      <c r="E31" s="8">
        <f>(B31*'BLS Data Series'!$N$31)/'BLS Data Series'!$D$31</f>
        <v>0</v>
      </c>
      <c r="F31" s="8">
        <f>(C31*'BLS Data Series'!$N$31)/'BLS Data Series'!$G$31</f>
        <v>7486656.4000347247</v>
      </c>
      <c r="G31" s="8">
        <f>(D31*'BLS Data Series'!$N$31)/'BLS Data Series'!$M$31</f>
        <v>11180222.09338204</v>
      </c>
    </row>
    <row r="32" spans="1:7">
      <c r="A32" s="8" t="s">
        <v>33</v>
      </c>
      <c r="B32" s="7">
        <v>7753799</v>
      </c>
      <c r="C32" s="7">
        <v>15612319</v>
      </c>
      <c r="D32" s="1">
        <v>36269330</v>
      </c>
      <c r="E32" s="8">
        <f>(B32*'BLS Data Series'!$N$31)/'BLS Data Series'!$D$31</f>
        <v>9717328.5339544732</v>
      </c>
      <c r="F32" s="8">
        <f>(C32*'BLS Data Series'!$N$31)/'BLS Data Series'!$G$31</f>
        <v>17825611.553780708</v>
      </c>
      <c r="G32" s="8">
        <f>(D32*'BLS Data Series'!$N$31)/'BLS Data Series'!$M$31</f>
        <v>36857686.641225629</v>
      </c>
    </row>
    <row r="33" spans="1:7">
      <c r="A33" s="8" t="s">
        <v>34</v>
      </c>
      <c r="B33" s="7">
        <v>2027231</v>
      </c>
      <c r="C33" s="7">
        <v>2081250</v>
      </c>
      <c r="D33" s="1">
        <v>0</v>
      </c>
      <c r="E33" s="8">
        <f>(B33*'BLS Data Series'!$N$31)/'BLS Data Series'!$D$31</f>
        <v>2540595.8603282156</v>
      </c>
      <c r="F33" s="8">
        <f>(C33*'BLS Data Series'!$N$31)/'BLS Data Series'!$G$31</f>
        <v>2376300.0260439273</v>
      </c>
      <c r="G33" s="8">
        <f>(D33*'BLS Data Series'!$N$31)/'BLS Data Series'!$M$31</f>
        <v>0</v>
      </c>
    </row>
    <row r="34" spans="1:7">
      <c r="A34" s="8" t="s">
        <v>35</v>
      </c>
      <c r="B34" s="7">
        <v>130102729</v>
      </c>
      <c r="C34" s="7">
        <v>164980290</v>
      </c>
      <c r="D34" s="1">
        <v>248482235</v>
      </c>
      <c r="E34" s="8">
        <f>(B34*'BLS Data Series'!$N$31)/'BLS Data Series'!$D$31</f>
        <v>163049230.55872947</v>
      </c>
      <c r="F34" s="8">
        <f>(C34*'BLS Data Series'!$N$31)/'BLS Data Series'!$G$31</f>
        <v>188368849.21260524</v>
      </c>
      <c r="G34" s="8">
        <f>(D34*'BLS Data Series'!$N$31)/'BLS Data Series'!$M$31</f>
        <v>252513083.46587569</v>
      </c>
    </row>
    <row r="35" spans="1:7">
      <c r="A35" s="8" t="s">
        <v>36</v>
      </c>
      <c r="B35" s="7">
        <v>13546645</v>
      </c>
      <c r="C35" s="7">
        <v>21968836</v>
      </c>
      <c r="D35" s="1">
        <v>12465345</v>
      </c>
      <c r="E35" s="8">
        <f>(B35*'BLS Data Series'!$N$31)/'BLS Data Series'!$D$31</f>
        <v>16977123.084806774</v>
      </c>
      <c r="F35" s="8">
        <f>(C35*'BLS Data Series'!$N$31)/'BLS Data Series'!$G$31</f>
        <v>25083265.133431718</v>
      </c>
      <c r="G35" s="8">
        <f>(D35*'BLS Data Series'!$N$31)/'BLS Data Series'!$M$31</f>
        <v>12667556.304038944</v>
      </c>
    </row>
    <row r="36" spans="1:7">
      <c r="A36" s="8" t="s">
        <v>37</v>
      </c>
      <c r="B36" s="7">
        <v>429008500</v>
      </c>
      <c r="C36" s="7">
        <v>448178000</v>
      </c>
      <c r="D36" s="1">
        <v>591037200</v>
      </c>
      <c r="E36" s="8">
        <f>(B36*'BLS Data Series'!$N$31)/'BLS Data Series'!$D$31</f>
        <v>537648259.69295919</v>
      </c>
      <c r="F36" s="8">
        <f>(C36*'BLS Data Series'!$N$31)/'BLS Data Series'!$G$31</f>
        <v>511714302.97768903</v>
      </c>
      <c r="G36" s="8">
        <f>(D36*'BLS Data Series'!$N$31)/'BLS Data Series'!$M$31</f>
        <v>600624933.2675128</v>
      </c>
    </row>
    <row r="37" spans="1:7">
      <c r="A37" s="8" t="s">
        <v>38</v>
      </c>
      <c r="B37" s="7">
        <v>62330012</v>
      </c>
      <c r="C37" s="7">
        <v>117420999</v>
      </c>
      <c r="D37" s="1">
        <v>239179214</v>
      </c>
      <c r="E37" s="8">
        <f>(B37*'BLS Data Series'!$N$31)/'BLS Data Series'!$D$31</f>
        <v>78114122.397204861</v>
      </c>
      <c r="F37" s="8">
        <f>(C37*'BLS Data Series'!$N$31)/'BLS Data Series'!$G$31</f>
        <v>134067278.30957547</v>
      </c>
      <c r="G37" s="8">
        <f>(D37*'BLS Data Series'!$N$31)/'BLS Data Series'!$M$31</f>
        <v>243059149.99550989</v>
      </c>
    </row>
    <row r="38" spans="1:7">
      <c r="A38" s="8" t="s">
        <v>39</v>
      </c>
      <c r="B38" s="7">
        <v>1077747</v>
      </c>
      <c r="C38" s="7">
        <v>1586238</v>
      </c>
      <c r="D38" s="1">
        <v>9419765</v>
      </c>
      <c r="E38" s="8">
        <f>(B38*'BLS Data Series'!$N$31)/'BLS Data Series'!$D$31</f>
        <v>1350669.7395023822</v>
      </c>
      <c r="F38" s="8">
        <f>(C38*'BLS Data Series'!$N$31)/'BLS Data Series'!$G$31</f>
        <v>1811112.2646063024</v>
      </c>
      <c r="G38" s="8">
        <f>(D38*'BLS Data Series'!$N$31)/'BLS Data Series'!$M$31</f>
        <v>9572571.277274346</v>
      </c>
    </row>
    <row r="39" spans="1:7">
      <c r="A39" s="8" t="s">
        <v>40</v>
      </c>
      <c r="B39" s="7">
        <v>83475696</v>
      </c>
      <c r="C39" s="7">
        <v>99498163</v>
      </c>
      <c r="D39" s="1">
        <v>36686558</v>
      </c>
      <c r="E39" s="8">
        <f>(B39*'BLS Data Series'!$N$31)/'BLS Data Series'!$D$31</f>
        <v>104614623.44232927</v>
      </c>
      <c r="F39" s="8">
        <f>(C39*'BLS Data Series'!$N$31)/'BLS Data Series'!$G$31</f>
        <v>113603597.51506206</v>
      </c>
      <c r="G39" s="8">
        <f>(D39*'BLS Data Series'!$N$31)/'BLS Data Series'!$M$31</f>
        <v>37281682.862880275</v>
      </c>
    </row>
    <row r="40" spans="1:7">
      <c r="A40" s="8" t="s">
        <v>41</v>
      </c>
      <c r="B40" s="7">
        <v>16249167</v>
      </c>
      <c r="C40" s="7">
        <v>18345762</v>
      </c>
      <c r="D40" s="1">
        <v>17517727</v>
      </c>
      <c r="E40" s="8">
        <f>(B40*'BLS Data Series'!$N$31)/'BLS Data Series'!$D$31</f>
        <v>20364016.934420325</v>
      </c>
      <c r="F40" s="8">
        <f>(C40*'BLS Data Series'!$N$31)/'BLS Data Series'!$G$31</f>
        <v>20946563.228057988</v>
      </c>
      <c r="G40" s="8">
        <f>(D40*'BLS Data Series'!$N$31)/'BLS Data Series'!$M$31</f>
        <v>17801897.427731298</v>
      </c>
    </row>
    <row r="41" spans="1:7">
      <c r="A41" s="8" t="s">
        <v>42</v>
      </c>
      <c r="B41" s="7">
        <v>18877780</v>
      </c>
      <c r="C41" s="7">
        <v>28372411</v>
      </c>
      <c r="D41" s="1">
        <v>47474140</v>
      </c>
      <c r="E41" s="8">
        <f>(B41*'BLS Data Series'!$N$31)/'BLS Data Series'!$D$31</f>
        <v>23658285.474219162</v>
      </c>
      <c r="F41" s="8">
        <f>(C41*'BLS Data Series'!$N$31)/'BLS Data Series'!$G$31</f>
        <v>32394647.927076999</v>
      </c>
      <c r="G41" s="8">
        <f>(D41*'BLS Data Series'!$N$31)/'BLS Data Series'!$M$31</f>
        <v>48244259.700459741</v>
      </c>
    </row>
    <row r="42" spans="1:7">
      <c r="A42" s="8" t="s">
        <v>43</v>
      </c>
      <c r="B42" s="7">
        <v>172266236</v>
      </c>
      <c r="C42" s="7">
        <v>231625151</v>
      </c>
      <c r="D42" s="1">
        <v>233060784</v>
      </c>
      <c r="E42" s="8">
        <f>(B42*'BLS Data Series'!$N$31)/'BLS Data Series'!$D$31</f>
        <v>215889992.83057702</v>
      </c>
      <c r="F42" s="8">
        <f>(C42*'BLS Data Series'!$N$31)/'BLS Data Series'!$G$31</f>
        <v>264461670.80059028</v>
      </c>
      <c r="G42" s="8">
        <f>(D42*'BLS Data Series'!$N$31)/'BLS Data Series'!$M$31</f>
        <v>236841467.57137153</v>
      </c>
    </row>
    <row r="43" spans="1:7">
      <c r="A43" s="8" t="s">
        <v>45</v>
      </c>
      <c r="B43" s="7">
        <v>5916712</v>
      </c>
      <c r="C43" s="7">
        <v>6722237</v>
      </c>
      <c r="D43" s="1">
        <v>7557373</v>
      </c>
      <c r="E43" s="8">
        <f>(B43*'BLS Data Series'!$N$31)/'BLS Data Series'!$D$31</f>
        <v>7415027.697363683</v>
      </c>
      <c r="F43" s="8">
        <f>(C43*'BLS Data Series'!$N$31)/'BLS Data Series'!$G$31</f>
        <v>7675220.1600833395</v>
      </c>
      <c r="G43" s="8">
        <f>(D43*'BLS Data Series'!$N$31)/'BLS Data Series'!$M$31</f>
        <v>7679967.7817279585</v>
      </c>
    </row>
    <row r="44" spans="1:7">
      <c r="A44" s="8" t="s">
        <v>159</v>
      </c>
      <c r="B44" s="7">
        <v>12232024</v>
      </c>
      <c r="C44" s="7">
        <v>19251792</v>
      </c>
      <c r="D44" s="1">
        <v>23377455</v>
      </c>
      <c r="E44" s="8">
        <f>(B44*'BLS Data Series'!$N$31)/'BLS Data Series'!$D$31</f>
        <v>15329594.672652196</v>
      </c>
      <c r="F44" s="8">
        <f>(C44*'BLS Data Series'!$N$31)/'BLS Data Series'!$G$31</f>
        <v>21981037.276152439</v>
      </c>
      <c r="G44" s="8">
        <f>(D44*'BLS Data Series'!$N$31)/'BLS Data Series'!$M$31</f>
        <v>23756681.219624225</v>
      </c>
    </row>
    <row r="45" spans="1:7">
      <c r="A45" s="8" t="s">
        <v>48</v>
      </c>
      <c r="B45" s="7">
        <v>0</v>
      </c>
      <c r="C45" s="7">
        <v>0</v>
      </c>
      <c r="D45" s="1">
        <v>0</v>
      </c>
      <c r="E45" s="8">
        <f>(B45*'BLS Data Series'!$N$31)/'BLS Data Series'!$D$31</f>
        <v>0</v>
      </c>
      <c r="F45" s="8">
        <f>(C45*'BLS Data Series'!$N$31)/'BLS Data Series'!$G$31</f>
        <v>0</v>
      </c>
      <c r="G45" s="8">
        <f>(D45*'BLS Data Series'!$N$31)/'BLS Data Series'!$M$31</f>
        <v>0</v>
      </c>
    </row>
    <row r="46" spans="1:7">
      <c r="A46" s="8" t="s">
        <v>49</v>
      </c>
      <c r="B46" s="7">
        <v>23893596</v>
      </c>
      <c r="C46" s="7">
        <v>24372165</v>
      </c>
      <c r="D46" s="1">
        <v>58491011</v>
      </c>
      <c r="E46" s="8">
        <f>(B46*'BLS Data Series'!$N$31)/'BLS Data Series'!$D$31</f>
        <v>29944279.209401801</v>
      </c>
      <c r="F46" s="8">
        <f>(C46*'BLS Data Series'!$N$31)/'BLS Data Series'!$G$31</f>
        <v>27827303.939578086</v>
      </c>
      <c r="G46" s="8">
        <f>(D46*'BLS Data Series'!$N$31)/'BLS Data Series'!$M$31</f>
        <v>59439845.036191225</v>
      </c>
    </row>
    <row r="47" spans="1:7">
      <c r="A47" s="8" t="s">
        <v>50</v>
      </c>
      <c r="B47" s="7">
        <v>0</v>
      </c>
      <c r="C47" s="7">
        <v>303373709</v>
      </c>
      <c r="D47" s="1">
        <v>619050285</v>
      </c>
      <c r="E47" s="8">
        <f>(B47*'BLS Data Series'!$N$31)/'BLS Data Series'!$D$31</f>
        <v>0</v>
      </c>
      <c r="F47" s="8">
        <f>(C47*'BLS Data Series'!$N$31)/'BLS Data Series'!$G$31</f>
        <v>346381718.96588236</v>
      </c>
      <c r="G47" s="8">
        <f>(D47*'BLS Data Series'!$N$31)/'BLS Data Series'!$M$31</f>
        <v>629092443.11078858</v>
      </c>
    </row>
    <row r="48" spans="1:7">
      <c r="A48" s="8" t="s">
        <v>51</v>
      </c>
      <c r="B48" s="7">
        <v>4871221</v>
      </c>
      <c r="C48" s="7">
        <v>6559075</v>
      </c>
      <c r="D48" s="1">
        <v>3201899</v>
      </c>
      <c r="E48" s="8">
        <f>(B48*'BLS Data Series'!$N$31)/'BLS Data Series'!$D$31</f>
        <v>6104782.290397035</v>
      </c>
      <c r="F48" s="8">
        <f>(C48*'BLS Data Series'!$N$31)/'BLS Data Series'!$G$31</f>
        <v>7488927.3721677223</v>
      </c>
      <c r="G48" s="8">
        <f>(D48*'BLS Data Series'!$N$31)/'BLS Data Series'!$M$31</f>
        <v>3253839.8144893688</v>
      </c>
    </row>
    <row r="49" spans="1:7">
      <c r="A49" s="8" t="s">
        <v>52</v>
      </c>
      <c r="B49" s="7">
        <v>6783226</v>
      </c>
      <c r="C49" s="7">
        <v>7504805</v>
      </c>
      <c r="D49" s="1">
        <v>8387603</v>
      </c>
      <c r="E49" s="8">
        <f>(B49*'BLS Data Series'!$N$31)/'BLS Data Series'!$D$31</f>
        <v>8500972.9504287988</v>
      </c>
      <c r="F49" s="8">
        <f>(C49*'BLS Data Series'!$N$31)/'BLS Data Series'!$G$31</f>
        <v>8568729.521659866</v>
      </c>
      <c r="G49" s="8">
        <f>(D49*'BLS Data Series'!$N$31)/'BLS Data Series'!$M$31</f>
        <v>8523665.6713814139</v>
      </c>
    </row>
    <row r="50" spans="1:7">
      <c r="A50" s="8" t="s">
        <v>53</v>
      </c>
      <c r="B50" s="7">
        <v>77650067</v>
      </c>
      <c r="C50" s="7">
        <v>100431092</v>
      </c>
      <c r="D50" s="1">
        <v>156832987</v>
      </c>
      <c r="E50" s="8">
        <f>(B50*'BLS Data Series'!$N$31)/'BLS Data Series'!$D$31</f>
        <v>97313744.104351506</v>
      </c>
      <c r="F50" s="8">
        <f>(C50*'BLS Data Series'!$N$31)/'BLS Data Series'!$G$31</f>
        <v>114668783.92082645</v>
      </c>
      <c r="G50" s="8">
        <f>(D50*'BLS Data Series'!$N$31)/'BLS Data Series'!$M$31</f>
        <v>159377112.55910748</v>
      </c>
    </row>
    <row r="51" spans="1:7">
      <c r="A51" s="8" t="s">
        <v>54</v>
      </c>
      <c r="B51" s="7">
        <v>99376291</v>
      </c>
      <c r="C51" s="7">
        <v>143749814</v>
      </c>
      <c r="D51" s="1">
        <v>286427782</v>
      </c>
      <c r="E51" s="8">
        <f>(B51*'BLS Data Series'!$N$31)/'BLS Data Series'!$D$31</f>
        <v>124541797.91517204</v>
      </c>
      <c r="F51" s="8">
        <f>(C51*'BLS Data Series'!$N$31)/'BLS Data Series'!$G$31</f>
        <v>164128618.25922388</v>
      </c>
      <c r="G51" s="8">
        <f>(D51*'BLS Data Series'!$N$31)/'BLS Data Series'!$M$31</f>
        <v>291074178.49453759</v>
      </c>
    </row>
    <row r="52" spans="1:7">
      <c r="A52" s="8" t="s">
        <v>56</v>
      </c>
      <c r="B52" s="7">
        <v>16007675</v>
      </c>
      <c r="C52" s="7">
        <v>22869135</v>
      </c>
      <c r="D52" s="1">
        <v>36031639</v>
      </c>
      <c r="E52" s="8">
        <f>(B52*'BLS Data Series'!$N$31)/'BLS Data Series'!$D$31</f>
        <v>20061370.82477501</v>
      </c>
      <c r="F52" s="8">
        <f>(C52*'BLS Data Series'!$N$31)/'BLS Data Series'!$G$31</f>
        <v>26111195.721850853</v>
      </c>
      <c r="G52" s="8">
        <f>(D52*'BLS Data Series'!$N$31)/'BLS Data Series'!$M$31</f>
        <v>36616139.846855856</v>
      </c>
    </row>
    <row r="53" spans="1:7">
      <c r="A53" s="8" t="s">
        <v>57</v>
      </c>
      <c r="B53" s="7">
        <v>48494748</v>
      </c>
      <c r="C53" s="7">
        <v>65379234</v>
      </c>
      <c r="D53" s="1">
        <v>90163749</v>
      </c>
      <c r="E53" s="8">
        <f>(B53*'BLS Data Series'!$N$31)/'BLS Data Series'!$D$31</f>
        <v>60775292.019735307</v>
      </c>
      <c r="F53" s="8">
        <f>(C53*'BLS Data Series'!$N$31)/'BLS Data Series'!$G$31</f>
        <v>74647771.991318688</v>
      </c>
      <c r="G53" s="8">
        <f>(D53*'BLS Data Series'!$N$31)/'BLS Data Series'!$M$31</f>
        <v>91626374.323433086</v>
      </c>
    </row>
    <row r="54" spans="1:7">
      <c r="A54" s="8" t="s">
        <v>58</v>
      </c>
      <c r="B54" s="7">
        <v>162764</v>
      </c>
      <c r="C54" s="7">
        <v>0</v>
      </c>
      <c r="D54" s="1">
        <v>15470317</v>
      </c>
      <c r="E54" s="8">
        <f>(B54*'BLS Data Series'!$N$31)/'BLS Data Series'!$D$31</f>
        <v>203981.46269984115</v>
      </c>
      <c r="F54" s="8">
        <f>(C54*'BLS Data Series'!$N$31)/'BLS Data Series'!$G$31</f>
        <v>0</v>
      </c>
      <c r="G54" s="8">
        <f>(D54*'BLS Data Series'!$N$31)/'BLS Data Series'!$M$31</f>
        <v>15721274.59278751</v>
      </c>
    </row>
    <row r="55" spans="1:7">
      <c r="A55" s="8" t="s">
        <v>160</v>
      </c>
      <c r="B55" s="7">
        <v>378759240</v>
      </c>
      <c r="C55" s="7">
        <v>834691576</v>
      </c>
      <c r="D55" s="1">
        <v>1419384529</v>
      </c>
      <c r="E55" s="8">
        <f>(B55*'BLS Data Series'!$N$31)/'BLS Data Series'!$D$31</f>
        <v>474674152.6767602</v>
      </c>
      <c r="F55" s="8">
        <f>(C55*'BLS Data Series'!$N$31)/'BLS Data Series'!$G$31</f>
        <v>953022276.89486933</v>
      </c>
      <c r="G55" s="8">
        <f>(D55*'BLS Data Series'!$N$31)/'BLS Data Series'!$M$31</f>
        <v>1442409611.4619608</v>
      </c>
    </row>
    <row r="56" spans="1:7">
      <c r="A56" s="4" t="s">
        <v>161</v>
      </c>
      <c r="B56" s="7">
        <v>2285752124</v>
      </c>
      <c r="C56" s="7">
        <v>3344199574</v>
      </c>
      <c r="D56" s="1">
        <v>5060835202</v>
      </c>
      <c r="E56" s="8">
        <f>(B56*'BLS Data Series'!$N$31)/'BLS Data Series'!$D$31</f>
        <v>2864583455.9410481</v>
      </c>
      <c r="F56" s="8">
        <f>(C56*'BLS Data Series'!$N$31)/'BLS Data Series'!$G$31</f>
        <v>3818292629.3296289</v>
      </c>
      <c r="G56" s="8">
        <f>(D56*'BLS Data Series'!$N$31)/'BLS Data Series'!$M$31</f>
        <v>5142931452.5027018</v>
      </c>
    </row>
    <row r="57" spans="1:7">
      <c r="A57" s="5"/>
    </row>
    <row r="58" spans="1:7">
      <c r="A58" s="8" t="s">
        <v>162</v>
      </c>
    </row>
    <row r="59" spans="1:7">
      <c r="A59" s="8" t="s">
        <v>163</v>
      </c>
    </row>
  </sheetData>
  <mergeCells count="2">
    <mergeCell ref="B2:D2"/>
    <mergeCell ref="E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5"/>
  <sheetViews>
    <sheetView topLeftCell="A177" workbookViewId="0"/>
  </sheetViews>
  <sheetFormatPr baseColWidth="10" defaultColWidth="8.83203125" defaultRowHeight="14" x14ac:dyDescent="0"/>
  <sheetData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66</v>
      </c>
    </row>
    <row r="13" spans="1:1">
      <c r="A13" t="s">
        <v>64</v>
      </c>
    </row>
    <row r="14" spans="1:1">
      <c r="A14" t="s">
        <v>67</v>
      </c>
    </row>
    <row r="15" spans="1:1">
      <c r="A15" t="s">
        <v>64</v>
      </c>
    </row>
    <row r="16" spans="1:1">
      <c r="A16" t="s">
        <v>68</v>
      </c>
    </row>
    <row r="18" spans="1:3">
      <c r="B18" t="s">
        <v>69</v>
      </c>
    </row>
    <row r="19" spans="1:3">
      <c r="B19" t="s">
        <v>70</v>
      </c>
    </row>
    <row r="20" spans="1:3">
      <c r="B20" t="s">
        <v>71</v>
      </c>
    </row>
    <row r="22" spans="1:3">
      <c r="A22" t="s">
        <v>72</v>
      </c>
    </row>
    <row r="24" spans="1:3">
      <c r="A24" t="s">
        <v>73</v>
      </c>
      <c r="B24" t="s">
        <v>74</v>
      </c>
    </row>
    <row r="25" spans="1:3">
      <c r="C25" t="s">
        <v>75</v>
      </c>
    </row>
    <row r="26" spans="1:3">
      <c r="C26" t="s">
        <v>76</v>
      </c>
    </row>
    <row r="27" spans="1:3">
      <c r="C27" t="s">
        <v>77</v>
      </c>
    </row>
    <row r="29" spans="1:3">
      <c r="B29" t="s">
        <v>78</v>
      </c>
    </row>
    <row r="30" spans="1:3">
      <c r="B30" t="s">
        <v>69</v>
      </c>
    </row>
    <row r="31" spans="1:3">
      <c r="B31" t="s">
        <v>79</v>
      </c>
    </row>
    <row r="32" spans="1:3">
      <c r="B32" t="s">
        <v>80</v>
      </c>
    </row>
    <row r="33" spans="2:2">
      <c r="B33" t="s">
        <v>81</v>
      </c>
    </row>
    <row r="34" spans="2:2">
      <c r="B34" t="s">
        <v>71</v>
      </c>
    </row>
    <row r="36" spans="2:2">
      <c r="B36" t="s">
        <v>82</v>
      </c>
    </row>
    <row r="37" spans="2:2">
      <c r="B37" t="s">
        <v>69</v>
      </c>
    </row>
    <row r="38" spans="2:2">
      <c r="B38" t="s">
        <v>83</v>
      </c>
    </row>
    <row r="39" spans="2:2">
      <c r="B39" t="s">
        <v>80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  <row r="45" spans="2:2">
      <c r="B45" t="s">
        <v>71</v>
      </c>
    </row>
    <row r="47" spans="2:2">
      <c r="B47" t="s">
        <v>89</v>
      </c>
    </row>
    <row r="48" spans="2:2">
      <c r="B48" t="s">
        <v>90</v>
      </c>
    </row>
    <row r="49" spans="2:4">
      <c r="B49" t="s">
        <v>91</v>
      </c>
    </row>
    <row r="50" spans="2:4">
      <c r="B50" t="s">
        <v>92</v>
      </c>
    </row>
    <row r="51" spans="2:4">
      <c r="B51" t="s">
        <v>93</v>
      </c>
    </row>
    <row r="52" spans="2:4">
      <c r="B52" t="s">
        <v>94</v>
      </c>
    </row>
    <row r="54" spans="2:4">
      <c r="B54" t="s">
        <v>95</v>
      </c>
    </row>
    <row r="55" spans="2:4">
      <c r="B55" t="s">
        <v>96</v>
      </c>
    </row>
    <row r="57" spans="2:4">
      <c r="B57" t="s">
        <v>97</v>
      </c>
    </row>
    <row r="58" spans="2:4">
      <c r="B58" t="s">
        <v>98</v>
      </c>
    </row>
    <row r="59" spans="2:4">
      <c r="C59" t="s">
        <v>99</v>
      </c>
    </row>
    <row r="60" spans="2:4">
      <c r="C60" t="s">
        <v>100</v>
      </c>
    </row>
    <row r="62" spans="2:4">
      <c r="C62" t="s">
        <v>101</v>
      </c>
      <c r="D62" t="s">
        <v>102</v>
      </c>
    </row>
    <row r="63" spans="2:4">
      <c r="D63" t="s">
        <v>103</v>
      </c>
    </row>
    <row r="64" spans="2:4">
      <c r="D64" t="s">
        <v>104</v>
      </c>
    </row>
    <row r="65" spans="4:4">
      <c r="D65" t="s">
        <v>105</v>
      </c>
    </row>
    <row r="66" spans="4:4">
      <c r="D66" t="s">
        <v>106</v>
      </c>
    </row>
    <row r="67" spans="4:4">
      <c r="D67" t="s">
        <v>107</v>
      </c>
    </row>
    <row r="68" spans="4:4">
      <c r="D68" t="s">
        <v>108</v>
      </c>
    </row>
    <row r="69" spans="4:4">
      <c r="D69" t="s">
        <v>109</v>
      </c>
    </row>
    <row r="70" spans="4:4">
      <c r="D70" t="s">
        <v>110</v>
      </c>
    </row>
    <row r="71" spans="4:4">
      <c r="D71" t="s">
        <v>111</v>
      </c>
    </row>
    <row r="72" spans="4:4">
      <c r="D72" t="s">
        <v>112</v>
      </c>
    </row>
    <row r="73" spans="4:4">
      <c r="D73" t="s">
        <v>113</v>
      </c>
    </row>
    <row r="74" spans="4:4">
      <c r="D74" t="s">
        <v>114</v>
      </c>
    </row>
    <row r="75" spans="4:4">
      <c r="D75" t="s">
        <v>115</v>
      </c>
    </row>
    <row r="76" spans="4:4">
      <c r="D76" t="s">
        <v>116</v>
      </c>
    </row>
    <row r="77" spans="4:4">
      <c r="D77" t="s">
        <v>117</v>
      </c>
    </row>
    <row r="78" spans="4:4">
      <c r="D78" t="s">
        <v>118</v>
      </c>
    </row>
    <row r="79" spans="4:4">
      <c r="D79" t="s">
        <v>119</v>
      </c>
    </row>
    <row r="80" spans="4:4">
      <c r="D80" t="s">
        <v>120</v>
      </c>
    </row>
    <row r="81" spans="3:4">
      <c r="D81" t="s">
        <v>121</v>
      </c>
    </row>
    <row r="82" spans="3:4">
      <c r="D82" t="s">
        <v>122</v>
      </c>
    </row>
    <row r="83" spans="3:4">
      <c r="D83" t="s">
        <v>123</v>
      </c>
    </row>
    <row r="84" spans="3:4">
      <c r="D84" t="s">
        <v>124</v>
      </c>
    </row>
    <row r="85" spans="3:4">
      <c r="D85" t="s">
        <v>125</v>
      </c>
    </row>
    <row r="86" spans="3:4">
      <c r="D86" t="s">
        <v>126</v>
      </c>
    </row>
    <row r="87" spans="3:4">
      <c r="D87" t="s">
        <v>127</v>
      </c>
    </row>
    <row r="88" spans="3:4">
      <c r="D88" t="s">
        <v>128</v>
      </c>
    </row>
    <row r="90" spans="3:4">
      <c r="C90" t="s">
        <v>101</v>
      </c>
      <c r="D90" t="s">
        <v>129</v>
      </c>
    </row>
    <row r="91" spans="3:4">
      <c r="D91" t="s">
        <v>130</v>
      </c>
    </row>
    <row r="92" spans="3:4">
      <c r="D92" t="s">
        <v>104</v>
      </c>
    </row>
    <row r="93" spans="3:4">
      <c r="D93" t="s">
        <v>105</v>
      </c>
    </row>
    <row r="94" spans="3:4">
      <c r="D94" t="s">
        <v>106</v>
      </c>
    </row>
    <row r="95" spans="3:4">
      <c r="D95" t="s">
        <v>107</v>
      </c>
    </row>
    <row r="96" spans="3:4">
      <c r="D96" t="s">
        <v>108</v>
      </c>
    </row>
    <row r="97" spans="4:4">
      <c r="D97" t="s">
        <v>109</v>
      </c>
    </row>
    <row r="98" spans="4:4">
      <c r="D98" t="s">
        <v>110</v>
      </c>
    </row>
    <row r="99" spans="4:4">
      <c r="D99" t="s">
        <v>111</v>
      </c>
    </row>
    <row r="100" spans="4:4">
      <c r="D100" t="s">
        <v>112</v>
      </c>
    </row>
    <row r="101" spans="4:4">
      <c r="D101" t="s">
        <v>113</v>
      </c>
    </row>
    <row r="102" spans="4:4">
      <c r="D102" t="s">
        <v>114</v>
      </c>
    </row>
    <row r="103" spans="4:4">
      <c r="D103" t="s">
        <v>115</v>
      </c>
    </row>
    <row r="104" spans="4:4">
      <c r="D104" t="s">
        <v>131</v>
      </c>
    </row>
    <row r="105" spans="4:4">
      <c r="D105" t="s">
        <v>132</v>
      </c>
    </row>
    <row r="106" spans="4:4">
      <c r="D106" t="s">
        <v>133</v>
      </c>
    </row>
    <row r="107" spans="4:4">
      <c r="D107" t="s">
        <v>134</v>
      </c>
    </row>
    <row r="108" spans="4:4">
      <c r="D108" t="s">
        <v>120</v>
      </c>
    </row>
    <row r="109" spans="4:4">
      <c r="D109" t="s">
        <v>121</v>
      </c>
    </row>
    <row r="110" spans="4:4">
      <c r="D110" t="s">
        <v>122</v>
      </c>
    </row>
    <row r="111" spans="4:4">
      <c r="D111" t="s">
        <v>123</v>
      </c>
    </row>
    <row r="112" spans="4:4">
      <c r="D112" t="s">
        <v>124</v>
      </c>
    </row>
    <row r="113" spans="3:4">
      <c r="D113" t="s">
        <v>125</v>
      </c>
    </row>
    <row r="114" spans="3:4">
      <c r="D114" t="s">
        <v>126</v>
      </c>
    </row>
    <row r="115" spans="3:4">
      <c r="D115" t="s">
        <v>135</v>
      </c>
    </row>
    <row r="116" spans="3:4">
      <c r="D116" t="s">
        <v>136</v>
      </c>
    </row>
    <row r="117" spans="3:4">
      <c r="D117" t="s">
        <v>137</v>
      </c>
    </row>
    <row r="120" spans="3:4">
      <c r="C120" t="s">
        <v>101</v>
      </c>
      <c r="D120" t="s">
        <v>129</v>
      </c>
    </row>
    <row r="121" spans="3:4">
      <c r="D121" t="s">
        <v>138</v>
      </c>
    </row>
    <row r="122" spans="3:4">
      <c r="D122" t="s">
        <v>104</v>
      </c>
    </row>
    <row r="123" spans="3:4">
      <c r="D123" t="s">
        <v>139</v>
      </c>
    </row>
    <row r="124" spans="3:4">
      <c r="D124" t="s">
        <v>106</v>
      </c>
    </row>
    <row r="125" spans="3:4">
      <c r="D125" t="s">
        <v>107</v>
      </c>
    </row>
    <row r="126" spans="3:4">
      <c r="D126" t="s">
        <v>108</v>
      </c>
    </row>
    <row r="127" spans="3:4">
      <c r="D127" t="s">
        <v>109</v>
      </c>
    </row>
    <row r="128" spans="3:4">
      <c r="D128" t="s">
        <v>110</v>
      </c>
    </row>
    <row r="129" spans="4:4">
      <c r="D129" t="s">
        <v>111</v>
      </c>
    </row>
    <row r="130" spans="4:4">
      <c r="D130" t="s">
        <v>112</v>
      </c>
    </row>
    <row r="131" spans="4:4">
      <c r="D131" t="s">
        <v>113</v>
      </c>
    </row>
    <row r="132" spans="4:4">
      <c r="D132" t="s">
        <v>114</v>
      </c>
    </row>
    <row r="133" spans="4:4">
      <c r="D133" t="s">
        <v>115</v>
      </c>
    </row>
    <row r="134" spans="4:4">
      <c r="D134" t="s">
        <v>131</v>
      </c>
    </row>
    <row r="135" spans="4:4">
      <c r="D135" t="s">
        <v>132</v>
      </c>
    </row>
    <row r="136" spans="4:4">
      <c r="D136" t="s">
        <v>133</v>
      </c>
    </row>
    <row r="137" spans="4:4">
      <c r="D137" t="s">
        <v>134</v>
      </c>
    </row>
    <row r="138" spans="4:4">
      <c r="D138" t="s">
        <v>120</v>
      </c>
    </row>
    <row r="139" spans="4:4">
      <c r="D139" t="s">
        <v>121</v>
      </c>
    </row>
    <row r="140" spans="4:4">
      <c r="D140" t="s">
        <v>122</v>
      </c>
    </row>
    <row r="141" spans="4:4">
      <c r="D141" t="s">
        <v>123</v>
      </c>
    </row>
    <row r="142" spans="4:4">
      <c r="D142" t="s">
        <v>124</v>
      </c>
    </row>
    <row r="143" spans="4:4">
      <c r="D143" t="s">
        <v>125</v>
      </c>
    </row>
    <row r="144" spans="4:4">
      <c r="D144" t="s">
        <v>126</v>
      </c>
    </row>
    <row r="145" spans="3:4">
      <c r="D145" t="s">
        <v>135</v>
      </c>
    </row>
    <row r="146" spans="3:4">
      <c r="D146" t="s">
        <v>136</v>
      </c>
    </row>
    <row r="147" spans="3:4">
      <c r="D147" t="s">
        <v>137</v>
      </c>
    </row>
    <row r="149" spans="3:4">
      <c r="C149" t="s">
        <v>101</v>
      </c>
      <c r="D149" t="s">
        <v>129</v>
      </c>
    </row>
    <row r="150" spans="3:4">
      <c r="D150" t="s">
        <v>140</v>
      </c>
    </row>
    <row r="151" spans="3:4">
      <c r="D151" t="s">
        <v>104</v>
      </c>
    </row>
    <row r="152" spans="3:4">
      <c r="D152" t="s">
        <v>141</v>
      </c>
    </row>
    <row r="153" spans="3:4">
      <c r="D153" t="s">
        <v>107</v>
      </c>
    </row>
    <row r="154" spans="3:4">
      <c r="D154" t="s">
        <v>108</v>
      </c>
    </row>
    <row r="155" spans="3:4">
      <c r="D155" t="s">
        <v>109</v>
      </c>
    </row>
    <row r="156" spans="3:4">
      <c r="D156" t="s">
        <v>110</v>
      </c>
    </row>
    <row r="157" spans="3:4">
      <c r="D157" t="s">
        <v>111</v>
      </c>
    </row>
    <row r="158" spans="3:4">
      <c r="D158" t="s">
        <v>112</v>
      </c>
    </row>
    <row r="159" spans="3:4">
      <c r="D159" t="s">
        <v>113</v>
      </c>
    </row>
    <row r="160" spans="3:4">
      <c r="D160" t="s">
        <v>114</v>
      </c>
    </row>
    <row r="161" spans="3:4">
      <c r="D161" t="s">
        <v>115</v>
      </c>
    </row>
    <row r="162" spans="3:4">
      <c r="D162" t="s">
        <v>135</v>
      </c>
    </row>
    <row r="163" spans="3:4">
      <c r="D163" t="s">
        <v>142</v>
      </c>
    </row>
    <row r="164" spans="3:4">
      <c r="D164" t="s">
        <v>143</v>
      </c>
    </row>
    <row r="165" spans="3:4">
      <c r="D165" t="s">
        <v>144</v>
      </c>
    </row>
    <row r="166" spans="3:4">
      <c r="D166" t="s">
        <v>145</v>
      </c>
    </row>
    <row r="167" spans="3:4">
      <c r="D167" t="s">
        <v>146</v>
      </c>
    </row>
    <row r="168" spans="3:4">
      <c r="D168" t="s">
        <v>147</v>
      </c>
    </row>
    <row r="169" spans="3:4">
      <c r="D169" t="s">
        <v>148</v>
      </c>
    </row>
    <row r="170" spans="3:4">
      <c r="D170" t="s">
        <v>149</v>
      </c>
    </row>
    <row r="171" spans="3:4">
      <c r="D171" t="s">
        <v>137</v>
      </c>
    </row>
    <row r="173" spans="3:4">
      <c r="C173" t="s">
        <v>101</v>
      </c>
      <c r="D173" t="s">
        <v>129</v>
      </c>
    </row>
    <row r="174" spans="3:4">
      <c r="D174" t="s">
        <v>150</v>
      </c>
    </row>
    <row r="175" spans="3:4">
      <c r="D175" t="s">
        <v>104</v>
      </c>
    </row>
    <row r="176" spans="3:4">
      <c r="D176" t="s">
        <v>139</v>
      </c>
    </row>
    <row r="177" spans="4:4">
      <c r="D177" t="s">
        <v>106</v>
      </c>
    </row>
    <row r="178" spans="4:4">
      <c r="D178" t="s">
        <v>107</v>
      </c>
    </row>
    <row r="179" spans="4:4">
      <c r="D179" t="s">
        <v>108</v>
      </c>
    </row>
    <row r="180" spans="4:4">
      <c r="D180" t="s">
        <v>109</v>
      </c>
    </row>
    <row r="181" spans="4:4">
      <c r="D181" t="s">
        <v>110</v>
      </c>
    </row>
    <row r="182" spans="4:4">
      <c r="D182" t="s">
        <v>111</v>
      </c>
    </row>
    <row r="183" spans="4:4">
      <c r="D183" t="s">
        <v>112</v>
      </c>
    </row>
    <row r="184" spans="4:4">
      <c r="D184" t="s">
        <v>113</v>
      </c>
    </row>
    <row r="185" spans="4:4">
      <c r="D185" t="s">
        <v>114</v>
      </c>
    </row>
    <row r="186" spans="4:4">
      <c r="D186" t="s">
        <v>115</v>
      </c>
    </row>
    <row r="187" spans="4:4">
      <c r="D187" t="s">
        <v>116</v>
      </c>
    </row>
    <row r="188" spans="4:4">
      <c r="D188" t="s">
        <v>117</v>
      </c>
    </row>
    <row r="189" spans="4:4">
      <c r="D189" t="s">
        <v>118</v>
      </c>
    </row>
    <row r="190" spans="4:4">
      <c r="D190" t="s">
        <v>119</v>
      </c>
    </row>
    <row r="191" spans="4:4">
      <c r="D191" t="s">
        <v>120</v>
      </c>
    </row>
    <row r="192" spans="4:4">
      <c r="D192" t="s">
        <v>121</v>
      </c>
    </row>
    <row r="193" spans="2:4">
      <c r="D193" t="s">
        <v>122</v>
      </c>
    </row>
    <row r="194" spans="2:4">
      <c r="D194" t="s">
        <v>123</v>
      </c>
    </row>
    <row r="195" spans="2:4">
      <c r="D195" t="s">
        <v>124</v>
      </c>
    </row>
    <row r="196" spans="2:4">
      <c r="D196" t="s">
        <v>125</v>
      </c>
    </row>
    <row r="197" spans="2:4">
      <c r="D197" t="s">
        <v>126</v>
      </c>
    </row>
    <row r="198" spans="2:4">
      <c r="D198" t="s">
        <v>135</v>
      </c>
    </row>
    <row r="199" spans="2:4">
      <c r="D199" t="s">
        <v>136</v>
      </c>
    </row>
    <row r="200" spans="2:4">
      <c r="D200" t="s">
        <v>137</v>
      </c>
    </row>
    <row r="202" spans="2:4">
      <c r="C202" t="s">
        <v>151</v>
      </c>
    </row>
    <row r="203" spans="2:4">
      <c r="B203" t="s">
        <v>152</v>
      </c>
    </row>
    <row r="205" spans="2:4">
      <c r="B205" t="s">
        <v>153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1" t="s">
        <v>6</v>
      </c>
      <c r="B2" s="1">
        <v>0</v>
      </c>
      <c r="C2" s="1">
        <v>4735422</v>
      </c>
      <c r="D2" s="1">
        <v>770848</v>
      </c>
      <c r="E2" s="1">
        <v>427944</v>
      </c>
      <c r="F2" s="1">
        <v>0</v>
      </c>
      <c r="G2" s="1">
        <f>+SUM(B2:F2)</f>
        <v>5934214</v>
      </c>
    </row>
    <row r="3" spans="1:7">
      <c r="A3" s="1" t="s">
        <v>7</v>
      </c>
      <c r="B3" s="1">
        <v>2773862</v>
      </c>
      <c r="C3" s="1">
        <v>0</v>
      </c>
      <c r="D3" s="1">
        <v>0</v>
      </c>
      <c r="E3" s="1">
        <v>0</v>
      </c>
      <c r="F3" s="1">
        <v>0</v>
      </c>
      <c r="G3" s="1">
        <f t="shared" ref="G3:G54" si="0">+SUM(B3:F3)</f>
        <v>2773862</v>
      </c>
    </row>
    <row r="4" spans="1:7">
      <c r="A4" s="1" t="s">
        <v>8</v>
      </c>
      <c r="B4" s="1">
        <v>15555689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15555689</v>
      </c>
    </row>
    <row r="5" spans="1:7">
      <c r="A5" s="1" t="s">
        <v>9</v>
      </c>
      <c r="B5" s="1">
        <v>8233791</v>
      </c>
      <c r="C5" s="1">
        <v>0</v>
      </c>
      <c r="D5" s="1">
        <v>122589752</v>
      </c>
      <c r="E5" s="1">
        <v>1237673</v>
      </c>
      <c r="F5" s="1">
        <v>0</v>
      </c>
      <c r="G5" s="1">
        <f t="shared" si="0"/>
        <v>132061216</v>
      </c>
    </row>
    <row r="6" spans="1:7">
      <c r="A6" s="1" t="s">
        <v>10</v>
      </c>
      <c r="B6" s="1">
        <v>0</v>
      </c>
      <c r="C6" s="1">
        <v>1168768000</v>
      </c>
      <c r="D6" s="1">
        <v>0</v>
      </c>
      <c r="E6" s="1">
        <v>587045</v>
      </c>
      <c r="F6" s="1">
        <v>0</v>
      </c>
      <c r="G6" s="1">
        <f t="shared" si="0"/>
        <v>1169355045</v>
      </c>
    </row>
    <row r="7" spans="1:7">
      <c r="A7" s="1" t="s">
        <v>11</v>
      </c>
      <c r="B7" s="1">
        <v>69485618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69485618</v>
      </c>
    </row>
    <row r="8" spans="1:7">
      <c r="A8" s="1" t="s">
        <v>12</v>
      </c>
      <c r="B8" s="1">
        <v>29808469</v>
      </c>
      <c r="C8" s="1">
        <v>3067210</v>
      </c>
      <c r="D8" s="1">
        <v>0</v>
      </c>
      <c r="E8" s="1">
        <v>265000</v>
      </c>
      <c r="F8" s="1">
        <v>0</v>
      </c>
      <c r="G8" s="1">
        <f t="shared" si="0"/>
        <v>33140679</v>
      </c>
    </row>
    <row r="9" spans="1:7">
      <c r="A9" s="1" t="s">
        <v>13</v>
      </c>
      <c r="B9" s="1">
        <v>12612986</v>
      </c>
      <c r="C9" s="1">
        <v>6200</v>
      </c>
      <c r="D9" s="1">
        <v>5615422</v>
      </c>
      <c r="E9" s="1">
        <v>337473</v>
      </c>
      <c r="F9" s="1">
        <v>419313</v>
      </c>
      <c r="G9" s="1">
        <f t="shared" si="0"/>
        <v>18991394</v>
      </c>
    </row>
    <row r="10" spans="1:7">
      <c r="A10" s="1" t="s">
        <v>14</v>
      </c>
      <c r="B10" s="1">
        <v>106725826</v>
      </c>
      <c r="C10" s="1">
        <v>62000</v>
      </c>
      <c r="D10" s="1">
        <v>297382743</v>
      </c>
      <c r="E10" s="1">
        <v>14275065</v>
      </c>
      <c r="F10" s="1">
        <v>0</v>
      </c>
      <c r="G10" s="1">
        <f t="shared" si="0"/>
        <v>418445634</v>
      </c>
    </row>
    <row r="11" spans="1:7">
      <c r="A11" s="1" t="s">
        <v>15</v>
      </c>
      <c r="B11" s="1">
        <v>0</v>
      </c>
      <c r="C11" s="1">
        <v>0</v>
      </c>
      <c r="D11" s="1">
        <v>391345978</v>
      </c>
      <c r="E11" s="1">
        <v>102636692</v>
      </c>
      <c r="F11" s="1">
        <v>0</v>
      </c>
      <c r="G11" s="1">
        <f t="shared" si="0"/>
        <v>493982670</v>
      </c>
    </row>
    <row r="12" spans="1:7">
      <c r="A12" s="1" t="s">
        <v>16</v>
      </c>
      <c r="B12" s="1">
        <v>284899</v>
      </c>
      <c r="C12" s="1">
        <v>3488885</v>
      </c>
      <c r="D12" s="1">
        <v>0</v>
      </c>
      <c r="E12" s="1">
        <v>0</v>
      </c>
      <c r="F12" s="1">
        <v>0</v>
      </c>
      <c r="G12" s="1">
        <f t="shared" si="0"/>
        <v>3773784</v>
      </c>
    </row>
    <row r="13" spans="1:7">
      <c r="A13" s="1" t="s">
        <v>17</v>
      </c>
      <c r="B13" s="1">
        <v>523857</v>
      </c>
      <c r="C13" s="1">
        <v>902540</v>
      </c>
      <c r="D13" s="1">
        <v>3123616</v>
      </c>
      <c r="E13" s="1">
        <v>115876</v>
      </c>
      <c r="F13" s="1">
        <v>0</v>
      </c>
      <c r="G13" s="1">
        <f t="shared" si="0"/>
        <v>4665889</v>
      </c>
    </row>
    <row r="14" spans="1:7">
      <c r="A14" s="1" t="s">
        <v>18</v>
      </c>
      <c r="B14" s="1">
        <v>221919040</v>
      </c>
      <c r="C14" s="1">
        <v>0</v>
      </c>
      <c r="D14" s="1">
        <v>0</v>
      </c>
      <c r="E14" s="1">
        <v>18692272</v>
      </c>
      <c r="F14" s="1">
        <v>0</v>
      </c>
      <c r="G14" s="1">
        <f t="shared" si="0"/>
        <v>240611312</v>
      </c>
    </row>
    <row r="15" spans="1:7">
      <c r="A15" s="1" t="s">
        <v>19</v>
      </c>
      <c r="B15" s="1">
        <v>174298867</v>
      </c>
      <c r="C15" s="1">
        <v>0</v>
      </c>
      <c r="D15" s="1">
        <v>0</v>
      </c>
      <c r="E15" s="1">
        <v>2857681</v>
      </c>
      <c r="F15" s="1">
        <v>0</v>
      </c>
      <c r="G15" s="1">
        <f t="shared" si="0"/>
        <v>177156548</v>
      </c>
    </row>
    <row r="16" spans="1:7">
      <c r="A16" s="1" t="s">
        <v>20</v>
      </c>
      <c r="B16" s="1">
        <v>2711771</v>
      </c>
      <c r="C16" s="1">
        <v>1990843</v>
      </c>
      <c r="D16" s="1">
        <v>0</v>
      </c>
      <c r="E16" s="1">
        <v>4001921</v>
      </c>
      <c r="F16" s="1">
        <v>0</v>
      </c>
      <c r="G16" s="1">
        <f t="shared" si="0"/>
        <v>8704535</v>
      </c>
    </row>
    <row r="17" spans="1:7">
      <c r="A17" s="1" t="s">
        <v>21</v>
      </c>
      <c r="B17" s="1">
        <v>7826537</v>
      </c>
      <c r="C17" s="1">
        <v>1033864</v>
      </c>
      <c r="D17" s="1">
        <v>0</v>
      </c>
      <c r="E17" s="1">
        <v>464475</v>
      </c>
      <c r="F17" s="1">
        <v>0</v>
      </c>
      <c r="G17" s="1">
        <f t="shared" si="0"/>
        <v>9324876</v>
      </c>
    </row>
    <row r="18" spans="1:7">
      <c r="A18" s="1" t="s">
        <v>22</v>
      </c>
      <c r="B18" s="1">
        <v>42276710</v>
      </c>
      <c r="C18" s="1">
        <v>0</v>
      </c>
      <c r="D18" s="1">
        <v>80390095</v>
      </c>
      <c r="E18" s="1">
        <v>4934935</v>
      </c>
      <c r="F18" s="1">
        <v>0</v>
      </c>
      <c r="G18" s="1">
        <f t="shared" si="0"/>
        <v>127601740</v>
      </c>
    </row>
    <row r="19" spans="1:7">
      <c r="A19" s="1" t="s">
        <v>23</v>
      </c>
      <c r="B19" s="1">
        <v>23619498</v>
      </c>
      <c r="C19" s="1">
        <v>855317</v>
      </c>
      <c r="D19" s="1">
        <v>152420049</v>
      </c>
      <c r="E19" s="1">
        <v>6065284</v>
      </c>
      <c r="F19" s="1">
        <v>0</v>
      </c>
      <c r="G19" s="1">
        <f t="shared" si="0"/>
        <v>182960148</v>
      </c>
    </row>
    <row r="20" spans="1:7">
      <c r="A20" s="1" t="s">
        <v>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f t="shared" si="0"/>
        <v>0</v>
      </c>
    </row>
    <row r="21" spans="1:7">
      <c r="A21" s="1" t="s">
        <v>25</v>
      </c>
      <c r="B21" s="1">
        <v>46076637</v>
      </c>
      <c r="C21" s="1">
        <v>19347972</v>
      </c>
      <c r="D21" s="1">
        <v>2722500</v>
      </c>
      <c r="E21" s="1">
        <v>621261</v>
      </c>
      <c r="F21" s="1">
        <v>0</v>
      </c>
      <c r="G21" s="1">
        <f t="shared" si="0"/>
        <v>68768370</v>
      </c>
    </row>
    <row r="22" spans="1:7">
      <c r="A22" s="1" t="s">
        <v>26</v>
      </c>
      <c r="B22" s="1">
        <v>48340197</v>
      </c>
      <c r="C22" s="1">
        <v>0</v>
      </c>
      <c r="D22" s="1">
        <v>0</v>
      </c>
      <c r="E22" s="1">
        <v>6134887</v>
      </c>
      <c r="F22" s="1">
        <v>0</v>
      </c>
      <c r="G22" s="1">
        <f t="shared" si="0"/>
        <v>54475084</v>
      </c>
    </row>
    <row r="23" spans="1:7">
      <c r="A23" s="1" t="s">
        <v>27</v>
      </c>
      <c r="B23" s="1">
        <v>33598995</v>
      </c>
      <c r="C23" s="1">
        <v>14547879</v>
      </c>
      <c r="D23" s="1">
        <v>10688</v>
      </c>
      <c r="E23" s="1">
        <v>870405</v>
      </c>
      <c r="F23" s="1">
        <v>0</v>
      </c>
      <c r="G23" s="1">
        <f t="shared" si="0"/>
        <v>49027967</v>
      </c>
    </row>
    <row r="24" spans="1:7">
      <c r="A24" s="1" t="s">
        <v>28</v>
      </c>
      <c r="B24" s="1">
        <v>86925130</v>
      </c>
      <c r="C24" s="1">
        <v>0</v>
      </c>
      <c r="D24" s="1">
        <v>0</v>
      </c>
      <c r="E24" s="1">
        <v>5307137</v>
      </c>
      <c r="F24" s="1">
        <v>0</v>
      </c>
      <c r="G24" s="1">
        <f t="shared" si="0"/>
        <v>92232267</v>
      </c>
    </row>
    <row r="25" spans="1:7">
      <c r="A25" s="1" t="s">
        <v>29</v>
      </c>
      <c r="B25" s="1">
        <v>0</v>
      </c>
      <c r="C25" s="1">
        <v>2834334</v>
      </c>
      <c r="D25" s="1">
        <v>16636900</v>
      </c>
      <c r="E25" s="1">
        <v>963000</v>
      </c>
      <c r="F25" s="1">
        <v>0</v>
      </c>
      <c r="G25" s="1">
        <f t="shared" si="0"/>
        <v>20434234</v>
      </c>
    </row>
    <row r="26" spans="1:7">
      <c r="A26" s="1" t="s">
        <v>30</v>
      </c>
      <c r="B26" s="1">
        <v>30434713</v>
      </c>
      <c r="C26" s="1">
        <v>29500</v>
      </c>
      <c r="D26" s="1">
        <v>34085333</v>
      </c>
      <c r="E26" s="1">
        <v>167478</v>
      </c>
      <c r="F26" s="1">
        <v>0</v>
      </c>
      <c r="G26" s="1">
        <f t="shared" si="0"/>
        <v>64717024</v>
      </c>
    </row>
    <row r="27" spans="1:7">
      <c r="A27" s="1" t="s">
        <v>31</v>
      </c>
      <c r="B27" s="1">
        <v>5077691</v>
      </c>
      <c r="C27" s="1">
        <v>0</v>
      </c>
      <c r="D27" s="1">
        <v>1381500</v>
      </c>
      <c r="E27" s="1">
        <v>0</v>
      </c>
      <c r="F27" s="1">
        <v>0</v>
      </c>
      <c r="G27" s="1">
        <f t="shared" si="0"/>
        <v>6459191</v>
      </c>
    </row>
    <row r="28" spans="1:7">
      <c r="A28" s="1" t="s">
        <v>32</v>
      </c>
      <c r="B28" s="1">
        <v>9518605</v>
      </c>
      <c r="C28" s="1">
        <v>0</v>
      </c>
      <c r="D28" s="1">
        <v>0</v>
      </c>
      <c r="E28" s="1">
        <v>717362</v>
      </c>
      <c r="F28" s="1">
        <v>0</v>
      </c>
      <c r="G28" s="1">
        <f t="shared" si="0"/>
        <v>10235967</v>
      </c>
    </row>
    <row r="29" spans="1:7">
      <c r="A29" s="1" t="s">
        <v>33</v>
      </c>
      <c r="B29" s="1">
        <v>33803941</v>
      </c>
      <c r="C29" s="1">
        <v>0</v>
      </c>
      <c r="D29" s="1">
        <v>22861510</v>
      </c>
      <c r="E29" s="1">
        <v>0</v>
      </c>
      <c r="F29" s="1">
        <v>0</v>
      </c>
      <c r="G29" s="1">
        <f t="shared" si="0"/>
        <v>56665451</v>
      </c>
    </row>
    <row r="30" spans="1:7">
      <c r="A30" s="1" t="s">
        <v>34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f t="shared" si="0"/>
        <v>0</v>
      </c>
    </row>
    <row r="31" spans="1:7">
      <c r="A31" s="1" t="s">
        <v>35</v>
      </c>
      <c r="B31" s="1">
        <v>232359998</v>
      </c>
      <c r="C31" s="1">
        <v>0</v>
      </c>
      <c r="D31" s="1">
        <v>12775976</v>
      </c>
      <c r="E31" s="1">
        <v>989162</v>
      </c>
      <c r="F31" s="1">
        <v>0</v>
      </c>
      <c r="G31" s="1">
        <f t="shared" si="0"/>
        <v>246125136</v>
      </c>
    </row>
    <row r="32" spans="1:7">
      <c r="A32" s="1" t="s">
        <v>36</v>
      </c>
      <c r="B32" s="1">
        <v>22778064</v>
      </c>
      <c r="C32" s="1">
        <v>1440370</v>
      </c>
      <c r="D32" s="1">
        <v>68083416</v>
      </c>
      <c r="E32" s="1">
        <v>1843268</v>
      </c>
      <c r="F32" s="1">
        <v>0</v>
      </c>
      <c r="G32" s="1">
        <f t="shared" si="0"/>
        <v>94145118</v>
      </c>
    </row>
    <row r="33" spans="1:7">
      <c r="A33" s="1" t="s">
        <v>37</v>
      </c>
      <c r="B33" s="1">
        <v>579395000</v>
      </c>
      <c r="C33" s="1">
        <v>0</v>
      </c>
      <c r="D33" s="1">
        <v>5637059</v>
      </c>
      <c r="E33" s="1">
        <v>9978768</v>
      </c>
      <c r="F33" s="1">
        <v>0</v>
      </c>
      <c r="G33" s="1">
        <f t="shared" si="0"/>
        <v>595010827</v>
      </c>
    </row>
    <row r="34" spans="1:7">
      <c r="A34" s="1" t="s">
        <v>38</v>
      </c>
      <c r="B34" s="1">
        <v>213198215</v>
      </c>
      <c r="C34" s="1">
        <v>0</v>
      </c>
      <c r="D34" s="1">
        <v>0</v>
      </c>
      <c r="E34" s="1">
        <v>5750779</v>
      </c>
      <c r="F34" s="1">
        <v>0</v>
      </c>
      <c r="G34" s="1">
        <f t="shared" si="0"/>
        <v>218948994</v>
      </c>
    </row>
    <row r="35" spans="1:7">
      <c r="A35" s="1" t="s">
        <v>39</v>
      </c>
      <c r="B35" s="1">
        <v>8192083</v>
      </c>
      <c r="C35" s="1">
        <v>0</v>
      </c>
      <c r="D35" s="1">
        <v>0</v>
      </c>
      <c r="E35" s="1">
        <v>1038507</v>
      </c>
      <c r="F35" s="1">
        <v>0</v>
      </c>
      <c r="G35" s="1">
        <f t="shared" si="0"/>
        <v>9230590</v>
      </c>
    </row>
    <row r="36" spans="1:7">
      <c r="A36" s="1" t="s">
        <v>40</v>
      </c>
      <c r="B36" s="1">
        <v>29593096</v>
      </c>
      <c r="C36" s="1">
        <v>0</v>
      </c>
      <c r="D36" s="1">
        <v>1170754</v>
      </c>
      <c r="E36" s="1">
        <v>26158595</v>
      </c>
      <c r="F36" s="1">
        <v>0</v>
      </c>
      <c r="G36" s="1">
        <f t="shared" si="0"/>
        <v>56922445</v>
      </c>
    </row>
    <row r="37" spans="1:7">
      <c r="A37" s="1" t="s">
        <v>41</v>
      </c>
      <c r="B37" s="1">
        <v>17175788</v>
      </c>
      <c r="C37" s="1">
        <v>0</v>
      </c>
      <c r="D37" s="1">
        <v>8245550</v>
      </c>
      <c r="E37" s="1">
        <v>56321338</v>
      </c>
      <c r="F37" s="1">
        <v>0</v>
      </c>
      <c r="G37" s="1">
        <f t="shared" si="0"/>
        <v>81742676</v>
      </c>
    </row>
    <row r="38" spans="1:7">
      <c r="A38" s="1" t="s">
        <v>42</v>
      </c>
      <c r="B38" s="1">
        <v>39234506</v>
      </c>
      <c r="C38" s="1">
        <v>0</v>
      </c>
      <c r="D38" s="1">
        <v>0</v>
      </c>
      <c r="E38" s="1">
        <v>328323</v>
      </c>
      <c r="F38" s="1">
        <v>0</v>
      </c>
      <c r="G38" s="1">
        <f t="shared" si="0"/>
        <v>39562829</v>
      </c>
    </row>
    <row r="39" spans="1:7">
      <c r="A39" s="1" t="s">
        <v>43</v>
      </c>
      <c r="B39" s="1">
        <v>249308547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249308547</v>
      </c>
    </row>
    <row r="40" spans="1:7">
      <c r="A40" s="1" t="s">
        <v>44</v>
      </c>
      <c r="B40" s="1">
        <v>10971687</v>
      </c>
      <c r="C40" s="1">
        <v>18309</v>
      </c>
      <c r="D40" s="1">
        <v>0</v>
      </c>
      <c r="E40" s="1">
        <v>1327310</v>
      </c>
      <c r="F40" s="1">
        <v>0</v>
      </c>
      <c r="G40" s="1">
        <f t="shared" si="0"/>
        <v>12317306</v>
      </c>
    </row>
    <row r="41" spans="1:7">
      <c r="A41" s="1" t="s">
        <v>45</v>
      </c>
      <c r="B41" s="1">
        <v>8047589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8047589</v>
      </c>
    </row>
    <row r="42" spans="1:7">
      <c r="A42" s="1" t="s">
        <v>46</v>
      </c>
      <c r="B42" s="1">
        <v>19510576</v>
      </c>
      <c r="C42" s="1">
        <v>0</v>
      </c>
      <c r="D42" s="1">
        <v>184323988</v>
      </c>
      <c r="E42" s="1">
        <v>0</v>
      </c>
      <c r="F42" s="1">
        <v>43383607</v>
      </c>
      <c r="G42" s="1">
        <f t="shared" si="0"/>
        <v>247218171</v>
      </c>
    </row>
    <row r="43" spans="1:7">
      <c r="A43" s="1" t="s">
        <v>47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f t="shared" si="0"/>
        <v>0</v>
      </c>
    </row>
    <row r="44" spans="1:7">
      <c r="A44" s="1" t="s">
        <v>48</v>
      </c>
      <c r="B44" s="1">
        <v>0</v>
      </c>
      <c r="C44" s="1">
        <v>0</v>
      </c>
      <c r="D44" s="1">
        <v>3574500</v>
      </c>
      <c r="E44" s="1">
        <v>0</v>
      </c>
      <c r="F44" s="1">
        <v>0</v>
      </c>
      <c r="G44" s="1">
        <f t="shared" si="0"/>
        <v>3574500</v>
      </c>
    </row>
    <row r="45" spans="1:7">
      <c r="A45" s="1" t="s">
        <v>49</v>
      </c>
      <c r="B45" s="1">
        <v>30621333</v>
      </c>
      <c r="C45" s="1">
        <v>22844664</v>
      </c>
      <c r="D45" s="1">
        <v>207253248</v>
      </c>
      <c r="E45" s="1">
        <v>8363207</v>
      </c>
      <c r="F45" s="1">
        <v>13521713</v>
      </c>
      <c r="G45" s="1">
        <f t="shared" si="0"/>
        <v>282604165</v>
      </c>
    </row>
    <row r="46" spans="1:7">
      <c r="A46" s="1" t="s">
        <v>50</v>
      </c>
      <c r="B46" s="1">
        <v>288314141</v>
      </c>
      <c r="C46" s="1">
        <v>286381606</v>
      </c>
      <c r="D46" s="1">
        <v>0</v>
      </c>
      <c r="E46" s="1">
        <v>0</v>
      </c>
      <c r="F46" s="1">
        <v>0</v>
      </c>
      <c r="G46" s="1">
        <f t="shared" si="0"/>
        <v>574695747</v>
      </c>
    </row>
    <row r="47" spans="1:7">
      <c r="A47" s="1" t="s">
        <v>51</v>
      </c>
      <c r="B47" s="1">
        <v>2760699</v>
      </c>
      <c r="C47" s="1">
        <v>0</v>
      </c>
      <c r="D47" s="1">
        <v>0</v>
      </c>
      <c r="E47" s="1">
        <v>1442500</v>
      </c>
      <c r="F47" s="1">
        <v>0</v>
      </c>
      <c r="G47" s="1">
        <f t="shared" si="0"/>
        <v>4203199</v>
      </c>
    </row>
    <row r="48" spans="1:7">
      <c r="A48" s="1" t="s">
        <v>52</v>
      </c>
      <c r="B48" s="1">
        <v>8554952</v>
      </c>
      <c r="C48" s="1">
        <v>0</v>
      </c>
      <c r="D48" s="1">
        <v>27500</v>
      </c>
      <c r="E48" s="1">
        <v>686612</v>
      </c>
      <c r="F48" s="1">
        <v>0</v>
      </c>
      <c r="G48" s="1">
        <f t="shared" si="0"/>
        <v>9269064</v>
      </c>
    </row>
    <row r="49" spans="1:7">
      <c r="A49" s="1" t="s">
        <v>53</v>
      </c>
      <c r="B49" s="1">
        <v>85352392</v>
      </c>
      <c r="C49" s="1">
        <v>60507972</v>
      </c>
      <c r="D49" s="1">
        <v>0</v>
      </c>
      <c r="E49" s="1">
        <v>3291036</v>
      </c>
      <c r="F49" s="1">
        <v>16400557</v>
      </c>
      <c r="G49" s="1">
        <f t="shared" si="0"/>
        <v>165551957</v>
      </c>
    </row>
    <row r="50" spans="1:7">
      <c r="A50" s="1" t="s">
        <v>54</v>
      </c>
      <c r="B50" s="1">
        <v>235288046</v>
      </c>
      <c r="C50" s="1">
        <v>0</v>
      </c>
      <c r="D50" s="1">
        <v>0</v>
      </c>
      <c r="E50" s="1">
        <v>23824941</v>
      </c>
      <c r="F50" s="1">
        <v>0</v>
      </c>
      <c r="G50" s="1">
        <f t="shared" si="0"/>
        <v>259112987</v>
      </c>
    </row>
    <row r="51" spans="1:7">
      <c r="A51" s="1" t="s">
        <v>55</v>
      </c>
      <c r="B51" s="1">
        <v>878694</v>
      </c>
      <c r="C51" s="1">
        <v>0</v>
      </c>
      <c r="D51" s="1">
        <v>0</v>
      </c>
      <c r="E51" s="1">
        <v>5000</v>
      </c>
      <c r="F51" s="1">
        <v>0</v>
      </c>
      <c r="G51" s="1">
        <f t="shared" si="0"/>
        <v>883694</v>
      </c>
    </row>
    <row r="52" spans="1:7">
      <c r="A52" s="1" t="s">
        <v>56</v>
      </c>
      <c r="B52" s="1">
        <v>0</v>
      </c>
      <c r="C52" s="1">
        <v>33368396</v>
      </c>
      <c r="D52" s="1">
        <v>42989447</v>
      </c>
      <c r="E52" s="1">
        <v>201250</v>
      </c>
      <c r="F52" s="1">
        <v>0</v>
      </c>
      <c r="G52" s="1">
        <f t="shared" si="0"/>
        <v>76559093</v>
      </c>
    </row>
    <row r="53" spans="1:7">
      <c r="A53" s="1" t="s">
        <v>57</v>
      </c>
      <c r="B53" s="1">
        <v>83910130</v>
      </c>
      <c r="C53" s="1">
        <v>0</v>
      </c>
      <c r="D53" s="1">
        <v>2509819</v>
      </c>
      <c r="E53" s="1">
        <v>0</v>
      </c>
      <c r="F53" s="1">
        <v>0</v>
      </c>
      <c r="G53" s="1">
        <f t="shared" si="0"/>
        <v>86419949</v>
      </c>
    </row>
    <row r="54" spans="1:7">
      <c r="A54" s="1" t="s">
        <v>58</v>
      </c>
      <c r="B54" s="1">
        <v>0</v>
      </c>
      <c r="C54" s="1">
        <v>0</v>
      </c>
      <c r="D54" s="1">
        <v>0</v>
      </c>
      <c r="E54" s="1">
        <v>15487408</v>
      </c>
      <c r="F54" s="1">
        <v>0</v>
      </c>
      <c r="G54" s="1">
        <f t="shared" si="0"/>
        <v>15487408</v>
      </c>
    </row>
    <row r="56" spans="1:7">
      <c r="B56" s="1">
        <f>+SUM(B2:B54)</f>
        <v>3177878865</v>
      </c>
      <c r="C56" s="1">
        <f t="shared" ref="C56:F56" si="1">+SUM(C2:C54)</f>
        <v>1626231283</v>
      </c>
      <c r="D56" s="1">
        <f t="shared" si="1"/>
        <v>1667928191</v>
      </c>
      <c r="E56" s="1">
        <f t="shared" si="1"/>
        <v>328718870</v>
      </c>
      <c r="F56" s="1">
        <f t="shared" si="1"/>
        <v>73725190</v>
      </c>
      <c r="G56" s="1">
        <f>+SUM(B56:F56)</f>
        <v>6874482399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59"/>
  <sheetViews>
    <sheetView workbookViewId="0">
      <selection activeCell="L38" sqref="L38"/>
    </sheetView>
  </sheetViews>
  <sheetFormatPr baseColWidth="10" defaultColWidth="8.83203125" defaultRowHeight="14" x14ac:dyDescent="0"/>
  <cols>
    <col min="1" max="1" width="17.33203125" customWidth="1"/>
    <col min="4" max="4" width="9.5" customWidth="1"/>
    <col min="5" max="5" width="6.33203125" style="26" customWidth="1"/>
    <col min="9" max="9" width="6.33203125" style="26" customWidth="1"/>
    <col min="13" max="13" width="6.33203125" style="26" customWidth="1"/>
  </cols>
  <sheetData>
    <row r="1" spans="1:13">
      <c r="A1" s="2" t="s">
        <v>199</v>
      </c>
    </row>
    <row r="2" spans="1:13" ht="70">
      <c r="A2" s="28" t="s">
        <v>155</v>
      </c>
      <c r="B2" s="32" t="s">
        <v>154</v>
      </c>
      <c r="C2" s="32"/>
      <c r="D2" s="32"/>
      <c r="E2" s="26" t="s">
        <v>210</v>
      </c>
      <c r="F2" s="31" t="s">
        <v>156</v>
      </c>
      <c r="G2" s="31"/>
      <c r="H2" s="31"/>
      <c r="I2" s="26" t="s">
        <v>210</v>
      </c>
      <c r="J2" s="32" t="s">
        <v>157</v>
      </c>
      <c r="K2" s="32"/>
      <c r="L2" s="32"/>
      <c r="M2" s="26" t="s">
        <v>210</v>
      </c>
    </row>
    <row r="3" spans="1:13" s="8" customFormat="1">
      <c r="A3" s="8" t="s">
        <v>0</v>
      </c>
      <c r="B3" s="6">
        <v>2004</v>
      </c>
      <c r="C3" s="6">
        <v>2007</v>
      </c>
      <c r="D3" s="6">
        <v>2013</v>
      </c>
      <c r="E3" s="26"/>
      <c r="F3" s="6">
        <v>2004</v>
      </c>
      <c r="G3" s="6">
        <v>2007</v>
      </c>
      <c r="H3" s="6">
        <v>2013</v>
      </c>
      <c r="I3" s="26"/>
      <c r="J3" s="6">
        <v>2004</v>
      </c>
      <c r="K3" s="6">
        <v>2007</v>
      </c>
      <c r="L3" s="6">
        <v>2013</v>
      </c>
      <c r="M3" s="26"/>
    </row>
    <row r="4" spans="1:13">
      <c r="A4" t="s">
        <v>6</v>
      </c>
      <c r="B4" s="17">
        <f>(summary!B4*'BLS Data Series'!$N$31)/'BLS Data Series'!$D$31</f>
        <v>0</v>
      </c>
      <c r="C4" s="17">
        <f>(summary!C4*'BLS Data Series'!$N$31)/'BLS Data Series'!$G$31</f>
        <v>0</v>
      </c>
      <c r="D4" s="17">
        <f>(summary!D4*'BLS Data Series'!$N$31)/'BLS Data Series'!$M$31</f>
        <v>0</v>
      </c>
      <c r="E4" s="26" t="s">
        <v>211</v>
      </c>
      <c r="F4" s="17">
        <f>(summary!F4*'BLS Data Series'!$N$31)/'BLS Data Series'!$D$31</f>
        <v>5.4410021911668727</v>
      </c>
      <c r="G4" s="17">
        <f>(summary!G4*'BLS Data Series'!$N$31)/'BLS Data Series'!$G$31</f>
        <v>7.2013252750060097</v>
      </c>
      <c r="H4" s="17">
        <f>(summary!H4*'BLS Data Series'!$N$31)/'BLS Data Series'!$M$31</f>
        <v>12.320117999004333</v>
      </c>
      <c r="I4" s="30" t="s">
        <v>211</v>
      </c>
      <c r="J4" s="17">
        <f>(summary!J4*'BLS Data Series'!$N$31)/'BLS Data Series'!$D$31</f>
        <v>0</v>
      </c>
      <c r="K4" s="17">
        <f>(summary!K4*'BLS Data Series'!$N$31)/'BLS Data Series'!$G$31</f>
        <v>5.3276364998337193</v>
      </c>
      <c r="L4" s="17">
        <f>(summary!L4*'BLS Data Series'!$N$31)/'BLS Data Series'!$M$31</f>
        <v>3.6021728268732871</v>
      </c>
      <c r="M4" s="30" t="s">
        <v>211</v>
      </c>
    </row>
    <row r="5" spans="1:13">
      <c r="A5" t="s">
        <v>7</v>
      </c>
      <c r="B5" s="17">
        <f>(summary!B5*'BLS Data Series'!$N$31)/'BLS Data Series'!$D$31</f>
        <v>0</v>
      </c>
      <c r="C5" s="17">
        <f>(summary!C5*'BLS Data Series'!$N$31)/'BLS Data Series'!$G$31</f>
        <v>32.838396277946316</v>
      </c>
      <c r="D5" s="17">
        <f>(summary!D5*'BLS Data Series'!$N$31)/'BLS Data Series'!$M$31</f>
        <v>175.2629769714257</v>
      </c>
      <c r="E5" s="26" t="s">
        <v>211</v>
      </c>
      <c r="F5" s="17">
        <f>(summary!F5*'BLS Data Series'!$N$31)/'BLS Data Series'!$D$31</f>
        <v>0</v>
      </c>
      <c r="G5" s="17">
        <f>(summary!G5*'BLS Data Series'!$N$31)/'BLS Data Series'!$G$31</f>
        <v>32.838396277946316</v>
      </c>
      <c r="H5" s="17">
        <f>(summary!H5*'BLS Data Series'!$N$31)/'BLS Data Series'!$M$31</f>
        <v>175.2629769714257</v>
      </c>
      <c r="I5" s="26" t="s">
        <v>211</v>
      </c>
      <c r="J5" s="17">
        <f>(summary!J5*'BLS Data Series'!$N$31)/'BLS Data Series'!$D$31</f>
        <v>0</v>
      </c>
      <c r="K5" s="17">
        <f>(summary!K5*'BLS Data Series'!$N$31)/'BLS Data Series'!$G$31</f>
        <v>0</v>
      </c>
      <c r="L5" s="17">
        <f>(summary!L5*'BLS Data Series'!$N$31)/'BLS Data Series'!$M$31</f>
        <v>264.65282065330558</v>
      </c>
      <c r="M5" s="30" t="s">
        <v>211</v>
      </c>
    </row>
    <row r="6" spans="1:13">
      <c r="A6" t="s">
        <v>8</v>
      </c>
      <c r="B6" s="17">
        <f>(summary!B6*'BLS Data Series'!$N$31)/'BLS Data Series'!$D$31</f>
        <v>14.501496527783276</v>
      </c>
      <c r="C6" s="17">
        <f>(summary!C6*'BLS Data Series'!$N$31)/'BLS Data Series'!$G$31</f>
        <v>66.360828422086513</v>
      </c>
      <c r="D6" s="17">
        <f>(summary!D6*'BLS Data Series'!$N$31)/'BLS Data Series'!$M$31</f>
        <v>81.371073921030813</v>
      </c>
      <c r="E6" s="26" t="s">
        <v>211</v>
      </c>
      <c r="F6" s="17">
        <f>(summary!F6*'BLS Data Series'!$N$31)/'BLS Data Series'!$D$31</f>
        <v>14.501496527783276</v>
      </c>
      <c r="G6" s="17">
        <f>(summary!G6*'BLS Data Series'!$N$31)/'BLS Data Series'!$G$31</f>
        <v>66.360828422086513</v>
      </c>
      <c r="H6" s="17">
        <f>(summary!H6*'BLS Data Series'!$N$31)/'BLS Data Series'!$M$31</f>
        <v>81.371073921030813</v>
      </c>
      <c r="I6" s="26" t="s">
        <v>211</v>
      </c>
      <c r="J6" s="17">
        <f>(summary!J6*'BLS Data Series'!$N$31)/'BLS Data Series'!$D$31</f>
        <v>0</v>
      </c>
      <c r="K6" s="17">
        <f>(summary!K6*'BLS Data Series'!$N$31)/'BLS Data Series'!$G$31</f>
        <v>0</v>
      </c>
      <c r="L6" s="17">
        <f>(summary!L6*'BLS Data Series'!$N$31)/'BLS Data Series'!$M$31</f>
        <v>0</v>
      </c>
      <c r="M6" s="30" t="s">
        <v>211</v>
      </c>
    </row>
    <row r="7" spans="1:13">
      <c r="A7" t="s">
        <v>9</v>
      </c>
      <c r="B7" s="17">
        <f>(summary!B7*'BLS Data Series'!$N$31)/'BLS Data Series'!$D$31</f>
        <v>24.05176155050394</v>
      </c>
      <c r="C7" s="17">
        <f>(summary!C7*'BLS Data Series'!$N$31)/'BLS Data Series'!$G$31</f>
        <v>39.767999299864769</v>
      </c>
      <c r="D7" s="17">
        <f>(summary!D7*'BLS Data Series'!$N$31)/'BLS Data Series'!$M$31</f>
        <v>72.097371075555046</v>
      </c>
      <c r="E7" s="26" t="s">
        <v>211</v>
      </c>
      <c r="F7" s="17">
        <f>(summary!F7*'BLS Data Series'!$N$31)/'BLS Data Series'!$D$31</f>
        <v>24.05176155050394</v>
      </c>
      <c r="G7" s="17">
        <f>(summary!G7*'BLS Data Series'!$N$31)/'BLS Data Series'!$G$31</f>
        <v>39.767999299864769</v>
      </c>
      <c r="H7" s="17">
        <f>(summary!H7*'BLS Data Series'!$N$31)/'BLS Data Series'!$M$31</f>
        <v>72.097371075555046</v>
      </c>
      <c r="I7" s="26" t="s">
        <v>211</v>
      </c>
      <c r="J7" s="17">
        <f>(summary!J7*'BLS Data Series'!$N$31)/'BLS Data Series'!$D$31</f>
        <v>0</v>
      </c>
      <c r="K7" s="17">
        <f>(summary!K7*'BLS Data Series'!$N$31)/'BLS Data Series'!$G$31</f>
        <v>0.14322904497394573</v>
      </c>
      <c r="L7" s="17">
        <f>(summary!L7*'BLS Data Series'!$N$31)/'BLS Data Series'!$M$31</f>
        <v>1004.0968167635434</v>
      </c>
      <c r="M7" s="30" t="s">
        <v>211</v>
      </c>
    </row>
    <row r="8" spans="1:13">
      <c r="A8" t="s">
        <v>10</v>
      </c>
      <c r="B8" s="17">
        <f>(summary!B8*'BLS Data Series'!$N$31)/'BLS Data Series'!$D$31</f>
        <v>0</v>
      </c>
      <c r="C8" s="17">
        <f>(summary!C8*'BLS Data Series'!$N$31)/'BLS Data Series'!$G$31</f>
        <v>0</v>
      </c>
      <c r="D8" s="17">
        <f>(summary!D8*'BLS Data Series'!$N$31)/'BLS Data Series'!$M$31</f>
        <v>0</v>
      </c>
      <c r="E8" s="26" t="s">
        <v>211</v>
      </c>
      <c r="F8" s="17">
        <f>(summary!F8*'BLS Data Series'!$N$31)/'BLS Data Series'!$D$31</f>
        <v>359.8198223254708</v>
      </c>
      <c r="G8" s="17">
        <f>(summary!G8*'BLS Data Series'!$N$31)/'BLS Data Series'!$G$31</f>
        <v>417.10431753288748</v>
      </c>
      <c r="H8" s="17">
        <f>(summary!H8*'BLS Data Series'!$N$31)/'BLS Data Series'!$M$31</f>
        <v>861.94271426419698</v>
      </c>
      <c r="I8" s="26" t="s">
        <v>211</v>
      </c>
      <c r="J8" s="17">
        <f>(summary!J8*'BLS Data Series'!$N$31)/'BLS Data Series'!$D$31</f>
        <v>0</v>
      </c>
      <c r="K8" s="17">
        <f>(summary!K8*'BLS Data Series'!$N$31)/'BLS Data Series'!$G$31</f>
        <v>0</v>
      </c>
      <c r="L8" s="17">
        <f>(summary!L8*'BLS Data Series'!$N$31)/'BLS Data Series'!$M$31</f>
        <v>0</v>
      </c>
      <c r="M8" s="30" t="s">
        <v>211</v>
      </c>
    </row>
    <row r="9" spans="1:13">
      <c r="A9" t="s">
        <v>11</v>
      </c>
      <c r="B9" s="17">
        <f>(summary!B9*'BLS Data Series'!$N$31)/'BLS Data Series'!$D$31</f>
        <v>305.51584976464414</v>
      </c>
      <c r="C9" s="17">
        <f>(summary!C9*'BLS Data Series'!$N$31)/'BLS Data Series'!$G$31</f>
        <v>277.41879311629657</v>
      </c>
      <c r="D9" s="17">
        <f>(summary!D9*'BLS Data Series'!$N$31)/'BLS Data Series'!$M$31</f>
        <v>340.06618568030501</v>
      </c>
      <c r="E9" s="26" t="s">
        <v>211</v>
      </c>
      <c r="F9" s="17">
        <f>(summary!F9*'BLS Data Series'!$N$31)/'BLS Data Series'!$D$31</f>
        <v>305.51584976464414</v>
      </c>
      <c r="G9" s="17">
        <f>(summary!G9*'BLS Data Series'!$N$31)/'BLS Data Series'!$G$31</f>
        <v>277.41879311629657</v>
      </c>
      <c r="H9" s="17">
        <f>(summary!H9*'BLS Data Series'!$N$31)/'BLS Data Series'!$M$31</f>
        <v>340.06618568030501</v>
      </c>
      <c r="I9" s="26" t="s">
        <v>211</v>
      </c>
      <c r="J9" s="17">
        <f>(summary!J9*'BLS Data Series'!$N$31)/'BLS Data Series'!$D$31</f>
        <v>40.340444777461293</v>
      </c>
      <c r="K9" s="17">
        <f>(summary!K9*'BLS Data Series'!$N$31)/'BLS Data Series'!$G$31</f>
        <v>0</v>
      </c>
      <c r="L9" s="17">
        <f>(summary!L9*'BLS Data Series'!$N$31)/'BLS Data Series'!$M$31</f>
        <v>0</v>
      </c>
      <c r="M9" s="30" t="s">
        <v>211</v>
      </c>
    </row>
    <row r="10" spans="1:13">
      <c r="A10" t="s">
        <v>12</v>
      </c>
      <c r="B10" s="17">
        <f>(summary!B10*'BLS Data Series'!$N$31)/'BLS Data Series'!$D$31</f>
        <v>269.71762252641139</v>
      </c>
      <c r="C10" s="17">
        <f>(summary!C10*'BLS Data Series'!$N$31)/'BLS Data Series'!$G$31</f>
        <v>229.99040916200539</v>
      </c>
      <c r="D10" s="17">
        <f>(summary!D10*'BLS Data Series'!$N$31)/'BLS Data Series'!$M$31</f>
        <v>267.59250191409353</v>
      </c>
      <c r="E10" s="26" t="s">
        <v>211</v>
      </c>
      <c r="F10" s="17">
        <f>(summary!F10*'BLS Data Series'!$N$31)/'BLS Data Series'!$D$31</f>
        <v>328.57858405877994</v>
      </c>
      <c r="G10" s="17">
        <f>(summary!G10*'BLS Data Series'!$N$31)/'BLS Data Series'!$G$31</f>
        <v>318.79046954278584</v>
      </c>
      <c r="H10" s="17">
        <f>(summary!H10*'BLS Data Series'!$N$31)/'BLS Data Series'!$M$31</f>
        <v>307.78787815672007</v>
      </c>
      <c r="I10" s="26" t="s">
        <v>211</v>
      </c>
      <c r="J10" s="17">
        <f>(summary!J10*'BLS Data Series'!$N$31)/'BLS Data Series'!$D$31</f>
        <v>0</v>
      </c>
      <c r="K10" s="17">
        <f>(summary!K10*'BLS Data Series'!$N$31)/'BLS Data Series'!$G$31</f>
        <v>0</v>
      </c>
      <c r="L10" s="17">
        <f>(summary!L10*'BLS Data Series'!$N$31)/'BLS Data Series'!$M$31</f>
        <v>0</v>
      </c>
      <c r="M10" s="30" t="s">
        <v>211</v>
      </c>
    </row>
    <row r="11" spans="1:13">
      <c r="A11" t="s">
        <v>13</v>
      </c>
      <c r="B11" s="17">
        <f>(summary!B11*'BLS Data Series'!$N$31)/'BLS Data Series'!$D$31</f>
        <v>417.26353000497778</v>
      </c>
      <c r="C11" s="17">
        <f>(summary!C11*'BLS Data Series'!$N$31)/'BLS Data Series'!$G$31</f>
        <v>143.5529425113015</v>
      </c>
      <c r="D11" s="17">
        <f>(summary!D11*'BLS Data Series'!$N$31)/'BLS Data Series'!$M$31</f>
        <v>359.83940318433724</v>
      </c>
      <c r="E11" s="26" t="s">
        <v>211</v>
      </c>
      <c r="F11" s="17">
        <f>(summary!F11*'BLS Data Series'!$N$31)/'BLS Data Series'!$D$31</f>
        <v>417.26353000497778</v>
      </c>
      <c r="G11" s="17">
        <f>(summary!G11*'BLS Data Series'!$N$31)/'BLS Data Series'!$G$31</f>
        <v>162.5829838510376</v>
      </c>
      <c r="H11" s="17">
        <f>(summary!H11*'BLS Data Series'!$N$31)/'BLS Data Series'!$M$31</f>
        <v>362.34649638817154</v>
      </c>
      <c r="I11" s="26" t="s">
        <v>211</v>
      </c>
      <c r="J11" s="17">
        <f>(summary!J11*'BLS Data Series'!$N$31)/'BLS Data Series'!$D$31</f>
        <v>5.2330883278129416</v>
      </c>
      <c r="K11" s="17">
        <f>(summary!K11*'BLS Data Series'!$N$31)/'BLS Data Series'!$G$31</f>
        <v>16.533417362698092</v>
      </c>
      <c r="L11" s="17">
        <f>(summary!L11*'BLS Data Series'!$N$31)/'BLS Data Series'!$M$31</f>
        <v>159.7500504150874</v>
      </c>
      <c r="M11" s="30" t="s">
        <v>211</v>
      </c>
    </row>
    <row r="12" spans="1:13">
      <c r="A12" s="3" t="s">
        <v>158</v>
      </c>
      <c r="B12" s="17">
        <f>(summary!B12*'BLS Data Series'!$N$31)/'BLS Data Series'!$D$31</f>
        <v>0</v>
      </c>
      <c r="C12" s="17">
        <f>(summary!C12*'BLS Data Series'!$N$31)/'BLS Data Series'!$G$31</f>
        <v>0</v>
      </c>
      <c r="D12" s="17">
        <f>(summary!D12*'BLS Data Series'!$N$31)/'BLS Data Series'!$M$31</f>
        <v>94.92826443000861</v>
      </c>
      <c r="E12" s="26" t="s">
        <v>211</v>
      </c>
      <c r="F12" s="17">
        <f>(summary!F12*'BLS Data Series'!$N$31)/'BLS Data Series'!$D$31</f>
        <v>0</v>
      </c>
      <c r="G12" s="17">
        <f>(summary!G12*'BLS Data Series'!$N$31)/'BLS Data Series'!$G$31</f>
        <v>0</v>
      </c>
      <c r="H12" s="17">
        <f>(summary!H12*'BLS Data Series'!$N$31)/'BLS Data Series'!$M$31</f>
        <v>94.92826443000861</v>
      </c>
      <c r="I12" s="26" t="s">
        <v>211</v>
      </c>
      <c r="J12" s="17">
        <f>(summary!J12*'BLS Data Series'!$N$31)/'BLS Data Series'!$D$31</f>
        <v>0</v>
      </c>
      <c r="K12" s="17">
        <f>(summary!K12*'BLS Data Series'!$N$31)/'BLS Data Series'!$G$31</f>
        <v>0</v>
      </c>
      <c r="L12" s="17">
        <f>(summary!L12*'BLS Data Series'!$N$31)/'BLS Data Series'!$M$31</f>
        <v>0</v>
      </c>
      <c r="M12" s="30" t="s">
        <v>211</v>
      </c>
    </row>
    <row r="13" spans="1:13">
      <c r="A13" t="s">
        <v>14</v>
      </c>
      <c r="B13" s="17">
        <f>(summary!B13*'BLS Data Series'!$N$31)/'BLS Data Series'!$D$31</f>
        <v>162.41474653036434</v>
      </c>
      <c r="C13" s="17">
        <f>(summary!C13*'BLS Data Series'!$N$31)/'BLS Data Series'!$G$31</f>
        <v>200.2450335881947</v>
      </c>
      <c r="D13" s="17">
        <f>(summary!D13*'BLS Data Series'!$N$31)/'BLS Data Series'!$M$31</f>
        <v>168.1412709186603</v>
      </c>
      <c r="E13" s="26" t="s">
        <v>211</v>
      </c>
      <c r="F13" s="17">
        <f>(summary!F13*'BLS Data Series'!$N$31)/'BLS Data Series'!$D$31</f>
        <v>162.62332444074912</v>
      </c>
      <c r="G13" s="17">
        <f>(summary!G13*'BLS Data Series'!$N$31)/'BLS Data Series'!$G$31</f>
        <v>200.40585655394784</v>
      </c>
      <c r="H13" s="17">
        <f>(summary!H13*'BLS Data Series'!$N$31)/'BLS Data Series'!$M$31</f>
        <v>168.1412709186603</v>
      </c>
      <c r="I13" s="26" t="s">
        <v>211</v>
      </c>
      <c r="J13" s="17">
        <f>(summary!J13*'BLS Data Series'!$N$31)/'BLS Data Series'!$D$31</f>
        <v>480.92487261514526</v>
      </c>
      <c r="K13" s="17">
        <f>(summary!K13*'BLS Data Series'!$N$31)/'BLS Data Series'!$G$31</f>
        <v>642.99783268176111</v>
      </c>
      <c r="L13" s="17">
        <f>(summary!L13*'BLS Data Series'!$N$31)/'BLS Data Series'!$M$31</f>
        <v>434.76891057990645</v>
      </c>
      <c r="M13" s="30" t="s">
        <v>211</v>
      </c>
    </row>
    <row r="14" spans="1:13">
      <c r="A14" t="s">
        <v>15</v>
      </c>
      <c r="B14" s="17">
        <f>(summary!B14*'BLS Data Series'!$N$31)/'BLS Data Series'!$D$31</f>
        <v>4.9439446333463453</v>
      </c>
      <c r="C14" s="17">
        <f>(summary!C14*'BLS Data Series'!$N$31)/'BLS Data Series'!$G$31</f>
        <v>0</v>
      </c>
      <c r="D14" s="17">
        <f>(summary!D14*'BLS Data Series'!$N$31)/'BLS Data Series'!$M$31</f>
        <v>0</v>
      </c>
      <c r="E14" s="26" t="s">
        <v>211</v>
      </c>
      <c r="F14" s="17">
        <f>(summary!F14*'BLS Data Series'!$N$31)/'BLS Data Series'!$D$31</f>
        <v>4.9439446333463453</v>
      </c>
      <c r="G14" s="17">
        <f>(summary!G14*'BLS Data Series'!$N$31)/'BLS Data Series'!$G$31</f>
        <v>0</v>
      </c>
      <c r="H14" s="17">
        <f>(summary!H14*'BLS Data Series'!$N$31)/'BLS Data Series'!$M$31</f>
        <v>0</v>
      </c>
      <c r="I14" s="26" t="s">
        <v>211</v>
      </c>
      <c r="J14" s="17">
        <f>(summary!J14*'BLS Data Series'!$N$31)/'BLS Data Series'!$D$31</f>
        <v>1154.5904984158358</v>
      </c>
      <c r="K14" s="17">
        <f>(summary!K14*'BLS Data Series'!$N$31)/'BLS Data Series'!$G$31</f>
        <v>1244.4028621897564</v>
      </c>
      <c r="L14" s="17">
        <f>(summary!L14*'BLS Data Series'!$N$31)/'BLS Data Series'!$M$31</f>
        <v>1099.5731434857021</v>
      </c>
      <c r="M14" s="30" t="s">
        <v>211</v>
      </c>
    </row>
    <row r="15" spans="1:13">
      <c r="A15" t="s">
        <v>16</v>
      </c>
      <c r="B15" s="17">
        <f>(summary!B15*'BLS Data Series'!$N$31)/'BLS Data Series'!$D$31</f>
        <v>12.103232388400585</v>
      </c>
      <c r="C15" s="17">
        <f>(summary!C15*'BLS Data Series'!$N$31)/'BLS Data Series'!$G$31</f>
        <v>11.361336756249507</v>
      </c>
      <c r="D15" s="17">
        <f>(summary!D15*'BLS Data Series'!$N$31)/'BLS Data Series'!$M$31</f>
        <v>6.7983025734427738</v>
      </c>
      <c r="E15" s="26" t="s">
        <v>211</v>
      </c>
      <c r="F15" s="17">
        <f>(summary!F15*'BLS Data Series'!$N$31)/'BLS Data Series'!$D$31</f>
        <v>12.103232388400585</v>
      </c>
      <c r="G15" s="17">
        <f>(summary!G15*'BLS Data Series'!$N$31)/'BLS Data Series'!$G$31</f>
        <v>11.361336756249507</v>
      </c>
      <c r="H15" s="17">
        <f>(summary!H15*'BLS Data Series'!$N$31)/'BLS Data Series'!$M$31</f>
        <v>81.837784633584221</v>
      </c>
      <c r="I15" s="26" t="s">
        <v>211</v>
      </c>
      <c r="J15" s="17">
        <f>(summary!J15*'BLS Data Series'!$N$31)/'BLS Data Series'!$D$31</f>
        <v>0</v>
      </c>
      <c r="K15" s="17">
        <f>(summary!K15*'BLS Data Series'!$N$31)/'BLS Data Series'!$G$31</f>
        <v>0</v>
      </c>
      <c r="L15" s="17">
        <f>(summary!L15*'BLS Data Series'!$N$31)/'BLS Data Series'!$M$31</f>
        <v>0</v>
      </c>
      <c r="M15" s="30" t="s">
        <v>211</v>
      </c>
    </row>
    <row r="16" spans="1:13">
      <c r="A16" t="s">
        <v>17</v>
      </c>
      <c r="B16" s="17">
        <f>(summary!B16*'BLS Data Series'!$N$31)/'BLS Data Series'!$D$31</f>
        <v>23.761133046265041</v>
      </c>
      <c r="C16" s="17">
        <f>(summary!C16*'BLS Data Series'!$N$31)/'BLS Data Series'!$G$31</f>
        <v>21.117211728142092</v>
      </c>
      <c r="D16" s="17">
        <f>(summary!D16*'BLS Data Series'!$N$31)/'BLS Data Series'!$M$31</f>
        <v>0</v>
      </c>
      <c r="E16" s="26" t="s">
        <v>211</v>
      </c>
      <c r="F16" s="17">
        <f>(summary!F16*'BLS Data Series'!$N$31)/'BLS Data Series'!$D$31</f>
        <v>23.761133046265041</v>
      </c>
      <c r="G16" s="17">
        <f>(summary!G16*'BLS Data Series'!$N$31)/'BLS Data Series'!$G$31</f>
        <v>21.117211728142092</v>
      </c>
      <c r="H16" s="17">
        <f>(summary!H16*'BLS Data Series'!$N$31)/'BLS Data Series'!$M$31</f>
        <v>0</v>
      </c>
      <c r="I16" s="26" t="s">
        <v>211</v>
      </c>
      <c r="J16" s="17">
        <f>(summary!J16*'BLS Data Series'!$N$31)/'BLS Data Series'!$D$31</f>
        <v>0</v>
      </c>
      <c r="K16" s="17">
        <f>(summary!K16*'BLS Data Series'!$N$31)/'BLS Data Series'!$G$31</f>
        <v>5.7331613044631116</v>
      </c>
      <c r="L16" s="17">
        <f>(summary!L16*'BLS Data Series'!$N$31)/'BLS Data Series'!$M$31</f>
        <v>49.416756966064156</v>
      </c>
      <c r="M16" s="30" t="s">
        <v>211</v>
      </c>
    </row>
    <row r="17" spans="1:13">
      <c r="A17" t="s">
        <v>18</v>
      </c>
      <c r="B17" s="17">
        <f>(summary!B17*'BLS Data Series'!$N$31)/'BLS Data Series'!$D$31</f>
        <v>536.94890905128875</v>
      </c>
      <c r="C17" s="17">
        <f>(summary!C17*'BLS Data Series'!$N$31)/'BLS Data Series'!$G$31</f>
        <v>634.35681904927515</v>
      </c>
      <c r="D17" s="17">
        <f>(summary!D17*'BLS Data Series'!$N$31)/'BLS Data Series'!$M$31</f>
        <v>476.8573061558763</v>
      </c>
      <c r="E17" s="26" t="s">
        <v>211</v>
      </c>
      <c r="F17" s="17">
        <f>(summary!F17*'BLS Data Series'!$N$31)/'BLS Data Series'!$D$31</f>
        <v>536.94890905128875</v>
      </c>
      <c r="G17" s="17">
        <f>(summary!G17*'BLS Data Series'!$N$31)/'BLS Data Series'!$G$31</f>
        <v>634.35681904927515</v>
      </c>
      <c r="H17" s="17">
        <f>(summary!H17*'BLS Data Series'!$N$31)/'BLS Data Series'!$M$31</f>
        <v>476.8573061558763</v>
      </c>
      <c r="I17" s="26" t="s">
        <v>211</v>
      </c>
      <c r="J17" s="17">
        <f>(summary!J17*'BLS Data Series'!$N$31)/'BLS Data Series'!$D$31</f>
        <v>9.0702848450796392</v>
      </c>
      <c r="K17" s="17">
        <f>(summary!K17*'BLS Data Series'!$N$31)/'BLS Data Series'!$G$31</f>
        <v>0</v>
      </c>
      <c r="L17" s="17">
        <f>(summary!L17*'BLS Data Series'!$N$31)/'BLS Data Series'!$M$31</f>
        <v>0</v>
      </c>
      <c r="M17" s="30" t="s">
        <v>211</v>
      </c>
    </row>
    <row r="18" spans="1:13">
      <c r="A18" t="s">
        <v>19</v>
      </c>
      <c r="B18" s="17">
        <f>(summary!B18*'BLS Data Series'!$N$31)/'BLS Data Series'!$D$31</f>
        <v>571.77845552060217</v>
      </c>
      <c r="C18" s="17">
        <f>(summary!C18*'BLS Data Series'!$N$31)/'BLS Data Series'!$G$31</f>
        <v>690.75279900036753</v>
      </c>
      <c r="D18" s="17">
        <f>(summary!D18*'BLS Data Series'!$N$31)/'BLS Data Series'!$M$31</f>
        <v>685.91403263514098</v>
      </c>
      <c r="E18" s="26" t="s">
        <v>211</v>
      </c>
      <c r="F18" s="17">
        <f>(summary!F18*'BLS Data Series'!$N$31)/'BLS Data Series'!$D$31</f>
        <v>571.77845552060217</v>
      </c>
      <c r="G18" s="17">
        <f>(summary!G18*'BLS Data Series'!$N$31)/'BLS Data Series'!$G$31</f>
        <v>1499.190463081392</v>
      </c>
      <c r="H18" s="17">
        <f>(summary!H18*'BLS Data Series'!$N$31)/'BLS Data Series'!$M$31</f>
        <v>685.91403263514098</v>
      </c>
      <c r="I18" s="26" t="s">
        <v>211</v>
      </c>
      <c r="J18" s="17">
        <f>(summary!J18*'BLS Data Series'!$N$31)/'BLS Data Series'!$D$31</f>
        <v>1.6505485475654826</v>
      </c>
      <c r="K18" s="17">
        <f>(summary!K18*'BLS Data Series'!$N$31)/'BLS Data Series'!$G$31</f>
        <v>1.4439975346079985</v>
      </c>
      <c r="L18" s="17">
        <f>(summary!L18*'BLS Data Series'!$N$31)/'BLS Data Series'!$M$31</f>
        <v>0</v>
      </c>
      <c r="M18" s="30" t="s">
        <v>211</v>
      </c>
    </row>
    <row r="19" spans="1:13">
      <c r="A19" t="s">
        <v>20</v>
      </c>
      <c r="B19" s="17">
        <f>(summary!B19*'BLS Data Series'!$N$31)/'BLS Data Series'!$D$31</f>
        <v>31.452944918937252</v>
      </c>
      <c r="C19" s="17">
        <f>(summary!C19*'BLS Data Series'!$N$31)/'BLS Data Series'!$G$31</f>
        <v>31.929888617776413</v>
      </c>
      <c r="D19" s="17">
        <f>(summary!D19*'BLS Data Series'!$N$31)/'BLS Data Series'!$M$31</f>
        <v>20.343926124910798</v>
      </c>
      <c r="E19" s="26" t="s">
        <v>211</v>
      </c>
      <c r="F19" s="17">
        <f>(summary!F19*'BLS Data Series'!$N$31)/'BLS Data Series'!$D$31</f>
        <v>31.452944918937252</v>
      </c>
      <c r="G19" s="17">
        <f>(summary!G19*'BLS Data Series'!$N$31)/'BLS Data Series'!$G$31</f>
        <v>31.929888617776413</v>
      </c>
      <c r="H19" s="17">
        <f>(summary!H19*'BLS Data Series'!$N$31)/'BLS Data Series'!$M$31</f>
        <v>35.907565621384684</v>
      </c>
      <c r="I19" s="26" t="s">
        <v>211</v>
      </c>
      <c r="J19" s="17">
        <f>(summary!J19*'BLS Data Series'!$N$31)/'BLS Data Series'!$D$31</f>
        <v>3.2298502891541849</v>
      </c>
      <c r="K19" s="17">
        <f>(summary!K19*'BLS Data Series'!$N$31)/'BLS Data Series'!$G$31</f>
        <v>0</v>
      </c>
      <c r="L19" s="17">
        <f>(summary!L19*'BLS Data Series'!$N$31)/'BLS Data Series'!$M$31</f>
        <v>0</v>
      </c>
      <c r="M19" s="30" t="s">
        <v>211</v>
      </c>
    </row>
    <row r="20" spans="1:13">
      <c r="A20" t="s">
        <v>21</v>
      </c>
      <c r="B20" s="17">
        <f>(summary!B20*'BLS Data Series'!$N$31)/'BLS Data Series'!$D$31</f>
        <v>52.373427078678908</v>
      </c>
      <c r="C20" s="17">
        <f>(summary!C20*'BLS Data Series'!$N$31)/'BLS Data Series'!$G$31</f>
        <v>64.083820807949621</v>
      </c>
      <c r="D20" s="17">
        <f>(summary!D20*'BLS Data Series'!$N$31)/'BLS Data Series'!$M$31</f>
        <v>56.963011604753817</v>
      </c>
      <c r="E20" s="26" t="s">
        <v>211</v>
      </c>
      <c r="F20" s="17">
        <f>(summary!F20*'BLS Data Series'!$N$31)/'BLS Data Series'!$D$31</f>
        <v>52.373427078678908</v>
      </c>
      <c r="G20" s="17">
        <f>(summary!G20*'BLS Data Series'!$N$31)/'BLS Data Series'!$G$31</f>
        <v>64.083820807949621</v>
      </c>
      <c r="H20" s="17">
        <f>(summary!H20*'BLS Data Series'!$N$31)/'BLS Data Series'!$M$31</f>
        <v>64.537259835383722</v>
      </c>
      <c r="I20" s="26" t="s">
        <v>211</v>
      </c>
      <c r="J20" s="17">
        <f>(summary!J20*'BLS Data Series'!$N$31)/'BLS Data Series'!$D$31</f>
        <v>0</v>
      </c>
      <c r="K20" s="17">
        <f>(summary!K20*'BLS Data Series'!$N$31)/'BLS Data Series'!$G$31</f>
        <v>0</v>
      </c>
      <c r="L20" s="17">
        <f>(summary!L20*'BLS Data Series'!$N$31)/'BLS Data Series'!$M$31</f>
        <v>0</v>
      </c>
      <c r="M20" s="30" t="s">
        <v>211</v>
      </c>
    </row>
    <row r="21" spans="1:13">
      <c r="A21" t="s">
        <v>22</v>
      </c>
      <c r="B21" s="17">
        <f>(summary!B21*'BLS Data Series'!$N$31)/'BLS Data Series'!$D$31</f>
        <v>338.45047233626701</v>
      </c>
      <c r="C21" s="17">
        <f>(summary!C21*'BLS Data Series'!$N$31)/'BLS Data Series'!$G$31</f>
        <v>364.37366084804739</v>
      </c>
      <c r="D21" s="17">
        <f>(summary!D21*'BLS Data Series'!$N$31)/'BLS Data Series'!$M$31</f>
        <v>268.9545081080384</v>
      </c>
      <c r="E21" s="26" t="s">
        <v>211</v>
      </c>
      <c r="F21" s="17">
        <f>(summary!F21*'BLS Data Series'!$N$31)/'BLS Data Series'!$D$31</f>
        <v>338.45047233626701</v>
      </c>
      <c r="G21" s="17">
        <f>(summary!G21*'BLS Data Series'!$N$31)/'BLS Data Series'!$G$31</f>
        <v>364.37366084804739</v>
      </c>
      <c r="H21" s="17">
        <f>(summary!H21*'BLS Data Series'!$N$31)/'BLS Data Series'!$M$31</f>
        <v>268.9545081080384</v>
      </c>
      <c r="I21" s="26" t="s">
        <v>211</v>
      </c>
      <c r="J21" s="17">
        <f>(summary!J21*'BLS Data Series'!$N$31)/'BLS Data Series'!$D$31</f>
        <v>586.23590669458656</v>
      </c>
      <c r="K21" s="17">
        <f>(summary!K21*'BLS Data Series'!$N$31)/'BLS Data Series'!$G$31</f>
        <v>566.03412276351889</v>
      </c>
      <c r="L21" s="17">
        <f>(summary!L21*'BLS Data Series'!$N$31)/'BLS Data Series'!$M$31</f>
        <v>544.44784564356212</v>
      </c>
      <c r="M21" s="30" t="s">
        <v>211</v>
      </c>
    </row>
    <row r="22" spans="1:13">
      <c r="A22" t="s">
        <v>23</v>
      </c>
      <c r="B22" s="17">
        <f>(summary!B22*'BLS Data Series'!$N$31)/'BLS Data Series'!$D$31</f>
        <v>0</v>
      </c>
      <c r="C22" s="17">
        <f>(summary!C22*'BLS Data Series'!$N$31)/'BLS Data Series'!$G$31</f>
        <v>0</v>
      </c>
      <c r="D22" s="17">
        <f>(summary!D22*'BLS Data Series'!$N$31)/'BLS Data Series'!$M$31</f>
        <v>141.9892055387491</v>
      </c>
      <c r="E22" s="26" t="s">
        <v>211</v>
      </c>
      <c r="F22" s="17">
        <f>(summary!F22*'BLS Data Series'!$N$31)/'BLS Data Series'!$D$31</f>
        <v>8.4561261821800056</v>
      </c>
      <c r="G22" s="17">
        <f>(summary!G22*'BLS Data Series'!$N$31)/'BLS Data Series'!$G$31</f>
        <v>8.8650170006104663</v>
      </c>
      <c r="H22" s="17">
        <f>(summary!H22*'BLS Data Series'!$N$31)/'BLS Data Series'!$M$31</f>
        <v>141.9892055387491</v>
      </c>
      <c r="I22" s="26" t="s">
        <v>211</v>
      </c>
      <c r="J22" s="17">
        <f>(summary!J22*'BLS Data Series'!$N$31)/'BLS Data Series'!$D$31</f>
        <v>707.9358478959133</v>
      </c>
      <c r="K22" s="17">
        <f>(summary!K22*'BLS Data Series'!$N$31)/'BLS Data Series'!$G$31</f>
        <v>812.48929903913995</v>
      </c>
      <c r="L22" s="17">
        <f>(summary!L22*'BLS Data Series'!$N$31)/'BLS Data Series'!$M$31</f>
        <v>1053.1161177646227</v>
      </c>
      <c r="M22" s="30" t="s">
        <v>211</v>
      </c>
    </row>
    <row r="23" spans="1:13">
      <c r="A23" t="s">
        <v>24</v>
      </c>
      <c r="B23" s="17">
        <f>(summary!B23*'BLS Data Series'!$N$31)/'BLS Data Series'!$D$31</f>
        <v>304.28727887115917</v>
      </c>
      <c r="C23" s="17">
        <f>(summary!C23*'BLS Data Series'!$N$31)/'BLS Data Series'!$G$31</f>
        <v>0</v>
      </c>
      <c r="D23" s="17">
        <f>(summary!D23*'BLS Data Series'!$N$31)/'BLS Data Series'!$M$31</f>
        <v>0</v>
      </c>
      <c r="E23" s="26" t="s">
        <v>211</v>
      </c>
      <c r="F23" s="17">
        <f>(summary!F23*'BLS Data Series'!$N$31)/'BLS Data Series'!$D$31</f>
        <v>304.28727887115917</v>
      </c>
      <c r="G23" s="17">
        <f>(summary!G23*'BLS Data Series'!$N$31)/'BLS Data Series'!$G$31</f>
        <v>0</v>
      </c>
      <c r="H23" s="17">
        <f>(summary!H23*'BLS Data Series'!$N$31)/'BLS Data Series'!$M$31</f>
        <v>0</v>
      </c>
      <c r="I23" s="26" t="s">
        <v>211</v>
      </c>
      <c r="J23" s="17">
        <f>(summary!J23*'BLS Data Series'!$N$31)/'BLS Data Series'!$D$31</f>
        <v>0</v>
      </c>
      <c r="K23" s="17">
        <f>(summary!K23*'BLS Data Series'!$N$31)/'BLS Data Series'!$G$31</f>
        <v>0</v>
      </c>
      <c r="L23" s="17">
        <f>(summary!L23*'BLS Data Series'!$N$31)/'BLS Data Series'!$M$31</f>
        <v>0</v>
      </c>
      <c r="M23" s="30" t="s">
        <v>211</v>
      </c>
    </row>
    <row r="24" spans="1:13">
      <c r="A24" t="s">
        <v>25</v>
      </c>
      <c r="B24" s="17">
        <f>(summary!B24*'BLS Data Series'!$N$31)/'BLS Data Series'!$D$31</f>
        <v>218.11583223346724</v>
      </c>
      <c r="C24" s="17">
        <f>(summary!C24*'BLS Data Series'!$N$31)/'BLS Data Series'!$G$31</f>
        <v>342.04544096629775</v>
      </c>
      <c r="D24" s="17">
        <f>(summary!D24*'BLS Data Series'!$N$31)/'BLS Data Series'!$M$31</f>
        <v>219.20712400704784</v>
      </c>
      <c r="E24" s="26" t="s">
        <v>211</v>
      </c>
      <c r="F24" s="17">
        <f>(summary!F24*'BLS Data Series'!$N$31)/'BLS Data Series'!$D$31</f>
        <v>258.95781465517348</v>
      </c>
      <c r="G24" s="17">
        <f>(summary!G24*'BLS Data Series'!$N$31)/'BLS Data Series'!$G$31</f>
        <v>448.9940402340946</v>
      </c>
      <c r="H24" s="17">
        <f>(summary!H24*'BLS Data Series'!$N$31)/'BLS Data Series'!$M$31</f>
        <v>305.90600524980982</v>
      </c>
      <c r="I24" s="26" t="s">
        <v>211</v>
      </c>
      <c r="J24" s="17">
        <f>(summary!J24*'BLS Data Series'!$N$31)/'BLS Data Series'!$D$31</f>
        <v>22.260792951654132</v>
      </c>
      <c r="K24" s="17">
        <f>(summary!K24*'BLS Data Series'!$N$31)/'BLS Data Series'!$G$31</f>
        <v>19.294642909066031</v>
      </c>
      <c r="L24" s="17">
        <f>(summary!L24*'BLS Data Series'!$N$31)/'BLS Data Series'!$M$31</f>
        <v>8.3365428692994321</v>
      </c>
      <c r="M24" s="30" t="s">
        <v>211</v>
      </c>
    </row>
    <row r="25" spans="1:13">
      <c r="A25" t="s">
        <v>26</v>
      </c>
      <c r="B25" s="17">
        <f>(summary!B25*'BLS Data Series'!$N$31)/'BLS Data Series'!$D$31</f>
        <v>403.04044258731113</v>
      </c>
      <c r="C25" s="17">
        <f>(summary!C25*'BLS Data Series'!$N$31)/'BLS Data Series'!$G$31</f>
        <v>351.36848995256037</v>
      </c>
      <c r="D25" s="17">
        <f>(summary!D25*'BLS Data Series'!$N$31)/'BLS Data Series'!$M$31</f>
        <v>276.80299519303156</v>
      </c>
      <c r="E25" s="26" t="s">
        <v>211</v>
      </c>
      <c r="F25" s="17">
        <f>(summary!F25*'BLS Data Series'!$N$31)/'BLS Data Series'!$D$31</f>
        <v>403.04044258731113</v>
      </c>
      <c r="G25" s="17">
        <f>(summary!G25*'BLS Data Series'!$N$31)/'BLS Data Series'!$G$31</f>
        <v>351.36848995256037</v>
      </c>
      <c r="H25" s="17">
        <f>(summary!H25*'BLS Data Series'!$N$31)/'BLS Data Series'!$M$31</f>
        <v>276.80299519303156</v>
      </c>
      <c r="I25" s="26" t="s">
        <v>211</v>
      </c>
      <c r="J25" s="17">
        <f>(summary!J25*'BLS Data Series'!$N$31)/'BLS Data Series'!$D$31</f>
        <v>0</v>
      </c>
      <c r="K25" s="17">
        <f>(summary!K25*'BLS Data Series'!$N$31)/'BLS Data Series'!$G$31</f>
        <v>0</v>
      </c>
      <c r="L25" s="17">
        <f>(summary!L25*'BLS Data Series'!$N$31)/'BLS Data Series'!$M$31</f>
        <v>0</v>
      </c>
      <c r="M25" s="30" t="s">
        <v>211</v>
      </c>
    </row>
    <row r="26" spans="1:13">
      <c r="A26" t="s">
        <v>27</v>
      </c>
      <c r="B26" s="17">
        <f>(summary!B26*'BLS Data Series'!$N$31)/'BLS Data Series'!$D$31</f>
        <v>6.6943283125732655</v>
      </c>
      <c r="C26" s="17">
        <f>(summary!C26*'BLS Data Series'!$N$31)/'BLS Data Series'!$G$31</f>
        <v>6.1546869368883277</v>
      </c>
      <c r="D26" s="17">
        <f>(summary!D26*'BLS Data Series'!$N$31)/'BLS Data Series'!$M$31</f>
        <v>92.488106924870223</v>
      </c>
      <c r="E26" s="26" t="s">
        <v>211</v>
      </c>
      <c r="F26" s="17">
        <f>(summary!F26*'BLS Data Series'!$N$31)/'BLS Data Series'!$D$31</f>
        <v>92.762765002602748</v>
      </c>
      <c r="G26" s="17">
        <f>(summary!G26*'BLS Data Series'!$N$31)/'BLS Data Series'!$G$31</f>
        <v>81.619805623534191</v>
      </c>
      <c r="H26" s="17">
        <f>(summary!H26*'BLS Data Series'!$N$31)/'BLS Data Series'!$M$31</f>
        <v>127.88747395245662</v>
      </c>
      <c r="I26" s="26" t="s">
        <v>211</v>
      </c>
      <c r="J26" s="17">
        <f>(summary!J26*'BLS Data Series'!$N$31)/'BLS Data Series'!$D$31</f>
        <v>182.15415255569522</v>
      </c>
      <c r="K26" s="17">
        <f>(summary!K26*'BLS Data Series'!$N$31)/'BLS Data Series'!$G$31</f>
        <v>286.43768526392518</v>
      </c>
      <c r="L26" s="17">
        <f>(summary!L26*'BLS Data Series'!$N$31)/'BLS Data Series'!$M$31</f>
        <v>1.3292189690866187E-2</v>
      </c>
      <c r="M26" s="30" t="s">
        <v>211</v>
      </c>
    </row>
    <row r="27" spans="1:13">
      <c r="A27" t="s">
        <v>28</v>
      </c>
      <c r="B27" s="17">
        <f>(summary!B27*'BLS Data Series'!$N$31)/'BLS Data Series'!$D$31</f>
        <v>412.5803494284483</v>
      </c>
      <c r="C27" s="17">
        <f>(summary!C27*'BLS Data Series'!$N$31)/'BLS Data Series'!$G$31</f>
        <v>573.43311465248291</v>
      </c>
      <c r="D27" s="17">
        <f>(summary!D27*'BLS Data Series'!$N$31)/'BLS Data Series'!$M$31</f>
        <v>509.01408737653958</v>
      </c>
      <c r="E27" s="26" t="s">
        <v>211</v>
      </c>
      <c r="F27" s="17">
        <f>(summary!F27*'BLS Data Series'!$N$31)/'BLS Data Series'!$D$31</f>
        <v>412.5803494284483</v>
      </c>
      <c r="G27" s="17">
        <f>(summary!G27*'BLS Data Series'!$N$31)/'BLS Data Series'!$G$31</f>
        <v>573.43311465248291</v>
      </c>
      <c r="H27" s="17">
        <f>(summary!H27*'BLS Data Series'!$N$31)/'BLS Data Series'!$M$31</f>
        <v>509.01408737653958</v>
      </c>
      <c r="I27" s="26" t="s">
        <v>211</v>
      </c>
      <c r="J27" s="17">
        <f>(summary!J27*'BLS Data Series'!$N$31)/'BLS Data Series'!$D$31</f>
        <v>0</v>
      </c>
      <c r="K27" s="17">
        <f>(summary!K27*'BLS Data Series'!$N$31)/'BLS Data Series'!$G$31</f>
        <v>0</v>
      </c>
      <c r="L27" s="17">
        <f>(summary!L27*'BLS Data Series'!$N$31)/'BLS Data Series'!$M$31</f>
        <v>0</v>
      </c>
      <c r="M27" s="30" t="s">
        <v>211</v>
      </c>
    </row>
    <row r="28" spans="1:13">
      <c r="A28" t="s">
        <v>29</v>
      </c>
      <c r="B28" s="17">
        <f>(summary!B28*'BLS Data Series'!$N$31)/'BLS Data Series'!$D$31</f>
        <v>0</v>
      </c>
      <c r="C28" s="17">
        <f>(summary!C28*'BLS Data Series'!$N$31)/'BLS Data Series'!$G$31</f>
        <v>6.6101927939102749</v>
      </c>
      <c r="D28" s="17">
        <f>(summary!D28*'BLS Data Series'!$N$31)/'BLS Data Series'!$M$31</f>
        <v>0</v>
      </c>
      <c r="E28" s="26" t="s">
        <v>211</v>
      </c>
      <c r="F28" s="17">
        <f>(summary!F28*'BLS Data Series'!$N$31)/'BLS Data Series'!$D$31</f>
        <v>153.25407976177863</v>
      </c>
      <c r="G28" s="17">
        <f>(summary!G28*'BLS Data Series'!$N$31)/'BLS Data Series'!$G$31</f>
        <v>19.341522352620771</v>
      </c>
      <c r="H28" s="17">
        <f>(summary!H28*'BLS Data Series'!$N$31)/'BLS Data Series'!$M$31</f>
        <v>32.942400326525181</v>
      </c>
      <c r="I28" s="26" t="s">
        <v>211</v>
      </c>
      <c r="J28" s="17">
        <f>(summary!J28*'BLS Data Series'!$N$31)/'BLS Data Series'!$D$31</f>
        <v>35.477339549010551</v>
      </c>
      <c r="K28" s="17">
        <f>(summary!K28*'BLS Data Series'!$N$31)/'BLS Data Series'!$G$31</f>
        <v>169.60755078018511</v>
      </c>
      <c r="L28" s="17">
        <f>(summary!L28*'BLS Data Series'!$N$31)/'BLS Data Series'!$M$31</f>
        <v>128.8109058045882</v>
      </c>
      <c r="M28" s="30" t="s">
        <v>211</v>
      </c>
    </row>
    <row r="29" spans="1:13">
      <c r="A29" t="s">
        <v>30</v>
      </c>
      <c r="B29" s="17">
        <f>(summary!B29*'BLS Data Series'!$N$31)/'BLS Data Series'!$D$31</f>
        <v>82.954393619842293</v>
      </c>
      <c r="C29" s="17">
        <f>(summary!C29*'BLS Data Series'!$N$31)/'BLS Data Series'!$G$31</f>
        <v>76.04258063267217</v>
      </c>
      <c r="D29" s="17">
        <f>(summary!D29*'BLS Data Series'!$N$31)/'BLS Data Series'!$M$31</f>
        <v>167.73329794132181</v>
      </c>
      <c r="E29" s="26" t="s">
        <v>211</v>
      </c>
      <c r="F29" s="17">
        <f>(summary!F29*'BLS Data Series'!$N$31)/'BLS Data Series'!$D$31</f>
        <v>82.954393619842293</v>
      </c>
      <c r="G29" s="17">
        <f>(summary!G29*'BLS Data Series'!$N$31)/'BLS Data Series'!$G$31</f>
        <v>76.04258063267217</v>
      </c>
      <c r="H29" s="17">
        <f>(summary!H29*'BLS Data Series'!$N$31)/'BLS Data Series'!$M$31</f>
        <v>167.81752205850179</v>
      </c>
      <c r="I29" s="26" t="s">
        <v>211</v>
      </c>
      <c r="J29" s="17">
        <f>(summary!J29*'BLS Data Series'!$N$31)/'BLS Data Series'!$D$31</f>
        <v>105.89336916549617</v>
      </c>
      <c r="K29" s="17">
        <f>(summary!K29*'BLS Data Series'!$N$31)/'BLS Data Series'!$G$31</f>
        <v>95.047480331838628</v>
      </c>
      <c r="L29" s="17">
        <f>(summary!L29*'BLS Data Series'!$N$31)/'BLS Data Series'!$M$31</f>
        <v>197.06765780986419</v>
      </c>
      <c r="M29" s="30" t="s">
        <v>211</v>
      </c>
    </row>
    <row r="30" spans="1:13">
      <c r="A30" t="s">
        <v>31</v>
      </c>
      <c r="B30" s="17">
        <f>(summary!B30*'BLS Data Series'!$N$31)/'BLS Data Series'!$D$31</f>
        <v>13.78938645369802</v>
      </c>
      <c r="C30" s="17">
        <f>(summary!C30*'BLS Data Series'!$N$31)/'BLS Data Series'!$G$31</f>
        <v>125.75669397089101</v>
      </c>
      <c r="D30" s="17">
        <f>(summary!D30*'BLS Data Series'!$N$31)/'BLS Data Series'!$M$31</f>
        <v>100.52213213156617</v>
      </c>
      <c r="E30" s="26" t="s">
        <v>211</v>
      </c>
      <c r="F30" s="17">
        <f>(summary!F30*'BLS Data Series'!$N$31)/'BLS Data Series'!$D$31</f>
        <v>13.78938645369802</v>
      </c>
      <c r="G30" s="17">
        <f>(summary!G30*'BLS Data Series'!$N$31)/'BLS Data Series'!$G$31</f>
        <v>137.99321229066138</v>
      </c>
      <c r="H30" s="17">
        <f>(summary!H30*'BLS Data Series'!$N$31)/'BLS Data Series'!$M$31</f>
        <v>100.52213213156617</v>
      </c>
      <c r="I30" s="26" t="s">
        <v>211</v>
      </c>
      <c r="J30" s="17">
        <f>(summary!J30*'BLS Data Series'!$N$31)/'BLS Data Series'!$D$31</f>
        <v>0</v>
      </c>
      <c r="K30" s="17">
        <f>(summary!K30*'BLS Data Series'!$N$31)/'BLS Data Series'!$G$31</f>
        <v>0</v>
      </c>
      <c r="L30" s="17">
        <f>(summary!L30*'BLS Data Series'!$N$31)/'BLS Data Series'!$M$31</f>
        <v>32.6060495569183</v>
      </c>
      <c r="M30" s="30" t="s">
        <v>211</v>
      </c>
    </row>
    <row r="31" spans="1:13">
      <c r="A31" t="s">
        <v>32</v>
      </c>
      <c r="B31" s="17">
        <f>(summary!B31*'BLS Data Series'!$N$31)/'BLS Data Series'!$D$31</f>
        <v>0</v>
      </c>
      <c r="C31" s="17">
        <f>(summary!C31*'BLS Data Series'!$N$31)/'BLS Data Series'!$G$31</f>
        <v>102.42364594068984</v>
      </c>
      <c r="D31" s="17">
        <f>(summary!D31*'BLS Data Series'!$N$31)/'BLS Data Series'!$M$31</f>
        <v>137.20084053335512</v>
      </c>
      <c r="E31" s="26" t="s">
        <v>211</v>
      </c>
      <c r="F31" s="17">
        <f>(summary!F31*'BLS Data Series'!$N$31)/'BLS Data Series'!$D$31</f>
        <v>0</v>
      </c>
      <c r="G31" s="17">
        <f>(summary!G31*'BLS Data Series'!$N$31)/'BLS Data Series'!$G$31</f>
        <v>102.42364594068984</v>
      </c>
      <c r="H31" s="17">
        <f>(summary!H31*'BLS Data Series'!$N$31)/'BLS Data Series'!$M$31</f>
        <v>137.20084053335512</v>
      </c>
      <c r="I31" s="26" t="s">
        <v>211</v>
      </c>
      <c r="J31" s="17">
        <f>(summary!J31*'BLS Data Series'!$N$31)/'BLS Data Series'!$D$31</f>
        <v>0</v>
      </c>
      <c r="K31" s="17">
        <f>(summary!K31*'BLS Data Series'!$N$31)/'BLS Data Series'!$G$31</f>
        <v>0</v>
      </c>
      <c r="L31" s="17">
        <f>(summary!L31*'BLS Data Series'!$N$31)/'BLS Data Series'!$M$31</f>
        <v>0</v>
      </c>
      <c r="M31" s="30" t="s">
        <v>211</v>
      </c>
    </row>
    <row r="32" spans="1:13">
      <c r="A32" t="s">
        <v>33</v>
      </c>
      <c r="B32" s="17">
        <f>(summary!B32*'BLS Data Series'!$N$31)/'BLS Data Series'!$D$31</f>
        <v>152.5531183703487</v>
      </c>
      <c r="C32" s="17">
        <f>(summary!C32*'BLS Data Series'!$N$31)/'BLS Data Series'!$G$31</f>
        <v>261.44927476944423</v>
      </c>
      <c r="D32" s="17">
        <f>(summary!D32*'BLS Data Series'!$N$31)/'BLS Data Series'!$M$31</f>
        <v>537.21358190945261</v>
      </c>
      <c r="E32" s="26" t="s">
        <v>211</v>
      </c>
      <c r="F32" s="17">
        <f>(summary!F32*'BLS Data Series'!$N$31)/'BLS Data Series'!$D$31</f>
        <v>152.5531183703487</v>
      </c>
      <c r="G32" s="17">
        <f>(summary!G32*'BLS Data Series'!$N$31)/'BLS Data Series'!$G$31</f>
        <v>261.44927476944423</v>
      </c>
      <c r="H32" s="17">
        <f>(summary!H32*'BLS Data Series'!$N$31)/'BLS Data Series'!$M$31</f>
        <v>537.21358190945261</v>
      </c>
      <c r="I32" s="26" t="s">
        <v>211</v>
      </c>
      <c r="J32" s="17">
        <f>(summary!J32*'BLS Data Series'!$N$31)/'BLS Data Series'!$D$31</f>
        <v>0</v>
      </c>
      <c r="K32" s="17">
        <f>(summary!K32*'BLS Data Series'!$N$31)/'BLS Data Series'!$G$31</f>
        <v>425.2153795719704</v>
      </c>
      <c r="L32" s="17">
        <f>(summary!L32*'BLS Data Series'!$N$31)/'BLS Data Series'!$M$31</f>
        <v>341.45521667287801</v>
      </c>
      <c r="M32" s="30" t="s">
        <v>211</v>
      </c>
    </row>
    <row r="33" spans="1:13">
      <c r="A33" t="s">
        <v>34</v>
      </c>
      <c r="B33" s="17">
        <f>(summary!B33*'BLS Data Series'!$N$31)/'BLS Data Series'!$D$31</f>
        <v>79.121639997764433</v>
      </c>
      <c r="C33" s="17">
        <f>(summary!C33*'BLS Data Series'!$N$31)/'BLS Data Series'!$G$31</f>
        <v>65.100980070829237</v>
      </c>
      <c r="D33" s="17">
        <f>(summary!D33*'BLS Data Series'!$N$31)/'BLS Data Series'!$M$31</f>
        <v>0</v>
      </c>
      <c r="E33" s="26" t="s">
        <v>211</v>
      </c>
      <c r="F33" s="17">
        <f>(summary!F33*'BLS Data Series'!$N$31)/'BLS Data Series'!$D$31</f>
        <v>79.121639997764433</v>
      </c>
      <c r="G33" s="17">
        <f>(summary!G33*'BLS Data Series'!$N$31)/'BLS Data Series'!$G$31</f>
        <v>71.114769595808085</v>
      </c>
      <c r="H33" s="17">
        <f>(summary!H33*'BLS Data Series'!$N$31)/'BLS Data Series'!$M$31</f>
        <v>0</v>
      </c>
      <c r="I33" s="26" t="s">
        <v>211</v>
      </c>
      <c r="J33" s="17">
        <f>(summary!J33*'BLS Data Series'!$N$31)/'BLS Data Series'!$D$31</f>
        <v>0</v>
      </c>
      <c r="K33" s="17">
        <f>(summary!K33*'BLS Data Series'!$N$31)/'BLS Data Series'!$G$31</f>
        <v>0</v>
      </c>
      <c r="L33" s="17">
        <f>(summary!L33*'BLS Data Series'!$N$31)/'BLS Data Series'!$M$31</f>
        <v>0</v>
      </c>
      <c r="M33" s="30" t="s">
        <v>211</v>
      </c>
    </row>
    <row r="34" spans="1:13">
      <c r="A34" t="s">
        <v>35</v>
      </c>
      <c r="B34" s="17">
        <f>(summary!B34*'BLS Data Series'!$N$31)/'BLS Data Series'!$D$31</f>
        <v>733.09547397950416</v>
      </c>
      <c r="C34" s="17">
        <f>(summary!C34*'BLS Data Series'!$N$31)/'BLS Data Series'!$G$31</f>
        <v>809.21058511049114</v>
      </c>
      <c r="D34" s="17">
        <f>(summary!D34*'BLS Data Series'!$N$31)/'BLS Data Series'!$M$31</f>
        <v>910.80714420260949</v>
      </c>
      <c r="E34" s="26" t="s">
        <v>211</v>
      </c>
      <c r="F34" s="17">
        <f>(summary!F34*'BLS Data Series'!$N$31)/'BLS Data Series'!$D$31</f>
        <v>733.09547397950416</v>
      </c>
      <c r="G34" s="17">
        <f>(summary!G34*'BLS Data Series'!$N$31)/'BLS Data Series'!$G$31</f>
        <v>809.21058511049114</v>
      </c>
      <c r="H34" s="17">
        <f>(summary!H34*'BLS Data Series'!$N$31)/'BLS Data Series'!$M$31</f>
        <v>910.80714420260949</v>
      </c>
      <c r="I34" s="30" t="s">
        <v>211</v>
      </c>
      <c r="J34" s="17">
        <f>(summary!J34*'BLS Data Series'!$N$31)/'BLS Data Series'!$D$31</f>
        <v>132.4158070992338</v>
      </c>
      <c r="K34" s="17">
        <f>(summary!K34*'BLS Data Series'!$N$31)/'BLS Data Series'!$G$31</f>
        <v>138.17465701654476</v>
      </c>
      <c r="L34" s="17">
        <f>(summary!L34*'BLS Data Series'!$N$31)/'BLS Data Series'!$M$31</f>
        <v>33.968149407444074</v>
      </c>
      <c r="M34" s="30" t="s">
        <v>211</v>
      </c>
    </row>
    <row r="35" spans="1:13">
      <c r="A35" t="s">
        <v>36</v>
      </c>
      <c r="B35" s="17">
        <f>(summary!B35*'BLS Data Series'!$N$31)/'BLS Data Series'!$D$31</f>
        <v>180.91483428310701</v>
      </c>
      <c r="C35" s="17">
        <f>(summary!C35*'BLS Data Series'!$N$31)/'BLS Data Series'!$G$31</f>
        <v>177.38022448291082</v>
      </c>
      <c r="D35" s="17">
        <f>(summary!D35*'BLS Data Series'!$N$31)/'BLS Data Series'!$M$31</f>
        <v>112.59194981027761</v>
      </c>
      <c r="E35" s="26" t="s">
        <v>211</v>
      </c>
      <c r="F35" s="17">
        <f>(summary!F35*'BLS Data Series'!$N$31)/'BLS Data Series'!$D$31</f>
        <v>208.41822169742042</v>
      </c>
      <c r="G35" s="17">
        <f>(summary!G35*'BLS Data Series'!$N$31)/'BLS Data Series'!$G$31</f>
        <v>298.83442502629015</v>
      </c>
      <c r="H35" s="17">
        <f>(summary!H35*'BLS Data Series'!$N$31)/'BLS Data Series'!$M$31</f>
        <v>124.24776177530006</v>
      </c>
      <c r="I35" s="30" t="s">
        <v>211</v>
      </c>
      <c r="J35" s="17">
        <f>(summary!J35*'BLS Data Series'!$N$31)/'BLS Data Series'!$D$31</f>
        <v>368.98546118182054</v>
      </c>
      <c r="K35" s="17">
        <f>(summary!K35*'BLS Data Series'!$N$31)/'BLS Data Series'!$G$31</f>
        <v>639.72955505698269</v>
      </c>
      <c r="L35" s="17">
        <f>(summary!L35*'BLS Data Series'!$N$31)/'BLS Data Series'!$M$31</f>
        <v>716.68007831985813</v>
      </c>
      <c r="M35" s="30" t="s">
        <v>211</v>
      </c>
    </row>
    <row r="36" spans="1:13">
      <c r="A36" t="s">
        <v>37</v>
      </c>
      <c r="B36" s="17">
        <f>(summary!B36*'BLS Data Series'!$N$31)/'BLS Data Series'!$D$31</f>
        <v>1151.4758592844596</v>
      </c>
      <c r="C36" s="17">
        <f>(summary!C36*'BLS Data Series'!$N$31)/'BLS Data Series'!$G$31</f>
        <v>1003.9420899886973</v>
      </c>
      <c r="D36" s="17">
        <f>(summary!D36*'BLS Data Series'!$N$31)/'BLS Data Series'!$M$31</f>
        <v>1029.3468790413604</v>
      </c>
      <c r="E36" s="26" t="s">
        <v>211</v>
      </c>
      <c r="F36" s="17">
        <f>(summary!F36*'BLS Data Series'!$N$31)/'BLS Data Series'!$D$31</f>
        <v>1151.4758592844596</v>
      </c>
      <c r="G36" s="17">
        <f>(summary!G36*'BLS Data Series'!$N$31)/'BLS Data Series'!$G$31</f>
        <v>1003.9420899886973</v>
      </c>
      <c r="H36" s="17">
        <f>(summary!H36*'BLS Data Series'!$N$31)/'BLS Data Series'!$M$31</f>
        <v>1029.3468790413604</v>
      </c>
      <c r="I36" s="30" t="s">
        <v>211</v>
      </c>
      <c r="J36" s="17">
        <f>(summary!J36*'BLS Data Series'!$N$31)/'BLS Data Series'!$D$31</f>
        <v>12.239323170566058</v>
      </c>
      <c r="K36" s="17">
        <f>(summary!K36*'BLS Data Series'!$N$31)/'BLS Data Series'!$G$31</f>
        <v>11.109755895384588</v>
      </c>
      <c r="L36" s="17">
        <f>(summary!L36*'BLS Data Series'!$N$31)/'BLS Data Series'!$M$31</f>
        <v>8.7967916165647644</v>
      </c>
      <c r="M36" s="30" t="s">
        <v>211</v>
      </c>
    </row>
    <row r="37" spans="1:13">
      <c r="A37" t="s">
        <v>38</v>
      </c>
      <c r="B37" s="17">
        <f>(summary!B37*'BLS Data Series'!$N$31)/'BLS Data Series'!$D$31</f>
        <v>240.60359453212408</v>
      </c>
      <c r="C37" s="17">
        <f>(summary!C37*'BLS Data Series'!$N$31)/'BLS Data Series'!$G$31</f>
        <v>411.91141070178901</v>
      </c>
      <c r="D37" s="17">
        <f>(summary!D37*'BLS Data Series'!$N$31)/'BLS Data Series'!$M$31</f>
        <v>614.08812419123035</v>
      </c>
      <c r="E37" s="26" t="s">
        <v>211</v>
      </c>
      <c r="F37" s="17">
        <f>(summary!F37*'BLS Data Series'!$N$31)/'BLS Data Series'!$D$31</f>
        <v>240.60359453212408</v>
      </c>
      <c r="G37" s="17">
        <f>(summary!G37*'BLS Data Series'!$N$31)/'BLS Data Series'!$G$31</f>
        <v>411.91141070178901</v>
      </c>
      <c r="H37" s="17">
        <f>(summary!H37*'BLS Data Series'!$N$31)/'BLS Data Series'!$M$31</f>
        <v>614.08812419123035</v>
      </c>
      <c r="I37" s="30" t="s">
        <v>211</v>
      </c>
      <c r="J37" s="17">
        <f>(summary!J37*'BLS Data Series'!$N$31)/'BLS Data Series'!$D$31</f>
        <v>0</v>
      </c>
      <c r="K37" s="17">
        <f>(summary!K37*'BLS Data Series'!$N$31)/'BLS Data Series'!$G$31</f>
        <v>0</v>
      </c>
      <c r="L37" s="17">
        <f>(summary!L37*'BLS Data Series'!$N$31)/'BLS Data Series'!$M$31</f>
        <v>0</v>
      </c>
      <c r="M37" s="30" t="s">
        <v>211</v>
      </c>
    </row>
    <row r="38" spans="1:13">
      <c r="A38" t="s">
        <v>39</v>
      </c>
      <c r="B38" s="17">
        <f>(summary!B38*'BLS Data Series'!$N$31)/'BLS Data Series'!$D$31</f>
        <v>36.560911119897739</v>
      </c>
      <c r="C38" s="17">
        <f>(summary!C38*'BLS Data Series'!$N$31)/'BLS Data Series'!$G$31</f>
        <v>51.342658103651381</v>
      </c>
      <c r="D38" s="17">
        <f>(summary!D38*'BLS Data Series'!$N$31)/'BLS Data Series'!$M$31</f>
        <v>240.92850290129735</v>
      </c>
      <c r="E38" s="26" t="s">
        <v>211</v>
      </c>
      <c r="F38" s="17">
        <f>(summary!F38*'BLS Data Series'!$N$31)/'BLS Data Series'!$D$31</f>
        <v>36.560911119897739</v>
      </c>
      <c r="G38" s="17">
        <f>(summary!G38*'BLS Data Series'!$N$31)/'BLS Data Series'!$G$31</f>
        <v>51.342658103651381</v>
      </c>
      <c r="H38" s="17">
        <f>(summary!H38*'BLS Data Series'!$N$31)/'BLS Data Series'!$M$31</f>
        <v>240.92850290129735</v>
      </c>
      <c r="I38" s="30" t="s">
        <v>211</v>
      </c>
      <c r="J38" s="17">
        <f>(summary!J38*'BLS Data Series'!$N$31)/'BLS Data Series'!$D$31</f>
        <v>0</v>
      </c>
      <c r="K38" s="17">
        <f>(summary!K38*'BLS Data Series'!$N$31)/'BLS Data Series'!$G$31</f>
        <v>0</v>
      </c>
      <c r="L38" s="17">
        <f>(summary!L38*'BLS Data Series'!$N$31)/'BLS Data Series'!$M$31</f>
        <v>0</v>
      </c>
      <c r="M38" s="30" t="s">
        <v>211</v>
      </c>
    </row>
    <row r="39" spans="1:13">
      <c r="A39" t="s">
        <v>40</v>
      </c>
      <c r="B39" s="17">
        <f>(summary!B39*'BLS Data Series'!$N$31)/'BLS Data Series'!$D$31</f>
        <v>265.71270024681576</v>
      </c>
      <c r="C39" s="17">
        <f>(summary!C39*'BLS Data Series'!$N$31)/'BLS Data Series'!$G$31</f>
        <v>301.49334669591821</v>
      </c>
      <c r="D39" s="17">
        <f>(summary!D39*'BLS Data Series'!$N$31)/'BLS Data Series'!$M$31</f>
        <v>87.802178146723534</v>
      </c>
      <c r="E39" s="26" t="s">
        <v>211</v>
      </c>
      <c r="F39" s="17">
        <f>(summary!F39*'BLS Data Series'!$N$31)/'BLS Data Series'!$D$31</f>
        <v>282.15199405117204</v>
      </c>
      <c r="G39" s="17">
        <f>(summary!G39*'BLS Data Series'!$N$31)/'BLS Data Series'!$G$31</f>
        <v>301.49334669591821</v>
      </c>
      <c r="H39" s="17">
        <f>(summary!H39*'BLS Data Series'!$N$31)/'BLS Data Series'!$M$31</f>
        <v>87.802178146723534</v>
      </c>
      <c r="I39" s="30" t="s">
        <v>211</v>
      </c>
      <c r="J39" s="17">
        <f>(summary!J39*'BLS Data Series'!$N$31)/'BLS Data Series'!$D$31</f>
        <v>0.79261825445583345</v>
      </c>
      <c r="K39" s="17">
        <f>(summary!K39*'BLS Data Series'!$N$31)/'BLS Data Series'!$G$31</f>
        <v>15.5739278693281</v>
      </c>
      <c r="L39" s="17">
        <f>(summary!L39*'BLS Data Series'!$N$31)/'BLS Data Series'!$M$31</f>
        <v>0.28325739886465545</v>
      </c>
      <c r="M39" s="30" t="s">
        <v>211</v>
      </c>
    </row>
    <row r="40" spans="1:13">
      <c r="A40" t="s">
        <v>41</v>
      </c>
      <c r="B40" s="17">
        <f>(summary!B40*'BLS Data Series'!$N$31)/'BLS Data Series'!$D$31</f>
        <v>142.56822066005537</v>
      </c>
      <c r="C40" s="17">
        <f>(summary!C40*'BLS Data Series'!$N$31)/'BLS Data Series'!$G$31</f>
        <v>150.34425675445715</v>
      </c>
      <c r="D40" s="17">
        <f>(summary!D40*'BLS Data Series'!$N$31)/'BLS Data Series'!$M$31</f>
        <v>117.54073823385008</v>
      </c>
      <c r="E40" s="26" t="s">
        <v>211</v>
      </c>
      <c r="F40" s="17">
        <f>(summary!F40*'BLS Data Series'!$N$31)/'BLS Data Series'!$D$31</f>
        <v>142.56822066005537</v>
      </c>
      <c r="G40" s="17">
        <f>(summary!G40*'BLS Data Series'!$N$31)/'BLS Data Series'!$G$31</f>
        <v>150.34425675445715</v>
      </c>
      <c r="H40" s="17">
        <f>(summary!H40*'BLS Data Series'!$N$31)/'BLS Data Series'!$M$31</f>
        <v>117.54073823385008</v>
      </c>
      <c r="I40" s="30" t="s">
        <v>211</v>
      </c>
      <c r="J40" s="17">
        <f>(summary!J40*'BLS Data Series'!$N$31)/'BLS Data Series'!$D$31</f>
        <v>0</v>
      </c>
      <c r="K40" s="17">
        <f>(summary!K40*'BLS Data Series'!$N$31)/'BLS Data Series'!$G$31</f>
        <v>59.257516050072176</v>
      </c>
      <c r="L40" s="17">
        <f>(summary!L40*'BLS Data Series'!$N$31)/'BLS Data Series'!$M$31</f>
        <v>56.267516882660168</v>
      </c>
      <c r="M40" s="30" t="s">
        <v>211</v>
      </c>
    </row>
    <row r="41" spans="1:13">
      <c r="A41" t="s">
        <v>42</v>
      </c>
      <c r="B41" s="17">
        <f>(summary!B41*'BLS Data Series'!$N$31)/'BLS Data Series'!$D$31</f>
        <v>184.42117079463659</v>
      </c>
      <c r="C41" s="17">
        <f>(summary!C41*'BLS Data Series'!$N$31)/'BLS Data Series'!$G$31</f>
        <v>252.95275816436057</v>
      </c>
      <c r="D41" s="17">
        <f>(summary!D41*'BLS Data Series'!$N$31)/'BLS Data Series'!$M$31</f>
        <v>287.33582506735917</v>
      </c>
      <c r="E41" s="26" t="s">
        <v>211</v>
      </c>
      <c r="F41" s="17">
        <f>(summary!F41*'BLS Data Series'!$N$31)/'BLS Data Series'!$D$31</f>
        <v>184.42117079463659</v>
      </c>
      <c r="G41" s="17">
        <f>(summary!G41*'BLS Data Series'!$N$31)/'BLS Data Series'!$G$31</f>
        <v>252.95275816436057</v>
      </c>
      <c r="H41" s="17">
        <f>(summary!H41*'BLS Data Series'!$N$31)/'BLS Data Series'!$M$31</f>
        <v>287.33582506735917</v>
      </c>
      <c r="I41" s="30" t="s">
        <v>211</v>
      </c>
      <c r="J41" s="17">
        <f>(summary!J41*'BLS Data Series'!$N$31)/'BLS Data Series'!$D$31</f>
        <v>0</v>
      </c>
      <c r="K41" s="17">
        <f>(summary!K41*'BLS Data Series'!$N$31)/'BLS Data Series'!$G$31</f>
        <v>0</v>
      </c>
      <c r="L41" s="17">
        <f>(summary!L41*'BLS Data Series'!$N$31)/'BLS Data Series'!$M$31</f>
        <v>0</v>
      </c>
      <c r="M41" s="30" t="s">
        <v>211</v>
      </c>
    </row>
    <row r="42" spans="1:13">
      <c r="A42" t="s">
        <v>43</v>
      </c>
      <c r="B42" s="17">
        <f>(summary!B42*'BLS Data Series'!$N$31)/'BLS Data Series'!$D$31</f>
        <v>707.70610258633508</v>
      </c>
      <c r="C42" s="17">
        <f>(summary!C42*'BLS Data Series'!$N$31)/'BLS Data Series'!$G$31</f>
        <v>803.93016436778305</v>
      </c>
      <c r="D42" s="17">
        <f>(summary!D42*'BLS Data Series'!$N$31)/'BLS Data Series'!$M$31</f>
        <v>668.95865658707658</v>
      </c>
      <c r="E42" s="26" t="s">
        <v>211</v>
      </c>
      <c r="F42" s="17">
        <f>(summary!F42*'BLS Data Series'!$N$31)/'BLS Data Series'!$D$31</f>
        <v>707.70610258633508</v>
      </c>
      <c r="G42" s="17">
        <f>(summary!G42*'BLS Data Series'!$N$31)/'BLS Data Series'!$G$31</f>
        <v>803.93016436778305</v>
      </c>
      <c r="H42" s="17">
        <f>(summary!H42*'BLS Data Series'!$N$31)/'BLS Data Series'!$M$31</f>
        <v>668.95865658707658</v>
      </c>
      <c r="I42" s="30" t="s">
        <v>211</v>
      </c>
      <c r="J42" s="17">
        <f>(summary!J42*'BLS Data Series'!$N$31)/'BLS Data Series'!$D$31</f>
        <v>0</v>
      </c>
      <c r="K42" s="17">
        <f>(summary!K42*'BLS Data Series'!$N$31)/'BLS Data Series'!$G$31</f>
        <v>0</v>
      </c>
      <c r="L42" s="17">
        <f>(summary!L42*'BLS Data Series'!$N$31)/'BLS Data Series'!$M$31</f>
        <v>0</v>
      </c>
      <c r="M42" s="30" t="s">
        <v>211</v>
      </c>
    </row>
    <row r="43" spans="1:13">
      <c r="A43" t="s">
        <v>45</v>
      </c>
      <c r="B43" s="17">
        <f>(summary!B43*'BLS Data Series'!$N$31)/'BLS Data Series'!$D$31</f>
        <v>254.51457737913378</v>
      </c>
      <c r="C43" s="17">
        <f>(summary!C43*'BLS Data Series'!$N$31)/'BLS Data Series'!$G$31</f>
        <v>258.9305768869624</v>
      </c>
      <c r="D43" s="17">
        <f>(summary!D43*'BLS Data Series'!$N$31)/'BLS Data Series'!$M$31</f>
        <v>235.09865557681937</v>
      </c>
      <c r="E43" s="26" t="s">
        <v>211</v>
      </c>
      <c r="F43" s="17">
        <f>(summary!F43*'BLS Data Series'!$N$31)/'BLS Data Series'!$D$31</f>
        <v>254.51457737913378</v>
      </c>
      <c r="G43" s="17">
        <f>(summary!G43*'BLS Data Series'!$N$31)/'BLS Data Series'!$G$31</f>
        <v>258.9305768869624</v>
      </c>
      <c r="H43" s="17">
        <f>(summary!H43*'BLS Data Series'!$N$31)/'BLS Data Series'!$M$31</f>
        <v>235.09865557681937</v>
      </c>
      <c r="I43" s="30" t="s">
        <v>211</v>
      </c>
      <c r="J43" s="17">
        <f>(summary!J43*'BLS Data Series'!$N$31)/'BLS Data Series'!$D$31</f>
        <v>0</v>
      </c>
      <c r="K43" s="17">
        <f>(summary!K43*'BLS Data Series'!$N$31)/'BLS Data Series'!$G$31</f>
        <v>0</v>
      </c>
      <c r="L43" s="17">
        <f>(summary!L43*'BLS Data Series'!$N$31)/'BLS Data Series'!$M$31</f>
        <v>0</v>
      </c>
      <c r="M43" s="30" t="s">
        <v>211</v>
      </c>
    </row>
    <row r="44" spans="1:13">
      <c r="A44" t="s">
        <v>159</v>
      </c>
      <c r="B44" s="17">
        <f>(summary!B44*'BLS Data Series'!$N$31)/'BLS Data Series'!$D$31</f>
        <v>109.23260585191711</v>
      </c>
      <c r="C44" s="17">
        <f>(summary!C44*'BLS Data Series'!$N$31)/'BLS Data Series'!$G$31</f>
        <v>152.51687650846119</v>
      </c>
      <c r="D44" s="17">
        <f>(summary!D44*'BLS Data Series'!$N$31)/'BLS Data Series'!$M$31</f>
        <v>136.48480256705534</v>
      </c>
      <c r="E44" s="26" t="s">
        <v>211</v>
      </c>
      <c r="F44" s="17">
        <f>(summary!F44*'BLS Data Series'!$N$31)/'BLS Data Series'!$D$31</f>
        <v>109.23260585191711</v>
      </c>
      <c r="G44" s="17">
        <f>(summary!G44*'BLS Data Series'!$N$31)/'BLS Data Series'!$G$31</f>
        <v>152.51687650846119</v>
      </c>
      <c r="H44" s="17">
        <f>(summary!H44*'BLS Data Series'!$N$31)/'BLS Data Series'!$M$31</f>
        <v>136.48480256705534</v>
      </c>
      <c r="I44" s="30" t="s">
        <v>211</v>
      </c>
      <c r="J44" s="17">
        <f>(summary!J44*'BLS Data Series'!$N$31)/'BLS Data Series'!$D$31</f>
        <v>891.35299622677621</v>
      </c>
      <c r="K44" s="17">
        <f>(summary!K44*'BLS Data Series'!$N$31)/'BLS Data Series'!$G$31</f>
        <v>908.72520518762235</v>
      </c>
      <c r="L44" s="17">
        <f>(summary!L44*'BLS Data Series'!$N$31)/'BLS Data Series'!$M$31</f>
        <v>1130.6079224226421</v>
      </c>
      <c r="M44" s="30" t="s">
        <v>211</v>
      </c>
    </row>
    <row r="45" spans="1:13">
      <c r="A45" t="s">
        <v>48</v>
      </c>
      <c r="B45" s="17">
        <f>(summary!B45*'BLS Data Series'!$N$31)/'BLS Data Series'!$D$31</f>
        <v>0</v>
      </c>
      <c r="C45" s="17">
        <f>(summary!C45*'BLS Data Series'!$N$31)/'BLS Data Series'!$G$31</f>
        <v>0</v>
      </c>
      <c r="D45" s="17">
        <f>(summary!D45*'BLS Data Series'!$N$31)/'BLS Data Series'!$M$31</f>
        <v>0</v>
      </c>
      <c r="E45" s="26" t="s">
        <v>211</v>
      </c>
      <c r="F45" s="17">
        <f>(summary!F45*'BLS Data Series'!$N$31)/'BLS Data Series'!$D$31</f>
        <v>0</v>
      </c>
      <c r="G45" s="17">
        <f>(summary!G45*'BLS Data Series'!$N$31)/'BLS Data Series'!$G$31</f>
        <v>0</v>
      </c>
      <c r="H45" s="17">
        <f>(summary!H45*'BLS Data Series'!$N$31)/'BLS Data Series'!$M$31</f>
        <v>0</v>
      </c>
      <c r="I45" s="30" t="s">
        <v>211</v>
      </c>
      <c r="J45" s="17">
        <f>(summary!J45*'BLS Data Series'!$N$31)/'BLS Data Series'!$D$31</f>
        <v>0</v>
      </c>
      <c r="K45" s="17">
        <f>(summary!K45*'BLS Data Series'!$N$31)/'BLS Data Series'!$G$31</f>
        <v>65.329225402729747</v>
      </c>
      <c r="L45" s="17">
        <f>(summary!L45*'BLS Data Series'!$N$31)/'BLS Data Series'!$M$31</f>
        <v>106.48188176976423</v>
      </c>
      <c r="M45" s="30" t="s">
        <v>211</v>
      </c>
    </row>
    <row r="46" spans="1:13">
      <c r="A46" t="s">
        <v>49</v>
      </c>
      <c r="B46" s="17">
        <f>(summary!B46*'BLS Data Series'!$N$31)/'BLS Data Series'!$D$31</f>
        <v>178.41817537419442</v>
      </c>
      <c r="C46" s="17">
        <f>(summary!C46*'BLS Data Series'!$N$31)/'BLS Data Series'!$G$31</f>
        <v>156.81395422030738</v>
      </c>
      <c r="D46" s="17">
        <f>(summary!D46*'BLS Data Series'!$N$31)/'BLS Data Series'!$M$31</f>
        <v>190.39538096435933</v>
      </c>
      <c r="E46" s="26" t="s">
        <v>211</v>
      </c>
      <c r="F46" s="17">
        <f>(summary!F46*'BLS Data Series'!$N$31)/'BLS Data Series'!$D$31</f>
        <v>178.41817537419442</v>
      </c>
      <c r="G46" s="17">
        <f>(summary!G46*'BLS Data Series'!$N$31)/'BLS Data Series'!$G$31</f>
        <v>160.96032541995501</v>
      </c>
      <c r="H46" s="17">
        <f>(summary!H46*'BLS Data Series'!$N$31)/'BLS Data Series'!$M$31</f>
        <v>310.62603556840025</v>
      </c>
      <c r="I46" s="30" t="s">
        <v>211</v>
      </c>
      <c r="J46" s="17">
        <f>(summary!J46*'BLS Data Series'!$N$31)/'BLS Data Series'!$D$31</f>
        <v>1.5793120504608065</v>
      </c>
      <c r="K46" s="17">
        <f>(summary!K46*'BLS Data Series'!$N$31)/'BLS Data Series'!$G$31</f>
        <v>0</v>
      </c>
      <c r="L46" s="17">
        <f>(summary!L46*'BLS Data Series'!$N$31)/'BLS Data Series'!$M$31</f>
        <v>1092.9129361354517</v>
      </c>
      <c r="M46" s="30" t="s">
        <v>211</v>
      </c>
    </row>
    <row r="47" spans="1:13">
      <c r="A47" t="s">
        <v>50</v>
      </c>
      <c r="B47" s="17">
        <f>(summary!B47*'BLS Data Series'!$N$31)/'BLS Data Series'!$D$31</f>
        <v>0</v>
      </c>
      <c r="C47" s="17">
        <f>(summary!C47*'BLS Data Series'!$N$31)/'BLS Data Series'!$G$31</f>
        <v>194.14405875328833</v>
      </c>
      <c r="D47" s="17">
        <f>(summary!D47*'BLS Data Series'!$N$31)/'BLS Data Series'!$M$31</f>
        <v>336.82619594736343</v>
      </c>
      <c r="E47" s="26" t="s">
        <v>211</v>
      </c>
      <c r="F47" s="17">
        <f>(summary!F47*'BLS Data Series'!$N$31)/'BLS Data Series'!$D$31</f>
        <v>0</v>
      </c>
      <c r="G47" s="17">
        <f>(summary!G47*'BLS Data Series'!$N$31)/'BLS Data Series'!$G$31</f>
        <v>435.12667447928067</v>
      </c>
      <c r="H47" s="17">
        <f>(summary!H47*'BLS Data Series'!$N$31)/'BLS Data Series'!$M$31</f>
        <v>638.6239048912912</v>
      </c>
      <c r="I47" s="30" t="s">
        <v>211</v>
      </c>
      <c r="J47" s="17">
        <f>(summary!J47*'BLS Data Series'!$N$31)/'BLS Data Series'!$D$31</f>
        <v>0</v>
      </c>
      <c r="K47" s="17">
        <f>(summary!K47*'BLS Data Series'!$N$31)/'BLS Data Series'!$G$31</f>
        <v>0</v>
      </c>
      <c r="L47" s="17">
        <f>(summary!L47*'BLS Data Series'!$N$31)/'BLS Data Series'!$M$31</f>
        <v>0</v>
      </c>
      <c r="M47" s="30" t="s">
        <v>211</v>
      </c>
    </row>
    <row r="48" spans="1:13">
      <c r="A48" t="s">
        <v>51</v>
      </c>
      <c r="B48" s="17">
        <f>(summary!B48*'BLS Data Series'!$N$31)/'BLS Data Series'!$D$31</f>
        <v>37.289146634109052</v>
      </c>
      <c r="C48" s="17">
        <f>(summary!C48*'BLS Data Series'!$N$31)/'BLS Data Series'!$G$31</f>
        <v>68.82699224475887</v>
      </c>
      <c r="D48" s="17">
        <f>(summary!D48*'BLS Data Series'!$N$31)/'BLS Data Series'!$M$31</f>
        <v>24.371506362739638</v>
      </c>
      <c r="E48" s="26" t="s">
        <v>211</v>
      </c>
      <c r="F48" s="17">
        <f>(summary!F48*'BLS Data Series'!$N$31)/'BLS Data Series'!$D$31</f>
        <v>57.052440496033157</v>
      </c>
      <c r="G48" s="17">
        <f>(summary!G48*'BLS Data Series'!$N$31)/'BLS Data Series'!$G$31</f>
        <v>68.82699224475887</v>
      </c>
      <c r="H48" s="17">
        <f>(summary!H48*'BLS Data Series'!$N$31)/'BLS Data Series'!$M$31</f>
        <v>24.371506362739638</v>
      </c>
      <c r="I48" s="30" t="s">
        <v>211</v>
      </c>
      <c r="J48" s="17">
        <f>(summary!J48*'BLS Data Series'!$N$31)/'BLS Data Series'!$D$31</f>
        <v>0</v>
      </c>
      <c r="K48" s="17">
        <f>(summary!K48*'BLS Data Series'!$N$31)/'BLS Data Series'!$G$31</f>
        <v>0</v>
      </c>
      <c r="L48" s="17">
        <f>(summary!L48*'BLS Data Series'!$N$31)/'BLS Data Series'!$M$31</f>
        <v>0</v>
      </c>
      <c r="M48" s="30" t="s">
        <v>211</v>
      </c>
    </row>
    <row r="49" spans="1:13">
      <c r="A49" t="s">
        <v>52</v>
      </c>
      <c r="B49" s="17">
        <f>(summary!B49*'BLS Data Series'!$N$31)/'BLS Data Series'!$D$31</f>
        <v>486.21442178156008</v>
      </c>
      <c r="C49" s="17">
        <f>(summary!C49*'BLS Data Series'!$N$31)/'BLS Data Series'!$G$31</f>
        <v>444.96700013812466</v>
      </c>
      <c r="D49" s="17">
        <f>(summary!D49*'BLS Data Series'!$N$31)/'BLS Data Series'!$M$31</f>
        <v>402.87685737020433</v>
      </c>
      <c r="E49" s="26" t="s">
        <v>211</v>
      </c>
      <c r="F49" s="17">
        <f>(summary!F49*'BLS Data Series'!$N$31)/'BLS Data Series'!$D$31</f>
        <v>486.21442178156008</v>
      </c>
      <c r="G49" s="17">
        <f>(summary!G49*'BLS Data Series'!$N$31)/'BLS Data Series'!$G$31</f>
        <v>444.96700013812466</v>
      </c>
      <c r="H49" s="17">
        <f>(summary!H49*'BLS Data Series'!$N$31)/'BLS Data Series'!$M$31</f>
        <v>402.87685737020433</v>
      </c>
      <c r="I49" s="30" t="s">
        <v>211</v>
      </c>
      <c r="J49" s="17">
        <f>(summary!J49*'BLS Data Series'!$N$31)/'BLS Data Series'!$D$31</f>
        <v>0</v>
      </c>
      <c r="K49" s="17">
        <f>(summary!K49*'BLS Data Series'!$N$31)/'BLS Data Series'!$G$31</f>
        <v>1.3044008475954729</v>
      </c>
      <c r="L49" s="17">
        <f>(summary!L49*'BLS Data Series'!$N$31)/'BLS Data Series'!$M$31</f>
        <v>1.4169563452658678</v>
      </c>
      <c r="M49" s="30" t="s">
        <v>211</v>
      </c>
    </row>
    <row r="50" spans="1:13">
      <c r="A50" t="s">
        <v>53</v>
      </c>
      <c r="B50" s="17">
        <f>(summary!B50*'BLS Data Series'!$N$31)/'BLS Data Series'!$D$31</f>
        <v>227.41578912178875</v>
      </c>
      <c r="C50" s="17">
        <f>(summary!C50*'BLS Data Series'!$N$31)/'BLS Data Series'!$G$31</f>
        <v>252.11391693814875</v>
      </c>
      <c r="D50" s="17">
        <f>(summary!D50*'BLS Data Series'!$N$31)/'BLS Data Series'!$M$31</f>
        <v>286.7077013509799</v>
      </c>
      <c r="E50" s="26" t="s">
        <v>211</v>
      </c>
      <c r="F50" s="17">
        <f>(summary!F50*'BLS Data Series'!$N$31)/'BLS Data Series'!$D$31</f>
        <v>382.16354959119184</v>
      </c>
      <c r="G50" s="17">
        <f>(summary!G50*'BLS Data Series'!$N$31)/'BLS Data Series'!$G$31</f>
        <v>424.57025614749023</v>
      </c>
      <c r="H50" s="17">
        <f>(summary!H50*'BLS Data Series'!$N$31)/'BLS Data Series'!$M$31</f>
        <v>501.8376462484531</v>
      </c>
      <c r="I50" s="30" t="s">
        <v>211</v>
      </c>
      <c r="J50" s="17">
        <f>(summary!J50*'BLS Data Series'!$N$31)/'BLS Data Series'!$D$31</f>
        <v>0</v>
      </c>
      <c r="K50" s="17">
        <f>(summary!K50*'BLS Data Series'!$N$31)/'BLS Data Series'!$G$31</f>
        <v>0</v>
      </c>
      <c r="L50" s="17">
        <f>(summary!L50*'BLS Data Series'!$N$31)/'BLS Data Series'!$M$31</f>
        <v>0</v>
      </c>
      <c r="M50" s="30" t="s">
        <v>211</v>
      </c>
    </row>
    <row r="51" spans="1:13">
      <c r="A51" t="s">
        <v>54</v>
      </c>
      <c r="B51" s="17">
        <f>(summary!B51*'BLS Data Series'!$N$31)/'BLS Data Series'!$D$31</f>
        <v>520.83170409613558</v>
      </c>
      <c r="C51" s="17">
        <f>(summary!C51*'BLS Data Series'!$N$31)/'BLS Data Series'!$G$31</f>
        <v>703.77432661794364</v>
      </c>
      <c r="D51" s="17">
        <f>(summary!D51*'BLS Data Series'!$N$31)/'BLS Data Series'!$M$31</f>
        <v>1063.6351632754765</v>
      </c>
      <c r="E51" s="26" t="s">
        <v>211</v>
      </c>
      <c r="F51" s="17">
        <f>(summary!F51*'BLS Data Series'!$N$31)/'BLS Data Series'!$D$31</f>
        <v>520.83170409613558</v>
      </c>
      <c r="G51" s="17">
        <f>(summary!G51*'BLS Data Series'!$N$31)/'BLS Data Series'!$G$31</f>
        <v>703.77432661794364</v>
      </c>
      <c r="H51" s="17">
        <f>(summary!H51*'BLS Data Series'!$N$31)/'BLS Data Series'!$M$31</f>
        <v>1072.9144448789227</v>
      </c>
      <c r="I51" s="30" t="s">
        <v>211</v>
      </c>
      <c r="J51" s="17">
        <f>(summary!J51*'BLS Data Series'!$N$31)/'BLS Data Series'!$D$31</f>
        <v>6.6278124509788929</v>
      </c>
      <c r="K51" s="17">
        <f>(summary!K51*'BLS Data Series'!$N$31)/'BLS Data Series'!$G$31</f>
        <v>7.0527482927784853</v>
      </c>
      <c r="L51" s="17">
        <f>(summary!L51*'BLS Data Series'!$N$31)/'BLS Data Series'!$M$31</f>
        <v>0</v>
      </c>
      <c r="M51" s="30" t="s">
        <v>211</v>
      </c>
    </row>
    <row r="52" spans="1:13">
      <c r="A52" t="s">
        <v>56</v>
      </c>
      <c r="B52" s="17">
        <f>(summary!B52*'BLS Data Series'!$N$31)/'BLS Data Series'!$D$31</f>
        <v>0</v>
      </c>
      <c r="C52" s="17">
        <f>(summary!C52*'BLS Data Series'!$N$31)/'BLS Data Series'!$G$31</f>
        <v>0</v>
      </c>
      <c r="D52" s="17">
        <f>(summary!D52*'BLS Data Series'!$N$31)/'BLS Data Series'!$M$31</f>
        <v>0</v>
      </c>
      <c r="E52" s="26" t="s">
        <v>211</v>
      </c>
      <c r="F52" s="17">
        <f>(summary!F52*'BLS Data Series'!$N$31)/'BLS Data Series'!$D$31</f>
        <v>291.31023763214085</v>
      </c>
      <c r="G52" s="17">
        <f>(summary!G52*'BLS Data Series'!$N$31)/'BLS Data Series'!$G$31</f>
        <v>343.0357566127704</v>
      </c>
      <c r="H52" s="17">
        <f>(summary!H52*'BLS Data Series'!$N$31)/'BLS Data Series'!$M$31</f>
        <v>483.40691055443006</v>
      </c>
      <c r="I52" s="30" t="s">
        <v>211</v>
      </c>
      <c r="J52" s="17">
        <f>(summary!J52*'BLS Data Series'!$N$31)/'BLS Data Series'!$D$31</f>
        <v>335.97862328659471</v>
      </c>
      <c r="K52" s="17">
        <f>(summary!K52*'BLS Data Series'!$N$31)/'BLS Data Series'!$G$31</f>
        <v>538.72296305218265</v>
      </c>
      <c r="L52" s="17">
        <f>(summary!L52*'BLS Data Series'!$N$31)/'BLS Data Series'!$M$31</f>
        <v>570.1860150338382</v>
      </c>
      <c r="M52" s="30" t="s">
        <v>211</v>
      </c>
    </row>
    <row r="53" spans="1:13">
      <c r="A53" t="s">
        <v>57</v>
      </c>
      <c r="B53" s="17">
        <f>(summary!B53*'BLS Data Series'!$N$31)/'BLS Data Series'!$D$31</f>
        <v>307.51902292522584</v>
      </c>
      <c r="C53" s="17">
        <f>(summary!C53*'BLS Data Series'!$N$31)/'BLS Data Series'!$G$31</f>
        <v>371.35054244824408</v>
      </c>
      <c r="D53" s="17">
        <f>(summary!D53*'BLS Data Series'!$N$31)/'BLS Data Series'!$M$31</f>
        <v>413.30482977930222</v>
      </c>
      <c r="E53" s="26" t="s">
        <v>211</v>
      </c>
      <c r="F53" s="17">
        <f>(summary!F53*'BLS Data Series'!$N$31)/'BLS Data Series'!$D$31</f>
        <v>307.51902292522584</v>
      </c>
      <c r="G53" s="17">
        <f>(summary!G53*'BLS Data Series'!$N$31)/'BLS Data Series'!$G$31</f>
        <v>371.35054244824408</v>
      </c>
      <c r="H53" s="17">
        <f>(summary!H53*'BLS Data Series'!$N$31)/'BLS Data Series'!$M$31</f>
        <v>413.30482977930222</v>
      </c>
      <c r="I53" s="30" t="s">
        <v>211</v>
      </c>
      <c r="J53" s="17">
        <f>(summary!J53*'BLS Data Series'!$N$31)/'BLS Data Series'!$D$31</f>
        <v>16.603431166572495</v>
      </c>
      <c r="K53" s="17">
        <f>(summary!K53*'BLS Data Series'!$N$31)/'BLS Data Series'!$G$31</f>
        <v>14.949368912763811</v>
      </c>
      <c r="L53" s="17">
        <f>(summary!L53*'BLS Data Series'!$N$31)/'BLS Data Series'!$M$31</f>
        <v>11.159458578609547</v>
      </c>
      <c r="M53" s="30" t="s">
        <v>211</v>
      </c>
    </row>
    <row r="54" spans="1:13">
      <c r="A54" t="s">
        <v>58</v>
      </c>
      <c r="B54" s="17">
        <f>(summary!B54*'BLS Data Series'!$N$31)/'BLS Data Series'!$D$31</f>
        <v>8.8158640634385499</v>
      </c>
      <c r="C54" s="17">
        <f>(summary!C54*'BLS Data Series'!$N$31)/'BLS Data Series'!$G$31</f>
        <v>0</v>
      </c>
      <c r="D54" s="17">
        <f>(summary!D54*'BLS Data Series'!$N$31)/'BLS Data Series'!$M$31</f>
        <v>0</v>
      </c>
      <c r="E54" s="26" t="s">
        <v>211</v>
      </c>
      <c r="F54" s="17">
        <f>(summary!F54*'BLS Data Series'!$N$31)/'BLS Data Series'!$D$31</f>
        <v>8.8158640634385499</v>
      </c>
      <c r="G54" s="17">
        <f>(summary!G54*'BLS Data Series'!$N$31)/'BLS Data Series'!$G$31</f>
        <v>0</v>
      </c>
      <c r="H54" s="17">
        <f>(summary!H54*'BLS Data Series'!$N$31)/'BLS Data Series'!$M$31</f>
        <v>565.75768651171404</v>
      </c>
      <c r="I54" s="30" t="s">
        <v>211</v>
      </c>
      <c r="J54" s="17">
        <f>(summary!J54*'BLS Data Series'!$N$31)/'BLS Data Series'!$D$31</f>
        <v>0</v>
      </c>
      <c r="K54" s="17">
        <f>(summary!K54*'BLS Data Series'!$N$31)/'BLS Data Series'!$G$31</f>
        <v>0</v>
      </c>
      <c r="L54" s="17">
        <f>(summary!L54*'BLS Data Series'!$N$31)/'BLS Data Series'!$M$31</f>
        <v>0</v>
      </c>
      <c r="M54" s="30" t="s">
        <v>211</v>
      </c>
    </row>
    <row r="55" spans="1:13">
      <c r="B55" s="17">
        <f>(summary!B55*'BLS Data Series'!$N$31)/'BLS Data Series'!$D$31</f>
        <v>0</v>
      </c>
      <c r="C55" s="17"/>
      <c r="D55" s="17"/>
      <c r="F55" s="17"/>
      <c r="G55" s="17"/>
      <c r="H55" s="17"/>
      <c r="J55" s="17"/>
      <c r="K55" s="17"/>
      <c r="L55" s="17"/>
    </row>
    <row r="56" spans="1:13">
      <c r="A56" s="4" t="s">
        <v>161</v>
      </c>
      <c r="B56" s="17">
        <f>(summary!B56*'BLS Data Series'!$N$31)/'BLS Data Series'!$D$31</f>
        <v>229.11838659684295</v>
      </c>
      <c r="C56" s="17">
        <f>(summary!C56*'BLS Data Series'!$N$31)/'BLS Data Series'!$G$31</f>
        <v>272.65772046157576</v>
      </c>
      <c r="D56" s="17">
        <f>(summary!D56*'BLS Data Series'!$N$31)/'BLS Data Series'!$M$31</f>
        <v>296.01076446522933</v>
      </c>
      <c r="E56" s="26" t="s">
        <v>211</v>
      </c>
      <c r="F56" s="17">
        <f>(summary!F56*'BLS Data Series'!$N$31)/'BLS Data Series'!$D$31</f>
        <v>293.9452788182449</v>
      </c>
      <c r="G56" s="17">
        <f>(summary!G56*'BLS Data Series'!$N$31)/'BLS Data Series'!$G$31</f>
        <v>379.20557746305377</v>
      </c>
      <c r="H56" s="17">
        <f>(summary!H56*'BLS Data Series'!$N$31)/'BLS Data Series'!$M$31</f>
        <v>450.11916129356871</v>
      </c>
      <c r="I56" s="30" t="s">
        <v>211</v>
      </c>
      <c r="J56" s="17">
        <f>(summary!J56*'BLS Data Series'!$N$31)/'BLS Data Series'!$D$31</f>
        <v>114.02577496490913</v>
      </c>
      <c r="K56" s="17">
        <f>(summary!K56*'BLS Data Series'!$N$31)/'BLS Data Series'!$G$31</f>
        <v>137.40434615655508</v>
      </c>
      <c r="L56" s="17">
        <f>(summary!L56*'BLS Data Series'!$N$31)/'BLS Data Series'!$M$31</f>
        <v>150.08552011676406</v>
      </c>
      <c r="M56" s="30" t="s">
        <v>211</v>
      </c>
    </row>
    <row r="57" spans="1:13">
      <c r="A57" s="5"/>
    </row>
    <row r="58" spans="1:13">
      <c r="A58" t="s">
        <v>162</v>
      </c>
    </row>
    <row r="59" spans="1:13">
      <c r="A59" t="s">
        <v>163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2"/>
  <sheetViews>
    <sheetView workbookViewId="0">
      <selection activeCell="J49" sqref="J49"/>
    </sheetView>
  </sheetViews>
  <sheetFormatPr baseColWidth="10" defaultColWidth="8.83203125" defaultRowHeight="14" x14ac:dyDescent="0"/>
  <cols>
    <col min="1" max="1" width="24.33203125" style="20" customWidth="1"/>
    <col min="8" max="8" width="6.33203125" style="26" customWidth="1"/>
  </cols>
  <sheetData>
    <row r="1" spans="1:8" s="20" customFormat="1" ht="42">
      <c r="A1" s="21" t="s">
        <v>203</v>
      </c>
      <c r="B1" s="31" t="s">
        <v>154</v>
      </c>
      <c r="C1" s="31"/>
      <c r="D1" s="31" t="s">
        <v>156</v>
      </c>
      <c r="E1" s="31"/>
      <c r="F1" s="31" t="s">
        <v>157</v>
      </c>
      <c r="G1" s="31"/>
      <c r="H1" s="26"/>
    </row>
    <row r="2" spans="1:8" s="21" customFormat="1" ht="42">
      <c r="A2" s="22" t="s">
        <v>204</v>
      </c>
      <c r="B2" s="25">
        <v>2013</v>
      </c>
      <c r="C2" s="21" t="s">
        <v>206</v>
      </c>
      <c r="D2" s="21">
        <v>2013</v>
      </c>
      <c r="E2" s="21" t="s">
        <v>207</v>
      </c>
      <c r="F2" s="21">
        <v>2013</v>
      </c>
      <c r="G2" s="21" t="s">
        <v>208</v>
      </c>
      <c r="H2" s="26" t="s">
        <v>210</v>
      </c>
    </row>
    <row r="3" spans="1:8">
      <c r="A3" s="20" t="s">
        <v>0</v>
      </c>
    </row>
    <row r="4" spans="1:8">
      <c r="A4" s="20" t="s">
        <v>6</v>
      </c>
      <c r="B4" s="17">
        <v>0</v>
      </c>
      <c r="C4">
        <v>42</v>
      </c>
      <c r="D4" s="17">
        <v>12.320117999004333</v>
      </c>
      <c r="E4">
        <v>13</v>
      </c>
      <c r="F4" s="17">
        <v>3.6021728268732871</v>
      </c>
      <c r="G4">
        <v>23</v>
      </c>
      <c r="H4" s="26" t="s">
        <v>211</v>
      </c>
    </row>
    <row r="5" spans="1:8">
      <c r="A5" s="20" t="s">
        <v>7</v>
      </c>
      <c r="B5" s="17">
        <v>175.2629769714257</v>
      </c>
      <c r="C5" s="20">
        <v>24</v>
      </c>
      <c r="D5" s="17">
        <v>0</v>
      </c>
      <c r="E5" s="20">
        <v>35</v>
      </c>
      <c r="F5" s="17">
        <v>264.65282065330558</v>
      </c>
      <c r="G5" s="20">
        <v>11</v>
      </c>
      <c r="H5" s="26" t="s">
        <v>211</v>
      </c>
    </row>
    <row r="6" spans="1:8">
      <c r="A6" s="20" t="s">
        <v>8</v>
      </c>
      <c r="B6" s="17">
        <v>81.371073921030813</v>
      </c>
      <c r="C6" s="20">
        <v>36</v>
      </c>
      <c r="D6" s="17">
        <v>0</v>
      </c>
      <c r="E6" s="20">
        <v>44</v>
      </c>
      <c r="F6" s="17">
        <v>0</v>
      </c>
      <c r="G6" s="20">
        <v>48</v>
      </c>
      <c r="H6" s="26" t="s">
        <v>211</v>
      </c>
    </row>
    <row r="7" spans="1:8">
      <c r="A7" s="20" t="s">
        <v>9</v>
      </c>
      <c r="B7" s="17">
        <v>72.097371075555046</v>
      </c>
      <c r="C7" s="20">
        <v>37</v>
      </c>
      <c r="D7" s="17">
        <v>0</v>
      </c>
      <c r="E7" s="20">
        <v>45</v>
      </c>
      <c r="F7" s="17">
        <v>1004.0968167635434</v>
      </c>
      <c r="G7" s="20">
        <v>5</v>
      </c>
      <c r="H7" s="26" t="s">
        <v>211</v>
      </c>
    </row>
    <row r="8" spans="1:8">
      <c r="A8" s="23" t="s">
        <v>10</v>
      </c>
      <c r="B8" s="17">
        <v>0</v>
      </c>
      <c r="C8" s="20">
        <v>43</v>
      </c>
      <c r="D8" s="17">
        <v>861.94271426419698</v>
      </c>
      <c r="E8" s="20">
        <v>1</v>
      </c>
      <c r="F8" s="17">
        <v>0</v>
      </c>
      <c r="G8" s="20">
        <v>27</v>
      </c>
      <c r="H8" s="26" t="s">
        <v>211</v>
      </c>
    </row>
    <row r="9" spans="1:8">
      <c r="A9" s="20" t="s">
        <v>11</v>
      </c>
      <c r="B9" s="17">
        <v>340.06618568030501</v>
      </c>
      <c r="C9" s="20">
        <v>13</v>
      </c>
      <c r="D9" s="17">
        <v>0</v>
      </c>
      <c r="E9" s="20">
        <v>29</v>
      </c>
      <c r="F9" s="17">
        <v>0</v>
      </c>
      <c r="G9" s="20">
        <v>41</v>
      </c>
      <c r="H9" s="26" t="s">
        <v>211</v>
      </c>
    </row>
    <row r="10" spans="1:8">
      <c r="A10" s="23" t="s">
        <v>12</v>
      </c>
      <c r="B10" s="17">
        <v>267.59250191409353</v>
      </c>
      <c r="C10" s="20">
        <v>19</v>
      </c>
      <c r="D10" s="17">
        <v>40.195376242626544</v>
      </c>
      <c r="E10" s="20">
        <v>9</v>
      </c>
      <c r="F10" s="17">
        <v>0</v>
      </c>
      <c r="G10" s="20">
        <v>32</v>
      </c>
      <c r="H10" s="26" t="s">
        <v>211</v>
      </c>
    </row>
    <row r="11" spans="1:8">
      <c r="A11" s="20" t="s">
        <v>13</v>
      </c>
      <c r="B11" s="17">
        <v>359.83940318433724</v>
      </c>
      <c r="C11" s="20">
        <v>12</v>
      </c>
      <c r="D11" s="17">
        <v>2.5070932038342923</v>
      </c>
      <c r="E11" s="20">
        <v>17</v>
      </c>
      <c r="F11" s="17">
        <v>159.7500504150874</v>
      </c>
      <c r="G11" s="20">
        <v>13</v>
      </c>
      <c r="H11" s="26" t="s">
        <v>211</v>
      </c>
    </row>
    <row r="12" spans="1:8">
      <c r="A12" s="3" t="s">
        <v>158</v>
      </c>
      <c r="B12" s="17">
        <v>94.92826443000861</v>
      </c>
      <c r="C12" s="20">
        <v>33</v>
      </c>
      <c r="D12" s="17">
        <v>0</v>
      </c>
      <c r="E12" s="20">
        <v>42</v>
      </c>
      <c r="F12" s="17">
        <v>0</v>
      </c>
      <c r="G12" s="20">
        <v>47</v>
      </c>
      <c r="H12" s="26" t="s">
        <v>211</v>
      </c>
    </row>
    <row r="13" spans="1:8">
      <c r="A13" s="23" t="s">
        <v>14</v>
      </c>
      <c r="B13" s="17">
        <v>168.1412709186603</v>
      </c>
      <c r="C13" s="20">
        <v>25</v>
      </c>
      <c r="D13" s="17">
        <v>0</v>
      </c>
      <c r="E13" s="20">
        <v>36</v>
      </c>
      <c r="F13" s="17">
        <v>434.76891057990645</v>
      </c>
      <c r="G13" s="20">
        <v>9</v>
      </c>
      <c r="H13" s="26" t="s">
        <v>211</v>
      </c>
    </row>
    <row r="14" spans="1:8">
      <c r="A14" s="20" t="s">
        <v>15</v>
      </c>
      <c r="B14" s="17">
        <v>0</v>
      </c>
      <c r="C14" s="20">
        <v>44</v>
      </c>
      <c r="D14" s="17">
        <v>0</v>
      </c>
      <c r="E14" s="20">
        <v>47</v>
      </c>
      <c r="F14" s="17">
        <v>1099.5731434857021</v>
      </c>
      <c r="G14" s="20">
        <v>2</v>
      </c>
      <c r="H14" s="26" t="s">
        <v>211</v>
      </c>
    </row>
    <row r="15" spans="1:8">
      <c r="A15" s="20" t="s">
        <v>16</v>
      </c>
      <c r="B15" s="17">
        <v>6.7983025734427738</v>
      </c>
      <c r="C15" s="20">
        <v>41</v>
      </c>
      <c r="D15" s="17">
        <v>75.039482060141466</v>
      </c>
      <c r="E15" s="20">
        <v>8</v>
      </c>
      <c r="F15" s="17">
        <v>0</v>
      </c>
      <c r="G15" s="20">
        <v>31</v>
      </c>
      <c r="H15" s="26" t="s">
        <v>211</v>
      </c>
    </row>
    <row r="16" spans="1:8">
      <c r="A16" s="20" t="s">
        <v>17</v>
      </c>
      <c r="B16" s="17">
        <v>0</v>
      </c>
      <c r="C16" s="20">
        <v>45</v>
      </c>
      <c r="D16" s="17">
        <v>0</v>
      </c>
      <c r="E16" s="20">
        <v>48</v>
      </c>
      <c r="F16" s="17">
        <v>49.416756966064156</v>
      </c>
      <c r="G16" s="20">
        <v>17</v>
      </c>
      <c r="H16" s="26" t="s">
        <v>211</v>
      </c>
    </row>
    <row r="17" spans="1:8">
      <c r="A17" s="23" t="s">
        <v>18</v>
      </c>
      <c r="B17" s="17">
        <v>476.8573061558763</v>
      </c>
      <c r="C17" s="20">
        <v>9</v>
      </c>
      <c r="D17" s="17">
        <v>0</v>
      </c>
      <c r="E17" s="20">
        <v>26</v>
      </c>
      <c r="F17" s="17">
        <v>0</v>
      </c>
      <c r="G17" s="20">
        <v>40</v>
      </c>
      <c r="H17" s="26" t="s">
        <v>211</v>
      </c>
    </row>
    <row r="18" spans="1:8">
      <c r="A18" s="20" t="s">
        <v>19</v>
      </c>
      <c r="B18" s="17">
        <v>685.91403263514098</v>
      </c>
      <c r="C18" s="20">
        <v>4</v>
      </c>
      <c r="D18" s="17">
        <v>0</v>
      </c>
      <c r="E18" s="20">
        <v>21</v>
      </c>
      <c r="F18" s="17">
        <v>0</v>
      </c>
      <c r="G18" s="20">
        <v>36</v>
      </c>
      <c r="H18" s="26" t="s">
        <v>211</v>
      </c>
    </row>
    <row r="19" spans="1:8">
      <c r="A19" s="20" t="s">
        <v>20</v>
      </c>
      <c r="B19" s="17">
        <v>20.343926124910798</v>
      </c>
      <c r="C19" s="20">
        <v>40</v>
      </c>
      <c r="D19" s="17">
        <v>15.563639496473883</v>
      </c>
      <c r="E19" s="20">
        <v>12</v>
      </c>
      <c r="F19" s="17">
        <v>0</v>
      </c>
      <c r="G19" s="20">
        <v>33</v>
      </c>
      <c r="H19" s="26" t="s">
        <v>211</v>
      </c>
    </row>
    <row r="20" spans="1:8">
      <c r="A20" s="20" t="s">
        <v>21</v>
      </c>
      <c r="B20" s="17">
        <v>56.963011604753817</v>
      </c>
      <c r="C20" s="20">
        <v>38</v>
      </c>
      <c r="D20" s="17">
        <v>7.5742482306299097</v>
      </c>
      <c r="E20" s="20">
        <v>16</v>
      </c>
      <c r="F20" s="17">
        <v>0</v>
      </c>
      <c r="G20" s="20">
        <v>35</v>
      </c>
      <c r="H20" s="26" t="s">
        <v>211</v>
      </c>
    </row>
    <row r="21" spans="1:8">
      <c r="A21" s="20" t="s">
        <v>22</v>
      </c>
      <c r="B21" s="17">
        <v>268.9545081080384</v>
      </c>
      <c r="C21" s="20">
        <v>18</v>
      </c>
      <c r="D21" s="17">
        <v>0</v>
      </c>
      <c r="E21" s="20">
        <v>32</v>
      </c>
      <c r="F21" s="17">
        <v>544.44784564356212</v>
      </c>
      <c r="G21" s="20">
        <v>8</v>
      </c>
      <c r="H21" s="26" t="s">
        <v>211</v>
      </c>
    </row>
    <row r="22" spans="1:8">
      <c r="A22" s="20" t="s">
        <v>23</v>
      </c>
      <c r="B22" s="17">
        <v>141.9892055387491</v>
      </c>
      <c r="C22" s="20">
        <v>27</v>
      </c>
      <c r="D22" s="17">
        <v>0</v>
      </c>
      <c r="E22" s="20">
        <v>37</v>
      </c>
      <c r="F22" s="17">
        <v>1053.1161177646227</v>
      </c>
      <c r="G22" s="20">
        <v>4</v>
      </c>
      <c r="H22" s="26" t="s">
        <v>211</v>
      </c>
    </row>
    <row r="23" spans="1:8">
      <c r="A23" s="20" t="s">
        <v>24</v>
      </c>
      <c r="B23" s="17">
        <v>0</v>
      </c>
      <c r="C23" s="20">
        <v>46</v>
      </c>
      <c r="D23" s="17">
        <v>0</v>
      </c>
      <c r="E23" s="20">
        <v>49</v>
      </c>
      <c r="F23" s="17">
        <v>0</v>
      </c>
      <c r="G23" s="20">
        <v>50</v>
      </c>
      <c r="H23" s="26" t="s">
        <v>211</v>
      </c>
    </row>
    <row r="24" spans="1:8">
      <c r="A24" s="20" t="s">
        <v>25</v>
      </c>
      <c r="B24" s="17">
        <v>219.20712400704784</v>
      </c>
      <c r="C24" s="20">
        <v>22</v>
      </c>
      <c r="D24" s="17">
        <v>86.698881242762013</v>
      </c>
      <c r="E24" s="20">
        <v>7</v>
      </c>
      <c r="F24" s="17">
        <v>8.3365428692994321</v>
      </c>
      <c r="G24" s="20">
        <v>22</v>
      </c>
      <c r="H24" s="26" t="s">
        <v>211</v>
      </c>
    </row>
    <row r="25" spans="1:8">
      <c r="A25" s="20" t="s">
        <v>26</v>
      </c>
      <c r="B25" s="17">
        <v>276.80299519303156</v>
      </c>
      <c r="C25" s="20">
        <v>17</v>
      </c>
      <c r="D25" s="17">
        <v>0</v>
      </c>
      <c r="E25" s="20">
        <v>31</v>
      </c>
      <c r="F25" s="17">
        <v>0</v>
      </c>
      <c r="G25" s="20">
        <v>43</v>
      </c>
      <c r="H25" s="26" t="s">
        <v>211</v>
      </c>
    </row>
    <row r="26" spans="1:8">
      <c r="A26" s="20" t="s">
        <v>27</v>
      </c>
      <c r="B26" s="17">
        <v>92.488106924870223</v>
      </c>
      <c r="C26" s="20">
        <v>34</v>
      </c>
      <c r="D26" s="17">
        <v>35.399367027586401</v>
      </c>
      <c r="E26" s="20">
        <v>10</v>
      </c>
      <c r="F26" s="17">
        <v>1.3292189690866187E-2</v>
      </c>
      <c r="G26" s="20">
        <v>26</v>
      </c>
      <c r="H26" s="26" t="s">
        <v>211</v>
      </c>
    </row>
    <row r="27" spans="1:8">
      <c r="A27" s="23" t="s">
        <v>28</v>
      </c>
      <c r="B27" s="17">
        <v>509.01408737653958</v>
      </c>
      <c r="C27" s="20">
        <v>8</v>
      </c>
      <c r="D27" s="17">
        <v>0</v>
      </c>
      <c r="E27" s="20">
        <v>25</v>
      </c>
      <c r="F27" s="17">
        <v>0</v>
      </c>
      <c r="G27" s="20">
        <v>39</v>
      </c>
      <c r="H27" s="26" t="s">
        <v>211</v>
      </c>
    </row>
    <row r="28" spans="1:8">
      <c r="A28" s="20" t="s">
        <v>29</v>
      </c>
      <c r="B28" s="17">
        <v>0</v>
      </c>
      <c r="C28" s="20">
        <v>47</v>
      </c>
      <c r="D28" s="17">
        <v>32.942400326525181</v>
      </c>
      <c r="E28" s="20">
        <v>11</v>
      </c>
      <c r="F28" s="17">
        <v>128.8109058045882</v>
      </c>
      <c r="G28" s="20">
        <v>14</v>
      </c>
      <c r="H28" s="26" t="s">
        <v>211</v>
      </c>
    </row>
    <row r="29" spans="1:8">
      <c r="A29" s="20" t="s">
        <v>30</v>
      </c>
      <c r="B29" s="17">
        <v>167.73329794132181</v>
      </c>
      <c r="C29" s="20">
        <v>26</v>
      </c>
      <c r="D29" s="17">
        <v>8.4224117180002125E-2</v>
      </c>
      <c r="E29" s="20">
        <v>18</v>
      </c>
      <c r="F29" s="17">
        <v>197.06765780986419</v>
      </c>
      <c r="G29" s="20">
        <v>12</v>
      </c>
      <c r="H29" s="26" t="s">
        <v>211</v>
      </c>
    </row>
    <row r="30" spans="1:8">
      <c r="A30" s="20" t="s">
        <v>31</v>
      </c>
      <c r="B30" s="17">
        <v>100.52213213156617</v>
      </c>
      <c r="C30" s="20">
        <v>32</v>
      </c>
      <c r="D30" s="17">
        <v>0</v>
      </c>
      <c r="E30" s="20">
        <v>41</v>
      </c>
      <c r="F30" s="17">
        <v>32.6060495569183</v>
      </c>
      <c r="G30" s="20">
        <v>19</v>
      </c>
      <c r="H30" s="26" t="s">
        <v>211</v>
      </c>
    </row>
    <row r="31" spans="1:8">
      <c r="A31" s="20" t="s">
        <v>32</v>
      </c>
      <c r="B31" s="17">
        <v>137.20084053335512</v>
      </c>
      <c r="C31" s="20">
        <v>28</v>
      </c>
      <c r="D31" s="17">
        <v>0</v>
      </c>
      <c r="E31" s="20">
        <v>38</v>
      </c>
      <c r="F31" s="17">
        <v>0</v>
      </c>
      <c r="G31" s="20">
        <v>46</v>
      </c>
      <c r="H31" s="26" t="s">
        <v>211</v>
      </c>
    </row>
    <row r="32" spans="1:8">
      <c r="A32" s="20" t="s">
        <v>33</v>
      </c>
      <c r="B32" s="17">
        <v>537.21358190945261</v>
      </c>
      <c r="C32" s="20">
        <v>7</v>
      </c>
      <c r="D32" s="17">
        <v>0</v>
      </c>
      <c r="E32" s="20">
        <v>24</v>
      </c>
      <c r="F32" s="17">
        <v>341.45521667287801</v>
      </c>
      <c r="G32" s="20">
        <v>10</v>
      </c>
      <c r="H32" s="26" t="s">
        <v>211</v>
      </c>
    </row>
    <row r="33" spans="1:8">
      <c r="A33" s="20" t="s">
        <v>34</v>
      </c>
      <c r="B33" s="17">
        <v>0</v>
      </c>
      <c r="C33" s="20">
        <v>48</v>
      </c>
      <c r="D33" s="17">
        <v>0</v>
      </c>
      <c r="E33" s="20">
        <v>50</v>
      </c>
      <c r="F33" s="17">
        <v>0</v>
      </c>
      <c r="G33" s="20">
        <v>51</v>
      </c>
      <c r="H33" s="26" t="s">
        <v>211</v>
      </c>
    </row>
    <row r="34" spans="1:8">
      <c r="A34" s="20" t="s">
        <v>35</v>
      </c>
      <c r="B34" s="17">
        <v>910.80714420260949</v>
      </c>
      <c r="C34" s="20">
        <v>3</v>
      </c>
      <c r="D34" s="17">
        <v>0</v>
      </c>
      <c r="E34" s="20">
        <v>20</v>
      </c>
      <c r="F34" s="17">
        <v>33.968149407444074</v>
      </c>
      <c r="G34" s="20">
        <v>18</v>
      </c>
      <c r="H34" s="26" t="s">
        <v>211</v>
      </c>
    </row>
    <row r="35" spans="1:8">
      <c r="A35" s="20" t="s">
        <v>36</v>
      </c>
      <c r="B35" s="17">
        <v>112.59194981027761</v>
      </c>
      <c r="C35" s="20">
        <v>31</v>
      </c>
      <c r="D35" s="17">
        <v>11.655811965022453</v>
      </c>
      <c r="E35" s="20">
        <v>14</v>
      </c>
      <c r="F35" s="17">
        <v>716.68007831985813</v>
      </c>
      <c r="G35" s="20">
        <v>6</v>
      </c>
      <c r="H35" s="26" t="s">
        <v>211</v>
      </c>
    </row>
    <row r="36" spans="1:8">
      <c r="A36" s="20" t="s">
        <v>37</v>
      </c>
      <c r="B36" s="17">
        <v>1029.3468790413604</v>
      </c>
      <c r="C36" s="20">
        <v>2</v>
      </c>
      <c r="D36" s="17">
        <v>0</v>
      </c>
      <c r="E36" s="20">
        <v>19</v>
      </c>
      <c r="F36" s="17">
        <v>8.7967916165647644</v>
      </c>
      <c r="G36" s="20">
        <v>21</v>
      </c>
      <c r="H36" s="26" t="s">
        <v>211</v>
      </c>
    </row>
    <row r="37" spans="1:8">
      <c r="A37" s="20" t="s">
        <v>38</v>
      </c>
      <c r="B37" s="17">
        <v>614.08812419123035</v>
      </c>
      <c r="C37" s="20">
        <v>6</v>
      </c>
      <c r="D37" s="17">
        <v>0</v>
      </c>
      <c r="E37" s="20">
        <v>23</v>
      </c>
      <c r="F37" s="17">
        <v>0</v>
      </c>
      <c r="G37" s="20">
        <v>38</v>
      </c>
      <c r="H37" s="26" t="s">
        <v>211</v>
      </c>
    </row>
    <row r="38" spans="1:8">
      <c r="A38" s="20" t="s">
        <v>39</v>
      </c>
      <c r="B38" s="17">
        <v>240.92850290129735</v>
      </c>
      <c r="C38" s="20">
        <v>20</v>
      </c>
      <c r="D38" s="17">
        <v>0</v>
      </c>
      <c r="E38" s="20">
        <v>33</v>
      </c>
      <c r="F38" s="17">
        <v>0</v>
      </c>
      <c r="G38" s="20">
        <v>44</v>
      </c>
      <c r="H38" s="26" t="s">
        <v>211</v>
      </c>
    </row>
    <row r="39" spans="1:8">
      <c r="A39" s="20" t="s">
        <v>40</v>
      </c>
      <c r="B39" s="17">
        <v>87.802178146723534</v>
      </c>
      <c r="C39" s="20">
        <v>35</v>
      </c>
      <c r="D39" s="17">
        <v>0</v>
      </c>
      <c r="E39" s="20">
        <v>43</v>
      </c>
      <c r="F39" s="17">
        <v>0.28325739886465545</v>
      </c>
      <c r="G39" s="20">
        <v>25</v>
      </c>
      <c r="H39" s="26" t="s">
        <v>211</v>
      </c>
    </row>
    <row r="40" spans="1:8">
      <c r="A40" s="20" t="s">
        <v>41</v>
      </c>
      <c r="B40" s="17">
        <v>117.54073823385008</v>
      </c>
      <c r="C40" s="20">
        <v>30</v>
      </c>
      <c r="D40" s="17">
        <v>0</v>
      </c>
      <c r="E40" s="20">
        <v>40</v>
      </c>
      <c r="F40" s="17">
        <v>56.267516882660168</v>
      </c>
      <c r="G40" s="20">
        <v>16</v>
      </c>
      <c r="H40" s="26" t="s">
        <v>211</v>
      </c>
    </row>
    <row r="41" spans="1:8">
      <c r="A41" s="20" t="s">
        <v>42</v>
      </c>
      <c r="B41" s="17">
        <v>287.33582506735917</v>
      </c>
      <c r="C41" s="20">
        <v>15</v>
      </c>
      <c r="D41" s="17">
        <v>0</v>
      </c>
      <c r="E41" s="20">
        <v>30</v>
      </c>
      <c r="F41" s="17">
        <v>0</v>
      </c>
      <c r="G41" s="20">
        <v>42</v>
      </c>
      <c r="H41" s="26" t="s">
        <v>211</v>
      </c>
    </row>
    <row r="42" spans="1:8">
      <c r="A42" s="20" t="s">
        <v>43</v>
      </c>
      <c r="B42" s="17">
        <v>668.95865658707658</v>
      </c>
      <c r="C42" s="20">
        <v>5</v>
      </c>
      <c r="D42" s="17">
        <v>0</v>
      </c>
      <c r="E42" s="20">
        <v>22</v>
      </c>
      <c r="F42" s="17">
        <v>0</v>
      </c>
      <c r="G42" s="20">
        <v>37</v>
      </c>
      <c r="H42" s="26" t="s">
        <v>211</v>
      </c>
    </row>
    <row r="43" spans="1:8">
      <c r="A43" s="20" t="s">
        <v>45</v>
      </c>
      <c r="B43" s="17">
        <v>235.09865557681937</v>
      </c>
      <c r="C43" s="20">
        <v>21</v>
      </c>
      <c r="D43" s="17">
        <v>0</v>
      </c>
      <c r="E43" s="20">
        <v>34</v>
      </c>
      <c r="F43" s="17">
        <v>0</v>
      </c>
      <c r="G43" s="20">
        <v>45</v>
      </c>
      <c r="H43" s="26" t="s">
        <v>211</v>
      </c>
    </row>
    <row r="44" spans="1:8">
      <c r="A44" s="20" t="s">
        <v>159</v>
      </c>
      <c r="B44" s="17">
        <v>136.48480256705534</v>
      </c>
      <c r="C44" s="20">
        <v>29</v>
      </c>
      <c r="D44" s="17">
        <v>0</v>
      </c>
      <c r="E44" s="20">
        <v>39</v>
      </c>
      <c r="F44" s="17">
        <v>1130.6079224226421</v>
      </c>
      <c r="G44" s="20">
        <v>1</v>
      </c>
      <c r="H44" s="26" t="s">
        <v>211</v>
      </c>
    </row>
    <row r="45" spans="1:8">
      <c r="A45" s="20" t="s">
        <v>48</v>
      </c>
      <c r="B45" s="17">
        <v>0</v>
      </c>
      <c r="C45" s="20">
        <v>49</v>
      </c>
      <c r="D45" s="17">
        <v>0</v>
      </c>
      <c r="E45" s="20">
        <v>51</v>
      </c>
      <c r="F45" s="17">
        <v>106.48188176976423</v>
      </c>
      <c r="G45" s="20">
        <v>15</v>
      </c>
      <c r="H45" s="26" t="s">
        <v>211</v>
      </c>
    </row>
    <row r="46" spans="1:8">
      <c r="A46" s="20" t="s">
        <v>49</v>
      </c>
      <c r="B46" s="17">
        <v>190.39538096435933</v>
      </c>
      <c r="C46" s="20">
        <v>23</v>
      </c>
      <c r="D46" s="17">
        <v>120.23065460404091</v>
      </c>
      <c r="E46" s="20">
        <v>6</v>
      </c>
      <c r="F46" s="17">
        <v>1092.9129361354517</v>
      </c>
      <c r="G46" s="20">
        <v>3</v>
      </c>
      <c r="H46" s="26" t="s">
        <v>211</v>
      </c>
    </row>
    <row r="47" spans="1:8">
      <c r="A47" s="20" t="s">
        <v>50</v>
      </c>
      <c r="B47" s="17">
        <v>336.82619594736343</v>
      </c>
      <c r="C47" s="20">
        <v>14</v>
      </c>
      <c r="D47" s="17">
        <v>301.79770894392772</v>
      </c>
      <c r="E47" s="20">
        <v>4</v>
      </c>
      <c r="F47" s="17">
        <v>0</v>
      </c>
      <c r="G47" s="20">
        <v>29</v>
      </c>
      <c r="H47" s="26" t="s">
        <v>211</v>
      </c>
    </row>
    <row r="48" spans="1:8">
      <c r="A48" s="20" t="s">
        <v>51</v>
      </c>
      <c r="B48" s="17">
        <v>24.371506362739638</v>
      </c>
      <c r="C48" s="20">
        <v>39</v>
      </c>
      <c r="D48" s="17">
        <v>0</v>
      </c>
      <c r="E48" s="20">
        <v>46</v>
      </c>
      <c r="F48" s="17">
        <v>0</v>
      </c>
      <c r="G48" s="20">
        <v>49</v>
      </c>
      <c r="H48" s="26" t="s">
        <v>211</v>
      </c>
    </row>
    <row r="49" spans="1:8">
      <c r="A49" s="20" t="s">
        <v>52</v>
      </c>
      <c r="B49" s="17">
        <v>402.87685737020433</v>
      </c>
      <c r="C49" s="20">
        <v>11</v>
      </c>
      <c r="D49" s="17">
        <v>0</v>
      </c>
      <c r="E49" s="20">
        <v>28</v>
      </c>
      <c r="F49" s="17">
        <v>1.4169563452658678</v>
      </c>
      <c r="G49" s="20">
        <v>24</v>
      </c>
      <c r="H49" s="26" t="s">
        <v>211</v>
      </c>
    </row>
    <row r="50" spans="1:8">
      <c r="A50" s="20" t="s">
        <v>53</v>
      </c>
      <c r="B50" s="17">
        <v>286.7077013509799</v>
      </c>
      <c r="C50" s="20">
        <v>16</v>
      </c>
      <c r="D50" s="17">
        <v>215.12994489747314</v>
      </c>
      <c r="E50" s="20">
        <v>5</v>
      </c>
      <c r="F50" s="17">
        <v>0</v>
      </c>
      <c r="G50" s="20">
        <v>30</v>
      </c>
      <c r="H50" s="26" t="s">
        <v>211</v>
      </c>
    </row>
    <row r="51" spans="1:8">
      <c r="A51" s="20" t="s">
        <v>54</v>
      </c>
      <c r="B51" s="17">
        <v>1063.6351632754765</v>
      </c>
      <c r="C51" s="20">
        <v>1</v>
      </c>
      <c r="D51" s="17">
        <v>9.2792816034462753</v>
      </c>
      <c r="E51" s="20">
        <v>15</v>
      </c>
      <c r="F51" s="17">
        <v>0</v>
      </c>
      <c r="G51" s="20">
        <v>34</v>
      </c>
      <c r="H51" s="26" t="s">
        <v>211</v>
      </c>
    </row>
    <row r="52" spans="1:8">
      <c r="A52" s="23" t="s">
        <v>56</v>
      </c>
      <c r="B52" s="17">
        <v>0</v>
      </c>
      <c r="C52" s="20">
        <v>50</v>
      </c>
      <c r="D52" s="17">
        <v>483.40691055443006</v>
      </c>
      <c r="E52" s="20">
        <v>3</v>
      </c>
      <c r="F52" s="17">
        <v>570.1860150338382</v>
      </c>
      <c r="G52" s="20">
        <v>7</v>
      </c>
      <c r="H52" s="26" t="s">
        <v>211</v>
      </c>
    </row>
    <row r="53" spans="1:8">
      <c r="A53" s="20" t="s">
        <v>57</v>
      </c>
      <c r="B53" s="17">
        <v>413.30482977930222</v>
      </c>
      <c r="C53" s="20">
        <v>10</v>
      </c>
      <c r="D53" s="17">
        <v>0</v>
      </c>
      <c r="E53" s="20">
        <v>27</v>
      </c>
      <c r="F53" s="17">
        <v>11.159458578609547</v>
      </c>
      <c r="G53" s="20">
        <v>20</v>
      </c>
      <c r="H53" s="26" t="s">
        <v>211</v>
      </c>
    </row>
    <row r="54" spans="1:8">
      <c r="A54" s="20" t="s">
        <v>58</v>
      </c>
      <c r="B54" s="17">
        <v>0</v>
      </c>
      <c r="C54" s="20">
        <v>51</v>
      </c>
      <c r="D54" s="17">
        <v>565.75768651171404</v>
      </c>
      <c r="E54" s="20">
        <v>2</v>
      </c>
      <c r="F54" s="17">
        <v>0</v>
      </c>
      <c r="G54" s="20">
        <v>28</v>
      </c>
      <c r="H54" s="26" t="s">
        <v>211</v>
      </c>
    </row>
    <row r="55" spans="1:8">
      <c r="B55" s="17"/>
      <c r="D55" s="17"/>
      <c r="F55" s="17"/>
    </row>
    <row r="56" spans="1:8">
      <c r="A56" s="4" t="s">
        <v>161</v>
      </c>
      <c r="B56" s="17">
        <v>296.01076446522933</v>
      </c>
      <c r="D56" s="17">
        <v>154.10839682833932</v>
      </c>
      <c r="F56" s="17">
        <v>150.08552011676406</v>
      </c>
      <c r="H56" s="26" t="s">
        <v>211</v>
      </c>
    </row>
    <row r="57" spans="1:8">
      <c r="A57" s="4"/>
    </row>
    <row r="58" spans="1:8">
      <c r="A58" s="5"/>
    </row>
    <row r="59" spans="1:8">
      <c r="A59" s="20" t="s">
        <v>162</v>
      </c>
    </row>
    <row r="60" spans="1:8">
      <c r="A60" s="20" t="s">
        <v>163</v>
      </c>
    </row>
    <row r="62" spans="1:8" ht="15">
      <c r="A62" s="24" t="s">
        <v>205</v>
      </c>
    </row>
  </sheetData>
  <sortState ref="A4:L54">
    <sortCondition ref="A4:A54"/>
  </sortState>
  <mergeCells count="3">
    <mergeCell ref="B1:C1"/>
    <mergeCell ref="D1:E1"/>
    <mergeCell ref="F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F1" sqref="F1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200</v>
      </c>
    </row>
    <row r="2" spans="1:8">
      <c r="A2" s="1" t="s">
        <v>6</v>
      </c>
      <c r="B2" s="1">
        <v>0</v>
      </c>
      <c r="C2" s="1">
        <v>817261</v>
      </c>
      <c r="D2" s="1">
        <v>0</v>
      </c>
      <c r="E2" s="1">
        <v>426872</v>
      </c>
      <c r="F2" s="1">
        <v>0</v>
      </c>
      <c r="G2" s="1">
        <f>+SUM(B2:F2)</f>
        <v>1244133</v>
      </c>
      <c r="H2" s="1">
        <f>SUM(B2:C2)</f>
        <v>817261</v>
      </c>
    </row>
    <row r="3" spans="1:8">
      <c r="A3" s="1" t="s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 t="shared" ref="G3:G52" si="0">+SUM(B3:F3)</f>
        <v>0</v>
      </c>
      <c r="H3" s="1">
        <f t="shared" ref="H3:H54" si="1">SUM(B3:C3)</f>
        <v>0</v>
      </c>
    </row>
    <row r="4" spans="1:8">
      <c r="A4" s="1" t="s">
        <v>8</v>
      </c>
      <c r="B4" s="1">
        <v>2394544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2394544</v>
      </c>
      <c r="H4" s="1">
        <f t="shared" si="1"/>
        <v>2394544</v>
      </c>
    </row>
    <row r="5" spans="1:8">
      <c r="A5" s="1" t="s">
        <v>9</v>
      </c>
      <c r="B5" s="1">
        <v>1842523</v>
      </c>
      <c r="C5" s="1">
        <v>0</v>
      </c>
      <c r="D5" s="1">
        <v>0</v>
      </c>
      <c r="E5" s="1">
        <v>19732508</v>
      </c>
      <c r="F5" s="1">
        <v>0</v>
      </c>
      <c r="G5" s="1">
        <f t="shared" si="0"/>
        <v>21575031</v>
      </c>
      <c r="H5" s="1">
        <f t="shared" si="1"/>
        <v>1842523</v>
      </c>
    </row>
    <row r="6" spans="1:8">
      <c r="A6" s="1" t="s">
        <v>10</v>
      </c>
      <c r="B6" s="1">
        <v>0</v>
      </c>
      <c r="C6" s="1">
        <v>395840000</v>
      </c>
      <c r="D6" s="1">
        <v>0</v>
      </c>
      <c r="E6" s="1">
        <v>55350</v>
      </c>
      <c r="F6" s="1">
        <v>0</v>
      </c>
      <c r="G6" s="1">
        <f t="shared" si="0"/>
        <v>395895350</v>
      </c>
      <c r="H6" s="1">
        <f t="shared" si="1"/>
        <v>395840000</v>
      </c>
    </row>
    <row r="7" spans="1:8">
      <c r="A7" s="1" t="s">
        <v>11</v>
      </c>
      <c r="B7" s="1">
        <v>43389028</v>
      </c>
      <c r="C7" s="1">
        <v>0</v>
      </c>
      <c r="D7" s="1">
        <v>5729106</v>
      </c>
      <c r="E7" s="1">
        <v>6046330</v>
      </c>
      <c r="F7" s="1">
        <v>0</v>
      </c>
      <c r="G7" s="1">
        <f t="shared" si="0"/>
        <v>55164464</v>
      </c>
      <c r="H7" s="1">
        <f t="shared" si="1"/>
        <v>43389028</v>
      </c>
    </row>
    <row r="8" spans="1:8">
      <c r="A8" s="1" t="s">
        <v>12</v>
      </c>
      <c r="B8" s="1">
        <v>16034327</v>
      </c>
      <c r="C8" s="1">
        <v>3499200</v>
      </c>
      <c r="D8" s="1">
        <v>0</v>
      </c>
      <c r="E8" s="1">
        <v>182500</v>
      </c>
      <c r="F8" s="1">
        <v>0</v>
      </c>
      <c r="G8" s="1">
        <f t="shared" si="0"/>
        <v>19716027</v>
      </c>
      <c r="H8" s="1">
        <f t="shared" si="1"/>
        <v>19533527</v>
      </c>
    </row>
    <row r="9" spans="1:8">
      <c r="A9" s="1" t="s">
        <v>13</v>
      </c>
      <c r="B9" s="1">
        <v>10778900</v>
      </c>
      <c r="C9" s="1">
        <v>0</v>
      </c>
      <c r="D9" s="1">
        <v>135183</v>
      </c>
      <c r="E9" s="1">
        <v>227468</v>
      </c>
      <c r="F9" s="1">
        <v>0</v>
      </c>
      <c r="G9" s="1">
        <f t="shared" si="0"/>
        <v>11141551</v>
      </c>
      <c r="H9" s="1">
        <f t="shared" si="1"/>
        <v>10778900</v>
      </c>
    </row>
    <row r="10" spans="1:8">
      <c r="A10" s="1" t="s">
        <v>55</v>
      </c>
      <c r="B10" s="1">
        <v>0</v>
      </c>
      <c r="C10" s="1">
        <v>0</v>
      </c>
      <c r="D10" s="1">
        <v>0</v>
      </c>
      <c r="E10" s="1">
        <v>1695936</v>
      </c>
      <c r="F10" s="1">
        <v>0</v>
      </c>
      <c r="G10" s="1">
        <f>+SUM(B10:F10)</f>
        <v>1695936</v>
      </c>
      <c r="H10" s="1">
        <f t="shared" si="1"/>
        <v>0</v>
      </c>
    </row>
    <row r="11" spans="1:8">
      <c r="A11" s="1" t="s">
        <v>14</v>
      </c>
      <c r="B11" s="1">
        <v>69302221</v>
      </c>
      <c r="C11" s="1">
        <v>89000</v>
      </c>
      <c r="D11" s="1">
        <v>205210195</v>
      </c>
      <c r="E11" s="1">
        <v>554511</v>
      </c>
      <c r="F11" s="1">
        <v>0</v>
      </c>
      <c r="G11" s="1">
        <f t="shared" si="0"/>
        <v>275155927</v>
      </c>
      <c r="H11" s="1">
        <f t="shared" si="1"/>
        <v>69391221</v>
      </c>
    </row>
    <row r="12" spans="1:8">
      <c r="A12" s="1" t="s">
        <v>15</v>
      </c>
      <c r="B12" s="1">
        <v>1122239</v>
      </c>
      <c r="C12" s="1">
        <v>0</v>
      </c>
      <c r="D12" s="1">
        <v>262083535</v>
      </c>
      <c r="E12" s="1">
        <v>104947303</v>
      </c>
      <c r="F12" s="1">
        <v>0</v>
      </c>
      <c r="G12" s="1">
        <f t="shared" si="0"/>
        <v>368153077</v>
      </c>
      <c r="H12" s="1">
        <f t="shared" si="1"/>
        <v>1122239</v>
      </c>
    </row>
    <row r="13" spans="1:8">
      <c r="A13" s="1" t="s">
        <v>16</v>
      </c>
      <c r="B13" s="1">
        <v>341763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341763</v>
      </c>
      <c r="H13" s="1">
        <f t="shared" si="1"/>
        <v>341763</v>
      </c>
    </row>
    <row r="14" spans="1:8">
      <c r="A14" s="1" t="s">
        <v>17</v>
      </c>
      <c r="B14" s="1">
        <v>815918</v>
      </c>
      <c r="C14" s="1">
        <v>0</v>
      </c>
      <c r="D14" s="1">
        <v>0</v>
      </c>
      <c r="E14" s="1">
        <v>3299291</v>
      </c>
      <c r="F14" s="1">
        <v>0</v>
      </c>
      <c r="G14" s="1">
        <f t="shared" si="0"/>
        <v>4115209</v>
      </c>
      <c r="H14" s="1">
        <f t="shared" si="1"/>
        <v>815918</v>
      </c>
    </row>
    <row r="15" spans="1:8">
      <c r="A15" s="1" t="s">
        <v>18</v>
      </c>
      <c r="B15" s="1">
        <v>175228099</v>
      </c>
      <c r="C15" s="1">
        <v>0</v>
      </c>
      <c r="D15" s="1">
        <v>2960000</v>
      </c>
      <c r="E15" s="1">
        <v>24308522</v>
      </c>
      <c r="F15" s="1">
        <v>0</v>
      </c>
      <c r="G15" s="1">
        <f t="shared" si="0"/>
        <v>202496621</v>
      </c>
      <c r="H15" s="1">
        <f t="shared" si="1"/>
        <v>175228099</v>
      </c>
    </row>
    <row r="16" spans="1:8">
      <c r="A16" s="1" t="s">
        <v>19</v>
      </c>
      <c r="B16" s="1">
        <v>83659761</v>
      </c>
      <c r="C16" s="1">
        <v>0</v>
      </c>
      <c r="D16" s="1">
        <v>241500</v>
      </c>
      <c r="E16" s="1">
        <v>96084109</v>
      </c>
      <c r="F16" s="1">
        <v>0</v>
      </c>
      <c r="G16" s="1">
        <f t="shared" si="0"/>
        <v>179985370</v>
      </c>
      <c r="H16" s="1">
        <f t="shared" si="1"/>
        <v>83659761</v>
      </c>
    </row>
    <row r="17" spans="1:8">
      <c r="A17" s="1" t="s">
        <v>20</v>
      </c>
      <c r="B17" s="1">
        <v>2989629</v>
      </c>
      <c r="C17" s="1">
        <v>0</v>
      </c>
      <c r="D17" s="1">
        <v>307000</v>
      </c>
      <c r="E17" s="1">
        <v>272535</v>
      </c>
      <c r="F17" s="1">
        <v>0</v>
      </c>
      <c r="G17" s="1">
        <f t="shared" si="0"/>
        <v>3569164</v>
      </c>
      <c r="H17" s="1">
        <f t="shared" si="1"/>
        <v>2989629</v>
      </c>
    </row>
    <row r="18" spans="1:8">
      <c r="A18" s="1" t="s">
        <v>21</v>
      </c>
      <c r="B18" s="1">
        <v>5112955</v>
      </c>
      <c r="C18" s="1">
        <v>0</v>
      </c>
      <c r="D18" s="1">
        <v>0</v>
      </c>
      <c r="E18" s="1">
        <v>1373413</v>
      </c>
      <c r="F18" s="1">
        <v>0</v>
      </c>
      <c r="G18" s="1">
        <f t="shared" si="0"/>
        <v>6486368</v>
      </c>
      <c r="H18" s="1">
        <f t="shared" si="1"/>
        <v>5112955</v>
      </c>
    </row>
    <row r="19" spans="1:8">
      <c r="A19" s="1" t="s">
        <v>22</v>
      </c>
      <c r="B19" s="1">
        <v>34773667</v>
      </c>
      <c r="C19" s="1">
        <v>0</v>
      </c>
      <c r="D19" s="1">
        <v>60232069</v>
      </c>
      <c r="E19" s="1">
        <v>3219887</v>
      </c>
      <c r="F19" s="1">
        <v>0</v>
      </c>
      <c r="G19" s="1">
        <f t="shared" si="0"/>
        <v>98225623</v>
      </c>
      <c r="H19" s="1">
        <f t="shared" si="1"/>
        <v>34773667</v>
      </c>
    </row>
    <row r="20" spans="1:8">
      <c r="A20" s="1" t="s">
        <v>23</v>
      </c>
      <c r="B20" s="1">
        <v>0</v>
      </c>
      <c r="C20" s="1">
        <v>1189918</v>
      </c>
      <c r="D20" s="1">
        <v>99618382</v>
      </c>
      <c r="E20" s="1">
        <v>0</v>
      </c>
      <c r="F20" s="1">
        <v>0</v>
      </c>
      <c r="G20" s="1">
        <f t="shared" si="0"/>
        <v>100808300</v>
      </c>
      <c r="H20" s="1">
        <f t="shared" si="1"/>
        <v>1189918</v>
      </c>
    </row>
    <row r="21" spans="1:8">
      <c r="A21" s="1" t="s">
        <v>24</v>
      </c>
      <c r="B21" s="1">
        <v>8036974</v>
      </c>
      <c r="C21" s="1">
        <v>0</v>
      </c>
      <c r="D21" s="1">
        <v>0</v>
      </c>
      <c r="E21" s="1">
        <v>105000</v>
      </c>
      <c r="F21" s="1">
        <v>0</v>
      </c>
      <c r="G21" s="1">
        <f t="shared" si="0"/>
        <v>8141974</v>
      </c>
      <c r="H21" s="1">
        <f t="shared" si="1"/>
        <v>8036974</v>
      </c>
    </row>
    <row r="22" spans="1:8">
      <c r="A22" s="1" t="s">
        <v>25</v>
      </c>
      <c r="B22" s="1">
        <v>30364640</v>
      </c>
      <c r="C22" s="1">
        <v>5685750</v>
      </c>
      <c r="D22" s="1">
        <v>3099000</v>
      </c>
      <c r="E22" s="1">
        <v>7790006</v>
      </c>
      <c r="F22" s="1">
        <v>0</v>
      </c>
      <c r="G22" s="1">
        <f t="shared" si="0"/>
        <v>46939396</v>
      </c>
      <c r="H22" s="1">
        <f t="shared" si="1"/>
        <v>36050390</v>
      </c>
    </row>
    <row r="23" spans="1:8">
      <c r="A23" s="1" t="s">
        <v>26</v>
      </c>
      <c r="B23" s="1">
        <v>44587935</v>
      </c>
      <c r="C23" s="1">
        <v>0</v>
      </c>
      <c r="D23" s="1">
        <v>0</v>
      </c>
      <c r="E23" s="1">
        <v>658087</v>
      </c>
      <c r="F23" s="1">
        <v>0</v>
      </c>
      <c r="G23" s="1">
        <f t="shared" si="0"/>
        <v>45246022</v>
      </c>
      <c r="H23" s="1">
        <f t="shared" si="1"/>
        <v>44587935</v>
      </c>
    </row>
    <row r="24" spans="1:8">
      <c r="A24" s="1" t="s">
        <v>27</v>
      </c>
      <c r="B24" s="1">
        <v>2081429</v>
      </c>
      <c r="C24" s="1">
        <v>26760764</v>
      </c>
      <c r="D24" s="1">
        <v>56636143</v>
      </c>
      <c r="E24" s="1">
        <v>1878091</v>
      </c>
      <c r="F24" s="1">
        <v>0</v>
      </c>
      <c r="G24" s="1">
        <f t="shared" si="0"/>
        <v>87356427</v>
      </c>
      <c r="H24" s="1">
        <f t="shared" si="1"/>
        <v>28842193</v>
      </c>
    </row>
    <row r="25" spans="1:8">
      <c r="A25" s="1" t="s">
        <v>28</v>
      </c>
      <c r="B25" s="1">
        <v>62342624</v>
      </c>
      <c r="C25" s="1">
        <v>0</v>
      </c>
      <c r="D25" s="1">
        <v>0</v>
      </c>
      <c r="E25" s="1">
        <v>42573</v>
      </c>
      <c r="F25" s="1">
        <v>0</v>
      </c>
      <c r="G25" s="1">
        <f t="shared" si="0"/>
        <v>62385197</v>
      </c>
      <c r="H25" s="1">
        <f t="shared" si="1"/>
        <v>62342624</v>
      </c>
    </row>
    <row r="26" spans="1:8">
      <c r="A26" s="1" t="s">
        <v>29</v>
      </c>
      <c r="B26" s="1">
        <v>0</v>
      </c>
      <c r="C26" s="1">
        <v>14430580</v>
      </c>
      <c r="D26" s="1">
        <v>3340587</v>
      </c>
      <c r="E26" s="1">
        <v>806571</v>
      </c>
      <c r="F26" s="1">
        <v>0</v>
      </c>
      <c r="G26" s="1">
        <f t="shared" si="0"/>
        <v>18577738</v>
      </c>
      <c r="H26" s="1">
        <f t="shared" si="1"/>
        <v>14430580</v>
      </c>
    </row>
    <row r="27" spans="1:8">
      <c r="A27" s="1" t="s">
        <v>30</v>
      </c>
      <c r="B27" s="1">
        <v>9741776</v>
      </c>
      <c r="C27" s="1">
        <v>0</v>
      </c>
      <c r="D27" s="1">
        <v>12435622</v>
      </c>
      <c r="E27" s="1">
        <v>427574</v>
      </c>
      <c r="F27" s="1">
        <v>0</v>
      </c>
      <c r="G27" s="1">
        <f t="shared" si="0"/>
        <v>22604972</v>
      </c>
      <c r="H27" s="1">
        <f t="shared" si="1"/>
        <v>9741776</v>
      </c>
    </row>
    <row r="28" spans="1:8">
      <c r="A28" s="1" t="s">
        <v>31</v>
      </c>
      <c r="B28" s="1">
        <v>394833</v>
      </c>
      <c r="C28" s="1">
        <v>0</v>
      </c>
      <c r="D28" s="1">
        <v>0</v>
      </c>
      <c r="E28" s="1">
        <v>1971440</v>
      </c>
      <c r="F28" s="1">
        <v>0</v>
      </c>
      <c r="G28" s="1">
        <f t="shared" si="0"/>
        <v>2366273</v>
      </c>
      <c r="H28" s="1">
        <f t="shared" si="1"/>
        <v>394833</v>
      </c>
    </row>
    <row r="29" spans="1:8">
      <c r="A29" s="1" t="s">
        <v>32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f t="shared" si="1"/>
        <v>0</v>
      </c>
    </row>
    <row r="30" spans="1:8">
      <c r="A30" s="1" t="s">
        <v>33</v>
      </c>
      <c r="B30" s="1">
        <v>7753799</v>
      </c>
      <c r="C30" s="1">
        <v>0</v>
      </c>
      <c r="D30" s="1">
        <v>0</v>
      </c>
      <c r="E30" s="1">
        <v>27833577</v>
      </c>
      <c r="F30" s="1">
        <v>0</v>
      </c>
      <c r="G30" s="1">
        <f t="shared" si="0"/>
        <v>35587376</v>
      </c>
      <c r="H30" s="1">
        <f t="shared" si="1"/>
        <v>7753799</v>
      </c>
    </row>
    <row r="31" spans="1:8">
      <c r="A31" s="1" t="s">
        <v>34</v>
      </c>
      <c r="B31" s="1">
        <v>2027231</v>
      </c>
      <c r="C31" s="1">
        <v>0</v>
      </c>
      <c r="D31" s="1">
        <v>0</v>
      </c>
      <c r="E31" s="1">
        <v>5000</v>
      </c>
      <c r="F31" s="1">
        <v>0</v>
      </c>
      <c r="G31" s="1">
        <f t="shared" si="0"/>
        <v>2032231</v>
      </c>
      <c r="H31" s="1">
        <f t="shared" si="1"/>
        <v>2027231</v>
      </c>
    </row>
    <row r="32" spans="1:8">
      <c r="A32" s="1" t="s">
        <v>35</v>
      </c>
      <c r="B32" s="1">
        <v>130102729</v>
      </c>
      <c r="C32" s="1">
        <v>0</v>
      </c>
      <c r="D32" s="1">
        <v>23499883</v>
      </c>
      <c r="E32" s="1">
        <v>429919</v>
      </c>
      <c r="F32" s="1">
        <v>460220</v>
      </c>
      <c r="G32" s="1">
        <f t="shared" si="0"/>
        <v>154492751</v>
      </c>
      <c r="H32" s="1">
        <f t="shared" si="1"/>
        <v>130102729</v>
      </c>
    </row>
    <row r="33" spans="1:8">
      <c r="A33" s="1" t="s">
        <v>36</v>
      </c>
      <c r="B33" s="1">
        <v>11758996</v>
      </c>
      <c r="C33" s="1">
        <v>1787649</v>
      </c>
      <c r="D33" s="1">
        <v>23983100</v>
      </c>
      <c r="E33" s="1">
        <v>349823</v>
      </c>
      <c r="F33" s="1">
        <v>8916265</v>
      </c>
      <c r="G33" s="1">
        <f t="shared" si="0"/>
        <v>46795833</v>
      </c>
      <c r="H33" s="1">
        <f t="shared" si="1"/>
        <v>13546645</v>
      </c>
    </row>
    <row r="34" spans="1:8">
      <c r="A34" s="1" t="s">
        <v>37</v>
      </c>
      <c r="B34" s="1">
        <v>429008500</v>
      </c>
      <c r="C34" s="1">
        <v>0</v>
      </c>
      <c r="D34" s="1">
        <v>4560038</v>
      </c>
      <c r="E34" s="1">
        <v>4726448</v>
      </c>
      <c r="F34" s="1">
        <v>0</v>
      </c>
      <c r="G34" s="1">
        <f t="shared" si="0"/>
        <v>438294986</v>
      </c>
      <c r="H34" s="1">
        <f t="shared" si="1"/>
        <v>429008500</v>
      </c>
    </row>
    <row r="35" spans="1:8">
      <c r="A35" s="1" t="s">
        <v>38</v>
      </c>
      <c r="B35" s="1">
        <v>62330012</v>
      </c>
      <c r="C35" s="1">
        <v>0</v>
      </c>
      <c r="D35" s="1">
        <v>0</v>
      </c>
      <c r="E35" s="1">
        <v>541366</v>
      </c>
      <c r="F35" s="1">
        <v>0</v>
      </c>
      <c r="G35" s="1">
        <f t="shared" si="0"/>
        <v>62871378</v>
      </c>
      <c r="H35" s="1">
        <f t="shared" si="1"/>
        <v>62330012</v>
      </c>
    </row>
    <row r="36" spans="1:8">
      <c r="A36" s="1" t="s">
        <v>39</v>
      </c>
      <c r="B36" s="1">
        <v>1077747</v>
      </c>
      <c r="C36" s="1">
        <v>0</v>
      </c>
      <c r="D36" s="1">
        <v>0</v>
      </c>
      <c r="E36" s="1">
        <v>389124</v>
      </c>
      <c r="F36" s="1">
        <v>0</v>
      </c>
      <c r="G36" s="1">
        <f t="shared" si="0"/>
        <v>1466871</v>
      </c>
      <c r="H36" s="1">
        <f t="shared" si="1"/>
        <v>1077747</v>
      </c>
    </row>
    <row r="37" spans="1:8">
      <c r="A37" s="1" t="s">
        <v>40</v>
      </c>
      <c r="B37" s="1">
        <v>78612071</v>
      </c>
      <c r="C37" s="1">
        <v>4863625</v>
      </c>
      <c r="D37" s="1">
        <v>234499</v>
      </c>
      <c r="E37" s="1">
        <v>3010406</v>
      </c>
      <c r="F37" s="1">
        <v>0</v>
      </c>
      <c r="G37" s="1">
        <f t="shared" si="0"/>
        <v>86720601</v>
      </c>
      <c r="H37" s="1">
        <f t="shared" si="1"/>
        <v>83475696</v>
      </c>
    </row>
    <row r="38" spans="1:8">
      <c r="A38" s="1" t="s">
        <v>41</v>
      </c>
      <c r="B38" s="1">
        <v>16249167</v>
      </c>
      <c r="C38" s="1">
        <v>0</v>
      </c>
      <c r="D38" s="1">
        <v>0</v>
      </c>
      <c r="E38" s="1">
        <v>19478004</v>
      </c>
      <c r="F38" s="1">
        <v>0</v>
      </c>
      <c r="G38" s="1">
        <f t="shared" si="0"/>
        <v>35727171</v>
      </c>
      <c r="H38" s="1">
        <f t="shared" si="1"/>
        <v>16249167</v>
      </c>
    </row>
    <row r="39" spans="1:8">
      <c r="A39" s="1" t="s">
        <v>42</v>
      </c>
      <c r="B39" s="1">
        <v>18877780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18877780</v>
      </c>
      <c r="H39" s="1">
        <f t="shared" si="1"/>
        <v>18877780</v>
      </c>
    </row>
    <row r="40" spans="1:8">
      <c r="A40" s="1" t="s">
        <v>43</v>
      </c>
      <c r="B40" s="1">
        <v>172266236</v>
      </c>
      <c r="C40" s="1">
        <v>0</v>
      </c>
      <c r="D40" s="1">
        <v>0</v>
      </c>
      <c r="E40" s="1">
        <v>128037</v>
      </c>
      <c r="F40" s="1">
        <v>0</v>
      </c>
      <c r="G40" s="1">
        <f t="shared" si="0"/>
        <v>172394273</v>
      </c>
      <c r="H40" s="1">
        <f t="shared" si="1"/>
        <v>172266236</v>
      </c>
    </row>
    <row r="41" spans="1:8">
      <c r="A41" s="1" t="s">
        <v>45</v>
      </c>
      <c r="B41" s="1">
        <v>5916712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5916712</v>
      </c>
      <c r="H41" s="1">
        <f t="shared" si="1"/>
        <v>5916712</v>
      </c>
    </row>
    <row r="42" spans="1:8">
      <c r="A42" s="1" t="s">
        <v>159</v>
      </c>
      <c r="B42" s="1">
        <f>SUM(B57:B58)</f>
        <v>12232024</v>
      </c>
      <c r="C42" s="1">
        <f t="shared" ref="C42:G42" si="2">SUM(C57:C58)</f>
        <v>0</v>
      </c>
      <c r="D42" s="1">
        <f t="shared" si="2"/>
        <v>99814988</v>
      </c>
      <c r="E42" s="1">
        <f t="shared" si="2"/>
        <v>17150712</v>
      </c>
      <c r="F42" s="1">
        <f t="shared" si="2"/>
        <v>36664097</v>
      </c>
      <c r="G42" s="1">
        <f t="shared" si="2"/>
        <v>165861821</v>
      </c>
      <c r="H42" s="1">
        <f t="shared" si="1"/>
        <v>12232024</v>
      </c>
    </row>
    <row r="43" spans="1:8">
      <c r="A43" s="1" t="s">
        <v>48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f t="shared" si="0"/>
        <v>0</v>
      </c>
      <c r="H43" s="1">
        <f t="shared" si="1"/>
        <v>0</v>
      </c>
    </row>
    <row r="44" spans="1:8">
      <c r="A44" s="1" t="s">
        <v>49</v>
      </c>
      <c r="B44" s="1">
        <v>23893596</v>
      </c>
      <c r="C44" s="1">
        <v>0</v>
      </c>
      <c r="D44" s="1">
        <v>211500</v>
      </c>
      <c r="E44" s="1">
        <v>51599</v>
      </c>
      <c r="F44" s="1">
        <v>0</v>
      </c>
      <c r="G44" s="1">
        <f t="shared" si="0"/>
        <v>24156695</v>
      </c>
      <c r="H44" s="1">
        <f t="shared" si="1"/>
        <v>23893596</v>
      </c>
    </row>
    <row r="45" spans="1:8">
      <c r="A45" s="1" t="s">
        <v>50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f t="shared" si="0"/>
        <v>0</v>
      </c>
      <c r="H45" s="1">
        <f t="shared" si="1"/>
        <v>0</v>
      </c>
    </row>
    <row r="46" spans="1:8">
      <c r="A46" s="1" t="s">
        <v>51</v>
      </c>
      <c r="B46" s="1">
        <v>3183802</v>
      </c>
      <c r="C46" s="1">
        <v>1687419</v>
      </c>
      <c r="D46" s="1">
        <v>0</v>
      </c>
      <c r="E46" s="1">
        <v>0</v>
      </c>
      <c r="F46" s="1">
        <v>0</v>
      </c>
      <c r="G46" s="1">
        <f t="shared" si="0"/>
        <v>4871221</v>
      </c>
      <c r="H46" s="1">
        <f t="shared" si="1"/>
        <v>4871221</v>
      </c>
    </row>
    <row r="47" spans="1:8">
      <c r="A47" s="1" t="s">
        <v>52</v>
      </c>
      <c r="B47" s="1">
        <v>6783226</v>
      </c>
      <c r="C47" s="1">
        <v>0</v>
      </c>
      <c r="D47" s="1">
        <v>0</v>
      </c>
      <c r="E47" s="1">
        <v>168057</v>
      </c>
      <c r="F47" s="1">
        <v>0</v>
      </c>
      <c r="G47" s="1">
        <f t="shared" si="0"/>
        <v>6951283</v>
      </c>
      <c r="H47" s="1">
        <f t="shared" si="1"/>
        <v>6783226</v>
      </c>
    </row>
    <row r="48" spans="1:8">
      <c r="A48" s="1" t="s">
        <v>53</v>
      </c>
      <c r="B48" s="1">
        <v>46207576</v>
      </c>
      <c r="C48" s="1">
        <v>31442491</v>
      </c>
      <c r="D48" s="1">
        <v>0</v>
      </c>
      <c r="E48" s="1">
        <v>921107</v>
      </c>
      <c r="F48" s="1">
        <v>6960393</v>
      </c>
      <c r="G48" s="1">
        <f t="shared" si="0"/>
        <v>85531567</v>
      </c>
      <c r="H48" s="1">
        <f t="shared" si="1"/>
        <v>77650067</v>
      </c>
    </row>
    <row r="49" spans="1:8">
      <c r="A49" s="1" t="s">
        <v>54</v>
      </c>
      <c r="B49" s="1">
        <v>99376291</v>
      </c>
      <c r="C49" s="1">
        <v>0</v>
      </c>
      <c r="D49" s="1">
        <v>1264607</v>
      </c>
      <c r="E49" s="1">
        <v>15979734</v>
      </c>
      <c r="F49" s="1">
        <v>0</v>
      </c>
      <c r="G49" s="1">
        <f t="shared" si="0"/>
        <v>116620632</v>
      </c>
      <c r="H49" s="1">
        <f t="shared" si="1"/>
        <v>99376291</v>
      </c>
    </row>
    <row r="50" spans="1:8">
      <c r="A50" s="1" t="s">
        <v>56</v>
      </c>
      <c r="B50" s="1">
        <v>0</v>
      </c>
      <c r="C50" s="1">
        <v>16007675</v>
      </c>
      <c r="D50" s="1">
        <v>18462230</v>
      </c>
      <c r="E50" s="1">
        <v>2328148</v>
      </c>
      <c r="F50" s="1">
        <v>0</v>
      </c>
      <c r="G50" s="1">
        <f t="shared" si="0"/>
        <v>36798053</v>
      </c>
      <c r="H50" s="1">
        <f t="shared" si="1"/>
        <v>16007675</v>
      </c>
    </row>
    <row r="51" spans="1:8">
      <c r="A51" s="1" t="s">
        <v>57</v>
      </c>
      <c r="B51" s="1">
        <v>48494748</v>
      </c>
      <c r="C51" s="1">
        <v>0</v>
      </c>
      <c r="D51" s="1">
        <v>2618307</v>
      </c>
      <c r="E51" s="1">
        <v>0</v>
      </c>
      <c r="F51" s="1">
        <v>0</v>
      </c>
      <c r="G51" s="1">
        <f t="shared" si="0"/>
        <v>51113055</v>
      </c>
      <c r="H51" s="1">
        <f t="shared" si="1"/>
        <v>48494748</v>
      </c>
    </row>
    <row r="52" spans="1:8">
      <c r="A52" s="1" t="s">
        <v>58</v>
      </c>
      <c r="B52" s="1">
        <v>162764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162764</v>
      </c>
      <c r="H52" s="1">
        <f t="shared" si="1"/>
        <v>162764</v>
      </c>
    </row>
    <row r="53" spans="1:8">
      <c r="A53" s="1" t="s">
        <v>165</v>
      </c>
      <c r="B53" s="1">
        <f>SUM(B2,B5,B9,B11,B12,B19,B20,B22,B26,B35,B38,B44,B45,B48,B50,B42)</f>
        <v>309096565</v>
      </c>
      <c r="C53" s="1">
        <f t="shared" ref="C53:G53" si="3">SUM(C2,C5,C9,C11,C12,C19,C20,C22,C26,C35,C38,C44,C45,C48,C50,C42)</f>
        <v>69662675</v>
      </c>
      <c r="D53" s="1">
        <f t="shared" si="3"/>
        <v>752207669</v>
      </c>
      <c r="E53" s="1">
        <f t="shared" si="3"/>
        <v>178176062</v>
      </c>
      <c r="F53" s="1">
        <f t="shared" si="3"/>
        <v>43624490</v>
      </c>
      <c r="G53" s="1">
        <f t="shared" si="3"/>
        <v>1352767461</v>
      </c>
      <c r="H53" s="1">
        <f t="shared" si="1"/>
        <v>378759240</v>
      </c>
    </row>
    <row r="54" spans="1:8">
      <c r="A54" s="4" t="s">
        <v>161</v>
      </c>
      <c r="B54" s="1">
        <f t="shared" ref="B54:G54" si="4">+SUM(B2:B52)</f>
        <v>1781650792</v>
      </c>
      <c r="C54" s="1">
        <f t="shared" si="4"/>
        <v>504101332</v>
      </c>
      <c r="D54" s="1">
        <f t="shared" si="4"/>
        <v>886677474</v>
      </c>
      <c r="E54" s="1">
        <f t="shared" si="4"/>
        <v>369596938</v>
      </c>
      <c r="F54" s="1">
        <f t="shared" si="4"/>
        <v>53000975</v>
      </c>
      <c r="G54" s="1">
        <f t="shared" si="4"/>
        <v>3595027511</v>
      </c>
      <c r="H54" s="1">
        <f t="shared" si="1"/>
        <v>2285752124</v>
      </c>
    </row>
    <row r="57" spans="1:8">
      <c r="A57" s="1" t="s">
        <v>46</v>
      </c>
      <c r="B57" s="1">
        <v>12232024</v>
      </c>
      <c r="C57" s="1">
        <v>0</v>
      </c>
      <c r="D57" s="1">
        <v>99814988</v>
      </c>
      <c r="E57" s="1">
        <v>17150712</v>
      </c>
      <c r="F57" s="1">
        <v>36664097</v>
      </c>
      <c r="G57" s="1">
        <f>+SUM(B57:F57)</f>
        <v>165861821</v>
      </c>
    </row>
    <row r="58" spans="1:8">
      <c r="A58" s="1" t="s">
        <v>47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f>+SUM(B58:F58)</f>
        <v>0</v>
      </c>
    </row>
    <row r="59" spans="1:8">
      <c r="A59" s="1" t="s">
        <v>44</v>
      </c>
      <c r="B59" s="1">
        <v>12679822</v>
      </c>
      <c r="C59" s="1">
        <v>1548247</v>
      </c>
      <c r="D59" s="1">
        <v>0</v>
      </c>
      <c r="E59" s="1">
        <v>0</v>
      </c>
      <c r="F59" s="1">
        <v>0</v>
      </c>
      <c r="G59" s="1">
        <f>+SUM(B59:F59)</f>
        <v>14228069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20" workbookViewId="0">
      <selection activeCell="B49" sqref="B49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200</v>
      </c>
    </row>
    <row r="2" spans="1:8">
      <c r="A2" s="1" t="s">
        <v>6</v>
      </c>
      <c r="B2" s="1">
        <v>0</v>
      </c>
      <c r="C2" s="1">
        <v>1757200</v>
      </c>
      <c r="D2" s="1">
        <v>1300000</v>
      </c>
      <c r="E2" s="1">
        <v>475628</v>
      </c>
      <c r="F2" s="1">
        <v>0</v>
      </c>
      <c r="G2" s="1">
        <f>+SUM(B2:F2)</f>
        <v>3532828</v>
      </c>
      <c r="H2" s="1">
        <f>SUM(B2:C2)</f>
        <v>1757200</v>
      </c>
    </row>
    <row r="3" spans="1:8">
      <c r="A3" s="1" t="s">
        <v>7</v>
      </c>
      <c r="B3" s="1">
        <v>536250</v>
      </c>
      <c r="C3" s="1">
        <v>0</v>
      </c>
      <c r="D3" s="1">
        <v>0</v>
      </c>
      <c r="E3" s="1">
        <v>0</v>
      </c>
      <c r="F3" s="1">
        <v>0</v>
      </c>
      <c r="G3" s="1">
        <f t="shared" ref="G3:G52" si="0">+SUM(B3:F3)</f>
        <v>536250</v>
      </c>
      <c r="H3" s="1">
        <f t="shared" ref="H3:H54" si="1">SUM(B3:C3)</f>
        <v>536250</v>
      </c>
    </row>
    <row r="4" spans="1:8">
      <c r="A4" s="1" t="s">
        <v>8</v>
      </c>
      <c r="B4" s="1">
        <v>12806315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12806315</v>
      </c>
      <c r="H4" s="1">
        <f t="shared" si="1"/>
        <v>12806315</v>
      </c>
    </row>
    <row r="5" spans="1:8">
      <c r="A5" s="1" t="s">
        <v>9</v>
      </c>
      <c r="B5" s="1">
        <v>3540078</v>
      </c>
      <c r="C5" s="1">
        <v>0</v>
      </c>
      <c r="D5" s="1">
        <v>12750</v>
      </c>
      <c r="E5" s="1">
        <v>22311047</v>
      </c>
      <c r="F5" s="1">
        <v>0</v>
      </c>
      <c r="G5" s="1">
        <f t="shared" si="0"/>
        <v>25863875</v>
      </c>
      <c r="H5" s="1">
        <f t="shared" si="1"/>
        <v>3540078</v>
      </c>
    </row>
    <row r="6" spans="1:8">
      <c r="A6" s="1" t="s">
        <v>10</v>
      </c>
      <c r="B6" s="1">
        <v>0</v>
      </c>
      <c r="C6" s="1">
        <v>511816000</v>
      </c>
      <c r="D6" s="1">
        <v>0</v>
      </c>
      <c r="E6" s="1">
        <v>0</v>
      </c>
      <c r="F6" s="1">
        <v>0</v>
      </c>
      <c r="G6" s="1">
        <f t="shared" si="0"/>
        <v>511816000</v>
      </c>
      <c r="H6" s="1">
        <f t="shared" si="1"/>
        <v>511816000</v>
      </c>
    </row>
    <row r="7" spans="1:8">
      <c r="A7" s="1" t="s">
        <v>11</v>
      </c>
      <c r="B7" s="1">
        <v>42870725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42870725</v>
      </c>
      <c r="H7" s="1">
        <f t="shared" si="1"/>
        <v>42870725</v>
      </c>
    </row>
    <row r="8" spans="1:8">
      <c r="A8" s="1" t="s">
        <v>12</v>
      </c>
      <c r="B8" s="1">
        <v>16519801</v>
      </c>
      <c r="C8" s="1">
        <v>6378350</v>
      </c>
      <c r="D8" s="1">
        <v>0</v>
      </c>
      <c r="E8" s="1">
        <v>400</v>
      </c>
      <c r="F8" s="1">
        <v>0</v>
      </c>
      <c r="G8" s="1">
        <f t="shared" si="0"/>
        <v>22898551</v>
      </c>
      <c r="H8" s="1">
        <f t="shared" si="1"/>
        <v>22898151</v>
      </c>
    </row>
    <row r="9" spans="1:8">
      <c r="A9" s="1" t="s">
        <v>13</v>
      </c>
      <c r="B9" s="1">
        <v>3911300</v>
      </c>
      <c r="C9" s="1">
        <v>518500</v>
      </c>
      <c r="D9" s="1">
        <v>450476</v>
      </c>
      <c r="E9" s="1">
        <v>7690788</v>
      </c>
      <c r="F9" s="1">
        <v>0</v>
      </c>
      <c r="G9" s="1">
        <f t="shared" si="0"/>
        <v>12571064</v>
      </c>
      <c r="H9" s="1">
        <f t="shared" si="1"/>
        <v>4429800</v>
      </c>
    </row>
    <row r="10" spans="1:8">
      <c r="A10" s="1" t="s">
        <v>55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f>+SUM(B10:F10)</f>
        <v>0</v>
      </c>
      <c r="H10" s="1">
        <f t="shared" si="1"/>
        <v>0</v>
      </c>
    </row>
    <row r="11" spans="1:8">
      <c r="A11" s="1" t="s">
        <v>14</v>
      </c>
      <c r="B11" s="1">
        <v>95874787</v>
      </c>
      <c r="C11" s="1">
        <v>77000</v>
      </c>
      <c r="D11" s="1">
        <v>307859222</v>
      </c>
      <c r="E11" s="1">
        <v>13867512</v>
      </c>
      <c r="F11" s="1">
        <v>0</v>
      </c>
      <c r="G11" s="1">
        <f t="shared" si="0"/>
        <v>417678521</v>
      </c>
      <c r="H11" s="1">
        <f t="shared" si="1"/>
        <v>95951787</v>
      </c>
    </row>
    <row r="12" spans="1:8">
      <c r="A12" s="1" t="s">
        <v>15</v>
      </c>
      <c r="B12" s="1">
        <v>0</v>
      </c>
      <c r="C12" s="1">
        <v>0</v>
      </c>
      <c r="D12" s="1">
        <v>315277792</v>
      </c>
      <c r="E12" s="1">
        <v>95941432</v>
      </c>
      <c r="F12" s="1">
        <v>890978</v>
      </c>
      <c r="G12" s="1">
        <f t="shared" si="0"/>
        <v>412110202</v>
      </c>
      <c r="H12" s="1">
        <f t="shared" si="1"/>
        <v>0</v>
      </c>
    </row>
    <row r="13" spans="1:8">
      <c r="A13" s="1" t="s">
        <v>16</v>
      </c>
      <c r="B13" s="1">
        <v>343537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343537</v>
      </c>
      <c r="H13" s="1">
        <f t="shared" si="1"/>
        <v>343537</v>
      </c>
    </row>
    <row r="14" spans="1:8">
      <c r="A14" s="1" t="s">
        <v>17</v>
      </c>
      <c r="B14" s="1">
        <v>807113</v>
      </c>
      <c r="C14" s="1">
        <v>0</v>
      </c>
      <c r="D14" s="1">
        <v>219125</v>
      </c>
      <c r="E14" s="1">
        <v>0</v>
      </c>
      <c r="F14" s="1">
        <v>0</v>
      </c>
      <c r="G14" s="1">
        <f t="shared" si="0"/>
        <v>1026238</v>
      </c>
      <c r="H14" s="1">
        <f t="shared" si="1"/>
        <v>807113</v>
      </c>
    </row>
    <row r="15" spans="1:8">
      <c r="A15" s="1" t="s">
        <v>18</v>
      </c>
      <c r="B15" s="1">
        <v>230518221</v>
      </c>
      <c r="C15" s="1">
        <v>0</v>
      </c>
      <c r="D15" s="1">
        <v>0</v>
      </c>
      <c r="E15" s="1">
        <v>23881965</v>
      </c>
      <c r="F15" s="1">
        <v>0</v>
      </c>
      <c r="G15" s="1">
        <f t="shared" si="0"/>
        <v>254400186</v>
      </c>
      <c r="H15" s="1">
        <f t="shared" si="1"/>
        <v>230518221</v>
      </c>
    </row>
    <row r="16" spans="1:8">
      <c r="A16" s="1" t="s">
        <v>19</v>
      </c>
      <c r="B16" s="1">
        <v>112414948</v>
      </c>
      <c r="C16" s="1">
        <v>131567296</v>
      </c>
      <c r="D16" s="1">
        <v>235000</v>
      </c>
      <c r="E16" s="1">
        <v>2481884</v>
      </c>
      <c r="F16" s="1">
        <v>0</v>
      </c>
      <c r="G16" s="1">
        <f t="shared" si="0"/>
        <v>246699128</v>
      </c>
      <c r="H16" s="1">
        <f t="shared" si="1"/>
        <v>243982244</v>
      </c>
    </row>
    <row r="17" spans="1:8">
      <c r="A17" s="1" t="s">
        <v>20</v>
      </c>
      <c r="B17" s="1">
        <v>3388898</v>
      </c>
      <c r="C17" s="1">
        <v>0</v>
      </c>
      <c r="D17" s="1">
        <v>0</v>
      </c>
      <c r="E17" s="1">
        <v>0</v>
      </c>
      <c r="F17" s="1">
        <v>0</v>
      </c>
      <c r="G17" s="1">
        <f t="shared" si="0"/>
        <v>3388898</v>
      </c>
      <c r="H17" s="1">
        <f t="shared" si="1"/>
        <v>3388898</v>
      </c>
    </row>
    <row r="18" spans="1:8">
      <c r="A18" s="1" t="s">
        <v>21</v>
      </c>
      <c r="B18" s="1">
        <v>7134071</v>
      </c>
      <c r="C18" s="1">
        <v>0</v>
      </c>
      <c r="D18" s="1">
        <v>0</v>
      </c>
      <c r="E18" s="1">
        <v>0</v>
      </c>
      <c r="F18" s="1">
        <v>0</v>
      </c>
      <c r="G18" s="1">
        <f t="shared" si="0"/>
        <v>7134071</v>
      </c>
      <c r="H18" s="1">
        <f t="shared" si="1"/>
        <v>7134071</v>
      </c>
    </row>
    <row r="19" spans="1:8">
      <c r="A19" s="1" t="s">
        <v>22</v>
      </c>
      <c r="B19" s="1">
        <v>45422654</v>
      </c>
      <c r="C19" s="1">
        <v>0</v>
      </c>
      <c r="D19" s="1">
        <v>70561555</v>
      </c>
      <c r="E19" s="1">
        <v>4595399</v>
      </c>
      <c r="F19" s="1">
        <v>0</v>
      </c>
      <c r="G19" s="1">
        <f t="shared" si="0"/>
        <v>120579608</v>
      </c>
      <c r="H19" s="1">
        <f t="shared" si="1"/>
        <v>45422654</v>
      </c>
    </row>
    <row r="20" spans="1:8">
      <c r="A20" s="1" t="s">
        <v>23</v>
      </c>
      <c r="B20" s="1">
        <v>0</v>
      </c>
      <c r="C20" s="1">
        <v>1217078</v>
      </c>
      <c r="D20" s="1">
        <v>111546639</v>
      </c>
      <c r="E20" s="1">
        <v>97450</v>
      </c>
      <c r="F20" s="1">
        <v>0</v>
      </c>
      <c r="G20" s="1">
        <f t="shared" si="0"/>
        <v>112861167</v>
      </c>
      <c r="H20" s="1">
        <f t="shared" si="1"/>
        <v>1217078</v>
      </c>
    </row>
    <row r="21" spans="1:8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f t="shared" si="1"/>
        <v>0</v>
      </c>
    </row>
    <row r="22" spans="1:8">
      <c r="A22" s="1" t="s">
        <v>25</v>
      </c>
      <c r="B22" s="1">
        <v>56639306</v>
      </c>
      <c r="C22" s="1">
        <v>17709619</v>
      </c>
      <c r="D22" s="1">
        <v>3195000</v>
      </c>
      <c r="E22" s="1">
        <v>419239</v>
      </c>
      <c r="F22" s="1">
        <v>0</v>
      </c>
      <c r="G22" s="1">
        <f t="shared" si="0"/>
        <v>77963164</v>
      </c>
      <c r="H22" s="1">
        <f t="shared" si="1"/>
        <v>74348925</v>
      </c>
    </row>
    <row r="23" spans="1:8">
      <c r="A23" s="1" t="s">
        <v>26</v>
      </c>
      <c r="B23" s="1">
        <v>44848679</v>
      </c>
      <c r="C23" s="1">
        <v>0</v>
      </c>
      <c r="D23" s="1">
        <v>0</v>
      </c>
      <c r="E23" s="1">
        <v>72985</v>
      </c>
      <c r="F23" s="1">
        <v>0</v>
      </c>
      <c r="G23" s="1">
        <f t="shared" si="0"/>
        <v>44921664</v>
      </c>
      <c r="H23" s="1">
        <f t="shared" si="1"/>
        <v>44848679</v>
      </c>
    </row>
    <row r="24" spans="1:8">
      <c r="A24" s="1" t="s">
        <v>27</v>
      </c>
      <c r="B24" s="1">
        <v>2080560</v>
      </c>
      <c r="C24" s="1">
        <v>25510592</v>
      </c>
      <c r="D24" s="1">
        <v>96828774</v>
      </c>
      <c r="E24" s="1">
        <v>2461210</v>
      </c>
      <c r="F24" s="1">
        <v>0</v>
      </c>
      <c r="G24" s="1">
        <f t="shared" si="0"/>
        <v>126881136</v>
      </c>
      <c r="H24" s="1">
        <f t="shared" si="1"/>
        <v>27591152</v>
      </c>
    </row>
    <row r="25" spans="1:8">
      <c r="A25" s="1" t="s">
        <v>28</v>
      </c>
      <c r="B25" s="1">
        <v>95049714</v>
      </c>
      <c r="C25" s="1">
        <v>0</v>
      </c>
      <c r="D25" s="1">
        <v>0</v>
      </c>
      <c r="E25" s="1">
        <v>4275599</v>
      </c>
      <c r="F25" s="1">
        <v>0</v>
      </c>
      <c r="G25" s="1">
        <f t="shared" si="0"/>
        <v>99325313</v>
      </c>
      <c r="H25" s="1">
        <f t="shared" si="1"/>
        <v>95049714</v>
      </c>
    </row>
    <row r="26" spans="1:8">
      <c r="A26" s="1" t="s">
        <v>29</v>
      </c>
      <c r="B26" s="1">
        <v>669648</v>
      </c>
      <c r="C26" s="1">
        <v>1289752</v>
      </c>
      <c r="D26" s="1">
        <v>17182155</v>
      </c>
      <c r="E26" s="1">
        <v>113294</v>
      </c>
      <c r="F26" s="1">
        <v>0</v>
      </c>
      <c r="G26" s="1">
        <f t="shared" si="0"/>
        <v>19254849</v>
      </c>
      <c r="H26" s="1">
        <f t="shared" si="1"/>
        <v>1959400</v>
      </c>
    </row>
    <row r="27" spans="1:8">
      <c r="A27" s="1" t="s">
        <v>30</v>
      </c>
      <c r="B27" s="1">
        <v>10151436</v>
      </c>
      <c r="C27" s="1">
        <v>0</v>
      </c>
      <c r="D27" s="1">
        <v>12688528</v>
      </c>
      <c r="E27" s="1">
        <v>240377</v>
      </c>
      <c r="F27" s="1">
        <v>0</v>
      </c>
      <c r="G27" s="1">
        <f t="shared" si="0"/>
        <v>23080341</v>
      </c>
      <c r="H27" s="1">
        <f t="shared" si="1"/>
        <v>10151436</v>
      </c>
    </row>
    <row r="28" spans="1:8">
      <c r="A28" s="1" t="s">
        <v>31</v>
      </c>
      <c r="B28" s="1">
        <v>4001249</v>
      </c>
      <c r="C28" s="1">
        <v>389334</v>
      </c>
      <c r="D28" s="1">
        <v>0</v>
      </c>
      <c r="E28" s="1">
        <v>0</v>
      </c>
      <c r="F28" s="1">
        <v>0</v>
      </c>
      <c r="G28" s="1">
        <f t="shared" si="0"/>
        <v>4390583</v>
      </c>
      <c r="H28" s="1">
        <f t="shared" si="1"/>
        <v>4390583</v>
      </c>
    </row>
    <row r="29" spans="1:8">
      <c r="A29" s="1" t="s">
        <v>32</v>
      </c>
      <c r="B29" s="1">
        <v>6557086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6557086</v>
      </c>
      <c r="H29" s="1">
        <f t="shared" si="1"/>
        <v>6557086</v>
      </c>
    </row>
    <row r="30" spans="1:8">
      <c r="A30" s="1" t="s">
        <v>33</v>
      </c>
      <c r="B30" s="1">
        <v>15612319</v>
      </c>
      <c r="C30" s="1">
        <v>0</v>
      </c>
      <c r="D30" s="1">
        <v>25391534</v>
      </c>
      <c r="E30" s="1">
        <v>0</v>
      </c>
      <c r="F30" s="1">
        <v>0</v>
      </c>
      <c r="G30" s="1">
        <f t="shared" si="0"/>
        <v>41003853</v>
      </c>
      <c r="H30" s="1">
        <f t="shared" si="1"/>
        <v>15612319</v>
      </c>
    </row>
    <row r="31" spans="1:8">
      <c r="A31" s="1" t="s">
        <v>34</v>
      </c>
      <c r="B31" s="1">
        <v>1905250</v>
      </c>
      <c r="C31" s="1">
        <v>176000</v>
      </c>
      <c r="D31" s="1">
        <v>0</v>
      </c>
      <c r="E31" s="1">
        <v>9000</v>
      </c>
      <c r="F31" s="1">
        <v>0</v>
      </c>
      <c r="G31" s="1">
        <f t="shared" si="0"/>
        <v>2090250</v>
      </c>
      <c r="H31" s="1">
        <f t="shared" si="1"/>
        <v>2081250</v>
      </c>
    </row>
    <row r="32" spans="1:8">
      <c r="A32" s="1" t="s">
        <v>35</v>
      </c>
      <c r="B32" s="1">
        <v>164980290</v>
      </c>
      <c r="C32" s="1">
        <v>0</v>
      </c>
      <c r="D32" s="1">
        <v>28170782</v>
      </c>
      <c r="E32" s="1">
        <v>1428897</v>
      </c>
      <c r="F32" s="1">
        <v>0</v>
      </c>
      <c r="G32" s="1">
        <f t="shared" si="0"/>
        <v>194579969</v>
      </c>
      <c r="H32" s="1">
        <f t="shared" si="1"/>
        <v>164980290</v>
      </c>
    </row>
    <row r="33" spans="1:8">
      <c r="A33" s="1" t="s">
        <v>36</v>
      </c>
      <c r="B33" s="1">
        <v>13040121</v>
      </c>
      <c r="C33" s="1">
        <v>8928715</v>
      </c>
      <c r="D33" s="1">
        <v>47029768</v>
      </c>
      <c r="E33" s="1">
        <v>2271486</v>
      </c>
      <c r="F33" s="1">
        <v>0</v>
      </c>
      <c r="G33" s="1">
        <f t="shared" si="0"/>
        <v>71270090</v>
      </c>
      <c r="H33" s="1">
        <f t="shared" si="1"/>
        <v>21968836</v>
      </c>
    </row>
    <row r="34" spans="1:8">
      <c r="A34" s="1" t="s">
        <v>37</v>
      </c>
      <c r="B34" s="1">
        <v>448178000</v>
      </c>
      <c r="C34" s="1">
        <v>0</v>
      </c>
      <c r="D34" s="1">
        <v>4959597</v>
      </c>
      <c r="E34" s="1">
        <v>4496698</v>
      </c>
      <c r="F34" s="1">
        <v>0</v>
      </c>
      <c r="G34" s="1">
        <f t="shared" si="0"/>
        <v>457634295</v>
      </c>
      <c r="H34" s="1">
        <f t="shared" si="1"/>
        <v>448178000</v>
      </c>
    </row>
    <row r="35" spans="1:8">
      <c r="A35" s="1" t="s">
        <v>38</v>
      </c>
      <c r="B35" s="1">
        <v>117420999</v>
      </c>
      <c r="C35" s="1">
        <v>0</v>
      </c>
      <c r="D35" s="1">
        <v>0</v>
      </c>
      <c r="E35" s="1">
        <v>4680848</v>
      </c>
      <c r="F35" s="1">
        <v>0</v>
      </c>
      <c r="G35" s="1">
        <f t="shared" si="0"/>
        <v>122101847</v>
      </c>
      <c r="H35" s="1">
        <f t="shared" si="1"/>
        <v>117420999</v>
      </c>
    </row>
    <row r="36" spans="1:8">
      <c r="A36" s="1" t="s">
        <v>39</v>
      </c>
      <c r="B36" s="1">
        <v>1586238</v>
      </c>
      <c r="C36" s="1">
        <v>0</v>
      </c>
      <c r="D36" s="1">
        <v>0</v>
      </c>
      <c r="E36" s="1">
        <v>352564</v>
      </c>
      <c r="F36" s="1">
        <v>0</v>
      </c>
      <c r="G36" s="1">
        <f t="shared" si="0"/>
        <v>1938802</v>
      </c>
      <c r="H36" s="1">
        <f t="shared" si="1"/>
        <v>1586238</v>
      </c>
    </row>
    <row r="37" spans="1:8">
      <c r="A37" s="1" t="s">
        <v>40</v>
      </c>
      <c r="B37" s="1">
        <v>99498163</v>
      </c>
      <c r="C37" s="1">
        <v>0</v>
      </c>
      <c r="D37" s="1">
        <v>5139673</v>
      </c>
      <c r="E37" s="1">
        <v>17647392</v>
      </c>
      <c r="F37" s="1">
        <v>0</v>
      </c>
      <c r="G37" s="1">
        <f t="shared" si="0"/>
        <v>122285228</v>
      </c>
      <c r="H37" s="1">
        <f t="shared" si="1"/>
        <v>99498163</v>
      </c>
    </row>
    <row r="38" spans="1:8">
      <c r="A38" s="1" t="s">
        <v>41</v>
      </c>
      <c r="B38" s="1">
        <v>18345762</v>
      </c>
      <c r="C38" s="1">
        <v>0</v>
      </c>
      <c r="D38" s="1">
        <v>7230900</v>
      </c>
      <c r="E38" s="1">
        <v>32617869</v>
      </c>
      <c r="F38" s="1">
        <v>0</v>
      </c>
      <c r="G38" s="1">
        <f t="shared" si="0"/>
        <v>58194531</v>
      </c>
      <c r="H38" s="1">
        <f t="shared" si="1"/>
        <v>18345762</v>
      </c>
    </row>
    <row r="39" spans="1:8">
      <c r="A39" s="1" t="s">
        <v>42</v>
      </c>
      <c r="B39" s="1">
        <v>28372411</v>
      </c>
      <c r="C39" s="1">
        <v>0</v>
      </c>
      <c r="D39" s="1">
        <v>0</v>
      </c>
      <c r="E39" s="1">
        <v>0</v>
      </c>
      <c r="F39" s="1">
        <v>0</v>
      </c>
      <c r="G39" s="1">
        <f t="shared" si="0"/>
        <v>28372411</v>
      </c>
      <c r="H39" s="1">
        <f t="shared" si="1"/>
        <v>28372411</v>
      </c>
    </row>
    <row r="40" spans="1:8">
      <c r="A40" s="1" t="s">
        <v>43</v>
      </c>
      <c r="B40" s="1">
        <v>231625151</v>
      </c>
      <c r="C40" s="1">
        <v>0</v>
      </c>
      <c r="D40" s="1">
        <v>0</v>
      </c>
      <c r="E40" s="1">
        <v>0</v>
      </c>
      <c r="F40" s="1">
        <v>0</v>
      </c>
      <c r="G40" s="1">
        <f t="shared" si="0"/>
        <v>231625151</v>
      </c>
      <c r="H40" s="1">
        <f t="shared" si="1"/>
        <v>231625151</v>
      </c>
    </row>
    <row r="41" spans="1:8">
      <c r="A41" s="1" t="s">
        <v>45</v>
      </c>
      <c r="B41" s="1">
        <v>6722237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6722237</v>
      </c>
      <c r="H41" s="1">
        <f t="shared" si="1"/>
        <v>6722237</v>
      </c>
    </row>
    <row r="42" spans="1:8">
      <c r="A42" s="1" t="s">
        <v>159</v>
      </c>
      <c r="B42" s="1">
        <f>SUM(B57:B58)</f>
        <v>19251792</v>
      </c>
      <c r="C42" s="1">
        <f t="shared" ref="C42:G42" si="2">SUM(C57:C58)</f>
        <v>0</v>
      </c>
      <c r="D42" s="1">
        <f t="shared" si="2"/>
        <v>114705920</v>
      </c>
      <c r="E42" s="1">
        <f t="shared" si="2"/>
        <v>31573583</v>
      </c>
      <c r="F42" s="1">
        <f t="shared" si="2"/>
        <v>48077590</v>
      </c>
      <c r="G42" s="1">
        <f t="shared" si="2"/>
        <v>213608885</v>
      </c>
      <c r="H42" s="1">
        <f t="shared" si="1"/>
        <v>19251792</v>
      </c>
    </row>
    <row r="43" spans="1:8">
      <c r="A43" s="1" t="s">
        <v>48</v>
      </c>
      <c r="B43" s="1">
        <v>0</v>
      </c>
      <c r="C43" s="1">
        <v>0</v>
      </c>
      <c r="D43" s="1">
        <v>1769000</v>
      </c>
      <c r="E43" s="1">
        <v>0</v>
      </c>
      <c r="F43" s="1">
        <v>0</v>
      </c>
      <c r="G43" s="1">
        <f t="shared" si="0"/>
        <v>1769000</v>
      </c>
      <c r="H43" s="1">
        <f t="shared" si="1"/>
        <v>0</v>
      </c>
    </row>
    <row r="44" spans="1:8">
      <c r="A44" s="1" t="s">
        <v>49</v>
      </c>
      <c r="B44" s="1">
        <v>23744333</v>
      </c>
      <c r="C44" s="1">
        <v>627832</v>
      </c>
      <c r="D44" s="1">
        <v>0</v>
      </c>
      <c r="E44" s="1">
        <v>3590721</v>
      </c>
      <c r="F44" s="1">
        <v>8079913</v>
      </c>
      <c r="G44" s="1">
        <f t="shared" si="0"/>
        <v>36042799</v>
      </c>
      <c r="H44" s="1">
        <f t="shared" si="1"/>
        <v>24372165</v>
      </c>
    </row>
    <row r="45" spans="1:8">
      <c r="A45" s="1" t="s">
        <v>50</v>
      </c>
      <c r="B45" s="1">
        <v>135358751</v>
      </c>
      <c r="C45" s="1">
        <v>168014958</v>
      </c>
      <c r="D45" s="1">
        <v>0</v>
      </c>
      <c r="E45" s="1">
        <v>1402899</v>
      </c>
      <c r="F45" s="1">
        <v>0</v>
      </c>
      <c r="G45" s="1">
        <f t="shared" si="0"/>
        <v>304776608</v>
      </c>
      <c r="H45" s="1">
        <f t="shared" si="1"/>
        <v>303373709</v>
      </c>
    </row>
    <row r="46" spans="1:8">
      <c r="A46" s="1" t="s">
        <v>51</v>
      </c>
      <c r="B46" s="1">
        <v>6559075</v>
      </c>
      <c r="C46" s="1">
        <v>0</v>
      </c>
      <c r="D46" s="1">
        <v>0</v>
      </c>
      <c r="E46" s="1">
        <v>0</v>
      </c>
      <c r="F46" s="1">
        <v>0</v>
      </c>
      <c r="G46" s="1">
        <f t="shared" si="0"/>
        <v>6559075</v>
      </c>
      <c r="H46" s="1">
        <f t="shared" si="1"/>
        <v>6559075</v>
      </c>
    </row>
    <row r="47" spans="1:8">
      <c r="A47" s="1" t="s">
        <v>52</v>
      </c>
      <c r="B47" s="1">
        <v>7504805</v>
      </c>
      <c r="C47" s="1">
        <v>0</v>
      </c>
      <c r="D47" s="1">
        <v>22000</v>
      </c>
      <c r="E47" s="1">
        <v>557351</v>
      </c>
      <c r="F47" s="1">
        <v>0</v>
      </c>
      <c r="G47" s="1">
        <f t="shared" si="0"/>
        <v>8084156</v>
      </c>
      <c r="H47" s="1">
        <f t="shared" si="1"/>
        <v>7504805</v>
      </c>
    </row>
    <row r="48" spans="1:8">
      <c r="A48" s="1" t="s">
        <v>53</v>
      </c>
      <c r="B48" s="1">
        <v>59636952</v>
      </c>
      <c r="C48" s="1">
        <v>40794140</v>
      </c>
      <c r="D48" s="1">
        <v>0</v>
      </c>
      <c r="E48" s="1">
        <v>2446406</v>
      </c>
      <c r="F48" s="1">
        <v>16025255</v>
      </c>
      <c r="G48" s="1">
        <f t="shared" si="0"/>
        <v>118902753</v>
      </c>
      <c r="H48" s="1">
        <f t="shared" si="1"/>
        <v>100431092</v>
      </c>
    </row>
    <row r="49" spans="1:8">
      <c r="A49" s="1" t="s">
        <v>54</v>
      </c>
      <c r="B49" s="1">
        <v>143749814</v>
      </c>
      <c r="C49" s="1">
        <v>0</v>
      </c>
      <c r="D49" s="1">
        <v>1440563</v>
      </c>
      <c r="E49" s="1">
        <v>14459346</v>
      </c>
      <c r="F49" s="1">
        <v>0</v>
      </c>
      <c r="G49" s="1">
        <f t="shared" si="0"/>
        <v>159649723</v>
      </c>
      <c r="H49" s="1">
        <f t="shared" si="1"/>
        <v>143749814</v>
      </c>
    </row>
    <row r="50" spans="1:8">
      <c r="A50" s="1" t="s">
        <v>56</v>
      </c>
      <c r="B50" s="1">
        <v>0</v>
      </c>
      <c r="C50" s="1">
        <v>22869135</v>
      </c>
      <c r="D50" s="1">
        <v>35914997</v>
      </c>
      <c r="E50" s="1">
        <v>225200</v>
      </c>
      <c r="F50" s="1">
        <v>0</v>
      </c>
      <c r="G50" s="1">
        <f t="shared" si="0"/>
        <v>59009332</v>
      </c>
      <c r="H50" s="1">
        <f t="shared" si="1"/>
        <v>22869135</v>
      </c>
    </row>
    <row r="51" spans="1:8">
      <c r="A51" s="1" t="s">
        <v>57</v>
      </c>
      <c r="B51" s="1">
        <v>65379234</v>
      </c>
      <c r="C51" s="1">
        <v>0</v>
      </c>
      <c r="D51" s="1">
        <v>2631956</v>
      </c>
      <c r="E51" s="1">
        <v>0</v>
      </c>
      <c r="F51" s="1">
        <v>0</v>
      </c>
      <c r="G51" s="1">
        <f t="shared" si="0"/>
        <v>68011190</v>
      </c>
      <c r="H51" s="1">
        <f t="shared" si="1"/>
        <v>65379234</v>
      </c>
    </row>
    <row r="52" spans="1:8">
      <c r="A52" s="1" t="s">
        <v>58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f t="shared" si="1"/>
        <v>0</v>
      </c>
    </row>
    <row r="53" spans="1:8">
      <c r="A53" s="1" t="s">
        <v>165</v>
      </c>
      <c r="B53" s="1">
        <f>SUM(B50,B48,B45,B44,B42,B38,B26,B22,B20,B19,B12,B11,B9,B5,B2,B35)</f>
        <v>579816362</v>
      </c>
      <c r="C53" s="1">
        <f t="shared" ref="C53:G53" si="3">SUM(C50,C48,C45,C44,C42,C38,C26,C22,C20,C19,C12,C11,C9,C5,C2,C35)</f>
        <v>254875214</v>
      </c>
      <c r="D53" s="1">
        <f t="shared" si="3"/>
        <v>985237406</v>
      </c>
      <c r="E53" s="1">
        <f t="shared" si="3"/>
        <v>222049315</v>
      </c>
      <c r="F53" s="1">
        <f t="shared" si="3"/>
        <v>73073736</v>
      </c>
      <c r="G53" s="1">
        <f t="shared" si="3"/>
        <v>2115052033</v>
      </c>
      <c r="H53" s="1">
        <f t="shared" si="1"/>
        <v>834691576</v>
      </c>
    </row>
    <row r="54" spans="1:8">
      <c r="A54" s="4" t="s">
        <v>161</v>
      </c>
      <c r="B54" s="1">
        <f t="shared" ref="B54:G54" si="4">+SUM(B2:B52)</f>
        <v>2404558073</v>
      </c>
      <c r="C54" s="1">
        <f t="shared" si="4"/>
        <v>939641501</v>
      </c>
      <c r="D54" s="1">
        <f t="shared" si="4"/>
        <v>1211763706</v>
      </c>
      <c r="E54" s="1">
        <f t="shared" si="4"/>
        <v>296686469</v>
      </c>
      <c r="F54" s="1">
        <f t="shared" si="4"/>
        <v>73073736</v>
      </c>
      <c r="G54" s="1">
        <f t="shared" si="4"/>
        <v>4925723485</v>
      </c>
      <c r="H54" s="1">
        <f t="shared" si="1"/>
        <v>3344199574</v>
      </c>
    </row>
    <row r="57" spans="1:8">
      <c r="A57" s="1" t="s">
        <v>46</v>
      </c>
      <c r="B57" s="1">
        <v>19251792</v>
      </c>
      <c r="C57" s="1">
        <v>0</v>
      </c>
      <c r="D57" s="1">
        <v>114705920</v>
      </c>
      <c r="E57" s="1">
        <v>31573583</v>
      </c>
      <c r="F57" s="1">
        <v>48077590</v>
      </c>
      <c r="G57" s="1">
        <f>+SUM(B57:F57)</f>
        <v>213608885</v>
      </c>
    </row>
    <row r="58" spans="1:8">
      <c r="A58" s="1" t="s">
        <v>47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f>+SUM(B58:F58)</f>
        <v>0</v>
      </c>
    </row>
    <row r="59" spans="1:8">
      <c r="A59" s="1" t="s">
        <v>44</v>
      </c>
      <c r="B59" s="1">
        <v>14348350</v>
      </c>
      <c r="C59" s="1">
        <v>87854</v>
      </c>
      <c r="D59" s="1">
        <v>0</v>
      </c>
      <c r="E59" s="1">
        <v>0</v>
      </c>
      <c r="F59" s="1">
        <v>0</v>
      </c>
      <c r="G59" s="1">
        <f>+SUM(B59:F59)</f>
        <v>14436204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24" workbookViewId="0">
      <selection activeCell="C48" sqref="C48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200</v>
      </c>
    </row>
    <row r="2" spans="1:7">
      <c r="A2" s="1" t="s">
        <v>6</v>
      </c>
      <c r="B2" s="1">
        <v>0</v>
      </c>
      <c r="C2" s="1">
        <v>2530989</v>
      </c>
      <c r="D2" s="1">
        <v>740014</v>
      </c>
      <c r="E2" s="1">
        <v>448321</v>
      </c>
      <c r="F2" s="1">
        <v>0</v>
      </c>
      <c r="G2" s="1">
        <f>SUM(B2:C2)</f>
        <v>2530989</v>
      </c>
    </row>
    <row r="3" spans="1:7">
      <c r="A3" s="1" t="s">
        <v>7</v>
      </c>
      <c r="B3" s="1">
        <v>3711625</v>
      </c>
      <c r="C3" s="1">
        <v>0</v>
      </c>
      <c r="D3" s="1">
        <v>5604675</v>
      </c>
      <c r="E3" s="1">
        <v>0</v>
      </c>
      <c r="F3" s="1">
        <v>0</v>
      </c>
      <c r="G3" s="1">
        <f t="shared" ref="G3:G54" si="0">SUM(B3:C3)</f>
        <v>3711625</v>
      </c>
    </row>
    <row r="4" spans="1:7">
      <c r="A4" s="1" t="s">
        <v>8</v>
      </c>
      <c r="B4" s="1">
        <v>21065302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21065302</v>
      </c>
    </row>
    <row r="5" spans="1:7">
      <c r="A5" s="1" t="s">
        <v>9</v>
      </c>
      <c r="B5" s="1">
        <v>8825530</v>
      </c>
      <c r="C5" s="1">
        <v>0</v>
      </c>
      <c r="D5" s="1">
        <v>122912756</v>
      </c>
      <c r="E5" s="1">
        <v>877701</v>
      </c>
      <c r="F5" s="1">
        <v>0</v>
      </c>
      <c r="G5" s="1">
        <f t="shared" si="0"/>
        <v>8825530</v>
      </c>
    </row>
    <row r="6" spans="1:7">
      <c r="A6" s="1" t="s">
        <v>10</v>
      </c>
      <c r="B6" s="1">
        <v>0</v>
      </c>
      <c r="C6" s="1">
        <v>1244667000</v>
      </c>
      <c r="D6" s="1">
        <v>0</v>
      </c>
      <c r="E6" s="1">
        <v>511319</v>
      </c>
      <c r="F6" s="1">
        <v>0</v>
      </c>
      <c r="G6" s="1">
        <f t="shared" si="0"/>
        <v>1244667000</v>
      </c>
    </row>
    <row r="7" spans="1:7">
      <c r="A7" s="1" t="s">
        <v>11</v>
      </c>
      <c r="B7" s="1">
        <v>69834210</v>
      </c>
      <c r="C7" s="1">
        <v>0</v>
      </c>
      <c r="D7" s="1">
        <v>0</v>
      </c>
      <c r="E7" s="1">
        <v>0</v>
      </c>
      <c r="F7" s="1">
        <v>0</v>
      </c>
      <c r="G7" s="1">
        <f t="shared" si="0"/>
        <v>69834210</v>
      </c>
    </row>
    <row r="8" spans="1:7">
      <c r="A8" s="1" t="s">
        <v>12</v>
      </c>
      <c r="B8" s="1">
        <v>24225000</v>
      </c>
      <c r="C8" s="1">
        <v>3638865</v>
      </c>
      <c r="D8" s="1">
        <v>0</v>
      </c>
      <c r="E8" s="1">
        <v>271474</v>
      </c>
      <c r="F8" s="1">
        <v>0</v>
      </c>
      <c r="G8" s="1">
        <f t="shared" si="0"/>
        <v>27863865</v>
      </c>
    </row>
    <row r="9" spans="1:7">
      <c r="A9" s="1" t="s">
        <v>13</v>
      </c>
      <c r="B9" s="1">
        <v>12501335</v>
      </c>
      <c r="C9" s="1">
        <v>87100</v>
      </c>
      <c r="D9" s="1">
        <v>5549945</v>
      </c>
      <c r="E9" s="1">
        <v>348129</v>
      </c>
      <c r="F9" s="1">
        <v>460690</v>
      </c>
      <c r="G9" s="1">
        <f t="shared" si="0"/>
        <v>12588435</v>
      </c>
    </row>
    <row r="10" spans="1:7">
      <c r="A10" s="1" t="s">
        <v>55</v>
      </c>
      <c r="B10" s="1">
        <v>343853</v>
      </c>
      <c r="C10" s="1">
        <v>0</v>
      </c>
      <c r="D10" s="1">
        <v>0</v>
      </c>
      <c r="E10" s="1">
        <v>0</v>
      </c>
      <c r="F10" s="1">
        <v>0</v>
      </c>
      <c r="G10" s="1">
        <f t="shared" si="0"/>
        <v>343853</v>
      </c>
    </row>
    <row r="11" spans="1:7">
      <c r="A11" s="1" t="s">
        <v>14</v>
      </c>
      <c r="B11" s="1">
        <v>107376622</v>
      </c>
      <c r="C11" s="1">
        <v>0</v>
      </c>
      <c r="D11" s="1">
        <v>277647580</v>
      </c>
      <c r="E11" s="1">
        <v>13745943</v>
      </c>
      <c r="F11" s="1">
        <v>0</v>
      </c>
      <c r="G11" s="1">
        <f t="shared" si="0"/>
        <v>107376622</v>
      </c>
    </row>
    <row r="12" spans="1:7">
      <c r="A12" s="1" t="s">
        <v>15</v>
      </c>
      <c r="B12" s="1">
        <v>0</v>
      </c>
      <c r="C12" s="1">
        <v>0</v>
      </c>
      <c r="D12" s="1">
        <v>388290715</v>
      </c>
      <c r="E12" s="1">
        <v>81463666</v>
      </c>
      <c r="F12" s="1">
        <v>2929774</v>
      </c>
      <c r="G12" s="1">
        <f t="shared" si="0"/>
        <v>0</v>
      </c>
    </row>
    <row r="13" spans="1:7">
      <c r="A13" s="1" t="s">
        <v>16</v>
      </c>
      <c r="B13" s="1">
        <v>267899</v>
      </c>
      <c r="C13" s="1">
        <v>2957062</v>
      </c>
      <c r="D13" s="1">
        <v>0</v>
      </c>
      <c r="E13" s="1">
        <v>0</v>
      </c>
      <c r="F13" s="1">
        <v>0</v>
      </c>
      <c r="G13" s="1">
        <f t="shared" si="0"/>
        <v>3224961</v>
      </c>
    </row>
    <row r="14" spans="1:7">
      <c r="A14" s="1" t="s">
        <v>17</v>
      </c>
      <c r="B14" s="1">
        <v>0</v>
      </c>
      <c r="C14" s="1">
        <v>0</v>
      </c>
      <c r="D14" s="1">
        <v>2786623</v>
      </c>
      <c r="E14" s="1">
        <v>207528</v>
      </c>
      <c r="F14" s="1">
        <v>0</v>
      </c>
      <c r="G14" s="1">
        <f t="shared" si="0"/>
        <v>0</v>
      </c>
    </row>
    <row r="15" spans="1:7">
      <c r="A15" s="1" t="s">
        <v>18</v>
      </c>
      <c r="B15" s="1">
        <v>202489656</v>
      </c>
      <c r="C15" s="1">
        <v>0</v>
      </c>
      <c r="D15" s="1">
        <v>0</v>
      </c>
      <c r="E15" s="1">
        <v>578849</v>
      </c>
      <c r="F15" s="1">
        <v>0</v>
      </c>
      <c r="G15" s="1">
        <f t="shared" si="0"/>
        <v>202489656</v>
      </c>
    </row>
    <row r="16" spans="1:7">
      <c r="A16" s="1" t="s">
        <v>19</v>
      </c>
      <c r="B16" s="1">
        <v>177702717</v>
      </c>
      <c r="C16" s="1">
        <v>0</v>
      </c>
      <c r="D16" s="1">
        <v>0</v>
      </c>
      <c r="E16" s="1">
        <v>4658145</v>
      </c>
      <c r="F16" s="1">
        <v>0</v>
      </c>
      <c r="G16" s="1">
        <f t="shared" si="0"/>
        <v>177702717</v>
      </c>
    </row>
    <row r="17" spans="1:7">
      <c r="A17" s="1" t="s">
        <v>20</v>
      </c>
      <c r="B17" s="1">
        <v>2701588</v>
      </c>
      <c r="C17" s="1">
        <v>2066786</v>
      </c>
      <c r="D17" s="1">
        <v>0</v>
      </c>
      <c r="E17" s="1">
        <v>8361711</v>
      </c>
      <c r="F17" s="1">
        <v>0</v>
      </c>
      <c r="G17" s="1">
        <f t="shared" si="0"/>
        <v>4768374</v>
      </c>
    </row>
    <row r="18" spans="1:7">
      <c r="A18" s="1" t="s">
        <v>21</v>
      </c>
      <c r="B18" s="1">
        <v>7852621</v>
      </c>
      <c r="C18" s="1">
        <v>1044146</v>
      </c>
      <c r="D18" s="1">
        <v>0</v>
      </c>
      <c r="E18" s="1">
        <v>402446</v>
      </c>
      <c r="F18" s="1">
        <v>0</v>
      </c>
      <c r="G18" s="1">
        <f t="shared" si="0"/>
        <v>8896767</v>
      </c>
    </row>
    <row r="19" spans="1:7">
      <c r="A19" s="1" t="s">
        <v>22</v>
      </c>
      <c r="B19" s="1">
        <v>41377133</v>
      </c>
      <c r="C19" s="1">
        <v>0</v>
      </c>
      <c r="D19" s="1">
        <v>83760228</v>
      </c>
      <c r="E19" s="1">
        <v>4658709</v>
      </c>
      <c r="F19" s="1">
        <v>0</v>
      </c>
      <c r="G19" s="1">
        <f t="shared" si="0"/>
        <v>41377133</v>
      </c>
    </row>
    <row r="20" spans="1:7">
      <c r="A20" s="1" t="s">
        <v>23</v>
      </c>
      <c r="B20" s="1">
        <v>23822431</v>
      </c>
      <c r="C20" s="1">
        <v>0</v>
      </c>
      <c r="D20" s="1">
        <v>176687981</v>
      </c>
      <c r="E20" s="1">
        <v>922500</v>
      </c>
      <c r="F20" s="1">
        <v>0</v>
      </c>
      <c r="G20" s="1">
        <f t="shared" si="0"/>
        <v>23822431</v>
      </c>
    </row>
    <row r="21" spans="1:7">
      <c r="A21" s="1" t="s">
        <v>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f t="shared" si="0"/>
        <v>0</v>
      </c>
    </row>
    <row r="22" spans="1:7">
      <c r="A22" s="1" t="s">
        <v>25</v>
      </c>
      <c r="B22" s="1">
        <v>48750425</v>
      </c>
      <c r="C22" s="1">
        <v>19281341</v>
      </c>
      <c r="D22" s="1">
        <v>1854000</v>
      </c>
      <c r="E22" s="1">
        <v>667873</v>
      </c>
      <c r="F22" s="1">
        <v>0</v>
      </c>
      <c r="G22" s="1">
        <f t="shared" si="0"/>
        <v>68031766</v>
      </c>
    </row>
    <row r="23" spans="1:7">
      <c r="A23" s="1" t="s">
        <v>26</v>
      </c>
      <c r="B23" s="1">
        <v>47417495</v>
      </c>
      <c r="C23" s="1">
        <v>0</v>
      </c>
      <c r="D23" s="1">
        <v>0</v>
      </c>
      <c r="E23" s="1">
        <v>7424154</v>
      </c>
      <c r="F23" s="1">
        <v>0</v>
      </c>
      <c r="G23" s="1">
        <f t="shared" si="0"/>
        <v>47417495</v>
      </c>
    </row>
    <row r="24" spans="1:7">
      <c r="A24" s="1" t="s">
        <v>27</v>
      </c>
      <c r="B24" s="1">
        <v>37838034</v>
      </c>
      <c r="C24" s="1">
        <v>14482321</v>
      </c>
      <c r="D24" s="1">
        <v>5438</v>
      </c>
      <c r="E24" s="1">
        <v>884401</v>
      </c>
      <c r="F24" s="1">
        <v>0</v>
      </c>
      <c r="G24" s="1">
        <f t="shared" si="0"/>
        <v>52320355</v>
      </c>
    </row>
    <row r="25" spans="1:7">
      <c r="A25" s="1" t="s">
        <v>28</v>
      </c>
      <c r="B25" s="1">
        <v>103996522</v>
      </c>
      <c r="C25" s="1">
        <v>0</v>
      </c>
      <c r="D25" s="1">
        <v>0</v>
      </c>
      <c r="E25" s="1">
        <v>5345679</v>
      </c>
      <c r="F25" s="1">
        <v>0</v>
      </c>
      <c r="G25" s="1">
        <f t="shared" si="0"/>
        <v>103996522</v>
      </c>
    </row>
    <row r="26" spans="1:7">
      <c r="A26" s="1" t="s">
        <v>29</v>
      </c>
      <c r="B26" s="1">
        <v>0</v>
      </c>
      <c r="C26" s="1">
        <v>4351305</v>
      </c>
      <c r="D26" s="1">
        <v>17014411</v>
      </c>
      <c r="E26" s="1">
        <v>898202</v>
      </c>
      <c r="F26" s="1">
        <v>0</v>
      </c>
      <c r="G26" s="1">
        <f t="shared" si="0"/>
        <v>4351305</v>
      </c>
    </row>
    <row r="27" spans="1:7">
      <c r="A27" s="1" t="s">
        <v>30</v>
      </c>
      <c r="B27" s="1">
        <v>31864184</v>
      </c>
      <c r="C27" s="1">
        <v>16000</v>
      </c>
      <c r="D27" s="1">
        <v>37436813</v>
      </c>
      <c r="E27" s="1">
        <v>211196</v>
      </c>
      <c r="F27" s="1">
        <v>0</v>
      </c>
      <c r="G27" s="1">
        <f t="shared" si="0"/>
        <v>31880184</v>
      </c>
    </row>
    <row r="28" spans="1:7">
      <c r="A28" s="1" t="s">
        <v>31</v>
      </c>
      <c r="B28" s="1">
        <v>4161954</v>
      </c>
      <c r="C28" s="1">
        <v>0</v>
      </c>
      <c r="D28" s="1">
        <v>1350000</v>
      </c>
      <c r="E28" s="1">
        <v>0</v>
      </c>
      <c r="F28" s="1">
        <v>0</v>
      </c>
      <c r="G28" s="1">
        <f t="shared" si="0"/>
        <v>4161954</v>
      </c>
    </row>
    <row r="29" spans="1:7">
      <c r="A29" s="1" t="s">
        <v>32</v>
      </c>
      <c r="B29" s="1">
        <v>11001753</v>
      </c>
      <c r="C29" s="1">
        <v>0</v>
      </c>
      <c r="D29" s="1">
        <v>0</v>
      </c>
      <c r="E29" s="1">
        <v>0</v>
      </c>
      <c r="F29" s="1">
        <v>0</v>
      </c>
      <c r="G29" s="1">
        <f t="shared" si="0"/>
        <v>11001753</v>
      </c>
    </row>
    <row r="30" spans="1:7">
      <c r="A30" s="1" t="s">
        <v>33</v>
      </c>
      <c r="B30" s="1">
        <v>36269330</v>
      </c>
      <c r="C30" s="1">
        <v>0</v>
      </c>
      <c r="D30" s="1">
        <v>23052939</v>
      </c>
      <c r="E30" s="1">
        <v>0</v>
      </c>
      <c r="F30" s="1">
        <v>0</v>
      </c>
      <c r="G30" s="1">
        <f t="shared" si="0"/>
        <v>36269330</v>
      </c>
    </row>
    <row r="31" spans="1:7">
      <c r="A31" s="1" t="s">
        <v>34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f t="shared" si="0"/>
        <v>0</v>
      </c>
    </row>
    <row r="32" spans="1:7">
      <c r="A32" s="1" t="s">
        <v>35</v>
      </c>
      <c r="B32" s="1">
        <v>248482235</v>
      </c>
      <c r="C32" s="1">
        <v>0</v>
      </c>
      <c r="D32" s="1">
        <v>9267035</v>
      </c>
      <c r="E32" s="1">
        <v>856216</v>
      </c>
      <c r="F32" s="1">
        <v>0</v>
      </c>
      <c r="G32" s="1">
        <f t="shared" si="0"/>
        <v>248482235</v>
      </c>
    </row>
    <row r="33" spans="1:7">
      <c r="A33" s="1" t="s">
        <v>36</v>
      </c>
      <c r="B33" s="1">
        <v>11295958</v>
      </c>
      <c r="C33" s="1">
        <v>1169387</v>
      </c>
      <c r="D33" s="1">
        <v>71902015</v>
      </c>
      <c r="E33" s="1">
        <v>0</v>
      </c>
      <c r="F33" s="1">
        <v>9079479</v>
      </c>
      <c r="G33" s="1">
        <f t="shared" si="0"/>
        <v>12465345</v>
      </c>
    </row>
    <row r="34" spans="1:7">
      <c r="A34" s="1" t="s">
        <v>37</v>
      </c>
      <c r="B34" s="1">
        <v>591037200</v>
      </c>
      <c r="C34" s="1">
        <v>0</v>
      </c>
      <c r="D34" s="1">
        <v>5051000</v>
      </c>
      <c r="E34" s="1">
        <v>10406300</v>
      </c>
      <c r="F34" s="1">
        <v>0</v>
      </c>
      <c r="G34" s="1">
        <f t="shared" si="0"/>
        <v>591037200</v>
      </c>
    </row>
    <row r="35" spans="1:7">
      <c r="A35" s="1" t="s">
        <v>38</v>
      </c>
      <c r="B35" s="1">
        <v>239179214</v>
      </c>
      <c r="C35" s="1">
        <v>0</v>
      </c>
      <c r="D35" s="1">
        <v>0</v>
      </c>
      <c r="E35" s="1">
        <v>4857655</v>
      </c>
      <c r="F35" s="1">
        <v>0</v>
      </c>
      <c r="G35" s="1">
        <f t="shared" si="0"/>
        <v>239179214</v>
      </c>
    </row>
    <row r="36" spans="1:7">
      <c r="A36" s="1" t="s">
        <v>39</v>
      </c>
      <c r="B36" s="1">
        <v>9419765</v>
      </c>
      <c r="C36" s="1">
        <v>0</v>
      </c>
      <c r="D36" s="1">
        <v>0</v>
      </c>
      <c r="E36" s="1">
        <v>4916620</v>
      </c>
      <c r="F36" s="1">
        <v>0</v>
      </c>
      <c r="G36" s="1">
        <f t="shared" si="0"/>
        <v>9419765</v>
      </c>
    </row>
    <row r="37" spans="1:7">
      <c r="A37" s="1" t="s">
        <v>40</v>
      </c>
      <c r="B37" s="1">
        <v>36686558</v>
      </c>
      <c r="C37" s="1">
        <v>0</v>
      </c>
      <c r="D37" s="1">
        <v>118354</v>
      </c>
      <c r="E37" s="1">
        <v>28816680</v>
      </c>
      <c r="F37" s="1">
        <v>0</v>
      </c>
      <c r="G37" s="1">
        <f t="shared" si="0"/>
        <v>36686558</v>
      </c>
    </row>
    <row r="38" spans="1:7">
      <c r="A38" s="1" t="s">
        <v>41</v>
      </c>
      <c r="B38" s="1">
        <v>17517727</v>
      </c>
      <c r="C38" s="1">
        <v>0</v>
      </c>
      <c r="D38" s="1">
        <v>8385850</v>
      </c>
      <c r="E38" s="1">
        <v>57417860</v>
      </c>
      <c r="F38" s="1">
        <v>0</v>
      </c>
      <c r="G38" s="1">
        <f t="shared" si="0"/>
        <v>17517727</v>
      </c>
    </row>
    <row r="39" spans="1:7">
      <c r="A39" s="1" t="s">
        <v>42</v>
      </c>
      <c r="B39" s="1">
        <v>47474140</v>
      </c>
      <c r="C39" s="1">
        <v>0</v>
      </c>
      <c r="D39" s="1">
        <v>0</v>
      </c>
      <c r="E39" s="1">
        <v>426703</v>
      </c>
      <c r="F39" s="1">
        <v>0</v>
      </c>
      <c r="G39" s="1">
        <f t="shared" si="0"/>
        <v>47474140</v>
      </c>
    </row>
    <row r="40" spans="1:7">
      <c r="A40" s="1" t="s">
        <v>43</v>
      </c>
      <c r="B40" s="1">
        <v>233060784</v>
      </c>
      <c r="C40" s="1">
        <v>0</v>
      </c>
      <c r="D40" s="1">
        <v>0</v>
      </c>
      <c r="E40" s="1">
        <v>29769</v>
      </c>
      <c r="F40" s="1">
        <v>0</v>
      </c>
      <c r="G40" s="1">
        <f t="shared" si="0"/>
        <v>233060784</v>
      </c>
    </row>
    <row r="41" spans="1:7">
      <c r="A41" s="1" t="s">
        <v>45</v>
      </c>
      <c r="B41" s="1">
        <v>7557373</v>
      </c>
      <c r="C41" s="1">
        <v>0</v>
      </c>
      <c r="D41" s="1">
        <v>0</v>
      </c>
      <c r="E41" s="1">
        <v>0</v>
      </c>
      <c r="F41" s="1">
        <v>0</v>
      </c>
      <c r="G41" s="1">
        <f t="shared" si="0"/>
        <v>7557373</v>
      </c>
    </row>
    <row r="42" spans="1:7">
      <c r="A42" s="1" t="s">
        <v>159</v>
      </c>
      <c r="B42" s="1">
        <f>SUM(B56:B57)</f>
        <v>23377455</v>
      </c>
      <c r="C42" s="1">
        <f t="shared" ref="C42:F42" si="1">SUM(C56:C57)</f>
        <v>0</v>
      </c>
      <c r="D42" s="1">
        <f t="shared" si="1"/>
        <v>193653325</v>
      </c>
      <c r="E42" s="1">
        <f t="shared" si="1"/>
        <v>0</v>
      </c>
      <c r="F42" s="1">
        <f t="shared" si="1"/>
        <v>52815125</v>
      </c>
      <c r="G42" s="1">
        <f t="shared" si="0"/>
        <v>23377455</v>
      </c>
    </row>
    <row r="43" spans="1:7">
      <c r="A43" s="1" t="s">
        <v>48</v>
      </c>
      <c r="B43" s="1">
        <v>0</v>
      </c>
      <c r="C43" s="1">
        <v>0</v>
      </c>
      <c r="D43" s="1">
        <v>3628500</v>
      </c>
      <c r="E43" s="1">
        <v>11778</v>
      </c>
      <c r="F43" s="1">
        <v>0</v>
      </c>
      <c r="G43" s="1">
        <f t="shared" si="0"/>
        <v>0</v>
      </c>
    </row>
    <row r="44" spans="1:7">
      <c r="A44" s="1" t="s">
        <v>49</v>
      </c>
      <c r="B44" s="1">
        <v>35851529</v>
      </c>
      <c r="C44" s="1">
        <v>22639482</v>
      </c>
      <c r="D44" s="1">
        <v>205795958</v>
      </c>
      <c r="E44" s="1">
        <v>21787339</v>
      </c>
      <c r="F44" s="1">
        <v>654355</v>
      </c>
      <c r="G44" s="1">
        <f t="shared" si="0"/>
        <v>58491011</v>
      </c>
    </row>
    <row r="45" spans="1:7">
      <c r="A45" s="1" t="s">
        <v>50</v>
      </c>
      <c r="B45" s="1">
        <v>326502580</v>
      </c>
      <c r="C45" s="1">
        <v>292547705</v>
      </c>
      <c r="D45" s="1">
        <v>0</v>
      </c>
      <c r="E45" s="1">
        <v>0</v>
      </c>
      <c r="F45" s="1">
        <v>0</v>
      </c>
      <c r="G45" s="1">
        <f t="shared" si="0"/>
        <v>619050285</v>
      </c>
    </row>
    <row r="46" spans="1:7">
      <c r="A46" s="1" t="s">
        <v>51</v>
      </c>
      <c r="B46" s="1">
        <v>3201899</v>
      </c>
      <c r="C46" s="1">
        <v>0</v>
      </c>
      <c r="D46" s="1">
        <v>0</v>
      </c>
      <c r="E46" s="1">
        <v>3229525</v>
      </c>
      <c r="F46" s="1">
        <v>0</v>
      </c>
      <c r="G46" s="1">
        <f t="shared" si="0"/>
        <v>3201899</v>
      </c>
    </row>
    <row r="47" spans="1:7">
      <c r="A47" s="1" t="s">
        <v>52</v>
      </c>
      <c r="B47" s="1">
        <v>8387603</v>
      </c>
      <c r="C47" s="1">
        <v>0</v>
      </c>
      <c r="D47" s="1">
        <v>29500</v>
      </c>
      <c r="E47" s="1">
        <v>505391</v>
      </c>
      <c r="F47" s="1">
        <v>0</v>
      </c>
      <c r="G47" s="1">
        <f t="shared" si="0"/>
        <v>8387603</v>
      </c>
    </row>
    <row r="48" spans="1:7">
      <c r="A48" s="1" t="s">
        <v>53</v>
      </c>
      <c r="B48" s="1">
        <v>89601140</v>
      </c>
      <c r="C48" s="1">
        <v>67231847</v>
      </c>
      <c r="D48" s="1">
        <v>0</v>
      </c>
      <c r="E48" s="1">
        <v>4575016</v>
      </c>
      <c r="F48" s="1">
        <v>15014385</v>
      </c>
      <c r="G48" s="1">
        <f t="shared" si="0"/>
        <v>156832987</v>
      </c>
    </row>
    <row r="49" spans="1:7">
      <c r="A49" s="1" t="s">
        <v>54</v>
      </c>
      <c r="B49" s="1">
        <v>283950563</v>
      </c>
      <c r="C49" s="1">
        <v>2477219</v>
      </c>
      <c r="D49" s="1">
        <v>0</v>
      </c>
      <c r="E49" s="1">
        <v>24130982</v>
      </c>
      <c r="F49" s="1">
        <v>0</v>
      </c>
      <c r="G49" s="1">
        <f t="shared" si="0"/>
        <v>286427782</v>
      </c>
    </row>
    <row r="50" spans="1:7">
      <c r="A50" s="1" t="s">
        <v>56</v>
      </c>
      <c r="B50" s="1">
        <v>0</v>
      </c>
      <c r="C50" s="1">
        <v>36031639</v>
      </c>
      <c r="D50" s="1">
        <v>42499882</v>
      </c>
      <c r="E50" s="1">
        <v>130000</v>
      </c>
      <c r="F50" s="1">
        <v>0</v>
      </c>
      <c r="G50" s="1">
        <f t="shared" si="0"/>
        <v>36031639</v>
      </c>
    </row>
    <row r="51" spans="1:7">
      <c r="A51" s="1" t="s">
        <v>57</v>
      </c>
      <c r="B51" s="1">
        <v>90163749</v>
      </c>
      <c r="C51" s="1">
        <v>0</v>
      </c>
      <c r="D51" s="1">
        <v>2434471</v>
      </c>
      <c r="E51" s="1">
        <v>0</v>
      </c>
      <c r="F51" s="1">
        <v>0</v>
      </c>
      <c r="G51" s="1">
        <f t="shared" si="0"/>
        <v>90163749</v>
      </c>
    </row>
    <row r="52" spans="1:7">
      <c r="A52" s="1" t="s">
        <v>58</v>
      </c>
      <c r="B52" s="1">
        <v>0</v>
      </c>
      <c r="C52" s="1">
        <v>15470317</v>
      </c>
      <c r="D52" s="1">
        <v>0</v>
      </c>
      <c r="E52" s="1">
        <v>0</v>
      </c>
      <c r="F52" s="1">
        <v>0</v>
      </c>
      <c r="G52" s="1">
        <f t="shared" si="0"/>
        <v>15470317</v>
      </c>
    </row>
    <row r="53" spans="1:7">
      <c r="A53" s="1" t="s">
        <v>165</v>
      </c>
      <c r="B53" s="1">
        <f>SUM(B2,B5,B9,B11,B12,B19,B20,B26,B35,B38,B42,B44,B45,B48,B50,B22)</f>
        <v>974683121</v>
      </c>
      <c r="C53" s="1">
        <f t="shared" ref="C53:F53" si="2">SUM(C2,C5,C9,C11,C12,C19,C20,C26,C35,C38,C42,C44,C45,C48,C50,C22)</f>
        <v>444701408</v>
      </c>
      <c r="D53" s="1">
        <f t="shared" si="2"/>
        <v>1524792645</v>
      </c>
      <c r="E53" s="1">
        <f t="shared" si="2"/>
        <v>192798914</v>
      </c>
      <c r="F53" s="1">
        <f t="shared" si="2"/>
        <v>71874329</v>
      </c>
      <c r="G53" s="1">
        <f t="shared" si="0"/>
        <v>1419384529</v>
      </c>
    </row>
    <row r="54" spans="1:7">
      <c r="A54" s="4" t="s">
        <v>161</v>
      </c>
      <c r="B54" s="1">
        <f>SUM(B2:B52)</f>
        <v>3328144691</v>
      </c>
      <c r="C54" s="1">
        <f t="shared" ref="C54:F54" si="3">SUM(C2:C52)</f>
        <v>1732690511</v>
      </c>
      <c r="D54" s="1">
        <f t="shared" si="3"/>
        <v>1687460008</v>
      </c>
      <c r="E54" s="1">
        <f t="shared" si="3"/>
        <v>294985780</v>
      </c>
      <c r="F54" s="1">
        <f t="shared" si="3"/>
        <v>80953808</v>
      </c>
      <c r="G54" s="1">
        <f t="shared" si="0"/>
        <v>5060835202</v>
      </c>
    </row>
    <row r="55" spans="1:7">
      <c r="A55" s="5"/>
    </row>
    <row r="56" spans="1:7">
      <c r="A56" s="1" t="s">
        <v>46</v>
      </c>
      <c r="B56" s="1">
        <v>23377455</v>
      </c>
      <c r="C56" s="1">
        <v>0</v>
      </c>
      <c r="D56" s="1">
        <v>193653325</v>
      </c>
      <c r="E56" s="1">
        <v>0</v>
      </c>
      <c r="F56" s="1">
        <v>52815125</v>
      </c>
    </row>
    <row r="57" spans="1:7">
      <c r="A57" s="1" t="s">
        <v>47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</row>
    <row r="58" spans="1:7">
      <c r="A58" s="1" t="s">
        <v>44</v>
      </c>
      <c r="B58" s="1">
        <v>11262087</v>
      </c>
      <c r="C58" s="1">
        <v>22135</v>
      </c>
      <c r="D58" s="1">
        <v>0</v>
      </c>
      <c r="E58" s="1">
        <v>68979</v>
      </c>
      <c r="F58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27" sqref="F27"/>
    </sheetView>
  </sheetViews>
  <sheetFormatPr baseColWidth="10" defaultColWidth="9.1640625" defaultRowHeight="14" x14ac:dyDescent="0"/>
  <cols>
    <col min="1" max="6" width="16.5" style="1" customWidth="1"/>
    <col min="7" max="7" width="20.5" style="1" customWidth="1"/>
    <col min="8" max="8" width="18.83203125" style="1" customWidth="1"/>
    <col min="9" max="9" width="10.5" style="1" bestFit="1" customWidth="1"/>
    <col min="10" max="16384" width="9.16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0</v>
      </c>
      <c r="C2" s="1">
        <v>2143221</v>
      </c>
      <c r="D2" s="1">
        <v>740014</v>
      </c>
      <c r="E2" s="1">
        <v>440471</v>
      </c>
      <c r="F2" s="1">
        <v>0</v>
      </c>
    </row>
    <row r="3" spans="1:6">
      <c r="A3" s="1" t="s">
        <v>7</v>
      </c>
      <c r="B3" s="1">
        <v>3533986</v>
      </c>
      <c r="C3" s="1">
        <v>0</v>
      </c>
      <c r="D3" s="1">
        <v>7754831</v>
      </c>
      <c r="E3" s="1">
        <v>0</v>
      </c>
      <c r="F3" s="1">
        <v>0</v>
      </c>
    </row>
    <row r="4" spans="1:6">
      <c r="A4" s="1" t="s">
        <v>8</v>
      </c>
      <c r="B4" s="1">
        <v>21081763</v>
      </c>
      <c r="C4" s="1">
        <v>0</v>
      </c>
      <c r="D4" s="1">
        <v>0</v>
      </c>
      <c r="E4" s="1">
        <v>0</v>
      </c>
      <c r="F4" s="1">
        <v>0</v>
      </c>
    </row>
    <row r="5" spans="1:6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>
      <c r="A6" s="1" t="s">
        <v>10</v>
      </c>
      <c r="B6" s="1">
        <v>0</v>
      </c>
      <c r="C6" s="1">
        <v>1397334000</v>
      </c>
      <c r="D6" s="1">
        <v>0</v>
      </c>
      <c r="E6" s="1">
        <v>591889</v>
      </c>
      <c r="F6" s="1">
        <v>0</v>
      </c>
    </row>
    <row r="7" spans="1:6">
      <c r="A7" s="1" t="s">
        <v>11</v>
      </c>
      <c r="B7" s="1">
        <v>74014215</v>
      </c>
      <c r="C7" s="1">
        <v>0</v>
      </c>
      <c r="D7" s="1">
        <v>0</v>
      </c>
      <c r="E7" s="1">
        <v>0</v>
      </c>
      <c r="F7" s="1">
        <v>0</v>
      </c>
    </row>
    <row r="8" spans="1:6">
      <c r="A8" s="1" t="s">
        <v>12</v>
      </c>
      <c r="B8" s="1">
        <v>19377553</v>
      </c>
      <c r="C8" s="1">
        <v>4744346</v>
      </c>
      <c r="D8" s="1">
        <v>0</v>
      </c>
      <c r="E8" s="1">
        <v>230000</v>
      </c>
      <c r="F8" s="1">
        <v>0</v>
      </c>
    </row>
    <row r="9" spans="1:6">
      <c r="A9" s="1" t="s">
        <v>13</v>
      </c>
      <c r="B9" s="1">
        <v>12664388</v>
      </c>
      <c r="C9" s="1">
        <v>119650</v>
      </c>
      <c r="D9" s="1">
        <v>6533178</v>
      </c>
      <c r="E9" s="1">
        <v>156039</v>
      </c>
      <c r="F9" s="1">
        <v>547095</v>
      </c>
    </row>
    <row r="10" spans="1:6">
      <c r="A10" s="1" t="s">
        <v>14</v>
      </c>
      <c r="B10" s="1">
        <v>106012328</v>
      </c>
      <c r="C10" s="1">
        <v>0</v>
      </c>
      <c r="D10" s="1">
        <v>269974503</v>
      </c>
      <c r="E10" s="1">
        <v>14128352</v>
      </c>
      <c r="F10" s="1">
        <v>0</v>
      </c>
    </row>
    <row r="11" spans="1:6">
      <c r="A11" s="1" t="s">
        <v>15</v>
      </c>
      <c r="B11" s="1">
        <v>0</v>
      </c>
      <c r="C11" s="1">
        <v>0</v>
      </c>
      <c r="D11" s="1">
        <v>412727199</v>
      </c>
      <c r="E11" s="1">
        <v>91346761</v>
      </c>
      <c r="F11" s="1">
        <v>1988394</v>
      </c>
    </row>
    <row r="12" spans="1:6">
      <c r="A12" s="1" t="s">
        <v>16</v>
      </c>
      <c r="B12" s="1">
        <v>284889</v>
      </c>
      <c r="C12" s="1">
        <v>3497503</v>
      </c>
      <c r="D12" s="1">
        <v>0</v>
      </c>
      <c r="E12" s="1">
        <v>0</v>
      </c>
      <c r="F12" s="1">
        <v>0</v>
      </c>
    </row>
    <row r="13" spans="1:6">
      <c r="A13" s="1" t="s">
        <v>17</v>
      </c>
      <c r="B13" s="1">
        <v>168151</v>
      </c>
      <c r="C13" s="1">
        <v>1168062</v>
      </c>
      <c r="D13" s="1">
        <v>2589913</v>
      </c>
      <c r="E13" s="1">
        <v>44731</v>
      </c>
      <c r="F13" s="1">
        <v>0</v>
      </c>
    </row>
    <row r="14" spans="1:6">
      <c r="A14" s="1" t="s">
        <v>18</v>
      </c>
      <c r="B14" s="1">
        <v>201571243</v>
      </c>
      <c r="C14" s="1">
        <v>0</v>
      </c>
      <c r="D14" s="1">
        <v>0</v>
      </c>
      <c r="E14" s="1">
        <v>500825</v>
      </c>
      <c r="F14" s="1">
        <v>0</v>
      </c>
    </row>
    <row r="15" spans="1:6">
      <c r="A15" s="1" t="s">
        <v>19</v>
      </c>
      <c r="B15" s="1">
        <v>194503124</v>
      </c>
      <c r="C15" s="1">
        <v>0</v>
      </c>
      <c r="D15" s="1">
        <v>0</v>
      </c>
      <c r="E15" s="1">
        <v>4396530</v>
      </c>
      <c r="F15" s="1">
        <v>0</v>
      </c>
    </row>
    <row r="16" spans="1:6">
      <c r="A16" s="1" t="s">
        <v>20</v>
      </c>
      <c r="B16" s="1">
        <v>2740310</v>
      </c>
      <c r="C16" s="1">
        <v>1689461</v>
      </c>
      <c r="D16" s="1">
        <v>0</v>
      </c>
      <c r="E16" s="1">
        <v>8573174</v>
      </c>
      <c r="F16" s="1">
        <v>0</v>
      </c>
    </row>
    <row r="17" spans="1:6">
      <c r="A17" s="1" t="s">
        <v>21</v>
      </c>
      <c r="B17" s="1">
        <v>7852621</v>
      </c>
      <c r="C17" s="1">
        <v>1033780</v>
      </c>
      <c r="D17" s="1">
        <v>0</v>
      </c>
      <c r="E17" s="1">
        <v>350772</v>
      </c>
      <c r="F17" s="1">
        <v>0</v>
      </c>
    </row>
    <row r="18" spans="1:6">
      <c r="A18" s="1" t="s">
        <v>22</v>
      </c>
      <c r="B18" s="1">
        <v>46719010</v>
      </c>
      <c r="C18" s="1">
        <v>0</v>
      </c>
      <c r="D18" s="1">
        <v>86380793</v>
      </c>
      <c r="E18" s="1">
        <v>4830864</v>
      </c>
      <c r="F18" s="1">
        <v>0</v>
      </c>
    </row>
    <row r="19" spans="1:6">
      <c r="A19" s="1" t="s">
        <v>23</v>
      </c>
      <c r="B19" s="1">
        <v>23764661</v>
      </c>
      <c r="C19" s="1">
        <v>0</v>
      </c>
      <c r="D19" s="1">
        <v>206958775</v>
      </c>
      <c r="E19" s="1">
        <v>1284250</v>
      </c>
      <c r="F19" s="1">
        <v>0</v>
      </c>
    </row>
    <row r="20" spans="1:6">
      <c r="A20" s="1" t="s">
        <v>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>
      <c r="A21" s="1" t="s">
        <v>25</v>
      </c>
      <c r="B21" s="1">
        <v>64202263</v>
      </c>
      <c r="C21" s="1">
        <v>20316981</v>
      </c>
      <c r="D21" s="1">
        <v>1197706</v>
      </c>
      <c r="E21" s="1">
        <v>1235891</v>
      </c>
      <c r="F21" s="1">
        <v>1011227</v>
      </c>
    </row>
    <row r="22" spans="1:6">
      <c r="A22" s="1" t="s">
        <v>26</v>
      </c>
      <c r="B22" s="1">
        <v>50002770</v>
      </c>
      <c r="C22" s="1">
        <v>0</v>
      </c>
      <c r="D22" s="1">
        <v>0</v>
      </c>
      <c r="E22" s="1">
        <v>4435420</v>
      </c>
      <c r="F22" s="1">
        <v>0</v>
      </c>
    </row>
    <row r="23" spans="1:6">
      <c r="A23" s="1" t="s">
        <v>27</v>
      </c>
      <c r="B23" s="1">
        <v>40892544</v>
      </c>
      <c r="C23" s="1">
        <v>14628078</v>
      </c>
      <c r="D23" s="1">
        <v>8063</v>
      </c>
      <c r="E23" s="1">
        <v>912248</v>
      </c>
      <c r="F23" s="1">
        <v>0</v>
      </c>
    </row>
    <row r="24" spans="1:6">
      <c r="A24" s="1" t="s">
        <v>28</v>
      </c>
      <c r="B24" s="1">
        <v>110264747</v>
      </c>
      <c r="C24" s="1">
        <v>0</v>
      </c>
      <c r="D24" s="1">
        <v>0</v>
      </c>
      <c r="E24" s="1">
        <v>5032555</v>
      </c>
      <c r="F24" s="1">
        <v>0</v>
      </c>
    </row>
    <row r="25" spans="1:6">
      <c r="A25" s="1" t="s">
        <v>29</v>
      </c>
      <c r="B25" s="1">
        <v>0</v>
      </c>
      <c r="C25" s="1">
        <v>6685278</v>
      </c>
      <c r="D25" s="1">
        <v>17412953</v>
      </c>
      <c r="E25" s="1">
        <v>1087862</v>
      </c>
      <c r="F25" s="1">
        <v>0</v>
      </c>
    </row>
    <row r="26" spans="1:6">
      <c r="A26" s="1" t="s">
        <v>30</v>
      </c>
      <c r="B26" s="1">
        <v>30523087</v>
      </c>
      <c r="C26" s="1">
        <v>17000</v>
      </c>
      <c r="D26" s="1">
        <v>43013336</v>
      </c>
      <c r="E26" s="1">
        <v>182773</v>
      </c>
      <c r="F26" s="1">
        <v>0</v>
      </c>
    </row>
    <row r="27" spans="1:6">
      <c r="A27" s="1" t="s">
        <v>31</v>
      </c>
      <c r="B27" s="1">
        <v>3705027</v>
      </c>
      <c r="C27" s="1">
        <v>0</v>
      </c>
      <c r="D27" s="1">
        <v>1339000</v>
      </c>
      <c r="E27" s="1">
        <v>0</v>
      </c>
      <c r="F27" s="1">
        <v>0</v>
      </c>
    </row>
    <row r="28" spans="1:6">
      <c r="A28" s="1" t="s">
        <v>32</v>
      </c>
      <c r="B28" s="1">
        <v>12100624</v>
      </c>
      <c r="C28" s="1">
        <v>0</v>
      </c>
      <c r="D28" s="1">
        <v>0</v>
      </c>
      <c r="E28" s="1">
        <v>0</v>
      </c>
      <c r="F28" s="1">
        <v>0</v>
      </c>
    </row>
    <row r="29" spans="1:6">
      <c r="A29" s="1" t="s">
        <v>33</v>
      </c>
      <c r="B29" s="1">
        <v>10396746</v>
      </c>
      <c r="C29" s="1">
        <v>0</v>
      </c>
      <c r="D29" s="1">
        <v>23866375</v>
      </c>
      <c r="E29" s="1">
        <v>0</v>
      </c>
      <c r="F29" s="1">
        <v>0</v>
      </c>
    </row>
    <row r="30" spans="1:6">
      <c r="A30" s="1" t="s">
        <v>34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</row>
    <row r="31" spans="1:6">
      <c r="A31" s="1" t="s">
        <v>35</v>
      </c>
      <c r="B31" s="1">
        <v>261712254</v>
      </c>
      <c r="C31" s="1">
        <v>347600</v>
      </c>
      <c r="D31" s="1">
        <v>6908964</v>
      </c>
      <c r="E31" s="1">
        <v>736053</v>
      </c>
      <c r="F31" s="1">
        <v>0</v>
      </c>
    </row>
    <row r="32" spans="1:6">
      <c r="A32" s="1" t="s">
        <v>36</v>
      </c>
      <c r="B32" s="1">
        <v>24180578</v>
      </c>
      <c r="C32" s="1">
        <v>661214</v>
      </c>
      <c r="D32" s="1">
        <v>68056854</v>
      </c>
      <c r="E32" s="1">
        <v>0</v>
      </c>
      <c r="F32" s="1">
        <v>0</v>
      </c>
    </row>
    <row r="33" spans="1:6">
      <c r="A33" s="1" t="s">
        <v>37</v>
      </c>
      <c r="B33" s="1">
        <v>613186100</v>
      </c>
      <c r="C33" s="1">
        <v>0</v>
      </c>
      <c r="D33" s="1">
        <v>5112000</v>
      </c>
      <c r="E33" s="1">
        <v>9903000</v>
      </c>
      <c r="F33" s="1">
        <v>0</v>
      </c>
    </row>
    <row r="34" spans="1:6">
      <c r="A34" s="1" t="s">
        <v>38</v>
      </c>
      <c r="B34" s="1">
        <v>227467259</v>
      </c>
      <c r="C34" s="1">
        <v>0</v>
      </c>
      <c r="D34" s="1">
        <v>0</v>
      </c>
      <c r="E34" s="1">
        <v>3703013</v>
      </c>
      <c r="F34" s="1">
        <v>0</v>
      </c>
    </row>
    <row r="35" spans="1:6">
      <c r="A35" s="1" t="s">
        <v>39</v>
      </c>
      <c r="B35" s="1">
        <v>8357341</v>
      </c>
      <c r="C35" s="1">
        <v>0</v>
      </c>
      <c r="D35" s="1">
        <v>0</v>
      </c>
      <c r="E35" s="1">
        <v>6001308</v>
      </c>
      <c r="F35" s="1">
        <v>0</v>
      </c>
    </row>
    <row r="36" spans="1:6">
      <c r="A36" s="1" t="s">
        <v>40</v>
      </c>
      <c r="B36" s="1">
        <v>36843012</v>
      </c>
      <c r="C36" s="1">
        <v>0</v>
      </c>
      <c r="D36" s="1">
        <v>0</v>
      </c>
      <c r="E36" s="1">
        <v>32297895</v>
      </c>
      <c r="F36" s="1">
        <v>0</v>
      </c>
    </row>
    <row r="37" spans="1:6">
      <c r="A37" s="1" t="s">
        <v>41</v>
      </c>
      <c r="B37" s="1">
        <v>18276211</v>
      </c>
      <c r="C37" s="1">
        <v>0</v>
      </c>
      <c r="D37" s="1">
        <v>8240900</v>
      </c>
      <c r="E37" s="1">
        <v>57197570</v>
      </c>
      <c r="F37" s="1">
        <v>0</v>
      </c>
    </row>
    <row r="38" spans="1:6">
      <c r="A38" s="1" t="s">
        <v>42</v>
      </c>
      <c r="B38" s="1">
        <v>50412407</v>
      </c>
      <c r="C38" s="1">
        <v>0</v>
      </c>
      <c r="D38" s="1">
        <v>0</v>
      </c>
      <c r="E38" s="1">
        <v>419080</v>
      </c>
      <c r="F38" s="1">
        <v>0</v>
      </c>
    </row>
    <row r="39" spans="1:6">
      <c r="A39" s="1" t="s">
        <v>43</v>
      </c>
      <c r="B39" s="1">
        <v>240649145</v>
      </c>
      <c r="C39" s="1">
        <v>0</v>
      </c>
      <c r="D39" s="1">
        <v>0</v>
      </c>
      <c r="E39" s="1">
        <v>1745</v>
      </c>
      <c r="F39" s="1">
        <v>0</v>
      </c>
    </row>
    <row r="40" spans="1:6">
      <c r="A40" s="1" t="s">
        <v>44</v>
      </c>
      <c r="B40" s="1">
        <v>11212279</v>
      </c>
      <c r="C40" s="1">
        <v>25116</v>
      </c>
      <c r="D40" s="1">
        <v>0</v>
      </c>
      <c r="E40" s="1">
        <v>47678</v>
      </c>
      <c r="F40" s="1">
        <v>0</v>
      </c>
    </row>
    <row r="41" spans="1:6">
      <c r="A41" s="1" t="s">
        <v>45</v>
      </c>
      <c r="B41" s="1">
        <v>7144823</v>
      </c>
      <c r="C41" s="1">
        <v>0</v>
      </c>
      <c r="D41" s="1">
        <v>0</v>
      </c>
      <c r="E41" s="1">
        <v>0</v>
      </c>
      <c r="F41" s="1">
        <v>0</v>
      </c>
    </row>
    <row r="42" spans="1:6">
      <c r="A42" s="1" t="s">
        <v>46</v>
      </c>
      <c r="B42" s="1">
        <v>21064284</v>
      </c>
      <c r="C42" s="1">
        <v>0</v>
      </c>
      <c r="D42" s="1">
        <v>200337319</v>
      </c>
      <c r="E42" s="1">
        <v>0</v>
      </c>
      <c r="F42" s="1">
        <v>50963773</v>
      </c>
    </row>
    <row r="43" spans="1:6">
      <c r="A43" s="1" t="s">
        <v>47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</row>
    <row r="44" spans="1:6">
      <c r="A44" s="1" t="s">
        <v>48</v>
      </c>
      <c r="B44" s="1">
        <v>0</v>
      </c>
      <c r="C44" s="1">
        <v>0</v>
      </c>
      <c r="D44" s="1">
        <v>0</v>
      </c>
      <c r="E44" s="1">
        <v>17730</v>
      </c>
      <c r="F44" s="1">
        <v>0</v>
      </c>
    </row>
    <row r="45" spans="1:6">
      <c r="A45" s="1" t="s">
        <v>49</v>
      </c>
      <c r="B45" s="1">
        <v>35385230</v>
      </c>
      <c r="C45" s="1">
        <v>21021923</v>
      </c>
      <c r="D45" s="1">
        <v>198023987</v>
      </c>
      <c r="E45" s="1">
        <v>23551722</v>
      </c>
      <c r="F45" s="1">
        <v>0</v>
      </c>
    </row>
    <row r="46" spans="1:6">
      <c r="A46" s="1" t="s">
        <v>50</v>
      </c>
      <c r="B46" s="1">
        <v>338881898</v>
      </c>
      <c r="C46" s="1">
        <v>345426724</v>
      </c>
      <c r="D46" s="1">
        <v>0</v>
      </c>
      <c r="E46" s="1">
        <v>0</v>
      </c>
      <c r="F46" s="1">
        <v>0</v>
      </c>
    </row>
    <row r="47" spans="1:6">
      <c r="A47" s="1" t="s">
        <v>51</v>
      </c>
      <c r="B47" s="1">
        <v>2498292</v>
      </c>
      <c r="C47" s="1">
        <v>0</v>
      </c>
      <c r="D47" s="1">
        <v>0</v>
      </c>
      <c r="E47" s="1">
        <v>3806700</v>
      </c>
      <c r="F47" s="1">
        <v>0</v>
      </c>
    </row>
    <row r="48" spans="1:6">
      <c r="A48" s="1" t="s">
        <v>52</v>
      </c>
      <c r="B48" s="1">
        <v>8525929</v>
      </c>
      <c r="C48" s="1">
        <v>0</v>
      </c>
      <c r="D48" s="1">
        <v>28500</v>
      </c>
      <c r="E48" s="1">
        <v>723464</v>
      </c>
      <c r="F48" s="1">
        <v>0</v>
      </c>
    </row>
    <row r="49" spans="1:6">
      <c r="A49" s="1" t="s">
        <v>53</v>
      </c>
      <c r="B49" s="1">
        <v>87402483</v>
      </c>
      <c r="C49" s="1">
        <v>73557021</v>
      </c>
      <c r="D49" s="1">
        <v>0</v>
      </c>
      <c r="E49" s="1">
        <v>4577429</v>
      </c>
      <c r="F49" s="1">
        <v>16607925</v>
      </c>
    </row>
    <row r="50" spans="1:6">
      <c r="A50" s="1" t="s">
        <v>54</v>
      </c>
      <c r="B50" s="1">
        <v>289910129</v>
      </c>
      <c r="C50" s="1">
        <v>4523339</v>
      </c>
      <c r="D50" s="1">
        <v>0</v>
      </c>
      <c r="E50" s="1">
        <v>23609174</v>
      </c>
      <c r="F50" s="1">
        <v>0</v>
      </c>
    </row>
    <row r="51" spans="1:6">
      <c r="A51" s="1" t="s">
        <v>55</v>
      </c>
      <c r="B51" s="1">
        <v>400390</v>
      </c>
      <c r="C51" s="1">
        <v>0</v>
      </c>
      <c r="D51" s="1">
        <v>0</v>
      </c>
      <c r="E51" s="1">
        <v>0</v>
      </c>
      <c r="F51" s="1">
        <v>0</v>
      </c>
    </row>
    <row r="52" spans="1:6">
      <c r="A52" s="1" t="s">
        <v>56</v>
      </c>
      <c r="B52" s="1">
        <v>0</v>
      </c>
      <c r="C52" s="1">
        <v>36197900</v>
      </c>
      <c r="D52" s="1">
        <v>41409475</v>
      </c>
      <c r="E52" s="1">
        <v>230000</v>
      </c>
      <c r="F52" s="1">
        <v>0</v>
      </c>
    </row>
    <row r="53" spans="1:6">
      <c r="A53" s="1" t="s">
        <v>57</v>
      </c>
      <c r="B53" s="1">
        <v>94159345</v>
      </c>
      <c r="C53" s="1">
        <v>0</v>
      </c>
      <c r="D53" s="1">
        <v>2430478</v>
      </c>
      <c r="E53" s="1">
        <v>73171</v>
      </c>
      <c r="F53" s="1">
        <v>0</v>
      </c>
    </row>
    <row r="54" spans="1:6">
      <c r="A54" s="1" t="s">
        <v>58</v>
      </c>
      <c r="B54" s="1">
        <v>0</v>
      </c>
      <c r="C54" s="1">
        <v>15149557</v>
      </c>
      <c r="D54" s="1">
        <v>0</v>
      </c>
      <c r="E54" s="1">
        <v>0</v>
      </c>
      <c r="F54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41.83203125" customWidth="1"/>
    <col min="2" max="2" width="10.5" bestFit="1" customWidth="1"/>
    <col min="3" max="3" width="10.83203125" bestFit="1" customWidth="1"/>
    <col min="6" max="6" width="11.6640625" customWidth="1"/>
  </cols>
  <sheetData>
    <row r="1" spans="1:6">
      <c r="A1" t="s">
        <v>164</v>
      </c>
      <c r="B1">
        <v>2004</v>
      </c>
      <c r="C1">
        <v>2007</v>
      </c>
      <c r="D1">
        <v>2013</v>
      </c>
      <c r="F1">
        <v>2012</v>
      </c>
    </row>
    <row r="2" spans="1:6">
      <c r="A2" t="s">
        <v>6</v>
      </c>
      <c r="B2">
        <v>188241</v>
      </c>
      <c r="C2">
        <v>278603</v>
      </c>
      <c r="D2" s="8">
        <v>208768</v>
      </c>
      <c r="F2">
        <v>215934</v>
      </c>
    </row>
    <row r="3" spans="1:6">
      <c r="A3" t="s">
        <v>7</v>
      </c>
      <c r="B3">
        <v>18705</v>
      </c>
      <c r="C3">
        <v>18645</v>
      </c>
      <c r="D3" s="8">
        <v>21521</v>
      </c>
      <c r="F3">
        <v>21685</v>
      </c>
    </row>
    <row r="4" spans="1:6">
      <c r="A4" t="s">
        <v>8</v>
      </c>
      <c r="B4">
        <v>206939</v>
      </c>
      <c r="C4">
        <v>220338</v>
      </c>
      <c r="D4" s="8">
        <v>263079</v>
      </c>
      <c r="F4">
        <v>263850</v>
      </c>
    </row>
    <row r="5" spans="1:6">
      <c r="A5" t="s">
        <v>9</v>
      </c>
      <c r="B5">
        <v>96006</v>
      </c>
      <c r="C5">
        <v>101638</v>
      </c>
      <c r="D5" s="8">
        <v>124397</v>
      </c>
      <c r="F5">
        <v>127254</v>
      </c>
    </row>
    <row r="6" spans="1:6">
      <c r="A6" t="s">
        <v>10</v>
      </c>
      <c r="B6">
        <v>1378691</v>
      </c>
      <c r="C6">
        <v>1401026</v>
      </c>
      <c r="D6" s="8">
        <v>1467450</v>
      </c>
      <c r="F6">
        <v>1496834</v>
      </c>
    </row>
    <row r="7" spans="1:6">
      <c r="A7" t="s">
        <v>11</v>
      </c>
      <c r="B7">
        <v>177983</v>
      </c>
      <c r="C7">
        <v>176442</v>
      </c>
      <c r="D7" s="8">
        <v>208686</v>
      </c>
      <c r="F7">
        <v>213726</v>
      </c>
    </row>
    <row r="8" spans="1:6">
      <c r="A8" t="s">
        <v>12</v>
      </c>
      <c r="B8">
        <v>74503</v>
      </c>
      <c r="C8">
        <v>82011</v>
      </c>
      <c r="D8" s="8">
        <v>91998</v>
      </c>
      <c r="F8">
        <v>93188</v>
      </c>
    </row>
    <row r="9" spans="1:6">
      <c r="A9" t="s">
        <v>13</v>
      </c>
      <c r="B9">
        <v>32374</v>
      </c>
      <c r="C9">
        <v>31109</v>
      </c>
      <c r="D9" s="8">
        <v>35305</v>
      </c>
      <c r="F9">
        <v>36029</v>
      </c>
    </row>
    <row r="10" spans="1:6">
      <c r="A10" t="s">
        <v>158</v>
      </c>
      <c r="B10">
        <v>3088</v>
      </c>
      <c r="C10">
        <v>7590</v>
      </c>
      <c r="D10" s="8">
        <v>3681</v>
      </c>
      <c r="F10">
        <v>3844</v>
      </c>
    </row>
    <row r="11" spans="1:6">
      <c r="A11" t="s">
        <v>14</v>
      </c>
      <c r="B11">
        <v>534754</v>
      </c>
      <c r="C11">
        <v>546663</v>
      </c>
      <c r="D11" s="8">
        <v>648969</v>
      </c>
      <c r="F11">
        <v>671282</v>
      </c>
    </row>
    <row r="12" spans="1:6">
      <c r="A12" t="s">
        <v>15</v>
      </c>
      <c r="B12">
        <v>284475</v>
      </c>
      <c r="C12">
        <v>289274</v>
      </c>
      <c r="D12" s="8">
        <v>358857</v>
      </c>
      <c r="F12">
        <v>361901</v>
      </c>
    </row>
    <row r="13" spans="1:6">
      <c r="A13" t="s">
        <v>16</v>
      </c>
      <c r="B13">
        <v>35388</v>
      </c>
      <c r="C13">
        <v>34524</v>
      </c>
      <c r="D13" s="8">
        <v>40046</v>
      </c>
      <c r="F13">
        <v>39811</v>
      </c>
    </row>
    <row r="14" spans="1:6">
      <c r="A14" t="s">
        <v>17</v>
      </c>
      <c r="B14">
        <v>43034</v>
      </c>
      <c r="C14">
        <v>43639</v>
      </c>
      <c r="D14" s="8">
        <v>57305</v>
      </c>
      <c r="F14">
        <v>58232</v>
      </c>
    </row>
    <row r="15" spans="1:6">
      <c r="A15" t="s">
        <v>18</v>
      </c>
      <c r="B15">
        <v>408981</v>
      </c>
      <c r="C15">
        <v>414905</v>
      </c>
      <c r="D15" s="8">
        <v>431522</v>
      </c>
      <c r="F15">
        <v>442389</v>
      </c>
    </row>
    <row r="16" spans="1:6">
      <c r="A16" t="s">
        <v>19</v>
      </c>
      <c r="B16">
        <v>183367</v>
      </c>
      <c r="C16">
        <v>185814</v>
      </c>
      <c r="D16" s="8">
        <v>263277</v>
      </c>
      <c r="F16">
        <v>273065</v>
      </c>
    </row>
    <row r="17" spans="1:6">
      <c r="A17" t="s">
        <v>20</v>
      </c>
      <c r="B17">
        <v>119121</v>
      </c>
      <c r="C17">
        <v>121182</v>
      </c>
      <c r="D17" s="8">
        <v>134950</v>
      </c>
      <c r="F17">
        <v>138932</v>
      </c>
    </row>
    <row r="18" spans="1:6">
      <c r="A18" t="s">
        <v>21</v>
      </c>
      <c r="B18">
        <v>122347</v>
      </c>
      <c r="C18">
        <v>127106</v>
      </c>
      <c r="D18" s="8">
        <v>140091</v>
      </c>
      <c r="F18">
        <v>141849</v>
      </c>
    </row>
    <row r="19" spans="1:6">
      <c r="A19" t="s">
        <v>22</v>
      </c>
      <c r="B19">
        <v>128762</v>
      </c>
      <c r="C19">
        <v>142332</v>
      </c>
      <c r="D19" s="8">
        <v>156340</v>
      </c>
      <c r="F19">
        <v>160234</v>
      </c>
    </row>
    <row r="20" spans="1:6">
      <c r="A20" t="s">
        <v>23</v>
      </c>
      <c r="B20">
        <v>176351</v>
      </c>
      <c r="C20">
        <v>156753</v>
      </c>
      <c r="D20" s="8">
        <v>170498</v>
      </c>
      <c r="F20">
        <v>179712</v>
      </c>
    </row>
    <row r="21" spans="1:6">
      <c r="A21" t="s">
        <v>24</v>
      </c>
      <c r="B21">
        <v>33101</v>
      </c>
      <c r="C21">
        <v>34217</v>
      </c>
      <c r="D21" s="8">
        <v>36071</v>
      </c>
      <c r="F21">
        <v>36726</v>
      </c>
    </row>
    <row r="22" spans="1:6">
      <c r="A22" t="s">
        <v>25</v>
      </c>
      <c r="B22">
        <v>174467</v>
      </c>
      <c r="C22">
        <v>189065</v>
      </c>
      <c r="D22" s="8">
        <v>226002</v>
      </c>
      <c r="F22">
        <v>229197</v>
      </c>
    </row>
    <row r="23" spans="1:6">
      <c r="A23" t="s">
        <v>26</v>
      </c>
      <c r="B23">
        <v>138644</v>
      </c>
      <c r="C23">
        <v>145735</v>
      </c>
      <c r="D23" s="8">
        <v>174083</v>
      </c>
      <c r="F23">
        <v>172234</v>
      </c>
    </row>
    <row r="24" spans="1:6">
      <c r="A24" t="s">
        <v>27</v>
      </c>
      <c r="B24">
        <v>389661</v>
      </c>
      <c r="C24">
        <v>385968</v>
      </c>
      <c r="D24" s="8">
        <v>415749</v>
      </c>
      <c r="F24">
        <v>426546</v>
      </c>
    </row>
    <row r="25" spans="1:6">
      <c r="A25" t="s">
        <v>28</v>
      </c>
      <c r="B25">
        <v>189369</v>
      </c>
      <c r="C25">
        <v>189254</v>
      </c>
      <c r="D25" s="8">
        <v>207624</v>
      </c>
      <c r="F25">
        <v>199726</v>
      </c>
    </row>
    <row r="26" spans="1:6">
      <c r="A26" t="s">
        <v>29</v>
      </c>
      <c r="B26">
        <v>118006</v>
      </c>
      <c r="C26">
        <v>115667</v>
      </c>
      <c r="D26" s="8">
        <v>134231</v>
      </c>
      <c r="F26">
        <v>139917</v>
      </c>
    </row>
    <row r="27" spans="1:6">
      <c r="A27" t="s">
        <v>30</v>
      </c>
      <c r="B27">
        <v>147174</v>
      </c>
      <c r="C27">
        <v>152422</v>
      </c>
      <c r="D27" s="8">
        <v>193051</v>
      </c>
      <c r="F27">
        <v>196373</v>
      </c>
    </row>
    <row r="28" spans="1:6">
      <c r="A28" t="s">
        <v>31</v>
      </c>
      <c r="B28">
        <v>35884</v>
      </c>
      <c r="C28">
        <v>36328</v>
      </c>
      <c r="D28" s="8">
        <v>42075</v>
      </c>
      <c r="F28">
        <v>41502</v>
      </c>
    </row>
    <row r="29" spans="1:6">
      <c r="A29" t="s">
        <v>32</v>
      </c>
      <c r="B29">
        <v>71672</v>
      </c>
      <c r="C29">
        <v>73095</v>
      </c>
      <c r="D29" s="8">
        <v>81488</v>
      </c>
      <c r="F29">
        <v>84629</v>
      </c>
    </row>
    <row r="30" spans="1:6">
      <c r="A30" t="s">
        <v>33</v>
      </c>
      <c r="B30">
        <v>63698</v>
      </c>
      <c r="C30">
        <v>68180</v>
      </c>
      <c r="D30" s="8">
        <v>68609</v>
      </c>
      <c r="F30">
        <v>72434</v>
      </c>
    </row>
    <row r="31" spans="1:6">
      <c r="A31" t="s">
        <v>34</v>
      </c>
      <c r="B31">
        <v>32110</v>
      </c>
      <c r="C31">
        <v>33415</v>
      </c>
      <c r="D31" s="8">
        <v>37185</v>
      </c>
      <c r="F31">
        <v>37479</v>
      </c>
    </row>
    <row r="32" spans="1:6">
      <c r="A32" t="s">
        <v>35</v>
      </c>
      <c r="B32">
        <v>222412</v>
      </c>
      <c r="C32">
        <v>232781</v>
      </c>
      <c r="D32" s="8">
        <v>277241</v>
      </c>
      <c r="F32">
        <v>280376</v>
      </c>
    </row>
    <row r="33" spans="1:6">
      <c r="A33" t="s">
        <v>36</v>
      </c>
      <c r="B33">
        <v>81457</v>
      </c>
      <c r="C33">
        <v>83937</v>
      </c>
      <c r="D33" s="8">
        <v>101954</v>
      </c>
      <c r="F33">
        <v>103551</v>
      </c>
    </row>
    <row r="34" spans="1:6">
      <c r="A34" t="s">
        <v>37</v>
      </c>
      <c r="B34">
        <v>466921</v>
      </c>
      <c r="C34">
        <v>509705</v>
      </c>
      <c r="D34" s="8">
        <v>583501</v>
      </c>
      <c r="F34">
        <v>590201</v>
      </c>
    </row>
    <row r="35" spans="1:6">
      <c r="A35" t="s">
        <v>38</v>
      </c>
      <c r="B35">
        <v>324659</v>
      </c>
      <c r="C35">
        <v>325476</v>
      </c>
      <c r="D35" s="8">
        <v>395805</v>
      </c>
      <c r="F35">
        <v>401974</v>
      </c>
    </row>
    <row r="36" spans="1:6">
      <c r="A36" t="s">
        <v>39</v>
      </c>
      <c r="B36">
        <v>36943</v>
      </c>
      <c r="C36">
        <v>35275</v>
      </c>
      <c r="D36" s="8">
        <v>39732</v>
      </c>
      <c r="F36">
        <v>40049</v>
      </c>
    </row>
    <row r="37" spans="1:6">
      <c r="A37" t="s">
        <v>40</v>
      </c>
      <c r="B37">
        <v>370774</v>
      </c>
      <c r="C37">
        <v>376803</v>
      </c>
      <c r="D37" s="8">
        <v>424610</v>
      </c>
      <c r="F37">
        <v>442445</v>
      </c>
    </row>
    <row r="38" spans="1:6">
      <c r="A38" t="s">
        <v>41</v>
      </c>
      <c r="B38">
        <v>142837</v>
      </c>
      <c r="C38">
        <v>139324</v>
      </c>
      <c r="D38" s="8">
        <v>151453</v>
      </c>
      <c r="F38">
        <v>156041</v>
      </c>
    </row>
    <row r="39" spans="1:6">
      <c r="A39" t="s">
        <v>42</v>
      </c>
      <c r="B39">
        <v>128284</v>
      </c>
      <c r="C39">
        <v>128066</v>
      </c>
      <c r="D39" s="8">
        <v>167902</v>
      </c>
      <c r="F39">
        <v>164072</v>
      </c>
    </row>
    <row r="40" spans="1:6">
      <c r="A40" t="s">
        <v>43</v>
      </c>
      <c r="B40">
        <v>305056</v>
      </c>
      <c r="C40">
        <v>328961</v>
      </c>
      <c r="D40" s="8">
        <v>354045</v>
      </c>
      <c r="F40">
        <v>367093</v>
      </c>
    </row>
    <row r="41" spans="1:6">
      <c r="A41" t="s">
        <v>45</v>
      </c>
      <c r="B41">
        <v>29134</v>
      </c>
      <c r="C41">
        <v>29642</v>
      </c>
      <c r="D41" s="8">
        <v>32667</v>
      </c>
      <c r="F41">
        <v>33183</v>
      </c>
    </row>
    <row r="42" spans="1:6">
      <c r="A42" t="s">
        <v>159</v>
      </c>
      <c r="B42">
        <v>140339</v>
      </c>
      <c r="C42">
        <v>144122</v>
      </c>
      <c r="D42" s="8">
        <v>174061</v>
      </c>
      <c r="F42">
        <v>175372</v>
      </c>
    </row>
    <row r="43" spans="1:6">
      <c r="A43" t="s">
        <v>48</v>
      </c>
      <c r="B43">
        <v>29722</v>
      </c>
      <c r="C43">
        <v>30917</v>
      </c>
      <c r="D43" s="8">
        <v>34629</v>
      </c>
      <c r="F43">
        <v>34709</v>
      </c>
    </row>
    <row r="44" spans="1:6">
      <c r="A44" t="s">
        <v>49</v>
      </c>
      <c r="B44">
        <v>167832</v>
      </c>
      <c r="C44">
        <v>172883</v>
      </c>
      <c r="D44" s="8">
        <v>191355</v>
      </c>
      <c r="F44">
        <v>197463</v>
      </c>
    </row>
    <row r="45" spans="1:6">
      <c r="A45" t="s">
        <v>50</v>
      </c>
      <c r="B45">
        <v>784147</v>
      </c>
      <c r="C45">
        <v>796048</v>
      </c>
      <c r="D45" s="8">
        <v>985075</v>
      </c>
      <c r="F45">
        <v>992098</v>
      </c>
    </row>
    <row r="46" spans="1:6">
      <c r="A46" t="s">
        <v>51</v>
      </c>
      <c r="B46">
        <v>107003</v>
      </c>
      <c r="C46">
        <v>108808</v>
      </c>
      <c r="D46" s="8">
        <v>133510</v>
      </c>
      <c r="F46">
        <v>134952</v>
      </c>
    </row>
    <row r="47" spans="1:6">
      <c r="A47" t="s">
        <v>52</v>
      </c>
      <c r="B47">
        <v>17484</v>
      </c>
      <c r="C47">
        <v>19257</v>
      </c>
      <c r="D47" s="8">
        <v>21157</v>
      </c>
      <c r="F47">
        <v>21658</v>
      </c>
    </row>
    <row r="48" spans="1:6">
      <c r="A48" t="s">
        <v>53</v>
      </c>
      <c r="B48">
        <v>254639</v>
      </c>
      <c r="C48">
        <v>270082</v>
      </c>
      <c r="D48" s="8">
        <v>317587</v>
      </c>
      <c r="F48">
        <v>322736</v>
      </c>
    </row>
    <row r="49" spans="1:6">
      <c r="A49" t="s">
        <v>54</v>
      </c>
      <c r="B49">
        <v>239121</v>
      </c>
      <c r="C49">
        <v>233212</v>
      </c>
      <c r="D49" s="8">
        <v>271293</v>
      </c>
      <c r="F49">
        <v>274984</v>
      </c>
    </row>
    <row r="50" spans="1:6">
      <c r="A50" t="s">
        <v>56</v>
      </c>
      <c r="B50">
        <v>68866</v>
      </c>
      <c r="C50">
        <v>76118</v>
      </c>
      <c r="D50" s="8">
        <v>75746</v>
      </c>
      <c r="F50">
        <v>78025</v>
      </c>
    </row>
    <row r="51" spans="1:6">
      <c r="A51" t="s">
        <v>57</v>
      </c>
      <c r="B51">
        <v>197631</v>
      </c>
      <c r="C51">
        <v>201017</v>
      </c>
      <c r="D51" s="8">
        <v>221692</v>
      </c>
      <c r="F51">
        <v>227750</v>
      </c>
    </row>
    <row r="52" spans="1:6">
      <c r="A52" t="s">
        <v>58</v>
      </c>
      <c r="B52">
        <v>23138</v>
      </c>
      <c r="C52">
        <v>23815</v>
      </c>
      <c r="D52" s="8">
        <v>27788</v>
      </c>
      <c r="F52">
        <v>28364</v>
      </c>
    </row>
    <row r="53" spans="1:6">
      <c r="A53" t="s">
        <v>161</v>
      </c>
      <c r="B53" s="7">
        <f>SUM(B2:B52)</f>
        <v>9745295</v>
      </c>
      <c r="C53" s="7">
        <f>SUM(C2:C52)</f>
        <v>10069189</v>
      </c>
      <c r="D53" s="7">
        <f>SUM(D2:D52)</f>
        <v>11425711</v>
      </c>
      <c r="E53" s="7">
        <f>SUM(E2:E52)</f>
        <v>0</v>
      </c>
      <c r="F53" s="7">
        <f>SUM(F2:F52)</f>
        <v>11643610</v>
      </c>
    </row>
    <row r="55" spans="1:6">
      <c r="A55" t="s">
        <v>166</v>
      </c>
    </row>
    <row r="56" spans="1:6">
      <c r="A56" s="8" t="s">
        <v>166</v>
      </c>
    </row>
    <row r="57" spans="1:6">
      <c r="A57" s="8" t="s">
        <v>196</v>
      </c>
    </row>
    <row r="58" spans="1:6">
      <c r="A58" s="8" t="s">
        <v>197</v>
      </c>
    </row>
    <row r="59" spans="1:6">
      <c r="A59" s="8" t="s">
        <v>198</v>
      </c>
    </row>
    <row r="60" spans="1:6">
      <c r="A60" s="8"/>
    </row>
    <row r="61" spans="1:6">
      <c r="A61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1" topLeftCell="A25" activePane="bottomLeft" state="frozen"/>
      <selection pane="bottomLeft" activeCell="E10" sqref="E10"/>
    </sheetView>
  </sheetViews>
  <sheetFormatPr baseColWidth="10" defaultColWidth="8.83203125" defaultRowHeight="14" x14ac:dyDescent="0"/>
  <cols>
    <col min="1" max="1" width="20" customWidth="1"/>
    <col min="2" max="13" width="8" customWidth="1"/>
    <col min="14" max="14" width="8" style="2" customWidth="1"/>
    <col min="15" max="255" width="8" customWidth="1"/>
  </cols>
  <sheetData>
    <row r="1" spans="1:16" ht="15">
      <c r="A1" s="36" t="s">
        <v>167</v>
      </c>
      <c r="B1" s="34"/>
      <c r="C1" s="34"/>
      <c r="D1" s="34"/>
      <c r="E1" s="34"/>
      <c r="F1" s="34"/>
    </row>
    <row r="2" spans="1:16" ht="15">
      <c r="A2" s="36" t="s">
        <v>168</v>
      </c>
      <c r="B2" s="34"/>
      <c r="C2" s="34"/>
      <c r="D2" s="34"/>
      <c r="E2" s="34"/>
      <c r="F2" s="34"/>
    </row>
    <row r="3" spans="1:16">
      <c r="A3" s="34"/>
      <c r="B3" s="34"/>
      <c r="C3" s="34"/>
      <c r="D3" s="34"/>
      <c r="E3" s="34"/>
      <c r="F3" s="34"/>
    </row>
    <row r="4" spans="1:16">
      <c r="A4" s="9" t="s">
        <v>169</v>
      </c>
      <c r="B4" s="33" t="s">
        <v>170</v>
      </c>
      <c r="C4" s="34"/>
      <c r="D4" s="34"/>
      <c r="E4" s="34"/>
      <c r="F4" s="34"/>
    </row>
    <row r="5" spans="1:16">
      <c r="A5" s="37" t="s">
        <v>171</v>
      </c>
      <c r="B5" s="34"/>
      <c r="C5" s="34"/>
      <c r="D5" s="34"/>
      <c r="E5" s="34"/>
      <c r="F5" s="34"/>
    </row>
    <row r="6" spans="1:16">
      <c r="A6" s="9" t="s">
        <v>172</v>
      </c>
      <c r="B6" s="33" t="s">
        <v>173</v>
      </c>
      <c r="C6" s="34"/>
      <c r="D6" s="34"/>
      <c r="E6" s="34"/>
      <c r="F6" s="34"/>
    </row>
    <row r="7" spans="1:16">
      <c r="A7" s="9" t="s">
        <v>174</v>
      </c>
      <c r="B7" s="33" t="s">
        <v>175</v>
      </c>
      <c r="C7" s="34"/>
      <c r="D7" s="34"/>
      <c r="E7" s="34"/>
      <c r="F7" s="34"/>
    </row>
    <row r="8" spans="1:16">
      <c r="A8" s="9" t="s">
        <v>176</v>
      </c>
      <c r="B8" s="33" t="s">
        <v>177</v>
      </c>
      <c r="C8" s="34"/>
      <c r="D8" s="34"/>
      <c r="E8" s="34"/>
      <c r="F8" s="34"/>
    </row>
    <row r="9" spans="1:16">
      <c r="A9" s="9" t="s">
        <v>178</v>
      </c>
      <c r="B9" s="35" t="s">
        <v>179</v>
      </c>
      <c r="C9" s="34"/>
      <c r="D9" s="34"/>
      <c r="E9" s="34"/>
      <c r="F9" s="34"/>
    </row>
    <row r="11" spans="1:16" ht="15" thickBot="1">
      <c r="A11" s="10" t="s">
        <v>180</v>
      </c>
      <c r="B11" s="10" t="s">
        <v>181</v>
      </c>
      <c r="C11" s="10" t="s">
        <v>182</v>
      </c>
      <c r="D11" s="10" t="s">
        <v>183</v>
      </c>
      <c r="E11" s="10" t="s">
        <v>184</v>
      </c>
      <c r="F11" s="10" t="s">
        <v>185</v>
      </c>
      <c r="G11" s="10" t="s">
        <v>186</v>
      </c>
      <c r="H11" s="10" t="s">
        <v>187</v>
      </c>
      <c r="I11" s="10" t="s">
        <v>188</v>
      </c>
      <c r="J11" s="10" t="s">
        <v>189</v>
      </c>
      <c r="K11" s="10" t="s">
        <v>190</v>
      </c>
      <c r="L11" s="10" t="s">
        <v>191</v>
      </c>
      <c r="M11" s="10" t="s">
        <v>192</v>
      </c>
      <c r="N11" s="11" t="s">
        <v>193</v>
      </c>
      <c r="O11" s="10" t="s">
        <v>194</v>
      </c>
      <c r="P11" s="10" t="s">
        <v>195</v>
      </c>
    </row>
    <row r="12" spans="1:16" ht="15" thickTop="1">
      <c r="A12" s="12">
        <v>2000</v>
      </c>
      <c r="B12" s="13">
        <v>168.8</v>
      </c>
      <c r="C12" s="13">
        <v>169.8</v>
      </c>
      <c r="D12" s="13">
        <v>171.2</v>
      </c>
      <c r="E12" s="13">
        <v>171.3</v>
      </c>
      <c r="F12" s="13">
        <v>171.5</v>
      </c>
      <c r="G12" s="13">
        <v>172.4</v>
      </c>
      <c r="H12" s="13">
        <v>172.8</v>
      </c>
      <c r="I12" s="13">
        <v>172.8</v>
      </c>
      <c r="J12" s="13">
        <v>173.7</v>
      </c>
      <c r="K12" s="13">
        <v>174</v>
      </c>
      <c r="L12" s="13">
        <v>174.1</v>
      </c>
      <c r="M12" s="13">
        <v>174</v>
      </c>
      <c r="N12" s="14">
        <v>172.2</v>
      </c>
      <c r="O12" s="13">
        <v>170.8</v>
      </c>
      <c r="P12" s="13">
        <v>173.6</v>
      </c>
    </row>
    <row r="13" spans="1:16">
      <c r="A13" s="12">
        <v>2001</v>
      </c>
      <c r="B13" s="13">
        <v>175.1</v>
      </c>
      <c r="C13" s="13">
        <v>175.8</v>
      </c>
      <c r="D13" s="13">
        <v>176.2</v>
      </c>
      <c r="E13" s="13">
        <v>176.9</v>
      </c>
      <c r="F13" s="13">
        <v>177.7</v>
      </c>
      <c r="G13" s="13">
        <v>178</v>
      </c>
      <c r="H13" s="13">
        <v>177.5</v>
      </c>
      <c r="I13" s="13">
        <v>177.5</v>
      </c>
      <c r="J13" s="13">
        <v>178.3</v>
      </c>
      <c r="K13" s="13">
        <v>177.7</v>
      </c>
      <c r="L13" s="13">
        <v>177.4</v>
      </c>
      <c r="M13" s="13">
        <v>176.7</v>
      </c>
      <c r="N13" s="14">
        <v>177.1</v>
      </c>
      <c r="O13" s="13">
        <v>176.6</v>
      </c>
      <c r="P13" s="13">
        <v>177.5</v>
      </c>
    </row>
    <row r="14" spans="1:16">
      <c r="A14" s="12">
        <v>2002</v>
      </c>
      <c r="B14" s="13">
        <v>177.1</v>
      </c>
      <c r="C14" s="13">
        <v>177.8</v>
      </c>
      <c r="D14" s="13">
        <v>178.8</v>
      </c>
      <c r="E14" s="13">
        <v>179.8</v>
      </c>
      <c r="F14" s="13">
        <v>179.8</v>
      </c>
      <c r="G14" s="13">
        <v>179.9</v>
      </c>
      <c r="H14" s="13">
        <v>180.1</v>
      </c>
      <c r="I14" s="13">
        <v>180.7</v>
      </c>
      <c r="J14" s="13">
        <v>181</v>
      </c>
      <c r="K14" s="13">
        <v>181.3</v>
      </c>
      <c r="L14" s="13">
        <v>181.3</v>
      </c>
      <c r="M14" s="13">
        <v>180.9</v>
      </c>
      <c r="N14" s="14">
        <v>179.9</v>
      </c>
      <c r="O14" s="13">
        <v>178.9</v>
      </c>
      <c r="P14" s="13">
        <v>180.9</v>
      </c>
    </row>
    <row r="15" spans="1:16">
      <c r="A15" s="12">
        <v>2003</v>
      </c>
      <c r="B15" s="13">
        <v>181.7</v>
      </c>
      <c r="C15" s="13">
        <v>183.1</v>
      </c>
      <c r="D15" s="13">
        <v>184.2</v>
      </c>
      <c r="E15" s="13">
        <v>183.8</v>
      </c>
      <c r="F15" s="13">
        <v>183.5</v>
      </c>
      <c r="G15" s="13">
        <v>183.7</v>
      </c>
      <c r="H15" s="13">
        <v>183.9</v>
      </c>
      <c r="I15" s="13">
        <v>184.6</v>
      </c>
      <c r="J15" s="13">
        <v>185.2</v>
      </c>
      <c r="K15" s="13">
        <v>185</v>
      </c>
      <c r="L15" s="13">
        <v>184.5</v>
      </c>
      <c r="M15" s="13">
        <v>184.3</v>
      </c>
      <c r="N15" s="14">
        <v>184</v>
      </c>
      <c r="O15" s="13">
        <v>183.3</v>
      </c>
      <c r="P15" s="13">
        <v>184.6</v>
      </c>
    </row>
    <row r="16" spans="1:16">
      <c r="A16" s="12">
        <v>2004</v>
      </c>
      <c r="B16" s="13">
        <v>185.2</v>
      </c>
      <c r="C16" s="13">
        <v>186.2</v>
      </c>
      <c r="D16" s="13">
        <v>187.4</v>
      </c>
      <c r="E16" s="13">
        <v>188</v>
      </c>
      <c r="F16" s="13">
        <v>189.1</v>
      </c>
      <c r="G16" s="13">
        <v>189.7</v>
      </c>
      <c r="H16" s="13">
        <v>189.4</v>
      </c>
      <c r="I16" s="13">
        <v>189.5</v>
      </c>
      <c r="J16" s="13">
        <v>189.9</v>
      </c>
      <c r="K16" s="13">
        <v>190.9</v>
      </c>
      <c r="L16" s="13">
        <v>191</v>
      </c>
      <c r="M16" s="13">
        <v>190.3</v>
      </c>
      <c r="N16" s="14">
        <v>188.9</v>
      </c>
      <c r="O16" s="13">
        <v>187.6</v>
      </c>
      <c r="P16" s="13">
        <v>190.2</v>
      </c>
    </row>
    <row r="17" spans="1:16">
      <c r="A17" s="12">
        <v>2005</v>
      </c>
      <c r="B17" s="13">
        <v>190.7</v>
      </c>
      <c r="C17" s="13">
        <v>191.8</v>
      </c>
      <c r="D17" s="13">
        <v>193.3</v>
      </c>
      <c r="E17" s="13">
        <v>194.6</v>
      </c>
      <c r="F17" s="13">
        <v>194.4</v>
      </c>
      <c r="G17" s="13">
        <v>194.5</v>
      </c>
      <c r="H17" s="13">
        <v>195.4</v>
      </c>
      <c r="I17" s="13">
        <v>196.4</v>
      </c>
      <c r="J17" s="13">
        <v>198.8</v>
      </c>
      <c r="K17" s="13">
        <v>199.2</v>
      </c>
      <c r="L17" s="13">
        <v>197.6</v>
      </c>
      <c r="M17" s="13">
        <v>196.8</v>
      </c>
      <c r="N17" s="14">
        <v>195.3</v>
      </c>
      <c r="O17" s="13">
        <v>193.2</v>
      </c>
      <c r="P17" s="13">
        <v>197.4</v>
      </c>
    </row>
    <row r="18" spans="1:16">
      <c r="A18" s="12">
        <v>2006</v>
      </c>
      <c r="B18" s="13">
        <v>198.3</v>
      </c>
      <c r="C18" s="13">
        <v>198.7</v>
      </c>
      <c r="D18" s="13">
        <v>199.8</v>
      </c>
      <c r="E18" s="13">
        <v>201.5</v>
      </c>
      <c r="F18" s="13">
        <v>202.5</v>
      </c>
      <c r="G18" s="13">
        <v>202.9</v>
      </c>
      <c r="H18" s="13">
        <v>203.5</v>
      </c>
      <c r="I18" s="13">
        <v>203.9</v>
      </c>
      <c r="J18" s="13">
        <v>202.9</v>
      </c>
      <c r="K18" s="13">
        <v>201.8</v>
      </c>
      <c r="L18" s="13">
        <v>201.5</v>
      </c>
      <c r="M18" s="13">
        <v>201.8</v>
      </c>
      <c r="N18" s="14">
        <v>201.6</v>
      </c>
      <c r="O18" s="13">
        <v>200.6</v>
      </c>
      <c r="P18" s="13">
        <v>202.6</v>
      </c>
    </row>
    <row r="19" spans="1:16">
      <c r="A19" s="12">
        <v>2007</v>
      </c>
      <c r="B19" s="15">
        <v>202.416</v>
      </c>
      <c r="C19" s="15">
        <v>203.499</v>
      </c>
      <c r="D19" s="15">
        <v>205.352</v>
      </c>
      <c r="E19" s="15">
        <v>206.68600000000001</v>
      </c>
      <c r="F19" s="15">
        <v>207.94900000000001</v>
      </c>
      <c r="G19" s="15">
        <v>208.352</v>
      </c>
      <c r="H19" s="15">
        <v>208.29900000000001</v>
      </c>
      <c r="I19" s="15">
        <v>207.917</v>
      </c>
      <c r="J19" s="15">
        <v>208.49</v>
      </c>
      <c r="K19" s="15">
        <v>208.93600000000001</v>
      </c>
      <c r="L19" s="15">
        <v>210.17699999999999</v>
      </c>
      <c r="M19" s="15">
        <v>210.036</v>
      </c>
      <c r="N19" s="16">
        <v>207.34200000000001</v>
      </c>
      <c r="O19" s="15">
        <v>205.709</v>
      </c>
      <c r="P19" s="15">
        <v>208.976</v>
      </c>
    </row>
    <row r="20" spans="1:16">
      <c r="A20" s="12">
        <v>2008</v>
      </c>
      <c r="B20" s="15">
        <v>211.08</v>
      </c>
      <c r="C20" s="15">
        <v>211.69300000000001</v>
      </c>
      <c r="D20" s="15">
        <v>213.52799999999999</v>
      </c>
      <c r="E20" s="15">
        <v>214.82300000000001</v>
      </c>
      <c r="F20" s="15">
        <v>216.63200000000001</v>
      </c>
      <c r="G20" s="15">
        <v>218.815</v>
      </c>
      <c r="H20" s="15">
        <v>219.964</v>
      </c>
      <c r="I20" s="15">
        <v>219.08600000000001</v>
      </c>
      <c r="J20" s="15">
        <v>218.78299999999999</v>
      </c>
      <c r="K20" s="15">
        <v>216.57300000000001</v>
      </c>
      <c r="L20" s="15">
        <v>212.42500000000001</v>
      </c>
      <c r="M20" s="15">
        <v>210.22800000000001</v>
      </c>
      <c r="N20" s="16">
        <v>215.303</v>
      </c>
      <c r="O20" s="15">
        <v>214.429</v>
      </c>
      <c r="P20" s="15">
        <v>216.17699999999999</v>
      </c>
    </row>
    <row r="21" spans="1:16">
      <c r="A21" s="12">
        <v>2009</v>
      </c>
      <c r="B21" s="15">
        <v>211.143</v>
      </c>
      <c r="C21" s="15">
        <v>212.19300000000001</v>
      </c>
      <c r="D21" s="15">
        <v>212.709</v>
      </c>
      <c r="E21" s="15">
        <v>213.24</v>
      </c>
      <c r="F21" s="15">
        <v>213.85599999999999</v>
      </c>
      <c r="G21" s="15">
        <v>215.69300000000001</v>
      </c>
      <c r="H21" s="15">
        <v>215.351</v>
      </c>
      <c r="I21" s="15">
        <v>215.834</v>
      </c>
      <c r="J21" s="15">
        <v>215.96899999999999</v>
      </c>
      <c r="K21" s="15">
        <v>216.17699999999999</v>
      </c>
      <c r="L21" s="15">
        <v>216.33</v>
      </c>
      <c r="M21" s="15">
        <v>215.94900000000001</v>
      </c>
      <c r="N21" s="16">
        <v>214.53700000000001</v>
      </c>
      <c r="O21" s="15">
        <v>213.13900000000001</v>
      </c>
      <c r="P21" s="15">
        <v>215.935</v>
      </c>
    </row>
    <row r="22" spans="1:16">
      <c r="A22" s="12">
        <v>2010</v>
      </c>
      <c r="B22" s="15">
        <v>216.68700000000001</v>
      </c>
      <c r="C22" s="15">
        <v>216.74100000000001</v>
      </c>
      <c r="D22" s="15">
        <v>217.631</v>
      </c>
      <c r="E22" s="15">
        <v>218.00899999999999</v>
      </c>
      <c r="F22" s="15">
        <v>218.178</v>
      </c>
      <c r="G22" s="15">
        <v>217.965</v>
      </c>
      <c r="H22" s="15">
        <v>218.011</v>
      </c>
      <c r="I22" s="15">
        <v>218.31200000000001</v>
      </c>
      <c r="J22" s="15">
        <v>218.43899999999999</v>
      </c>
      <c r="K22" s="15">
        <v>218.71100000000001</v>
      </c>
      <c r="L22" s="15">
        <v>218.803</v>
      </c>
      <c r="M22" s="15">
        <v>219.179</v>
      </c>
      <c r="N22" s="16">
        <v>218.05600000000001</v>
      </c>
      <c r="O22" s="15">
        <v>217.535</v>
      </c>
      <c r="P22" s="15">
        <v>218.57599999999999</v>
      </c>
    </row>
    <row r="23" spans="1:16">
      <c r="A23" s="12">
        <v>2011</v>
      </c>
      <c r="B23" s="15">
        <v>220.22300000000001</v>
      </c>
      <c r="C23" s="15">
        <v>221.309</v>
      </c>
      <c r="D23" s="15">
        <v>223.46700000000001</v>
      </c>
      <c r="E23" s="15">
        <v>224.90600000000001</v>
      </c>
      <c r="F23" s="15">
        <v>225.964</v>
      </c>
      <c r="G23" s="15">
        <v>225.72200000000001</v>
      </c>
      <c r="H23" s="15">
        <v>225.922</v>
      </c>
      <c r="I23" s="15">
        <v>226.54499999999999</v>
      </c>
      <c r="J23" s="15">
        <v>226.88900000000001</v>
      </c>
      <c r="K23" s="15">
        <v>226.42099999999999</v>
      </c>
      <c r="L23" s="15">
        <v>226.23</v>
      </c>
      <c r="M23" s="15">
        <v>225.672</v>
      </c>
      <c r="N23" s="16">
        <v>224.93899999999999</v>
      </c>
      <c r="O23" s="15">
        <v>223.59800000000001</v>
      </c>
      <c r="P23" s="15">
        <v>226.28</v>
      </c>
    </row>
    <row r="24" spans="1:16">
      <c r="A24" s="12">
        <v>2012</v>
      </c>
      <c r="B24" s="15">
        <v>226.66499999999999</v>
      </c>
      <c r="C24" s="15">
        <v>227.66300000000001</v>
      </c>
      <c r="D24" s="15">
        <v>229.392</v>
      </c>
      <c r="E24" s="15">
        <v>230.08500000000001</v>
      </c>
      <c r="F24" s="15">
        <v>229.815</v>
      </c>
      <c r="G24" s="15">
        <v>229.47800000000001</v>
      </c>
      <c r="H24" s="15">
        <v>229.10400000000001</v>
      </c>
      <c r="I24" s="15">
        <v>230.37899999999999</v>
      </c>
      <c r="J24" s="15">
        <v>231.40700000000001</v>
      </c>
      <c r="K24" s="15">
        <v>231.31700000000001</v>
      </c>
      <c r="L24" s="15">
        <v>230.221</v>
      </c>
      <c r="M24" s="15">
        <v>229.601</v>
      </c>
      <c r="N24" s="16">
        <v>229.59399999999999</v>
      </c>
      <c r="O24" s="15">
        <v>228.85</v>
      </c>
      <c r="P24" s="15">
        <v>230.33799999999999</v>
      </c>
    </row>
    <row r="25" spans="1:16">
      <c r="A25" s="12">
        <v>2013</v>
      </c>
      <c r="B25" s="15">
        <v>230.28</v>
      </c>
      <c r="C25" s="15">
        <v>232.166</v>
      </c>
      <c r="D25" s="15">
        <v>232.773</v>
      </c>
      <c r="E25" s="15">
        <v>232.53100000000001</v>
      </c>
      <c r="F25" s="15">
        <v>232.94499999999999</v>
      </c>
      <c r="G25" s="15">
        <v>233.50399999999999</v>
      </c>
      <c r="H25" s="15">
        <v>233.596</v>
      </c>
      <c r="I25" s="15">
        <v>233.87700000000001</v>
      </c>
      <c r="J25" s="15">
        <v>234.149</v>
      </c>
      <c r="K25" s="15">
        <v>233.54599999999999</v>
      </c>
      <c r="L25" s="15">
        <v>233.06899999999999</v>
      </c>
      <c r="M25" s="15">
        <v>233.04900000000001</v>
      </c>
      <c r="N25" s="16">
        <v>232.95699999999999</v>
      </c>
      <c r="O25" s="15">
        <v>232.36600000000001</v>
      </c>
      <c r="P25" s="15">
        <v>233.548</v>
      </c>
    </row>
    <row r="26" spans="1:16">
      <c r="A26" s="12">
        <v>2014</v>
      </c>
      <c r="B26" s="15">
        <v>233.916</v>
      </c>
      <c r="C26" s="15">
        <v>234.78100000000001</v>
      </c>
      <c r="D26" s="15">
        <v>236.29300000000001</v>
      </c>
      <c r="E26" s="15">
        <v>237.072</v>
      </c>
      <c r="F26" s="15">
        <v>237.9</v>
      </c>
      <c r="G26" s="15">
        <v>238.34299999999999</v>
      </c>
      <c r="H26" s="15">
        <v>238.25</v>
      </c>
      <c r="I26" s="15">
        <v>237.852</v>
      </c>
      <c r="J26" s="15">
        <v>238.03100000000001</v>
      </c>
      <c r="K26" s="15">
        <v>237.43299999999999</v>
      </c>
      <c r="L26" s="15">
        <v>236.15100000000001</v>
      </c>
      <c r="M26" s="15">
        <v>234.81200000000001</v>
      </c>
      <c r="N26" s="16">
        <v>236.73599999999999</v>
      </c>
      <c r="O26" s="15">
        <v>236.38399999999999</v>
      </c>
      <c r="P26" s="15">
        <v>237.08799999999999</v>
      </c>
    </row>
    <row r="27" spans="1:16">
      <c r="A27" s="12">
        <v>2015</v>
      </c>
      <c r="B27" s="15">
        <v>233.70699999999999</v>
      </c>
      <c r="C27" s="15">
        <v>234.72200000000001</v>
      </c>
      <c r="D27" s="15">
        <v>236.119</v>
      </c>
      <c r="E27" s="15">
        <v>236.59899999999999</v>
      </c>
      <c r="F27" s="15">
        <v>237.80500000000001</v>
      </c>
      <c r="G27" s="15">
        <v>238.63800000000001</v>
      </c>
      <c r="H27" s="15">
        <v>238.654</v>
      </c>
      <c r="I27" s="15">
        <v>238.316</v>
      </c>
      <c r="O27" s="15">
        <v>236.26499999999999</v>
      </c>
    </row>
    <row r="30" spans="1:16">
      <c r="B30" s="12">
        <v>2002</v>
      </c>
      <c r="C30" s="12">
        <v>2003</v>
      </c>
      <c r="D30" s="12">
        <v>2004</v>
      </c>
      <c r="E30" s="12">
        <v>2005</v>
      </c>
      <c r="F30" s="12">
        <v>2006</v>
      </c>
      <c r="G30" s="12">
        <v>2007</v>
      </c>
      <c r="H30" s="12">
        <v>2008</v>
      </c>
      <c r="I30" s="12">
        <v>2009</v>
      </c>
      <c r="J30" s="12">
        <v>2010</v>
      </c>
      <c r="K30" s="12">
        <v>2011</v>
      </c>
      <c r="L30" s="12">
        <v>2012</v>
      </c>
      <c r="M30" s="12">
        <v>2013</v>
      </c>
      <c r="N30" s="12">
        <v>2014</v>
      </c>
    </row>
    <row r="31" spans="1:16">
      <c r="B31" s="14">
        <v>179.9</v>
      </c>
      <c r="C31" s="14">
        <v>184</v>
      </c>
      <c r="D31" s="14">
        <v>188.9</v>
      </c>
      <c r="E31" s="14">
        <v>195.3</v>
      </c>
      <c r="F31" s="14">
        <v>201.6</v>
      </c>
      <c r="G31" s="16">
        <v>207.34200000000001</v>
      </c>
      <c r="H31" s="16">
        <v>215.303</v>
      </c>
      <c r="I31" s="16">
        <v>214.53700000000001</v>
      </c>
      <c r="J31" s="16">
        <v>218.05600000000001</v>
      </c>
      <c r="K31" s="16">
        <v>224.93899999999999</v>
      </c>
      <c r="L31" s="16">
        <v>229.59399999999999</v>
      </c>
      <c r="M31" s="16">
        <v>232.95699999999999</v>
      </c>
      <c r="N31" s="16">
        <v>236.73599999999999</v>
      </c>
    </row>
  </sheetData>
  <mergeCells count="9">
    <mergeCell ref="B7:F7"/>
    <mergeCell ref="B8:F8"/>
    <mergeCell ref="B9:F9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  <headerFooter>
    <oddHeader>&amp;CBureau of Labor Statistics</oddHeader>
    <oddFooter>&amp;LSource: Bureau of Labor Statistics&amp;RGenerated on: September 28, 2015 (07:11:29 PM)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Public per FTE adj</vt:lpstr>
      <vt:lpstr>Public per FTE adj RANK</vt:lpstr>
      <vt:lpstr>2004</vt:lpstr>
      <vt:lpstr>2007</vt:lpstr>
      <vt:lpstr>2013</vt:lpstr>
      <vt:lpstr>2014</vt:lpstr>
      <vt:lpstr>FTE all</vt:lpstr>
      <vt:lpstr>BLS Data Series</vt:lpstr>
      <vt:lpstr>Need+merit</vt:lpstr>
      <vt:lpstr>what is this</vt:lpstr>
      <vt:lpstr>2012</vt:lpstr>
    </vt:vector>
  </TitlesOfParts>
  <Company>ISAC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Heywood J. Buzzfuddle</dc:creator>
  <cp:lastModifiedBy>Doyle Will</cp:lastModifiedBy>
  <cp:lastPrinted>2014-04-03T17:16:26Z</cp:lastPrinted>
  <dcterms:created xsi:type="dcterms:W3CDTF">2014-04-02T20:14:05Z</dcterms:created>
  <dcterms:modified xsi:type="dcterms:W3CDTF">2016-02-25T18:09:39Z</dcterms:modified>
</cp:coreProperties>
</file>