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ate1904="1" autoCompressPictures="0"/>
  <bookViews>
    <workbookView xWindow="60" yWindow="16880" windowWidth="47200" windowHeight="25840" tabRatio="983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28" i="1"/>
  <c r="M25"/>
  <c r="M26"/>
  <c r="M24"/>
  <c r="L24"/>
  <c r="L25"/>
  <c r="L26"/>
  <c r="E25"/>
  <c r="E26"/>
  <c r="E24"/>
  <c r="G24"/>
  <c r="F24"/>
  <c r="H24"/>
  <c r="I24"/>
  <c r="G25"/>
  <c r="F25"/>
  <c r="H25"/>
  <c r="I25"/>
  <c r="G26"/>
  <c r="F26"/>
  <c r="H26"/>
  <c r="I26"/>
  <c r="I27"/>
  <c r="J27"/>
  <c r="E28"/>
  <c r="F28"/>
  <c r="W11"/>
  <c r="W10"/>
  <c r="W9"/>
  <c r="U11"/>
  <c r="U10"/>
  <c r="U9"/>
  <c r="S11"/>
  <c r="S10"/>
  <c r="S9"/>
  <c r="Q11"/>
  <c r="Q10"/>
  <c r="Q9"/>
  <c r="O11"/>
  <c r="O10"/>
  <c r="O9"/>
  <c r="M11"/>
  <c r="M10"/>
  <c r="M9"/>
  <c r="K11"/>
  <c r="K10"/>
  <c r="K9"/>
  <c r="I11"/>
  <c r="I10"/>
  <c r="I9"/>
  <c r="G11"/>
  <c r="G10"/>
  <c r="G9"/>
  <c r="E11"/>
  <c r="E10"/>
  <c r="E9"/>
  <c r="C10"/>
  <c r="C11"/>
  <c r="C9"/>
  <c r="AB19"/>
  <c r="Z19"/>
  <c r="X19"/>
  <c r="V19"/>
  <c r="T19"/>
  <c r="R19"/>
  <c r="P19"/>
  <c r="N19"/>
  <c r="L19"/>
  <c r="J19"/>
  <c r="H19"/>
  <c r="F19"/>
  <c r="D19"/>
  <c r="Y16"/>
  <c r="W16"/>
  <c r="U16"/>
  <c r="S16"/>
  <c r="Q16"/>
  <c r="O16"/>
  <c r="M16"/>
  <c r="K16"/>
  <c r="I16"/>
  <c r="G16"/>
  <c r="E16"/>
  <c r="L3"/>
  <c r="L4"/>
  <c r="L5"/>
  <c r="D4"/>
  <c r="D5"/>
  <c r="D3"/>
  <c r="F29"/>
  <c r="R3"/>
  <c r="T3"/>
  <c r="V3"/>
  <c r="X3"/>
  <c r="R4"/>
  <c r="T4"/>
  <c r="V4"/>
  <c r="X4"/>
  <c r="R5"/>
  <c r="T5"/>
  <c r="V5"/>
  <c r="X5"/>
  <c r="J3"/>
  <c r="N3"/>
  <c r="P3"/>
  <c r="J4"/>
  <c r="N4"/>
  <c r="P4"/>
  <c r="J5"/>
  <c r="N5"/>
  <c r="P5"/>
  <c r="H3"/>
  <c r="H4"/>
  <c r="H5"/>
  <c r="F5"/>
  <c r="F4"/>
  <c r="F3"/>
  <c r="N24"/>
  <c r="N25"/>
  <c r="N26"/>
</calcChain>
</file>

<file path=xl/sharedStrings.xml><?xml version="1.0" encoding="utf-8"?>
<sst xmlns="http://schemas.openxmlformats.org/spreadsheetml/2006/main" count="44" uniqueCount="33">
  <si>
    <t>Meter</t>
  </si>
  <si>
    <t>dif</t>
  </si>
  <si>
    <t>Elektriciteit</t>
  </si>
  <si>
    <t>Dag (8081014 II)</t>
  </si>
  <si>
    <t>Nacht (8081014 I)</t>
  </si>
  <si>
    <t>Exclusief (20023327)</t>
  </si>
  <si>
    <t>Klantcode eneco: CU255952</t>
  </si>
  <si>
    <t>Water</t>
  </si>
  <si>
    <t>klantnummer: 10.966.432</t>
  </si>
  <si>
    <t>Verbruikers?</t>
  </si>
  <si>
    <t>Flikkerlicht garage</t>
  </si>
  <si>
    <t>gem/week</t>
  </si>
  <si>
    <t>Tot</t>
  </si>
  <si>
    <t>/week</t>
  </si>
  <si>
    <t>internet</t>
  </si>
  <si>
    <t>dag</t>
  </si>
  <si>
    <t>Lamp met sensor</t>
  </si>
  <si>
    <t>nacht</t>
  </si>
  <si>
    <t>excl</t>
  </si>
  <si>
    <t>water</t>
  </si>
  <si>
    <t>Telenet</t>
  </si>
  <si>
    <t>klantnr</t>
  </si>
  <si>
    <t>inlog</t>
  </si>
  <si>
    <t>aa35160</t>
  </si>
  <si>
    <t>wachtwoord</t>
  </si>
  <si>
    <t>WOU160</t>
  </si>
  <si>
    <t xml:space="preserve"> </t>
  </si>
  <si>
    <t>/dag</t>
    <phoneticPr fontId="7" type="noConversion"/>
  </si>
  <si>
    <t>year</t>
    <phoneticPr fontId="7" type="noConversion"/>
  </si>
  <si>
    <t>LY</t>
    <phoneticPr fontId="7" type="noConversion"/>
  </si>
  <si>
    <t>AEN: 541448820038725690</t>
    <phoneticPr fontId="7" type="noConversion"/>
  </si>
  <si>
    <t>Ivago</t>
    <phoneticPr fontId="7" type="noConversion"/>
  </si>
  <si>
    <t>LY</t>
    <phoneticPr fontId="7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</si>
</sst>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8">
    <font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i/>
      <sz val="10"/>
      <name val="Verdana"/>
    </font>
    <font>
      <b/>
      <sz val="10"/>
      <name val="Verdana"/>
    </font>
    <font>
      <b/>
      <i/>
      <sz val="10"/>
      <name val="Verdana"/>
    </font>
    <font>
      <sz val="8"/>
      <name val="Verdana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indexed="43"/>
        <bgColor indexed="2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0" xfId="0" applyFont="1"/>
    <xf numFmtId="0" fontId="0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16" fontId="4" fillId="2" borderId="0" xfId="0" applyNumberFormat="1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5" fillId="0" borderId="0" xfId="0" applyFont="1"/>
    <xf numFmtId="0" fontId="4" fillId="2" borderId="0" xfId="0" applyFont="1" applyFill="1"/>
    <xf numFmtId="2" fontId="0" fillId="0" borderId="0" xfId="0" applyNumberFormat="1"/>
    <xf numFmtId="1" fontId="4" fillId="0" borderId="0" xfId="0" applyNumberFormat="1" applyFont="1"/>
    <xf numFmtId="0" fontId="6" fillId="0" borderId="0" xfId="0" applyFont="1"/>
    <xf numFmtId="0" fontId="4" fillId="0" borderId="0" xfId="0" applyFont="1" applyAlignment="1">
      <alignment horizontal="left"/>
    </xf>
    <xf numFmtId="0" fontId="0" fillId="0" borderId="0" xfId="0" applyFill="1"/>
    <xf numFmtId="0" fontId="4" fillId="0" borderId="0" xfId="0" applyFont="1" applyFill="1"/>
    <xf numFmtId="16" fontId="0" fillId="0" borderId="0" xfId="0" applyNumberFormat="1" applyFont="1" applyFill="1" applyAlignment="1">
      <alignment horizontal="center"/>
    </xf>
    <xf numFmtId="16" fontId="0" fillId="2" borderId="0" xfId="0" applyNumberFormat="1" applyFont="1" applyFill="1" applyAlignment="1">
      <alignment horizontal="center"/>
    </xf>
    <xf numFmtId="16" fontId="0" fillId="0" borderId="0" xfId="0" applyNumberFormat="1"/>
    <xf numFmtId="16" fontId="0" fillId="0" borderId="0" xfId="0" applyNumberFormat="1" applyFill="1" applyAlignment="1">
      <alignment horizontal="center"/>
    </xf>
    <xf numFmtId="16" fontId="4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/>
    </xf>
    <xf numFmtId="1" fontId="4" fillId="0" borderId="0" xfId="0" applyNumberFormat="1" applyFont="1" applyFill="1"/>
    <xf numFmtId="2" fontId="4" fillId="0" borderId="0" xfId="0" applyNumberFormat="1" applyFont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164" fontId="0" fillId="0" borderId="0" xfId="0" applyNumberFormat="1"/>
    <xf numFmtId="0" fontId="3" fillId="0" borderId="0" xfId="0" applyFont="1"/>
    <xf numFmtId="0" fontId="0" fillId="0" borderId="0" xfId="0" applyAlignment="1">
      <alignment horizontal="left"/>
    </xf>
    <xf numFmtId="16" fontId="0" fillId="0" borderId="0" xfId="0" applyNumberFormat="1" applyFill="1"/>
    <xf numFmtId="0" fontId="2" fillId="0" borderId="0" xfId="0" applyFont="1" applyFill="1"/>
    <xf numFmtId="0" fontId="2" fillId="0" borderId="0" xfId="0" applyFont="1"/>
    <xf numFmtId="0" fontId="2" fillId="3" borderId="0" xfId="0" applyFont="1" applyFill="1"/>
    <xf numFmtId="0" fontId="1" fillId="0" borderId="0" xfId="0" applyFont="1"/>
    <xf numFmtId="2" fontId="2" fillId="3" borderId="0" xfId="0" applyNumberFormat="1" applyFont="1" applyFill="1"/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J50"/>
  <sheetViews>
    <sheetView tabSelected="1" topLeftCell="B1" zoomScale="125" zoomScaleNormal="90" zoomScalePageLayoutView="90" workbookViewId="0">
      <selection activeCell="R13" sqref="R13"/>
    </sheetView>
  </sheetViews>
  <sheetFormatPr baseColWidth="10" defaultColWidth="8.7109375" defaultRowHeight="13"/>
  <cols>
    <col min="1" max="1" width="21.7109375" bestFit="1" customWidth="1"/>
    <col min="2" max="2" width="11.42578125" bestFit="1" customWidth="1"/>
    <col min="4" max="4" width="8.7109375" style="1"/>
    <col min="6" max="6" width="8.7109375" style="1"/>
    <col min="8" max="8" width="8.7109375" style="1"/>
    <col min="9" max="9" width="8.42578125" bestFit="1" customWidth="1"/>
    <col min="10" max="10" width="8.7109375" style="1"/>
    <col min="12" max="12" width="8.7109375" style="1"/>
    <col min="14" max="14" width="8.140625" style="1" bestFit="1" customWidth="1"/>
    <col min="16" max="16" width="8.140625" bestFit="1" customWidth="1"/>
    <col min="17" max="17" width="8.7109375" style="12"/>
    <col min="19" max="19" width="8.7109375" style="12"/>
  </cols>
  <sheetData>
    <row r="1" spans="1:1024" s="2" customFormat="1">
      <c r="A1" s="2" t="s">
        <v>0</v>
      </c>
      <c r="B1" s="16">
        <v>41393</v>
      </c>
      <c r="C1" s="16">
        <v>41996</v>
      </c>
      <c r="D1" s="4" t="s">
        <v>1</v>
      </c>
      <c r="E1" s="16">
        <v>41652</v>
      </c>
      <c r="F1" s="5" t="s">
        <v>1</v>
      </c>
      <c r="G1" s="27">
        <v>41666</v>
      </c>
      <c r="H1" s="5" t="s">
        <v>1</v>
      </c>
      <c r="I1" s="27">
        <v>41680</v>
      </c>
      <c r="J1" s="5" t="s">
        <v>1</v>
      </c>
      <c r="K1" s="3">
        <v>41694</v>
      </c>
      <c r="L1" s="5" t="s">
        <v>1</v>
      </c>
      <c r="M1" s="3">
        <v>41708</v>
      </c>
      <c r="N1" s="5" t="s">
        <v>1</v>
      </c>
      <c r="O1" s="3"/>
      <c r="P1" s="5" t="s">
        <v>1</v>
      </c>
      <c r="Q1" s="3"/>
      <c r="R1" s="5" t="s">
        <v>1</v>
      </c>
      <c r="S1" s="3"/>
      <c r="T1" s="5" t="s">
        <v>1</v>
      </c>
      <c r="U1" s="3"/>
      <c r="V1" s="5" t="s">
        <v>1</v>
      </c>
      <c r="W1" s="3"/>
      <c r="X1" s="5" t="s">
        <v>1</v>
      </c>
      <c r="Y1" s="14"/>
      <c r="Z1" s="5"/>
      <c r="AA1" s="15"/>
      <c r="AB1" s="5"/>
      <c r="AC1" s="15"/>
      <c r="AD1" s="5"/>
      <c r="AE1" s="5"/>
      <c r="AF1" s="5"/>
      <c r="AG1" s="5"/>
      <c r="AH1" s="5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>
      <c r="A2" s="6" t="s">
        <v>2</v>
      </c>
      <c r="C2" s="16"/>
      <c r="D2" s="13"/>
      <c r="E2" s="16"/>
      <c r="F2"/>
      <c r="G2" s="27"/>
      <c r="H2"/>
      <c r="I2" s="27"/>
      <c r="J2"/>
      <c r="K2" s="16"/>
      <c r="L2"/>
      <c r="M2" s="16"/>
      <c r="N2"/>
      <c r="O2" s="16"/>
      <c r="Q2" s="16"/>
      <c r="S2" s="16"/>
      <c r="U2" s="16"/>
      <c r="W2" s="16"/>
      <c r="Y2" s="12"/>
    </row>
    <row r="3" spans="1:1024">
      <c r="A3" t="s">
        <v>3</v>
      </c>
      <c r="B3">
        <v>29784</v>
      </c>
      <c r="C3">
        <v>30285</v>
      </c>
      <c r="D3" s="7">
        <f>C3-B3</f>
        <v>501</v>
      </c>
      <c r="E3">
        <v>30331</v>
      </c>
      <c r="F3" s="7">
        <f>E3-C3</f>
        <v>46</v>
      </c>
      <c r="G3" s="28">
        <v>30371</v>
      </c>
      <c r="H3" s="7">
        <f>G3-E3</f>
        <v>40</v>
      </c>
      <c r="I3" s="28">
        <v>30409</v>
      </c>
      <c r="J3" s="7">
        <f>I3-G3</f>
        <v>38</v>
      </c>
      <c r="K3">
        <v>30447</v>
      </c>
      <c r="L3" s="7">
        <f>K3-I3</f>
        <v>38</v>
      </c>
      <c r="M3">
        <v>30486</v>
      </c>
      <c r="N3" s="7">
        <f>M3-K3</f>
        <v>39</v>
      </c>
      <c r="O3">
        <v>30508</v>
      </c>
      <c r="P3" s="7">
        <f>O3-M3</f>
        <v>22</v>
      </c>
      <c r="Q3"/>
      <c r="R3" s="7">
        <f t="shared" ref="R3:R5" si="0">Q3-O3</f>
        <v>-30508</v>
      </c>
      <c r="S3"/>
      <c r="T3" s="7">
        <f t="shared" ref="T3:T5" si="1">S3-Q3</f>
        <v>0</v>
      </c>
      <c r="V3" s="7">
        <f t="shared" ref="V3:V5" si="2">U3-S3</f>
        <v>0</v>
      </c>
      <c r="X3" s="7">
        <f t="shared" ref="X3:X5" si="3">W3-U3</f>
        <v>0</v>
      </c>
      <c r="Y3" s="12"/>
    </row>
    <row r="4" spans="1:1024">
      <c r="A4" t="s">
        <v>4</v>
      </c>
      <c r="B4">
        <v>24119</v>
      </c>
      <c r="C4">
        <v>24640</v>
      </c>
      <c r="D4" s="7">
        <f t="shared" ref="D4:D5" si="4">C4-B4</f>
        <v>521</v>
      </c>
      <c r="E4">
        <v>24692</v>
      </c>
      <c r="F4" s="7">
        <f>E4-C4</f>
        <v>52</v>
      </c>
      <c r="G4" s="28">
        <v>24731</v>
      </c>
      <c r="H4" s="7">
        <f>G4-E4</f>
        <v>39</v>
      </c>
      <c r="I4" s="28">
        <v>24772</v>
      </c>
      <c r="J4" s="7">
        <f>I4-G4</f>
        <v>41</v>
      </c>
      <c r="K4">
        <v>24809</v>
      </c>
      <c r="L4" s="7">
        <f>K4-I4</f>
        <v>37</v>
      </c>
      <c r="M4">
        <v>24838</v>
      </c>
      <c r="N4" s="7">
        <f>M4-K4</f>
        <v>29</v>
      </c>
      <c r="O4">
        <v>24854</v>
      </c>
      <c r="P4" s="7">
        <f>O4-M4</f>
        <v>16</v>
      </c>
      <c r="Q4"/>
      <c r="R4" s="7">
        <f t="shared" si="0"/>
        <v>-24854</v>
      </c>
      <c r="S4"/>
      <c r="T4" s="7">
        <f t="shared" si="1"/>
        <v>0</v>
      </c>
      <c r="V4" s="7">
        <f t="shared" si="2"/>
        <v>0</v>
      </c>
      <c r="X4" s="7">
        <f t="shared" si="3"/>
        <v>0</v>
      </c>
      <c r="Y4" s="12"/>
    </row>
    <row r="5" spans="1:1024">
      <c r="A5" t="s">
        <v>5</v>
      </c>
      <c r="B5">
        <v>78601</v>
      </c>
      <c r="C5">
        <v>79270</v>
      </c>
      <c r="D5" s="7">
        <f t="shared" si="4"/>
        <v>669</v>
      </c>
      <c r="E5">
        <v>79625</v>
      </c>
      <c r="F5" s="7">
        <f>E5-C5</f>
        <v>355</v>
      </c>
      <c r="G5" s="28">
        <v>79864</v>
      </c>
      <c r="H5" s="7">
        <f>G5-E5</f>
        <v>239</v>
      </c>
      <c r="I5" s="28">
        <v>80100</v>
      </c>
      <c r="J5" s="7">
        <f>I5-G5</f>
        <v>236</v>
      </c>
      <c r="K5">
        <v>80331</v>
      </c>
      <c r="L5" s="7">
        <f>K5-I5</f>
        <v>231</v>
      </c>
      <c r="M5">
        <v>80580</v>
      </c>
      <c r="N5" s="7">
        <f>M5-K5</f>
        <v>249</v>
      </c>
      <c r="O5">
        <v>80678</v>
      </c>
      <c r="P5" s="7">
        <f>O5-M5</f>
        <v>98</v>
      </c>
      <c r="Q5"/>
      <c r="R5" s="7">
        <f t="shared" si="0"/>
        <v>-80678</v>
      </c>
      <c r="S5"/>
      <c r="T5" s="7">
        <f t="shared" si="1"/>
        <v>0</v>
      </c>
      <c r="V5" s="7">
        <f t="shared" si="2"/>
        <v>0</v>
      </c>
      <c r="X5" s="7">
        <f t="shared" si="3"/>
        <v>0</v>
      </c>
      <c r="Y5" s="12"/>
    </row>
    <row r="6" spans="1:1024">
      <c r="D6"/>
      <c r="F6"/>
      <c r="H6"/>
      <c r="J6"/>
      <c r="L6"/>
      <c r="N6"/>
      <c r="Y6" s="12"/>
    </row>
    <row r="7" spans="1:1024">
      <c r="B7" s="16"/>
      <c r="C7" s="5" t="s">
        <v>1</v>
      </c>
      <c r="D7" s="3"/>
      <c r="E7" s="5"/>
      <c r="F7" s="3"/>
      <c r="G7" s="5"/>
      <c r="H7" s="3"/>
      <c r="I7" s="5"/>
      <c r="J7" s="3"/>
      <c r="K7" s="5"/>
      <c r="L7" s="3"/>
      <c r="M7" s="5"/>
      <c r="N7" s="14"/>
      <c r="O7" s="5"/>
      <c r="P7" s="14"/>
      <c r="Q7" s="5"/>
      <c r="R7" s="14"/>
      <c r="S7" s="5"/>
      <c r="T7" s="3"/>
      <c r="U7" s="5"/>
      <c r="V7" s="3"/>
      <c r="W7" s="5"/>
      <c r="X7" s="12"/>
    </row>
    <row r="8" spans="1:1024">
      <c r="B8" s="16"/>
      <c r="D8" s="16"/>
      <c r="F8" s="16"/>
      <c r="H8" s="16"/>
      <c r="J8" s="16"/>
      <c r="L8" s="16"/>
      <c r="N8" s="27"/>
      <c r="P8" s="27"/>
      <c r="Q8"/>
      <c r="R8" s="12"/>
      <c r="S8"/>
      <c r="X8" s="12"/>
    </row>
    <row r="9" spans="1:1024">
      <c r="C9" s="7">
        <f>B9-W3</f>
        <v>0</v>
      </c>
      <c r="D9" s="13"/>
      <c r="E9" s="7">
        <f>D9-B9</f>
        <v>0</v>
      </c>
      <c r="F9"/>
      <c r="G9" s="7">
        <f>F9-D9</f>
        <v>0</v>
      </c>
      <c r="H9"/>
      <c r="I9" s="7">
        <f>H9-F9</f>
        <v>0</v>
      </c>
      <c r="J9"/>
      <c r="K9" s="7">
        <f>J9-H9</f>
        <v>0</v>
      </c>
      <c r="L9"/>
      <c r="M9" s="7">
        <f>L9-J9</f>
        <v>0</v>
      </c>
      <c r="N9" s="13"/>
      <c r="O9" s="7">
        <f>N9-L9</f>
        <v>0</v>
      </c>
      <c r="P9" s="13"/>
      <c r="Q9" s="7">
        <f>P9-N9</f>
        <v>0</v>
      </c>
      <c r="R9" s="13"/>
      <c r="S9" s="7">
        <f>R9-P9</f>
        <v>0</v>
      </c>
      <c r="T9" s="13"/>
      <c r="U9" s="7">
        <f>T9-R9</f>
        <v>0</v>
      </c>
      <c r="V9" s="13"/>
      <c r="W9" s="7">
        <f>V9-T9</f>
        <v>0</v>
      </c>
      <c r="X9" s="12"/>
    </row>
    <row r="10" spans="1:1024">
      <c r="C10" s="7">
        <f t="shared" ref="C10:C11" si="5">B10-W4</f>
        <v>0</v>
      </c>
      <c r="D10" s="13"/>
      <c r="E10" s="7">
        <f>D10-B10</f>
        <v>0</v>
      </c>
      <c r="F10"/>
      <c r="G10" s="7">
        <f>F10-D10</f>
        <v>0</v>
      </c>
      <c r="H10"/>
      <c r="I10" s="7">
        <f>H10-F10</f>
        <v>0</v>
      </c>
      <c r="J10"/>
      <c r="K10" s="7">
        <f>J10-H10</f>
        <v>0</v>
      </c>
      <c r="L10"/>
      <c r="M10" s="7">
        <f>L10-J10</f>
        <v>0</v>
      </c>
      <c r="N10" s="13"/>
      <c r="O10" s="7">
        <f>N10-L10</f>
        <v>0</v>
      </c>
      <c r="P10" s="13"/>
      <c r="Q10" s="7">
        <f>P10-N10</f>
        <v>0</v>
      </c>
      <c r="R10" s="13"/>
      <c r="S10" s="7">
        <f>R10-P10</f>
        <v>0</v>
      </c>
      <c r="T10" s="13"/>
      <c r="U10" s="7">
        <f>T10-R10</f>
        <v>0</v>
      </c>
      <c r="V10" s="13"/>
      <c r="W10" s="7">
        <f>V10-T10</f>
        <v>0</v>
      </c>
      <c r="X10" s="12"/>
    </row>
    <row r="11" spans="1:1024">
      <c r="C11" s="7">
        <f t="shared" si="5"/>
        <v>0</v>
      </c>
      <c r="D11" s="12"/>
      <c r="E11" s="7">
        <f>D11-B11</f>
        <v>0</v>
      </c>
      <c r="F11" s="12"/>
      <c r="G11" s="7">
        <f>F11-D11</f>
        <v>0</v>
      </c>
      <c r="H11"/>
      <c r="I11" s="7">
        <f>H11-F11</f>
        <v>0</v>
      </c>
      <c r="J11"/>
      <c r="K11" s="7">
        <f>J11-H11</f>
        <v>0</v>
      </c>
      <c r="L11"/>
      <c r="M11" s="7">
        <f>L11-J11</f>
        <v>0</v>
      </c>
      <c r="N11" s="13"/>
      <c r="O11" s="7">
        <f>N11-L11</f>
        <v>0</v>
      </c>
      <c r="P11" s="13"/>
      <c r="Q11" s="7">
        <f>P11-N11</f>
        <v>0</v>
      </c>
      <c r="R11" s="13"/>
      <c r="S11" s="7">
        <f>R11-P11</f>
        <v>0</v>
      </c>
      <c r="T11" s="13"/>
      <c r="U11" s="7">
        <f>T11-R11</f>
        <v>0</v>
      </c>
      <c r="V11" s="13"/>
      <c r="W11" s="7">
        <f>V11-T11</f>
        <v>0</v>
      </c>
      <c r="X11" s="12"/>
    </row>
    <row r="12" spans="1:1024">
      <c r="D12" s="12"/>
      <c r="F12"/>
      <c r="H12"/>
      <c r="J12"/>
      <c r="L12"/>
      <c r="N12"/>
      <c r="P12" s="12"/>
      <c r="Q12"/>
      <c r="R12" s="12"/>
      <c r="S12"/>
      <c r="X12" s="12"/>
    </row>
    <row r="13" spans="1:1024">
      <c r="A13" s="1" t="s">
        <v>30</v>
      </c>
      <c r="B13" s="1"/>
      <c r="D13"/>
      <c r="F13"/>
      <c r="H13"/>
      <c r="J13"/>
      <c r="L13"/>
      <c r="N13"/>
      <c r="P13" s="12"/>
      <c r="Q13"/>
      <c r="R13" s="12"/>
      <c r="S13"/>
      <c r="X13" s="12"/>
    </row>
    <row r="14" spans="1:1024">
      <c r="A14" s="1" t="s">
        <v>6</v>
      </c>
      <c r="B14" s="1"/>
      <c r="D14"/>
      <c r="F14"/>
      <c r="H14"/>
      <c r="J14"/>
      <c r="L14"/>
      <c r="N14"/>
      <c r="P14" s="12"/>
      <c r="Q14"/>
      <c r="R14" s="12"/>
      <c r="S14"/>
      <c r="X14" s="12"/>
    </row>
    <row r="15" spans="1:1024">
      <c r="C15" s="16" t="s">
        <v>32</v>
      </c>
      <c r="D15" s="16">
        <v>41603</v>
      </c>
      <c r="F15" s="16">
        <v>41617</v>
      </c>
      <c r="H15" s="16">
        <v>41631</v>
      </c>
      <c r="J15" s="16">
        <v>41652</v>
      </c>
      <c r="L15" s="16">
        <v>41666</v>
      </c>
      <c r="N15" s="16">
        <v>41680</v>
      </c>
      <c r="P15" s="16">
        <v>41694</v>
      </c>
      <c r="R15" s="16">
        <v>41708</v>
      </c>
      <c r="T15" s="16"/>
      <c r="V15" s="16"/>
      <c r="X15" s="16"/>
      <c r="Y15" s="12"/>
    </row>
    <row r="16" spans="1:1024">
      <c r="A16" s="31" t="s">
        <v>7</v>
      </c>
      <c r="B16">
        <v>41.59</v>
      </c>
      <c r="C16" s="8">
        <v>114</v>
      </c>
      <c r="D16" s="8">
        <v>116.89</v>
      </c>
      <c r="E16" s="30">
        <f>D16-C16</f>
        <v>2.8900000000000006</v>
      </c>
      <c r="F16">
        <v>117.75</v>
      </c>
      <c r="G16" s="30">
        <f>F16-D16</f>
        <v>0.85999999999999943</v>
      </c>
      <c r="H16">
        <v>119</v>
      </c>
      <c r="I16" s="30">
        <f t="shared" ref="I16" si="6">H16-F16</f>
        <v>1.25</v>
      </c>
      <c r="J16">
        <v>120.6</v>
      </c>
      <c r="K16" s="30">
        <f t="shared" ref="K16" si="7">J16-H16</f>
        <v>1.5999999999999943</v>
      </c>
      <c r="L16">
        <v>121.78</v>
      </c>
      <c r="M16" s="30">
        <f t="shared" ref="M16" si="8">L16-J16</f>
        <v>1.1800000000000068</v>
      </c>
      <c r="N16">
        <v>122.87</v>
      </c>
      <c r="O16" s="30">
        <f t="shared" ref="O16" si="9">N16-L16</f>
        <v>1.0900000000000034</v>
      </c>
      <c r="P16">
        <v>123.85</v>
      </c>
      <c r="Q16" s="30">
        <f t="shared" ref="Q16" si="10">P16-N16</f>
        <v>0.97999999999998977</v>
      </c>
      <c r="R16">
        <v>124.71</v>
      </c>
      <c r="S16" s="30">
        <f t="shared" ref="S16" si="11">R16-P16</f>
        <v>0.85999999999999943</v>
      </c>
      <c r="T16">
        <v>125.27</v>
      </c>
      <c r="U16" s="30">
        <f t="shared" ref="U16" si="12">T16-R16</f>
        <v>0.56000000000000227</v>
      </c>
      <c r="W16" s="30">
        <f t="shared" ref="W16" si="13">V16-T16</f>
        <v>-125.27</v>
      </c>
      <c r="Y16" s="30">
        <f t="shared" ref="Y16" si="14">X16-V16</f>
        <v>0</v>
      </c>
      <c r="Z16" s="28"/>
      <c r="AA16" s="30"/>
    </row>
    <row r="17" spans="1:28">
      <c r="D17"/>
      <c r="F17"/>
      <c r="H17"/>
      <c r="J17"/>
      <c r="L17"/>
      <c r="N17"/>
      <c r="Q17"/>
      <c r="S17"/>
    </row>
    <row r="18" spans="1:28">
      <c r="A18" s="31"/>
      <c r="B18" s="16"/>
      <c r="C18" s="16"/>
      <c r="D18"/>
      <c r="E18" s="16"/>
      <c r="F18"/>
      <c r="G18" s="16"/>
      <c r="H18"/>
      <c r="I18" s="16"/>
      <c r="J18"/>
      <c r="K18" s="16"/>
      <c r="L18"/>
      <c r="M18" s="16"/>
      <c r="N18"/>
      <c r="O18" s="27"/>
      <c r="Q18" s="16"/>
      <c r="S18" s="16"/>
      <c r="U18" s="16"/>
      <c r="W18" s="16"/>
      <c r="Y18" s="16"/>
      <c r="AA18" s="16"/>
    </row>
    <row r="19" spans="1:28">
      <c r="A19" s="31"/>
      <c r="C19" s="8"/>
      <c r="D19" s="32">
        <f>C19-B19</f>
        <v>0</v>
      </c>
      <c r="F19" s="32">
        <f>E19-C19</f>
        <v>0</v>
      </c>
      <c r="H19" s="30">
        <f>G19-E19</f>
        <v>0</v>
      </c>
      <c r="I19" s="29"/>
      <c r="J19" s="30">
        <f>I19-G19</f>
        <v>0</v>
      </c>
      <c r="K19" s="29"/>
      <c r="L19" s="30">
        <f>K19-I19</f>
        <v>0</v>
      </c>
      <c r="M19" s="29"/>
      <c r="N19" s="30">
        <f>M19-K19</f>
        <v>0</v>
      </c>
      <c r="O19" s="29"/>
      <c r="P19" s="30">
        <f>O19-M19</f>
        <v>0</v>
      </c>
      <c r="R19" s="30">
        <f>Q19-O19</f>
        <v>0</v>
      </c>
      <c r="T19" s="30">
        <f>S19-Q19</f>
        <v>0</v>
      </c>
      <c r="V19" s="30">
        <f>U19-S19</f>
        <v>0</v>
      </c>
      <c r="X19" s="30">
        <f>W19-U19</f>
        <v>0</v>
      </c>
      <c r="Y19" s="28"/>
      <c r="Z19" s="30">
        <f>Y19-W19</f>
        <v>0</v>
      </c>
      <c r="AB19" s="30">
        <f>AA19-Y19</f>
        <v>0</v>
      </c>
    </row>
    <row r="20" spans="1:28">
      <c r="A20" s="1" t="s">
        <v>8</v>
      </c>
      <c r="C20" s="9"/>
      <c r="D20"/>
      <c r="E20" s="9"/>
      <c r="F20"/>
      <c r="H20"/>
      <c r="J20"/>
      <c r="L20"/>
      <c r="N20"/>
      <c r="O20" s="1"/>
      <c r="P20" s="12"/>
      <c r="Q20"/>
      <c r="R20" s="12"/>
      <c r="S20"/>
    </row>
    <row r="21" spans="1:28">
      <c r="D21"/>
      <c r="F21"/>
      <c r="H21"/>
      <c r="J21"/>
      <c r="L21"/>
      <c r="N21"/>
      <c r="P21" s="12"/>
      <c r="Q21"/>
      <c r="R21" s="12"/>
      <c r="S21"/>
    </row>
    <row r="22" spans="1:28">
      <c r="A22" s="6" t="s">
        <v>9</v>
      </c>
      <c r="D22"/>
      <c r="F22"/>
      <c r="H22"/>
      <c r="J22"/>
      <c r="L22"/>
      <c r="N22"/>
    </row>
    <row r="23" spans="1:28">
      <c r="A23" t="s">
        <v>10</v>
      </c>
      <c r="D23" s="23" t="s">
        <v>11</v>
      </c>
      <c r="E23" s="22" t="s">
        <v>28</v>
      </c>
      <c r="F23"/>
      <c r="H23"/>
      <c r="J23"/>
      <c r="K23" s="1"/>
      <c r="L23" t="s">
        <v>12</v>
      </c>
      <c r="M23" s="1" t="s">
        <v>13</v>
      </c>
      <c r="N23" t="s">
        <v>27</v>
      </c>
      <c r="P23" t="s">
        <v>29</v>
      </c>
    </row>
    <row r="24" spans="1:28">
      <c r="A24" t="s">
        <v>14</v>
      </c>
      <c r="C24" t="s">
        <v>15</v>
      </c>
      <c r="D24">
        <v>20</v>
      </c>
      <c r="E24" s="10">
        <f>52*D24</f>
        <v>1040</v>
      </c>
      <c r="F24">
        <f>16.06+6.56</f>
        <v>22.619999999999997</v>
      </c>
      <c r="G24" s="1">
        <f>2.08+0.58</f>
        <v>2.66</v>
      </c>
      <c r="H24" s="6">
        <f>G24+F24</f>
        <v>25.279999999999998</v>
      </c>
      <c r="I24" s="1">
        <f>H24*E24</f>
        <v>26291.199999999997</v>
      </c>
      <c r="J24"/>
      <c r="K24" s="1"/>
      <c r="L24">
        <f>M3-C3</f>
        <v>201</v>
      </c>
      <c r="M24" s="21">
        <f>L24/11</f>
        <v>18.272727272727273</v>
      </c>
      <c r="N24" s="24">
        <f>M24/7</f>
        <v>2.6103896103896105</v>
      </c>
      <c r="P24">
        <v>17</v>
      </c>
    </row>
    <row r="25" spans="1:28">
      <c r="A25" t="s">
        <v>16</v>
      </c>
      <c r="C25" t="s">
        <v>17</v>
      </c>
      <c r="D25">
        <v>19</v>
      </c>
      <c r="E25" s="10">
        <f t="shared" ref="E25:E26" si="15">52*D25</f>
        <v>988</v>
      </c>
      <c r="F25">
        <f>11.08+4.3</f>
        <v>15.379999999999999</v>
      </c>
      <c r="G25" s="1">
        <f t="shared" ref="G25:G26" si="16">2.08+0.58</f>
        <v>2.66</v>
      </c>
      <c r="H25" s="6">
        <f>G25+F25</f>
        <v>18.04</v>
      </c>
      <c r="I25" s="1">
        <f>H25*E25</f>
        <v>17823.52</v>
      </c>
      <c r="J25"/>
      <c r="K25" s="1"/>
      <c r="L25">
        <f t="shared" ref="L25:L26" si="17">M4-C4</f>
        <v>198</v>
      </c>
      <c r="M25" s="21">
        <f t="shared" ref="M25:M26" si="18">L25/11</f>
        <v>18</v>
      </c>
      <c r="N25" s="24">
        <f t="shared" ref="N25:N26" si="19">M25/7</f>
        <v>2.5714285714285716</v>
      </c>
      <c r="P25">
        <v>11</v>
      </c>
    </row>
    <row r="26" spans="1:28">
      <c r="C26" t="s">
        <v>18</v>
      </c>
      <c r="D26">
        <v>35</v>
      </c>
      <c r="E26" s="10">
        <f t="shared" si="15"/>
        <v>1820</v>
      </c>
      <c r="F26">
        <f>3.78+4.3</f>
        <v>8.08</v>
      </c>
      <c r="G26" s="1">
        <f t="shared" si="16"/>
        <v>2.66</v>
      </c>
      <c r="H26" s="6">
        <f>G26+F26</f>
        <v>10.74</v>
      </c>
      <c r="I26" s="1">
        <f>H26*E26</f>
        <v>19546.8</v>
      </c>
      <c r="J26"/>
      <c r="K26" s="1"/>
      <c r="L26">
        <f t="shared" si="17"/>
        <v>1310</v>
      </c>
      <c r="M26" s="21">
        <f t="shared" si="18"/>
        <v>119.09090909090909</v>
      </c>
      <c r="N26" s="24">
        <f t="shared" si="19"/>
        <v>17.012987012987015</v>
      </c>
      <c r="P26">
        <v>28</v>
      </c>
    </row>
    <row r="27" spans="1:28">
      <c r="D27"/>
      <c r="E27" s="1"/>
      <c r="F27"/>
      <c r="G27" s="1"/>
      <c r="H27"/>
      <c r="I27" s="1">
        <f>(SUM(I24:I26)/100)+10</f>
        <v>646.61520000000007</v>
      </c>
      <c r="J27">
        <f>(I27/12)*1.21</f>
        <v>65.200366000000002</v>
      </c>
      <c r="K27" s="1"/>
      <c r="L27"/>
      <c r="M27" s="1"/>
      <c r="N27"/>
    </row>
    <row r="28" spans="1:28">
      <c r="A28" t="s">
        <v>26</v>
      </c>
      <c r="C28" t="s">
        <v>19</v>
      </c>
      <c r="D28" s="21">
        <f>(R16-C16)/18</f>
        <v>0.59499999999999964</v>
      </c>
      <c r="E28">
        <f>52*D28</f>
        <v>30.93999999999998</v>
      </c>
      <c r="F28">
        <f>((E28*4.24)+80)*1.06</f>
        <v>223.85673599999993</v>
      </c>
      <c r="H28"/>
      <c r="J28"/>
      <c r="L28"/>
      <c r="N28"/>
      <c r="P28">
        <v>0.62</v>
      </c>
    </row>
    <row r="29" spans="1:28">
      <c r="F29">
        <f>F28/4</f>
        <v>55.964183999999982</v>
      </c>
      <c r="H29"/>
      <c r="J29"/>
      <c r="L29"/>
      <c r="N29"/>
    </row>
    <row r="30" spans="1:28">
      <c r="A30" s="6" t="s">
        <v>20</v>
      </c>
      <c r="F30"/>
      <c r="H30"/>
      <c r="J30"/>
      <c r="L30"/>
      <c r="N30"/>
    </row>
    <row r="31" spans="1:28">
      <c r="A31" s="1" t="s">
        <v>21</v>
      </c>
      <c r="B31" s="11">
        <v>990673528</v>
      </c>
      <c r="F31"/>
      <c r="H31"/>
      <c r="J31"/>
      <c r="L31"/>
      <c r="N31"/>
    </row>
    <row r="32" spans="1:28">
      <c r="A32" t="s">
        <v>22</v>
      </c>
      <c r="B32" t="s">
        <v>23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</row>
    <row r="33" spans="1:16">
      <c r="A33" t="s">
        <v>24</v>
      </c>
      <c r="B33" t="s">
        <v>25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</row>
    <row r="34" spans="1:16">
      <c r="E34" s="12"/>
      <c r="F34" s="12"/>
      <c r="G34" s="12"/>
      <c r="H34" s="12"/>
      <c r="I34" s="12"/>
      <c r="J34" s="12"/>
      <c r="K34" s="12"/>
      <c r="L34" s="12"/>
      <c r="M34" s="12"/>
      <c r="N34" s="12"/>
    </row>
    <row r="35" spans="1:16">
      <c r="A35" s="25" t="s">
        <v>31</v>
      </c>
      <c r="B35" s="26">
        <v>296963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</row>
    <row r="36" spans="1:16">
      <c r="E36" s="17"/>
      <c r="F36" s="18"/>
      <c r="G36" s="17"/>
      <c r="H36" s="18"/>
      <c r="I36" s="17"/>
      <c r="J36" s="18"/>
      <c r="K36" s="17"/>
      <c r="L36" s="19"/>
      <c r="M36" s="12"/>
      <c r="N36" s="12"/>
    </row>
    <row r="37" spans="1:16">
      <c r="E37" s="12"/>
      <c r="F37" s="13"/>
      <c r="G37" s="12"/>
      <c r="H37" s="12"/>
      <c r="I37" s="12"/>
      <c r="J37" s="12"/>
      <c r="K37" s="12"/>
      <c r="L37" s="12"/>
      <c r="M37" s="12"/>
      <c r="N37" s="12"/>
    </row>
    <row r="38" spans="1:16">
      <c r="E38" s="12"/>
      <c r="F38" s="13"/>
      <c r="G38" s="12"/>
      <c r="H38" s="13"/>
      <c r="I38" s="12"/>
      <c r="J38" s="13"/>
      <c r="K38" s="12"/>
      <c r="L38" s="13"/>
      <c r="M38" s="12"/>
      <c r="N38" s="12"/>
    </row>
    <row r="39" spans="1:16">
      <c r="E39" s="12"/>
      <c r="F39" s="13"/>
      <c r="G39" s="12"/>
      <c r="H39" s="13"/>
      <c r="I39" s="12"/>
      <c r="J39" s="13"/>
      <c r="K39" s="12"/>
      <c r="L39" s="13"/>
      <c r="M39" s="12"/>
      <c r="N39" s="12"/>
    </row>
    <row r="40" spans="1:16">
      <c r="E40" s="12"/>
      <c r="F40" s="13"/>
      <c r="G40" s="12"/>
      <c r="H40" s="13"/>
      <c r="I40" s="12"/>
      <c r="J40" s="13"/>
      <c r="K40" s="12"/>
      <c r="L40" s="13"/>
      <c r="M40" s="12"/>
      <c r="N40" s="12"/>
    </row>
    <row r="41" spans="1:16">
      <c r="E41" s="12"/>
      <c r="F41" s="12"/>
      <c r="G41" s="12"/>
      <c r="H41" s="12"/>
      <c r="I41" s="12"/>
      <c r="J41" s="12"/>
      <c r="K41" s="12"/>
      <c r="L41" s="12"/>
      <c r="M41" s="12"/>
      <c r="N41" s="12"/>
      <c r="P41" s="1"/>
    </row>
    <row r="42" spans="1:16">
      <c r="E42" s="12"/>
      <c r="F42" s="12"/>
      <c r="G42" s="12"/>
      <c r="H42" s="12"/>
      <c r="I42" s="12"/>
      <c r="J42" s="12"/>
      <c r="K42" s="12"/>
      <c r="L42" s="12"/>
      <c r="M42" s="12"/>
      <c r="N42" s="12"/>
    </row>
    <row r="43" spans="1:16">
      <c r="E43" s="12"/>
      <c r="F43" s="12"/>
      <c r="G43" s="12"/>
      <c r="H43" s="12"/>
      <c r="I43" s="12"/>
      <c r="J43" s="12"/>
      <c r="K43" s="12"/>
      <c r="L43" s="12"/>
      <c r="M43" s="12"/>
      <c r="N43" s="12"/>
    </row>
    <row r="44" spans="1:16">
      <c r="E44" s="12"/>
      <c r="F44" s="12"/>
      <c r="G44" s="12"/>
      <c r="H44" s="12"/>
      <c r="I44" s="12"/>
      <c r="J44" s="12"/>
      <c r="K44" s="12"/>
      <c r="L44" s="12"/>
      <c r="M44" s="12"/>
      <c r="N44" s="12"/>
      <c r="P44" s="1"/>
    </row>
    <row r="45" spans="1:16">
      <c r="E45" s="12"/>
      <c r="F45" s="20"/>
      <c r="G45" s="12"/>
      <c r="H45" s="13"/>
      <c r="I45" s="12"/>
      <c r="J45" s="13"/>
      <c r="K45" s="12"/>
      <c r="L45" s="13"/>
      <c r="M45" s="12"/>
      <c r="N45" s="13"/>
      <c r="P45" s="7"/>
    </row>
    <row r="46" spans="1:16">
      <c r="E46" s="12"/>
      <c r="F46" s="13"/>
      <c r="G46" s="12"/>
      <c r="H46" s="13"/>
      <c r="I46" s="12"/>
      <c r="J46" s="13"/>
      <c r="K46" s="12"/>
      <c r="L46" s="13"/>
      <c r="M46" s="12"/>
      <c r="N46" s="13"/>
    </row>
    <row r="47" spans="1:16">
      <c r="E47" s="12"/>
      <c r="F47" s="13"/>
      <c r="G47" s="12"/>
      <c r="H47" s="13"/>
      <c r="I47" s="12"/>
      <c r="J47" s="13"/>
      <c r="K47" s="12"/>
      <c r="L47" s="13"/>
      <c r="M47" s="12"/>
      <c r="N47" s="13"/>
    </row>
    <row r="48" spans="1:16">
      <c r="E48" s="12"/>
      <c r="F48" s="13"/>
      <c r="G48" s="12"/>
      <c r="H48" s="13"/>
      <c r="I48" s="12"/>
      <c r="J48" s="13"/>
      <c r="K48" s="12"/>
      <c r="L48" s="13"/>
      <c r="M48" s="12"/>
      <c r="N48" s="13"/>
    </row>
    <row r="49" spans="5:14">
      <c r="E49" s="12"/>
      <c r="F49" s="13"/>
      <c r="G49" s="12"/>
      <c r="H49" s="13"/>
      <c r="I49" s="12"/>
      <c r="J49" s="13"/>
      <c r="K49" s="12"/>
      <c r="L49" s="13"/>
      <c r="M49" s="12"/>
      <c r="N49" s="13"/>
    </row>
    <row r="50" spans="5:14">
      <c r="E50" s="12"/>
      <c r="F50" s="13"/>
      <c r="G50" s="12"/>
      <c r="H50" s="13"/>
      <c r="I50" s="12"/>
      <c r="J50" s="13"/>
      <c r="K50" s="12"/>
      <c r="L50" s="13"/>
      <c r="M50" s="12"/>
      <c r="N50" s="13"/>
    </row>
  </sheetData>
  <phoneticPr fontId="7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Wout Desmet</dc:creator>
  <cp:lastModifiedBy>Wout Desmet</cp:lastModifiedBy>
  <cp:revision>11</cp:revision>
  <dcterms:created xsi:type="dcterms:W3CDTF">2015-05-19T09:52:10Z</dcterms:created>
  <dcterms:modified xsi:type="dcterms:W3CDTF">2018-03-18T13:14:03Z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