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Sheet1" sheetId="1" r:id="rId1"/>
    <sheet name="V+" sheetId="2" r:id="rId2"/>
    <sheet name="Sheet3" sheetId="3" r:id="rId3"/>
  </sheets>
  <definedNames>
    <definedName name="adc_11">Sheet1!$N$24</definedName>
    <definedName name="adc_12">Sheet1!$Q$24</definedName>
    <definedName name="adc_13">Sheet1!$T$24</definedName>
    <definedName name="adc_14">Sheet1!$W$24</definedName>
    <definedName name="adc_15">Sheet1!$Z$24</definedName>
    <definedName name="adc_16">Sheet1!$AC$24</definedName>
    <definedName name="Ao">Sheet1!$M$1</definedName>
    <definedName name="As">Sheet1!$K$1</definedName>
    <definedName name="b">Sheet1!$K$5</definedName>
    <definedName name="b_0">Sheet1!$N$19</definedName>
    <definedName name="b_c">Sheet1!$N$20</definedName>
    <definedName name="b_v">Sheet1!$N$21</definedName>
    <definedName name="b0">Sheet1!$J$5</definedName>
    <definedName name="badc">Sheet1!$K$4</definedName>
    <definedName name="badc2">Sheet1!$K$8</definedName>
    <definedName name="basc">Sheet1!$K$4</definedName>
    <definedName name="bi">Sheet1!$K$9</definedName>
    <definedName name="bvolt">Sheet1!$K$3</definedName>
    <definedName name="bvolt2">Sheet1!$K$7</definedName>
    <definedName name="O">Sheet1!$S$1</definedName>
    <definedName name="V.11">Sheet1!$B$4</definedName>
    <definedName name="vl">Sheet1!$O$3</definedName>
    <definedName name="vm">Sheet1!$R$3</definedName>
    <definedName name="Vo">Sheet1!$Q$1</definedName>
    <definedName name="Vs">Sheet1!$O$1</definedName>
  </definedNames>
  <calcPr calcId="125725"/>
</workbook>
</file>

<file path=xl/calcChain.xml><?xml version="1.0" encoding="utf-8"?>
<calcChain xmlns="http://schemas.openxmlformats.org/spreadsheetml/2006/main">
  <c r="AD36" i="1"/>
  <c r="AD35"/>
  <c r="AD34"/>
  <c r="AD33"/>
  <c r="AD32"/>
  <c r="AD31"/>
  <c r="AD30"/>
  <c r="AD29"/>
  <c r="AD28"/>
  <c r="AD27"/>
  <c r="AD26"/>
  <c r="AD25"/>
  <c r="AA36"/>
  <c r="AA35"/>
  <c r="AA34"/>
  <c r="AA33"/>
  <c r="AA32"/>
  <c r="AA31"/>
  <c r="AA30"/>
  <c r="AA29"/>
  <c r="AA28"/>
  <c r="AA27"/>
  <c r="AA26"/>
  <c r="AA25"/>
  <c r="X36"/>
  <c r="X35"/>
  <c r="X34"/>
  <c r="X33"/>
  <c r="X32"/>
  <c r="X31"/>
  <c r="X30"/>
  <c r="X29"/>
  <c r="X28"/>
  <c r="X27"/>
  <c r="X26"/>
  <c r="X25"/>
  <c r="U36"/>
  <c r="U35"/>
  <c r="U34"/>
  <c r="U33"/>
  <c r="U32"/>
  <c r="U31"/>
  <c r="U30"/>
  <c r="U29"/>
  <c r="U28"/>
  <c r="U27"/>
  <c r="U26"/>
  <c r="U25"/>
  <c r="R36"/>
  <c r="R35"/>
  <c r="R34"/>
  <c r="R33"/>
  <c r="R32"/>
  <c r="R31"/>
  <c r="R30"/>
  <c r="R29"/>
  <c r="R28"/>
  <c r="R27"/>
  <c r="R26"/>
  <c r="R25"/>
  <c r="O36"/>
  <c r="O35"/>
  <c r="O34"/>
  <c r="O33"/>
  <c r="O32"/>
  <c r="O31"/>
  <c r="O30"/>
  <c r="O29"/>
  <c r="O28"/>
  <c r="O27"/>
  <c r="O26"/>
  <c r="O25"/>
</calcChain>
</file>

<file path=xl/sharedStrings.xml><?xml version="1.0" encoding="utf-8"?>
<sst xmlns="http://schemas.openxmlformats.org/spreadsheetml/2006/main" count="97" uniqueCount="34">
  <si>
    <t>R</t>
  </si>
  <si>
    <r>
      <t>V</t>
    </r>
    <r>
      <rPr>
        <vertAlign val="subscript"/>
        <sz val="11"/>
        <color theme="1"/>
        <rFont val="Calibri"/>
        <family val="2"/>
        <scheme val="minor"/>
      </rPr>
      <t>batt</t>
    </r>
  </si>
  <si>
    <t>DAC values</t>
  </si>
  <si>
    <t>ADC</t>
  </si>
  <si>
    <t>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</si>
  <si>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</si>
  <si>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</si>
  <si>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</si>
  <si>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</si>
  <si>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</si>
  <si>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</si>
  <si>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</si>
  <si>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</si>
  <si>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</si>
  <si>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</si>
  <si>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</si>
  <si>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</si>
  <si>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</si>
  <si>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</si>
  <si>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</si>
  <si>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</si>
  <si>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</si>
  <si>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</si>
  <si>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</si>
  <si>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</si>
  <si>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</si>
  <si>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</si>
  <si>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</si>
  <si>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</si>
  <si>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VBATT</t>
  </si>
  <si>
    <t>V+</t>
  </si>
  <si>
    <t>Vadc</t>
  </si>
  <si>
    <t>Cadc</t>
  </si>
  <si>
    <t>Calculated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</si>
</sst>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Sheet1!$B$3</c:f>
              <c:strCache>
                <c:ptCount val="1"/>
                <c:pt idx="0">
                  <c:v>11</c:v>
                </c:pt>
              </c:strCache>
            </c:strRef>
          </c:tx>
          <c:xVal>
            <c:numRef>
              <c:f>Sheet1!$A$5:$A$16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</c:numCache>
            </c:numRef>
          </c:xVal>
          <c:yVal>
            <c:numRef>
              <c:f>Sheet1!$B$5:$B$16</c:f>
              <c:numCache>
                <c:formatCode>General</c:formatCode>
                <c:ptCount val="12"/>
                <c:pt idx="0">
                  <c:v>671</c:v>
                </c:pt>
                <c:pt idx="1">
                  <c:v>665</c:v>
                </c:pt>
                <c:pt idx="2">
                  <c:v>658</c:v>
                </c:pt>
                <c:pt idx="3">
                  <c:v>652</c:v>
                </c:pt>
                <c:pt idx="4">
                  <c:v>646</c:v>
                </c:pt>
                <c:pt idx="5">
                  <c:v>640</c:v>
                </c:pt>
                <c:pt idx="6">
                  <c:v>635</c:v>
                </c:pt>
                <c:pt idx="7">
                  <c:v>630</c:v>
                </c:pt>
                <c:pt idx="8">
                  <c:v>625</c:v>
                </c:pt>
                <c:pt idx="9">
                  <c:v>620</c:v>
                </c:pt>
                <c:pt idx="10">
                  <c:v>615</c:v>
                </c:pt>
                <c:pt idx="11">
                  <c:v>611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12</c:v>
                </c:pt>
              </c:strCache>
            </c:strRef>
          </c:tx>
          <c:xVal>
            <c:numRef>
              <c:f>Sheet1!$A$5:$A$16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</c:numCache>
            </c:numRef>
          </c:xVal>
          <c:yVal>
            <c:numRef>
              <c:f>Sheet1!$C$5:$C$16</c:f>
              <c:numCache>
                <c:formatCode>General</c:formatCode>
                <c:ptCount val="12"/>
                <c:pt idx="0">
                  <c:v>728</c:v>
                </c:pt>
                <c:pt idx="1">
                  <c:v>721</c:v>
                </c:pt>
                <c:pt idx="2">
                  <c:v>714</c:v>
                </c:pt>
                <c:pt idx="3">
                  <c:v>707</c:v>
                </c:pt>
                <c:pt idx="4">
                  <c:v>701</c:v>
                </c:pt>
                <c:pt idx="5">
                  <c:v>695</c:v>
                </c:pt>
                <c:pt idx="6">
                  <c:v>689</c:v>
                </c:pt>
                <c:pt idx="7">
                  <c:v>683</c:v>
                </c:pt>
                <c:pt idx="8">
                  <c:v>678</c:v>
                </c:pt>
                <c:pt idx="9">
                  <c:v>672</c:v>
                </c:pt>
                <c:pt idx="10">
                  <c:v>667</c:v>
                </c:pt>
                <c:pt idx="11">
                  <c:v>662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13</c:v>
                </c:pt>
              </c:strCache>
            </c:strRef>
          </c:tx>
          <c:xVal>
            <c:numRef>
              <c:f>Sheet1!$A$5:$A$16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</c:numCache>
            </c:numRef>
          </c:xVal>
          <c:yVal>
            <c:numRef>
              <c:f>Sheet1!$D$5:$D$16</c:f>
              <c:numCache>
                <c:formatCode>General</c:formatCode>
                <c:ptCount val="12"/>
                <c:pt idx="0">
                  <c:v>788</c:v>
                </c:pt>
                <c:pt idx="1">
                  <c:v>781</c:v>
                </c:pt>
                <c:pt idx="2">
                  <c:v>773</c:v>
                </c:pt>
                <c:pt idx="3">
                  <c:v>766</c:v>
                </c:pt>
                <c:pt idx="4">
                  <c:v>759</c:v>
                </c:pt>
                <c:pt idx="5">
                  <c:v>752</c:v>
                </c:pt>
                <c:pt idx="6">
                  <c:v>746</c:v>
                </c:pt>
                <c:pt idx="7">
                  <c:v>740</c:v>
                </c:pt>
                <c:pt idx="8">
                  <c:v>734</c:v>
                </c:pt>
                <c:pt idx="9">
                  <c:v>728</c:v>
                </c:pt>
                <c:pt idx="10">
                  <c:v>723</c:v>
                </c:pt>
                <c:pt idx="11">
                  <c:v>717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14</c:v>
                </c:pt>
              </c:strCache>
            </c:strRef>
          </c:tx>
          <c:xVal>
            <c:numRef>
              <c:f>Sheet1!$A$5:$A$16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</c:numCache>
            </c:numRef>
          </c:xVal>
          <c:yVal>
            <c:numRef>
              <c:f>Sheet1!$E$5:$E$16</c:f>
              <c:numCache>
                <c:formatCode>General</c:formatCode>
                <c:ptCount val="12"/>
                <c:pt idx="0">
                  <c:v>852</c:v>
                </c:pt>
                <c:pt idx="1">
                  <c:v>843</c:v>
                </c:pt>
                <c:pt idx="2">
                  <c:v>835</c:v>
                </c:pt>
                <c:pt idx="3">
                  <c:v>827</c:v>
                </c:pt>
                <c:pt idx="4">
                  <c:v>820</c:v>
                </c:pt>
                <c:pt idx="5">
                  <c:v>813</c:v>
                </c:pt>
                <c:pt idx="6">
                  <c:v>806</c:v>
                </c:pt>
                <c:pt idx="7">
                  <c:v>799</c:v>
                </c:pt>
                <c:pt idx="8">
                  <c:v>793</c:v>
                </c:pt>
                <c:pt idx="9">
                  <c:v>787</c:v>
                </c:pt>
                <c:pt idx="10">
                  <c:v>781</c:v>
                </c:pt>
                <c:pt idx="11">
                  <c:v>775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Sheet1!$A$5:$A$16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</c:numCache>
            </c:numRef>
          </c:xVal>
          <c:yVal>
            <c:numRef>
              <c:f>Sheet1!$F$5:$F$16</c:f>
              <c:numCache>
                <c:formatCode>General</c:formatCode>
                <c:ptCount val="12"/>
                <c:pt idx="0">
                  <c:v>913</c:v>
                </c:pt>
                <c:pt idx="1">
                  <c:v>904</c:v>
                </c:pt>
                <c:pt idx="2">
                  <c:v>895</c:v>
                </c:pt>
                <c:pt idx="3">
                  <c:v>887</c:v>
                </c:pt>
                <c:pt idx="4">
                  <c:v>879</c:v>
                </c:pt>
                <c:pt idx="5">
                  <c:v>871</c:v>
                </c:pt>
                <c:pt idx="6">
                  <c:v>864</c:v>
                </c:pt>
                <c:pt idx="7">
                  <c:v>857</c:v>
                </c:pt>
                <c:pt idx="8">
                  <c:v>850</c:v>
                </c:pt>
                <c:pt idx="9">
                  <c:v>843</c:v>
                </c:pt>
                <c:pt idx="10">
                  <c:v>837</c:v>
                </c:pt>
                <c:pt idx="11">
                  <c:v>831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16</c:v>
                </c:pt>
              </c:strCache>
            </c:strRef>
          </c:tx>
          <c:xVal>
            <c:numRef>
              <c:f>Sheet1!$A$5:$A$16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</c:numCache>
            </c:numRef>
          </c:xVal>
          <c:yVal>
            <c:numRef>
              <c:f>Sheet1!$G$5:$G$16</c:f>
              <c:numCache>
                <c:formatCode>General</c:formatCode>
                <c:ptCount val="12"/>
                <c:pt idx="0">
                  <c:v>968</c:v>
                </c:pt>
                <c:pt idx="1">
                  <c:v>959</c:v>
                </c:pt>
                <c:pt idx="2">
                  <c:v>950</c:v>
                </c:pt>
                <c:pt idx="3">
                  <c:v>941</c:v>
                </c:pt>
                <c:pt idx="4">
                  <c:v>932</c:v>
                </c:pt>
                <c:pt idx="5">
                  <c:v>924</c:v>
                </c:pt>
                <c:pt idx="6">
                  <c:v>916</c:v>
                </c:pt>
                <c:pt idx="7">
                  <c:v>909</c:v>
                </c:pt>
                <c:pt idx="8">
                  <c:v>902</c:v>
                </c:pt>
                <c:pt idx="9">
                  <c:v>894</c:v>
                </c:pt>
                <c:pt idx="10">
                  <c:v>888</c:v>
                </c:pt>
                <c:pt idx="11">
                  <c:v>881</c:v>
                </c:pt>
              </c:numCache>
            </c:numRef>
          </c:yVal>
          <c:smooth val="1"/>
        </c:ser>
        <c:axId val="107332736"/>
        <c:axId val="107296640"/>
      </c:scatterChart>
      <c:valAx>
        <c:axId val="107332736"/>
        <c:scaling>
          <c:orientation val="minMax"/>
        </c:scaling>
        <c:axPos val="b"/>
        <c:numFmt formatCode="General" sourceLinked="1"/>
        <c:tickLblPos val="nextTo"/>
        <c:crossAx val="107296640"/>
        <c:crosses val="autoZero"/>
        <c:crossBetween val="midCat"/>
      </c:valAx>
      <c:valAx>
        <c:axId val="107296640"/>
        <c:scaling>
          <c:orientation val="minMax"/>
          <c:min val="500"/>
        </c:scaling>
        <c:axPos val="l"/>
        <c:majorGridlines/>
        <c:numFmt formatCode="General" sourceLinked="1"/>
        <c:tickLblPos val="nextTo"/>
        <c:crossAx val="1073327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17</xdr:row>
      <xdr:rowOff>0</xdr:rowOff>
    </xdr:from>
    <xdr:to>
      <xdr:col>6</xdr:col>
      <xdr:colOff>419100</xdr:colOff>
      <xdr:row>31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>
      <selection activeCell="A23" sqref="A23"/>
    </sheetView>
  </sheetViews>
  <sheetFormatPr defaultRowHeight="15"/>
  <cols>
    <col min="2" max="7" width="10.7109375" customWidth="1"/>
  </cols>
  <sheetData>
    <row r="1" spans="1:18">
      <c r="B1" s="9" t="s">
        <v>2</v>
      </c>
      <c r="C1" s="9"/>
      <c r="D1" s="9"/>
      <c r="E1" s="9"/>
      <c r="F1" s="9"/>
      <c r="O1" s="9"/>
      <c r="P1" s="9"/>
      <c r="Q1" s="9"/>
    </row>
    <row r="2" spans="1:18" ht="18">
      <c r="B2" s="9" t="s">
        <v>1</v>
      </c>
      <c r="C2" s="9"/>
      <c r="D2" s="9"/>
      <c r="E2" s="9"/>
      <c r="F2" s="9"/>
      <c r="G2" s="9"/>
      <c r="O2" s="2"/>
      <c r="P2" s="2"/>
      <c r="Q2" s="2"/>
    </row>
    <row r="3" spans="1:18">
      <c r="B3" s="1">
        <v>11</v>
      </c>
      <c r="C3" s="1">
        <v>12</v>
      </c>
      <c r="D3" s="1">
        <v>13</v>
      </c>
      <c r="E3" s="1">
        <v>14</v>
      </c>
      <c r="F3" s="1">
        <v>15</v>
      </c>
      <c r="G3">
        <v>16</v>
      </c>
      <c r="I3" s="1" t="s">
        <v>0</v>
      </c>
      <c r="J3" s="1" t="s">
        <v>32</v>
      </c>
      <c r="K3" s="1" t="s">
        <v>31</v>
      </c>
      <c r="M3" t="s">
        <v>5</v>
      </c>
    </row>
    <row r="4" spans="1:18" ht="15.75" thickBot="1">
      <c r="A4" s="1" t="s">
        <v>0</v>
      </c>
      <c r="B4">
        <v>670</v>
      </c>
      <c r="C4">
        <v>726</v>
      </c>
      <c r="D4">
        <v>787</v>
      </c>
      <c r="E4">
        <v>850</v>
      </c>
      <c r="F4">
        <v>911</v>
      </c>
      <c r="G4">
        <v>966</v>
      </c>
      <c r="I4">
        <v>0</v>
      </c>
      <c r="J4">
        <v>671</v>
      </c>
      <c r="K4">
        <v>670</v>
      </c>
    </row>
    <row r="5" spans="1:18">
      <c r="A5">
        <v>0</v>
      </c>
      <c r="B5">
        <v>671</v>
      </c>
      <c r="C5">
        <v>728</v>
      </c>
      <c r="D5">
        <v>788</v>
      </c>
      <c r="E5">
        <v>852</v>
      </c>
      <c r="F5">
        <v>913</v>
      </c>
      <c r="G5">
        <v>968</v>
      </c>
      <c r="I5">
        <v>10</v>
      </c>
      <c r="J5">
        <v>665</v>
      </c>
      <c r="K5">
        <v>670</v>
      </c>
      <c r="M5" s="8" t="s">
        <v>6</v>
      </c>
      <c r="N5" s="8"/>
    </row>
    <row r="6" spans="1:18">
      <c r="A6">
        <v>10</v>
      </c>
      <c r="B6">
        <v>665</v>
      </c>
      <c r="C6">
        <v>721</v>
      </c>
      <c r="D6">
        <v>781</v>
      </c>
      <c r="E6">
        <v>843</v>
      </c>
      <c r="F6">
        <v>904</v>
      </c>
      <c r="G6">
        <v>959</v>
      </c>
      <c r="I6">
        <v>20</v>
      </c>
      <c r="J6">
        <v>658</v>
      </c>
      <c r="K6">
        <v>670</v>
      </c>
      <c r="M6" s="5" t="s">
        <v>7</v>
      </c>
      <c r="N6" s="5">
        <v>0.9905817895298703</v>
      </c>
    </row>
    <row r="7" spans="1:18">
      <c r="A7">
        <v>20</v>
      </c>
      <c r="B7">
        <v>658</v>
      </c>
      <c r="C7">
        <v>714</v>
      </c>
      <c r="D7">
        <v>773</v>
      </c>
      <c r="E7">
        <v>835</v>
      </c>
      <c r="F7">
        <v>895</v>
      </c>
      <c r="G7">
        <v>950</v>
      </c>
      <c r="I7">
        <v>30</v>
      </c>
      <c r="J7">
        <v>652</v>
      </c>
      <c r="K7">
        <v>670</v>
      </c>
      <c r="M7" s="5" t="s">
        <v>8</v>
      </c>
      <c r="N7" s="5">
        <v>0.98125228174820023</v>
      </c>
    </row>
    <row r="8" spans="1:18">
      <c r="A8">
        <v>30</v>
      </c>
      <c r="B8">
        <v>652</v>
      </c>
      <c r="C8">
        <v>707</v>
      </c>
      <c r="D8">
        <v>766</v>
      </c>
      <c r="E8">
        <v>827</v>
      </c>
      <c r="F8">
        <v>887</v>
      </c>
      <c r="G8">
        <v>941</v>
      </c>
      <c r="I8">
        <v>40</v>
      </c>
      <c r="J8">
        <v>646</v>
      </c>
      <c r="K8">
        <v>670</v>
      </c>
      <c r="M8" s="5" t="s">
        <v>9</v>
      </c>
      <c r="N8" s="5">
        <v>0.98070886962495973</v>
      </c>
    </row>
    <row r="9" spans="1:18">
      <c r="A9">
        <v>40</v>
      </c>
      <c r="B9">
        <v>646</v>
      </c>
      <c r="C9">
        <v>701</v>
      </c>
      <c r="D9">
        <v>759</v>
      </c>
      <c r="E9">
        <v>820</v>
      </c>
      <c r="F9">
        <v>879</v>
      </c>
      <c r="G9">
        <v>932</v>
      </c>
      <c r="I9">
        <v>50</v>
      </c>
      <c r="J9">
        <v>640</v>
      </c>
      <c r="K9">
        <v>670</v>
      </c>
      <c r="M9" s="5" t="s">
        <v>10</v>
      </c>
      <c r="N9" s="5">
        <v>4.828289561223583</v>
      </c>
    </row>
    <row r="10" spans="1:18" ht="15.75" thickBot="1">
      <c r="A10">
        <v>50</v>
      </c>
      <c r="B10">
        <v>640</v>
      </c>
      <c r="C10">
        <v>695</v>
      </c>
      <c r="D10">
        <v>752</v>
      </c>
      <c r="E10">
        <v>813</v>
      </c>
      <c r="F10">
        <v>871</v>
      </c>
      <c r="G10">
        <v>924</v>
      </c>
      <c r="I10">
        <v>60</v>
      </c>
      <c r="J10">
        <v>635</v>
      </c>
      <c r="K10">
        <v>670</v>
      </c>
      <c r="M10" s="6" t="s">
        <v>11</v>
      </c>
      <c r="N10" s="6">
        <v>72</v>
      </c>
    </row>
    <row r="11" spans="1:18">
      <c r="A11">
        <v>60</v>
      </c>
      <c r="B11">
        <v>635</v>
      </c>
      <c r="C11">
        <v>689</v>
      </c>
      <c r="D11">
        <v>746</v>
      </c>
      <c r="E11">
        <v>806</v>
      </c>
      <c r="F11">
        <v>864</v>
      </c>
      <c r="G11">
        <v>916</v>
      </c>
      <c r="I11">
        <v>70</v>
      </c>
      <c r="J11">
        <v>630</v>
      </c>
      <c r="K11">
        <v>670</v>
      </c>
    </row>
    <row r="12" spans="1:18" ht="15.75" thickBot="1">
      <c r="A12">
        <v>70</v>
      </c>
      <c r="B12">
        <v>630</v>
      </c>
      <c r="C12">
        <v>683</v>
      </c>
      <c r="D12">
        <v>740</v>
      </c>
      <c r="E12">
        <v>799</v>
      </c>
      <c r="F12">
        <v>857</v>
      </c>
      <c r="G12">
        <v>909</v>
      </c>
      <c r="I12">
        <v>80</v>
      </c>
      <c r="J12">
        <v>625</v>
      </c>
      <c r="K12">
        <v>670</v>
      </c>
      <c r="M12" t="s">
        <v>12</v>
      </c>
    </row>
    <row r="13" spans="1:18">
      <c r="A13">
        <v>80</v>
      </c>
      <c r="B13">
        <v>625</v>
      </c>
      <c r="C13">
        <v>678</v>
      </c>
      <c r="D13">
        <v>734</v>
      </c>
      <c r="E13">
        <v>793</v>
      </c>
      <c r="F13">
        <v>850</v>
      </c>
      <c r="G13">
        <v>902</v>
      </c>
      <c r="I13">
        <v>90</v>
      </c>
      <c r="J13">
        <v>620</v>
      </c>
      <c r="K13">
        <v>670</v>
      </c>
      <c r="M13" s="7"/>
      <c r="N13" s="7" t="s">
        <v>17</v>
      </c>
      <c r="O13" s="7" t="s">
        <v>18</v>
      </c>
      <c r="P13" s="7" t="s">
        <v>19</v>
      </c>
      <c r="Q13" s="7" t="s">
        <v>20</v>
      </c>
      <c r="R13" s="7" t="s">
        <v>21</v>
      </c>
    </row>
    <row r="14" spans="1:18">
      <c r="A14">
        <v>90</v>
      </c>
      <c r="B14">
        <v>620</v>
      </c>
      <c r="C14">
        <v>672</v>
      </c>
      <c r="D14">
        <v>728</v>
      </c>
      <c r="E14">
        <v>787</v>
      </c>
      <c r="F14">
        <v>843</v>
      </c>
      <c r="G14">
        <v>894</v>
      </c>
      <c r="I14">
        <v>100</v>
      </c>
      <c r="J14">
        <v>615</v>
      </c>
      <c r="K14">
        <v>670</v>
      </c>
      <c r="M14" s="5" t="s">
        <v>13</v>
      </c>
      <c r="N14" s="5">
        <v>2</v>
      </c>
      <c r="O14" s="5">
        <v>84191.445773995583</v>
      </c>
      <c r="P14" s="5">
        <v>42095.722886997792</v>
      </c>
      <c r="Q14" s="5">
        <v>1805.7239428090386</v>
      </c>
      <c r="R14" s="5">
        <v>2.6104803355227996E-60</v>
      </c>
    </row>
    <row r="15" spans="1:18">
      <c r="A15">
        <v>100</v>
      </c>
      <c r="B15">
        <v>615</v>
      </c>
      <c r="C15">
        <v>667</v>
      </c>
      <c r="D15">
        <v>723</v>
      </c>
      <c r="E15">
        <v>781</v>
      </c>
      <c r="F15">
        <v>837</v>
      </c>
      <c r="G15">
        <v>888</v>
      </c>
      <c r="I15">
        <v>110</v>
      </c>
      <c r="J15">
        <v>611</v>
      </c>
      <c r="K15">
        <v>670</v>
      </c>
      <c r="M15" s="5" t="s">
        <v>14</v>
      </c>
      <c r="N15" s="5">
        <v>69</v>
      </c>
      <c r="O15" s="5">
        <v>1608.5542260044228</v>
      </c>
      <c r="P15" s="5">
        <v>23.312380087020621</v>
      </c>
      <c r="Q15" s="5"/>
      <c r="R15" s="5"/>
    </row>
    <row r="16" spans="1:18" ht="15.75" thickBot="1">
      <c r="A16">
        <v>110</v>
      </c>
      <c r="B16">
        <v>611</v>
      </c>
      <c r="C16">
        <v>662</v>
      </c>
      <c r="D16">
        <v>717</v>
      </c>
      <c r="E16">
        <v>775</v>
      </c>
      <c r="F16">
        <v>831</v>
      </c>
      <c r="G16">
        <v>881</v>
      </c>
      <c r="I16">
        <v>0</v>
      </c>
      <c r="J16">
        <v>728</v>
      </c>
      <c r="K16">
        <v>726</v>
      </c>
      <c r="M16" s="6" t="s">
        <v>15</v>
      </c>
      <c r="N16" s="6">
        <v>71</v>
      </c>
      <c r="O16" s="6">
        <v>85800</v>
      </c>
      <c r="P16" s="6"/>
      <c r="Q16" s="6"/>
      <c r="R16" s="6"/>
    </row>
    <row r="17" spans="9:30" ht="15.75" thickBot="1">
      <c r="I17">
        <v>10</v>
      </c>
      <c r="J17">
        <v>721</v>
      </c>
      <c r="K17">
        <v>726</v>
      </c>
    </row>
    <row r="18" spans="9:30">
      <c r="I18">
        <v>20</v>
      </c>
      <c r="J18">
        <v>714</v>
      </c>
      <c r="K18">
        <v>726</v>
      </c>
      <c r="M18" s="7"/>
      <c r="N18" s="7" t="s">
        <v>22</v>
      </c>
      <c r="O18" s="7" t="s">
        <v>10</v>
      </c>
      <c r="P18" s="7" t="s">
        <v>23</v>
      </c>
      <c r="Q18" s="7" t="s">
        <v>24</v>
      </c>
      <c r="R18" s="7" t="s">
        <v>25</v>
      </c>
      <c r="S18" s="7" t="s">
        <v>26</v>
      </c>
      <c r="T18" s="7" t="s">
        <v>27</v>
      </c>
      <c r="U18" s="7" t="s">
        <v>28</v>
      </c>
    </row>
    <row r="19" spans="9:30">
      <c r="I19">
        <v>30</v>
      </c>
      <c r="J19">
        <v>707</v>
      </c>
      <c r="K19">
        <v>726</v>
      </c>
      <c r="M19" s="5" t="s">
        <v>16</v>
      </c>
      <c r="N19" s="5">
        <v>53.862192930284664</v>
      </c>
      <c r="O19" s="5">
        <v>4.5831722344383303</v>
      </c>
      <c r="P19" s="5">
        <v>11.752164259845998</v>
      </c>
      <c r="Q19" s="5">
        <v>3.9539944416665328E-18</v>
      </c>
      <c r="R19" s="5">
        <v>44.719014609356286</v>
      </c>
      <c r="S19" s="5">
        <v>63.005371251213042</v>
      </c>
      <c r="T19" s="5">
        <v>44.719014609356286</v>
      </c>
      <c r="U19" s="5">
        <v>63.005371251213042</v>
      </c>
      <c r="V19" s="3"/>
    </row>
    <row r="20" spans="9:30">
      <c r="I20">
        <v>40</v>
      </c>
      <c r="J20">
        <v>701</v>
      </c>
      <c r="K20">
        <v>726</v>
      </c>
      <c r="M20" s="5" t="s">
        <v>32</v>
      </c>
      <c r="N20" s="5">
        <v>-1.4662390416927147</v>
      </c>
      <c r="O20" s="5">
        <v>2.4398554838395359E-2</v>
      </c>
      <c r="P20" s="5">
        <v>-60.095323325680468</v>
      </c>
      <c r="Q20" s="5">
        <v>2.5214788815415387E-61</v>
      </c>
      <c r="R20" s="5">
        <v>-1.5149128261916158</v>
      </c>
      <c r="S20" s="5">
        <v>-1.4175652571938135</v>
      </c>
      <c r="T20" s="5">
        <v>-1.5149128261916158</v>
      </c>
      <c r="U20" s="5">
        <v>-1.4175652571938135</v>
      </c>
      <c r="V20" s="3"/>
    </row>
    <row r="21" spans="9:30" ht="15.75" thickBot="1">
      <c r="I21">
        <v>50</v>
      </c>
      <c r="J21">
        <v>695</v>
      </c>
      <c r="K21">
        <v>726</v>
      </c>
      <c r="M21" s="6" t="s">
        <v>31</v>
      </c>
      <c r="N21" s="6">
        <v>1.4003894866751618</v>
      </c>
      <c r="O21" s="6">
        <v>2.3956283516758159E-2</v>
      </c>
      <c r="P21" s="6">
        <v>58.456040800132719</v>
      </c>
      <c r="Q21" s="6">
        <v>1.63942434388111E-60</v>
      </c>
      <c r="R21" s="6">
        <v>1.352598009310515</v>
      </c>
      <c r="S21" s="6">
        <v>1.4481809640398087</v>
      </c>
      <c r="T21" s="6">
        <v>1.352598009310515</v>
      </c>
      <c r="U21" s="6">
        <v>1.4481809640398087</v>
      </c>
      <c r="V21" s="3"/>
    </row>
    <row r="22" spans="9:30">
      <c r="I22">
        <v>60</v>
      </c>
      <c r="J22">
        <v>689</v>
      </c>
      <c r="K22">
        <v>726</v>
      </c>
      <c r="V22" s="3"/>
    </row>
    <row r="23" spans="9:30">
      <c r="I23">
        <v>70</v>
      </c>
      <c r="J23">
        <v>683</v>
      </c>
      <c r="K23">
        <v>726</v>
      </c>
      <c r="M23" s="1" t="s">
        <v>33</v>
      </c>
      <c r="N23" s="1">
        <v>11</v>
      </c>
      <c r="Q23" s="1">
        <v>12</v>
      </c>
      <c r="T23" s="1">
        <v>13</v>
      </c>
      <c r="V23" s="3"/>
      <c r="W23" s="1">
        <v>14</v>
      </c>
      <c r="Z23" s="1">
        <v>15</v>
      </c>
      <c r="AC23">
        <v>16</v>
      </c>
    </row>
    <row r="24" spans="9:30">
      <c r="I24">
        <v>80</v>
      </c>
      <c r="J24">
        <v>678</v>
      </c>
      <c r="K24">
        <v>726</v>
      </c>
      <c r="M24" s="1" t="s">
        <v>0</v>
      </c>
      <c r="N24">
        <v>670</v>
      </c>
      <c r="Q24">
        <v>726</v>
      </c>
      <c r="T24">
        <v>787</v>
      </c>
      <c r="V24" s="3"/>
      <c r="W24">
        <v>850</v>
      </c>
      <c r="Z24">
        <v>911</v>
      </c>
      <c r="AC24">
        <v>966</v>
      </c>
    </row>
    <row r="25" spans="9:30">
      <c r="I25">
        <v>90</v>
      </c>
      <c r="J25">
        <v>672</v>
      </c>
      <c r="K25">
        <v>726</v>
      </c>
      <c r="M25">
        <v>0</v>
      </c>
      <c r="N25">
        <v>671</v>
      </c>
      <c r="O25">
        <f>b_c*N25+b_v*adc_11+b_0</f>
        <v>8.2767520268315593</v>
      </c>
      <c r="Q25">
        <v>728</v>
      </c>
      <c r="R25">
        <f>b_c*Q25+b_v*adc_12+b_0</f>
        <v>3.1229379041557195</v>
      </c>
      <c r="T25">
        <v>788</v>
      </c>
      <c r="U25">
        <f>b_c*T25+b_v*adc_13+b_0</f>
        <v>0.5723540897777184</v>
      </c>
      <c r="V25" s="3"/>
      <c r="W25">
        <v>852</v>
      </c>
      <c r="X25">
        <f>b_c*W25+b_v*adc_14+b_0</f>
        <v>-5.042406918020788</v>
      </c>
      <c r="Z25">
        <v>913</v>
      </c>
      <c r="AA25">
        <f>b_c*Z25+b_v*adc_15+b_0</f>
        <v>-9.0592297740913637</v>
      </c>
      <c r="AC25">
        <v>968</v>
      </c>
      <c r="AD25">
        <f>b_c*AC25+b_v*adc_16+b_0</f>
        <v>-12.680955300056667</v>
      </c>
    </row>
    <row r="26" spans="9:30">
      <c r="I26">
        <v>100</v>
      </c>
      <c r="J26">
        <v>667</v>
      </c>
      <c r="K26">
        <v>726</v>
      </c>
      <c r="M26">
        <v>10</v>
      </c>
      <c r="N26">
        <v>665</v>
      </c>
      <c r="O26">
        <f>b_c*N26+b_v*adc_11+b_0</f>
        <v>17.074186276987803</v>
      </c>
      <c r="Q26">
        <v>721</v>
      </c>
      <c r="R26">
        <f>b_c*Q26+b_v*adc_12+b_0</f>
        <v>13.386611196004765</v>
      </c>
      <c r="T26">
        <v>781</v>
      </c>
      <c r="U26">
        <f>b_c*T26+b_v*adc_13+b_0</f>
        <v>10.836027381626764</v>
      </c>
      <c r="V26" s="3"/>
      <c r="W26">
        <v>843</v>
      </c>
      <c r="X26">
        <f>b_c*W26+b_v*adc_14+b_0</f>
        <v>8.1537444572136337</v>
      </c>
      <c r="Z26">
        <v>904</v>
      </c>
      <c r="AA26">
        <f>b_c*Z26+b_v*adc_15+b_0</f>
        <v>4.1369216011430581</v>
      </c>
      <c r="AC26">
        <v>959</v>
      </c>
      <c r="AD26">
        <f>b_c*AC26+b_v*adc_16+b_0</f>
        <v>0.51519607517775512</v>
      </c>
    </row>
    <row r="27" spans="9:30">
      <c r="I27">
        <v>110</v>
      </c>
      <c r="J27">
        <v>662</v>
      </c>
      <c r="K27">
        <v>726</v>
      </c>
      <c r="M27">
        <v>20</v>
      </c>
      <c r="N27">
        <v>658</v>
      </c>
      <c r="O27">
        <f>b_c*N27+b_v*adc_11+b_0</f>
        <v>27.337859568836848</v>
      </c>
      <c r="Q27">
        <v>714</v>
      </c>
      <c r="R27">
        <f>b_c*Q27+b_v*adc_12+b_0</f>
        <v>23.65028448785381</v>
      </c>
      <c r="T27">
        <v>773</v>
      </c>
      <c r="U27">
        <f>b_c*T27+b_v*adc_13+b_0</f>
        <v>22.565939715168497</v>
      </c>
      <c r="V27" s="3"/>
      <c r="W27">
        <v>835</v>
      </c>
      <c r="X27">
        <f>b_c*W27+b_v*adc_14+b_0</f>
        <v>19.883656790755367</v>
      </c>
      <c r="Z27">
        <v>895</v>
      </c>
      <c r="AA27">
        <f>b_c*Z27+b_v*adc_15+b_0</f>
        <v>17.33307297637748</v>
      </c>
      <c r="AC27">
        <v>950</v>
      </c>
      <c r="AD27">
        <f>b_c*AC27+b_v*adc_16+b_0</f>
        <v>13.711347450412177</v>
      </c>
    </row>
    <row r="28" spans="9:30">
      <c r="I28">
        <v>0</v>
      </c>
      <c r="J28">
        <v>788</v>
      </c>
      <c r="K28">
        <v>787</v>
      </c>
      <c r="M28">
        <v>30</v>
      </c>
      <c r="N28">
        <v>652</v>
      </c>
      <c r="O28">
        <f>b_c*N28+b_v*adc_11+b_0</f>
        <v>36.135293818993091</v>
      </c>
      <c r="Q28">
        <v>707</v>
      </c>
      <c r="R28">
        <f>b_c*Q28+b_v*adc_12+b_0</f>
        <v>33.913957779702855</v>
      </c>
      <c r="T28">
        <v>766</v>
      </c>
      <c r="U28">
        <f>b_c*T28+b_v*adc_13+b_0</f>
        <v>32.829613007017542</v>
      </c>
      <c r="V28" s="3"/>
      <c r="W28">
        <v>827</v>
      </c>
      <c r="X28">
        <f>b_c*W28+b_v*adc_14+b_0</f>
        <v>31.613569124297101</v>
      </c>
      <c r="Z28">
        <v>887</v>
      </c>
      <c r="AA28">
        <f>b_c*Z28+b_v*adc_15+b_0</f>
        <v>29.062985309919213</v>
      </c>
      <c r="AC28">
        <v>941</v>
      </c>
      <c r="AD28">
        <f>b_c*AC28+b_v*adc_16+b_0</f>
        <v>26.907498825646599</v>
      </c>
    </row>
    <row r="29" spans="9:30">
      <c r="I29">
        <v>10</v>
      </c>
      <c r="J29">
        <v>781</v>
      </c>
      <c r="K29">
        <v>787</v>
      </c>
      <c r="M29">
        <v>40</v>
      </c>
      <c r="N29">
        <v>646</v>
      </c>
      <c r="O29">
        <f>b_c*N29+b_v*adc_11+b_0</f>
        <v>44.932728069149448</v>
      </c>
      <c r="Q29">
        <v>701</v>
      </c>
      <c r="R29">
        <f>b_c*Q29+b_v*adc_12+b_0</f>
        <v>42.711392029859212</v>
      </c>
      <c r="T29">
        <v>759</v>
      </c>
      <c r="U29">
        <f>b_c*T29+b_v*adc_13+b_0</f>
        <v>43.093286298866587</v>
      </c>
      <c r="V29" s="4"/>
      <c r="W29">
        <v>820</v>
      </c>
      <c r="X29">
        <f>b_c*W29+b_v*adc_14+b_0</f>
        <v>41.877242416146146</v>
      </c>
      <c r="Z29">
        <v>879</v>
      </c>
      <c r="AA29">
        <f>b_c*Z29+b_v*adc_15+b_0</f>
        <v>40.792897643460947</v>
      </c>
      <c r="AC29">
        <v>932</v>
      </c>
      <c r="AD29">
        <f>b_c*AC29+b_v*adc_16+b_0</f>
        <v>40.10365020088102</v>
      </c>
    </row>
    <row r="30" spans="9:30">
      <c r="I30">
        <v>20</v>
      </c>
      <c r="J30">
        <v>773</v>
      </c>
      <c r="K30">
        <v>787</v>
      </c>
      <c r="M30">
        <v>50</v>
      </c>
      <c r="N30">
        <v>640</v>
      </c>
      <c r="O30">
        <f>b_c*N30+b_v*adc_11+b_0</f>
        <v>53.730162319305691</v>
      </c>
      <c r="Q30">
        <v>695</v>
      </c>
      <c r="R30">
        <f>b_c*Q30+b_v*adc_12+b_0</f>
        <v>51.508826280015342</v>
      </c>
      <c r="T30">
        <v>752</v>
      </c>
      <c r="U30">
        <f>b_c*T30+b_v*adc_13+b_0</f>
        <v>53.356959590715633</v>
      </c>
      <c r="W30">
        <v>813</v>
      </c>
      <c r="X30">
        <f>b_c*W30+b_v*adc_14+b_0</f>
        <v>52.140915707995191</v>
      </c>
      <c r="Z30">
        <v>871</v>
      </c>
      <c r="AA30">
        <f>b_c*Z30+b_v*adc_15+b_0</f>
        <v>52.52280997700268</v>
      </c>
      <c r="AC30">
        <v>924</v>
      </c>
      <c r="AD30">
        <f>b_c*AC30+b_v*adc_16+b_0</f>
        <v>51.833562534422754</v>
      </c>
    </row>
    <row r="31" spans="9:30">
      <c r="I31">
        <v>30</v>
      </c>
      <c r="J31">
        <v>766</v>
      </c>
      <c r="K31">
        <v>787</v>
      </c>
      <c r="M31">
        <v>60</v>
      </c>
      <c r="N31">
        <v>635</v>
      </c>
      <c r="O31">
        <f>b_c*N31+b_v*adc_11+b_0</f>
        <v>61.061357527769246</v>
      </c>
      <c r="Q31">
        <v>689</v>
      </c>
      <c r="R31">
        <f>b_c*Q31+b_v*adc_12+b_0</f>
        <v>60.306260530171699</v>
      </c>
      <c r="T31">
        <v>746</v>
      </c>
      <c r="U31">
        <f>b_c*T31+b_v*adc_13+b_0</f>
        <v>62.154393840871762</v>
      </c>
      <c r="W31">
        <v>806</v>
      </c>
      <c r="X31">
        <f>b_c*W31+b_v*adc_14+b_0</f>
        <v>62.404588999844009</v>
      </c>
      <c r="Z31">
        <v>864</v>
      </c>
      <c r="AA31">
        <f>b_c*Z31+b_v*adc_15+b_0</f>
        <v>62.786483268851725</v>
      </c>
      <c r="AC31">
        <v>916</v>
      </c>
      <c r="AD31">
        <f>b_c*AC31+b_v*adc_16+b_0</f>
        <v>63.563474867964487</v>
      </c>
    </row>
    <row r="32" spans="9:30">
      <c r="I32">
        <v>40</v>
      </c>
      <c r="J32">
        <v>759</v>
      </c>
      <c r="K32">
        <v>787</v>
      </c>
      <c r="M32">
        <v>70</v>
      </c>
      <c r="N32">
        <v>630</v>
      </c>
      <c r="O32">
        <f>b_c*N32+b_v*adc_11+b_0</f>
        <v>68.392552736232915</v>
      </c>
      <c r="Q32">
        <v>683</v>
      </c>
      <c r="R32">
        <f>b_c*Q32+b_v*adc_12+b_0</f>
        <v>69.103694780327942</v>
      </c>
      <c r="T32">
        <v>740</v>
      </c>
      <c r="U32">
        <f>b_c*T32+b_v*adc_13+b_0</f>
        <v>70.951828091028119</v>
      </c>
      <c r="W32">
        <v>799</v>
      </c>
      <c r="X32">
        <f>b_c*W32+b_v*adc_14+b_0</f>
        <v>72.668262291693054</v>
      </c>
      <c r="Z32">
        <v>857</v>
      </c>
      <c r="AA32">
        <f>b_c*Z32+b_v*adc_15+b_0</f>
        <v>73.050156560700543</v>
      </c>
      <c r="AC32">
        <v>909</v>
      </c>
      <c r="AD32">
        <f>b_c*AC32+b_v*adc_16+b_0</f>
        <v>73.827148159813305</v>
      </c>
    </row>
    <row r="33" spans="1:30">
      <c r="I33">
        <v>50</v>
      </c>
      <c r="J33">
        <v>752</v>
      </c>
      <c r="K33">
        <v>787</v>
      </c>
      <c r="M33">
        <v>80</v>
      </c>
      <c r="N33">
        <v>625</v>
      </c>
      <c r="O33">
        <f>b_c*N33+b_v*adc_11+b_0</f>
        <v>75.72374794469647</v>
      </c>
      <c r="Q33">
        <v>678</v>
      </c>
      <c r="R33">
        <f>b_c*Q33+b_v*adc_12+b_0</f>
        <v>76.434889988791497</v>
      </c>
      <c r="T33">
        <v>734</v>
      </c>
      <c r="U33">
        <f>b_c*T33+b_v*adc_13+b_0</f>
        <v>79.749262341184476</v>
      </c>
      <c r="W33">
        <v>793</v>
      </c>
      <c r="X33">
        <f>b_c*W33+b_v*adc_14+b_0</f>
        <v>81.465696541849411</v>
      </c>
      <c r="Z33">
        <v>850</v>
      </c>
      <c r="AA33">
        <f>b_c*Z33+b_v*adc_15+b_0</f>
        <v>83.313829852549588</v>
      </c>
      <c r="AC33">
        <v>902</v>
      </c>
      <c r="AD33">
        <f>b_c*AC33+b_v*adc_16+b_0</f>
        <v>84.09082145166235</v>
      </c>
    </row>
    <row r="34" spans="1:30">
      <c r="I34">
        <v>60</v>
      </c>
      <c r="J34">
        <v>746</v>
      </c>
      <c r="K34">
        <v>787</v>
      </c>
      <c r="M34">
        <v>90</v>
      </c>
      <c r="N34">
        <v>620</v>
      </c>
      <c r="O34">
        <f>b_c*N34+b_v*adc_11+b_0</f>
        <v>83.054943153160025</v>
      </c>
      <c r="Q34">
        <v>672</v>
      </c>
      <c r="R34">
        <f>b_c*Q34+b_v*adc_12+b_0</f>
        <v>85.232324238947854</v>
      </c>
      <c r="T34">
        <v>728</v>
      </c>
      <c r="U34">
        <f>b_c*T34+b_v*adc_13+b_0</f>
        <v>88.546696591340606</v>
      </c>
      <c r="W34">
        <v>787</v>
      </c>
      <c r="X34">
        <f>b_c*W34+b_v*adc_14+b_0</f>
        <v>90.263130792005768</v>
      </c>
      <c r="Z34">
        <v>843</v>
      </c>
      <c r="AA34">
        <f>b_c*Z34+b_v*adc_15+b_0</f>
        <v>93.577503144398634</v>
      </c>
      <c r="AC34">
        <v>894</v>
      </c>
      <c r="AD34">
        <f>b_c*AC34+b_v*adc_16+b_0</f>
        <v>95.820733785204084</v>
      </c>
    </row>
    <row r="35" spans="1:30">
      <c r="I35">
        <v>70</v>
      </c>
      <c r="J35">
        <v>740</v>
      </c>
      <c r="K35">
        <v>787</v>
      </c>
      <c r="M35">
        <v>100</v>
      </c>
      <c r="N35">
        <v>615</v>
      </c>
      <c r="O35">
        <f>b_c*N35+b_v*adc_11+b_0</f>
        <v>90.38613836162358</v>
      </c>
      <c r="Q35">
        <v>667</v>
      </c>
      <c r="R35">
        <f>b_c*Q35+b_v*adc_12+b_0</f>
        <v>92.563519447411409</v>
      </c>
      <c r="T35">
        <v>723</v>
      </c>
      <c r="U35">
        <f>b_c*T35+b_v*adc_13+b_0</f>
        <v>95.877891799804274</v>
      </c>
      <c r="W35">
        <v>781</v>
      </c>
      <c r="X35">
        <f>b_c*W35+b_v*adc_14+b_0</f>
        <v>99.060565042161898</v>
      </c>
      <c r="Z35">
        <v>837</v>
      </c>
      <c r="AA35">
        <f>b_c*Z35+b_v*adc_15+b_0</f>
        <v>102.37493739455499</v>
      </c>
      <c r="AC35">
        <v>888</v>
      </c>
      <c r="AD35">
        <f>b_c*AC35+b_v*adc_16+b_0</f>
        <v>104.61816803536044</v>
      </c>
    </row>
    <row r="36" spans="1:30">
      <c r="A36" s="1"/>
      <c r="B36" s="1"/>
      <c r="D36" s="1"/>
      <c r="E36" s="1"/>
      <c r="I36">
        <v>80</v>
      </c>
      <c r="J36">
        <v>734</v>
      </c>
      <c r="K36">
        <v>787</v>
      </c>
      <c r="L36" s="1"/>
      <c r="M36">
        <v>110</v>
      </c>
      <c r="N36">
        <v>611</v>
      </c>
      <c r="O36">
        <f>b_c*N36+b_v*adc_11+b_0</f>
        <v>96.251094528394447</v>
      </c>
      <c r="Q36">
        <v>662</v>
      </c>
      <c r="R36">
        <f>b_c*Q36+b_v*adc_12+b_0</f>
        <v>99.894714655874964</v>
      </c>
      <c r="T36">
        <v>717</v>
      </c>
      <c r="U36">
        <f>b_c*T36+b_v*adc_13+b_0</f>
        <v>104.67532604996063</v>
      </c>
      <c r="W36">
        <v>775</v>
      </c>
      <c r="X36">
        <f>b_c*W36+b_v*adc_14+b_0</f>
        <v>107.85799929231825</v>
      </c>
      <c r="Z36">
        <v>831</v>
      </c>
      <c r="AA36">
        <f>b_c*Z36+b_v*adc_15+b_0</f>
        <v>111.17237164471112</v>
      </c>
      <c r="AC36">
        <v>881</v>
      </c>
      <c r="AD36">
        <f>b_c*AC36+b_v*adc_16+b_0</f>
        <v>114.88184132720949</v>
      </c>
    </row>
    <row r="37" spans="1:30">
      <c r="I37">
        <v>90</v>
      </c>
      <c r="J37">
        <v>728</v>
      </c>
      <c r="K37">
        <v>787</v>
      </c>
    </row>
    <row r="38" spans="1:30">
      <c r="I38">
        <v>100</v>
      </c>
      <c r="J38">
        <v>723</v>
      </c>
      <c r="K38">
        <v>787</v>
      </c>
    </row>
    <row r="39" spans="1:30">
      <c r="I39">
        <v>110</v>
      </c>
      <c r="J39">
        <v>717</v>
      </c>
      <c r="K39">
        <v>787</v>
      </c>
    </row>
    <row r="40" spans="1:30">
      <c r="I40">
        <v>0</v>
      </c>
      <c r="J40">
        <v>852</v>
      </c>
      <c r="K40">
        <v>850</v>
      </c>
    </row>
    <row r="41" spans="1:30">
      <c r="I41">
        <v>10</v>
      </c>
      <c r="J41">
        <v>843</v>
      </c>
      <c r="K41">
        <v>850</v>
      </c>
    </row>
    <row r="42" spans="1:30">
      <c r="I42">
        <v>20</v>
      </c>
      <c r="J42">
        <v>835</v>
      </c>
      <c r="K42">
        <v>850</v>
      </c>
    </row>
    <row r="43" spans="1:30">
      <c r="I43">
        <v>30</v>
      </c>
      <c r="J43">
        <v>827</v>
      </c>
      <c r="K43">
        <v>850</v>
      </c>
    </row>
    <row r="44" spans="1:30">
      <c r="I44">
        <v>40</v>
      </c>
      <c r="J44">
        <v>820</v>
      </c>
      <c r="K44">
        <v>850</v>
      </c>
    </row>
    <row r="45" spans="1:30">
      <c r="I45">
        <v>50</v>
      </c>
      <c r="J45">
        <v>813</v>
      </c>
      <c r="K45">
        <v>850</v>
      </c>
    </row>
    <row r="46" spans="1:30">
      <c r="I46">
        <v>60</v>
      </c>
      <c r="J46">
        <v>806</v>
      </c>
      <c r="K46">
        <v>850</v>
      </c>
    </row>
    <row r="47" spans="1:30">
      <c r="I47">
        <v>70</v>
      </c>
      <c r="J47">
        <v>799</v>
      </c>
      <c r="K47">
        <v>850</v>
      </c>
    </row>
    <row r="48" spans="1:30">
      <c r="I48">
        <v>80</v>
      </c>
      <c r="J48">
        <v>793</v>
      </c>
      <c r="K48">
        <v>850</v>
      </c>
    </row>
    <row r="49" spans="9:11">
      <c r="I49">
        <v>90</v>
      </c>
      <c r="J49">
        <v>787</v>
      </c>
      <c r="K49">
        <v>850</v>
      </c>
    </row>
    <row r="50" spans="9:11">
      <c r="I50">
        <v>100</v>
      </c>
      <c r="J50">
        <v>781</v>
      </c>
      <c r="K50">
        <v>850</v>
      </c>
    </row>
    <row r="51" spans="9:11">
      <c r="I51">
        <v>110</v>
      </c>
      <c r="J51">
        <v>775</v>
      </c>
      <c r="K51">
        <v>850</v>
      </c>
    </row>
    <row r="52" spans="9:11">
      <c r="I52">
        <v>0</v>
      </c>
      <c r="J52">
        <v>913</v>
      </c>
      <c r="K52">
        <v>911</v>
      </c>
    </row>
    <row r="53" spans="9:11">
      <c r="I53">
        <v>10</v>
      </c>
      <c r="J53">
        <v>904</v>
      </c>
      <c r="K53">
        <v>911</v>
      </c>
    </row>
    <row r="54" spans="9:11">
      <c r="I54">
        <v>20</v>
      </c>
      <c r="J54">
        <v>895</v>
      </c>
      <c r="K54">
        <v>911</v>
      </c>
    </row>
    <row r="55" spans="9:11">
      <c r="I55">
        <v>30</v>
      </c>
      <c r="J55">
        <v>887</v>
      </c>
      <c r="K55">
        <v>911</v>
      </c>
    </row>
    <row r="56" spans="9:11">
      <c r="I56">
        <v>40</v>
      </c>
      <c r="J56">
        <v>879</v>
      </c>
      <c r="K56">
        <v>911</v>
      </c>
    </row>
    <row r="57" spans="9:11">
      <c r="I57">
        <v>50</v>
      </c>
      <c r="J57">
        <v>871</v>
      </c>
      <c r="K57">
        <v>911</v>
      </c>
    </row>
    <row r="58" spans="9:11">
      <c r="I58">
        <v>60</v>
      </c>
      <c r="J58">
        <v>864</v>
      </c>
      <c r="K58">
        <v>911</v>
      </c>
    </row>
    <row r="59" spans="9:11">
      <c r="I59">
        <v>70</v>
      </c>
      <c r="J59">
        <v>857</v>
      </c>
      <c r="K59">
        <v>911</v>
      </c>
    </row>
    <row r="60" spans="9:11">
      <c r="I60">
        <v>80</v>
      </c>
      <c r="J60">
        <v>850</v>
      </c>
      <c r="K60">
        <v>911</v>
      </c>
    </row>
    <row r="61" spans="9:11">
      <c r="I61">
        <v>90</v>
      </c>
      <c r="J61">
        <v>843</v>
      </c>
      <c r="K61">
        <v>911</v>
      </c>
    </row>
    <row r="62" spans="9:11">
      <c r="I62">
        <v>100</v>
      </c>
      <c r="J62">
        <v>837</v>
      </c>
      <c r="K62">
        <v>911</v>
      </c>
    </row>
    <row r="63" spans="9:11">
      <c r="I63">
        <v>110</v>
      </c>
      <c r="J63">
        <v>831</v>
      </c>
      <c r="K63">
        <v>911</v>
      </c>
    </row>
    <row r="64" spans="9:11">
      <c r="I64">
        <v>0</v>
      </c>
      <c r="J64">
        <v>968</v>
      </c>
      <c r="K64">
        <v>966</v>
      </c>
    </row>
    <row r="65" spans="9:11">
      <c r="I65">
        <v>10</v>
      </c>
      <c r="J65">
        <v>959</v>
      </c>
      <c r="K65">
        <v>966</v>
      </c>
    </row>
    <row r="66" spans="9:11">
      <c r="I66">
        <v>20</v>
      </c>
      <c r="J66">
        <v>950</v>
      </c>
      <c r="K66">
        <v>966</v>
      </c>
    </row>
    <row r="67" spans="9:11">
      <c r="I67">
        <v>30</v>
      </c>
      <c r="J67">
        <v>941</v>
      </c>
      <c r="K67">
        <v>966</v>
      </c>
    </row>
    <row r="68" spans="9:11">
      <c r="I68">
        <v>40</v>
      </c>
      <c r="J68">
        <v>932</v>
      </c>
      <c r="K68">
        <v>966</v>
      </c>
    </row>
    <row r="69" spans="9:11">
      <c r="I69">
        <v>50</v>
      </c>
      <c r="J69">
        <v>924</v>
      </c>
      <c r="K69">
        <v>966</v>
      </c>
    </row>
    <row r="70" spans="9:11">
      <c r="I70">
        <v>60</v>
      </c>
      <c r="J70">
        <v>916</v>
      </c>
      <c r="K70">
        <v>966</v>
      </c>
    </row>
    <row r="71" spans="9:11">
      <c r="I71">
        <v>70</v>
      </c>
      <c r="J71">
        <v>909</v>
      </c>
      <c r="K71">
        <v>966</v>
      </c>
    </row>
    <row r="72" spans="9:11">
      <c r="I72">
        <v>80</v>
      </c>
      <c r="J72">
        <v>902</v>
      </c>
      <c r="K72">
        <v>966</v>
      </c>
    </row>
    <row r="73" spans="9:11">
      <c r="I73">
        <v>90</v>
      </c>
      <c r="J73">
        <v>894</v>
      </c>
      <c r="K73">
        <v>966</v>
      </c>
    </row>
    <row r="74" spans="9:11">
      <c r="I74">
        <v>100</v>
      </c>
      <c r="J74">
        <v>888</v>
      </c>
      <c r="K74">
        <v>966</v>
      </c>
    </row>
    <row r="75" spans="9:11">
      <c r="I75">
        <v>110</v>
      </c>
      <c r="J75">
        <v>881</v>
      </c>
      <c r="K75">
        <v>966</v>
      </c>
    </row>
  </sheetData>
  <mergeCells count="3">
    <mergeCell ref="B1:F1"/>
    <mergeCell ref="O1:Q1"/>
    <mergeCell ref="B2:G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>
      <selection activeCell="E3" sqref="E3:M24"/>
    </sheetView>
  </sheetViews>
  <sheetFormatPr defaultRowHeight="15"/>
  <sheetData>
    <row r="1" spans="1:10">
      <c r="A1" s="1" t="s">
        <v>0</v>
      </c>
      <c r="B1" s="1" t="s">
        <v>3</v>
      </c>
      <c r="C1" s="1" t="s">
        <v>4</v>
      </c>
      <c r="E1" s="1" t="s">
        <v>30</v>
      </c>
    </row>
    <row r="2" spans="1:10">
      <c r="A2">
        <v>0</v>
      </c>
      <c r="B2">
        <v>12</v>
      </c>
      <c r="C2">
        <v>12</v>
      </c>
    </row>
    <row r="3" spans="1:10">
      <c r="A3">
        <v>10</v>
      </c>
      <c r="B3">
        <v>19</v>
      </c>
      <c r="C3">
        <v>12</v>
      </c>
      <c r="E3" t="s">
        <v>5</v>
      </c>
    </row>
    <row r="4" spans="1:10" ht="15.75" thickBot="1">
      <c r="A4">
        <v>20</v>
      </c>
      <c r="B4">
        <v>25</v>
      </c>
      <c r="C4">
        <v>12</v>
      </c>
    </row>
    <row r="5" spans="1:10">
      <c r="A5">
        <v>30</v>
      </c>
      <c r="B5">
        <v>32</v>
      </c>
      <c r="C5">
        <v>12</v>
      </c>
      <c r="E5" s="8" t="s">
        <v>6</v>
      </c>
      <c r="F5" s="8"/>
    </row>
    <row r="6" spans="1:10">
      <c r="A6">
        <v>40</v>
      </c>
      <c r="B6">
        <v>38</v>
      </c>
      <c r="C6">
        <v>12</v>
      </c>
      <c r="E6" s="5" t="s">
        <v>7</v>
      </c>
      <c r="F6" s="5">
        <v>0.99200358247023501</v>
      </c>
    </row>
    <row r="7" spans="1:10">
      <c r="A7">
        <v>50</v>
      </c>
      <c r="B7">
        <v>44</v>
      </c>
      <c r="C7">
        <v>12</v>
      </c>
      <c r="E7" s="5" t="s">
        <v>8</v>
      </c>
      <c r="F7" s="5">
        <v>0.98407110763378025</v>
      </c>
    </row>
    <row r="8" spans="1:10">
      <c r="A8">
        <v>60</v>
      </c>
      <c r="B8">
        <v>51</v>
      </c>
      <c r="C8">
        <v>12</v>
      </c>
      <c r="E8" s="5" t="s">
        <v>9</v>
      </c>
      <c r="F8" s="5">
        <v>0.98300918147603222</v>
      </c>
    </row>
    <row r="9" spans="1:10">
      <c r="A9">
        <v>70</v>
      </c>
      <c r="B9">
        <v>56</v>
      </c>
      <c r="C9">
        <v>12</v>
      </c>
      <c r="E9" s="5" t="s">
        <v>10</v>
      </c>
      <c r="F9" s="5">
        <v>4.1859027225727345</v>
      </c>
    </row>
    <row r="10" spans="1:10" ht="15.75" thickBot="1">
      <c r="A10">
        <v>80</v>
      </c>
      <c r="B10">
        <v>61</v>
      </c>
      <c r="C10">
        <v>12</v>
      </c>
      <c r="E10" s="6" t="s">
        <v>11</v>
      </c>
      <c r="F10" s="6">
        <v>33</v>
      </c>
    </row>
    <row r="11" spans="1:10">
      <c r="A11">
        <v>90</v>
      </c>
      <c r="B11">
        <v>66</v>
      </c>
      <c r="C11">
        <v>12</v>
      </c>
    </row>
    <row r="12" spans="1:10" ht="15.75" thickBot="1">
      <c r="A12">
        <v>100</v>
      </c>
      <c r="B12">
        <v>71</v>
      </c>
      <c r="C12">
        <v>12</v>
      </c>
      <c r="E12" t="s">
        <v>12</v>
      </c>
    </row>
    <row r="13" spans="1:10">
      <c r="A13">
        <v>0</v>
      </c>
      <c r="B13">
        <v>12</v>
      </c>
      <c r="C13">
        <v>13.8</v>
      </c>
      <c r="E13" s="7"/>
      <c r="F13" s="7" t="s">
        <v>17</v>
      </c>
      <c r="G13" s="7" t="s">
        <v>18</v>
      </c>
      <c r="H13" s="7" t="s">
        <v>19</v>
      </c>
      <c r="I13" s="7" t="s">
        <v>20</v>
      </c>
      <c r="J13" s="7" t="s">
        <v>21</v>
      </c>
    </row>
    <row r="14" spans="1:10">
      <c r="A14">
        <v>10</v>
      </c>
      <c r="B14">
        <v>19</v>
      </c>
      <c r="C14">
        <v>13.8</v>
      </c>
      <c r="E14" s="5" t="s">
        <v>13</v>
      </c>
      <c r="F14" s="5">
        <v>2</v>
      </c>
      <c r="G14" s="5">
        <v>32474.346551914747</v>
      </c>
      <c r="H14" s="5">
        <v>16237.173275957373</v>
      </c>
      <c r="I14" s="5">
        <v>926.68506228407114</v>
      </c>
      <c r="J14" s="5">
        <v>1.0784094014029484E-27</v>
      </c>
    </row>
    <row r="15" spans="1:10">
      <c r="A15">
        <v>20</v>
      </c>
      <c r="B15">
        <v>28</v>
      </c>
      <c r="C15">
        <v>13.8</v>
      </c>
      <c r="E15" s="5" t="s">
        <v>14</v>
      </c>
      <c r="F15" s="5">
        <v>30</v>
      </c>
      <c r="G15" s="5">
        <v>525.65344808525492</v>
      </c>
      <c r="H15" s="5">
        <v>17.521781602841831</v>
      </c>
      <c r="I15" s="5"/>
      <c r="J15" s="5"/>
    </row>
    <row r="16" spans="1:10" ht="15.75" thickBot="1">
      <c r="A16">
        <v>30</v>
      </c>
      <c r="B16">
        <v>35</v>
      </c>
      <c r="C16">
        <v>13.8</v>
      </c>
      <c r="E16" s="6" t="s">
        <v>15</v>
      </c>
      <c r="F16" s="6">
        <v>32</v>
      </c>
      <c r="G16" s="6">
        <v>33000</v>
      </c>
      <c r="H16" s="6"/>
      <c r="I16" s="6"/>
      <c r="J16" s="6"/>
    </row>
    <row r="17" spans="1:13" ht="15.75" thickBot="1">
      <c r="A17">
        <v>40</v>
      </c>
      <c r="B17">
        <v>42</v>
      </c>
      <c r="C17">
        <v>13.8</v>
      </c>
    </row>
    <row r="18" spans="1:13">
      <c r="A18">
        <v>50</v>
      </c>
      <c r="B18">
        <v>49</v>
      </c>
      <c r="C18">
        <v>13.8</v>
      </c>
      <c r="E18" s="7"/>
      <c r="F18" s="7" t="s">
        <v>22</v>
      </c>
      <c r="G18" s="7" t="s">
        <v>10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</row>
    <row r="19" spans="1:13">
      <c r="A19">
        <v>60</v>
      </c>
      <c r="B19">
        <v>56</v>
      </c>
      <c r="C19">
        <v>13.8</v>
      </c>
      <c r="E19" s="5" t="s">
        <v>16</v>
      </c>
      <c r="F19" s="5">
        <v>30.236779240344475</v>
      </c>
      <c r="G19" s="5">
        <v>6.2664408801173419</v>
      </c>
      <c r="H19" s="5">
        <v>4.8251918144288437</v>
      </c>
      <c r="I19" s="5">
        <v>3.8151202036516763E-5</v>
      </c>
      <c r="J19" s="5">
        <v>17.438999675295033</v>
      </c>
      <c r="K19" s="5">
        <v>43.034558805393914</v>
      </c>
      <c r="L19" s="5">
        <v>17.438999675295033</v>
      </c>
      <c r="M19" s="5">
        <v>43.034558805393914</v>
      </c>
    </row>
    <row r="20" spans="1:13">
      <c r="A20">
        <v>70</v>
      </c>
      <c r="B20">
        <v>61</v>
      </c>
      <c r="C20">
        <v>13.8</v>
      </c>
      <c r="E20" s="5" t="s">
        <v>3</v>
      </c>
      <c r="F20" s="5">
        <v>1.4375540748966247</v>
      </c>
      <c r="G20" s="5">
        <v>3.3392052227331138E-2</v>
      </c>
      <c r="H20" s="5">
        <v>43.050785411745302</v>
      </c>
      <c r="I20" s="5">
        <v>1.5696831042745908E-28</v>
      </c>
      <c r="J20" s="5">
        <v>1.3693584066049294</v>
      </c>
      <c r="K20" s="5">
        <v>1.50574974318832</v>
      </c>
      <c r="L20" s="5">
        <v>1.3693584066049294</v>
      </c>
      <c r="M20" s="5">
        <v>1.50574974318832</v>
      </c>
    </row>
    <row r="21" spans="1:13" ht="15.75" thickBot="1">
      <c r="A21">
        <v>80</v>
      </c>
      <c r="B21">
        <v>68</v>
      </c>
      <c r="C21">
        <v>13.8</v>
      </c>
      <c r="E21" s="6" t="s">
        <v>4</v>
      </c>
      <c r="F21" s="6">
        <v>-3.5276734698082373</v>
      </c>
      <c r="G21" s="6">
        <v>0.45295051603245073</v>
      </c>
      <c r="H21" s="6">
        <v>-7.7882094068648859</v>
      </c>
      <c r="I21" s="6">
        <v>1.0874059453523902E-8</v>
      </c>
      <c r="J21" s="6">
        <v>-4.4527218296277828</v>
      </c>
      <c r="K21" s="6">
        <v>-2.6026251099886917</v>
      </c>
      <c r="L21" s="6">
        <v>-4.4527218296277828</v>
      </c>
      <c r="M21" s="6">
        <v>-2.6026251099886917</v>
      </c>
    </row>
    <row r="22" spans="1:13">
      <c r="A22">
        <v>90</v>
      </c>
      <c r="B22">
        <v>74</v>
      </c>
      <c r="C22">
        <v>13.8</v>
      </c>
    </row>
    <row r="23" spans="1:13">
      <c r="A23">
        <v>100</v>
      </c>
      <c r="B23">
        <v>80</v>
      </c>
      <c r="C23">
        <v>13.8</v>
      </c>
    </row>
    <row r="24" spans="1:13">
      <c r="A24">
        <v>0</v>
      </c>
      <c r="B24">
        <v>12</v>
      </c>
      <c r="C24">
        <v>16</v>
      </c>
    </row>
    <row r="25" spans="1:13">
      <c r="A25">
        <v>10</v>
      </c>
      <c r="B25">
        <v>20</v>
      </c>
      <c r="C25">
        <v>16</v>
      </c>
    </row>
    <row r="26" spans="1:13">
      <c r="A26">
        <v>20</v>
      </c>
      <c r="B26">
        <v>30</v>
      </c>
      <c r="C26">
        <v>16</v>
      </c>
    </row>
    <row r="27" spans="1:13">
      <c r="A27">
        <v>30</v>
      </c>
      <c r="B27">
        <v>38</v>
      </c>
      <c r="C27">
        <v>16</v>
      </c>
    </row>
    <row r="28" spans="1:13">
      <c r="A28">
        <v>40</v>
      </c>
      <c r="B28">
        <v>47</v>
      </c>
      <c r="C28">
        <v>16</v>
      </c>
    </row>
    <row r="29" spans="1:13">
      <c r="A29">
        <v>50</v>
      </c>
      <c r="B29">
        <v>54</v>
      </c>
      <c r="C29">
        <v>16</v>
      </c>
    </row>
    <row r="30" spans="1:13">
      <c r="A30">
        <v>60</v>
      </c>
      <c r="B30">
        <v>63</v>
      </c>
      <c r="C30">
        <v>16</v>
      </c>
    </row>
    <row r="31" spans="1:13">
      <c r="A31">
        <v>70</v>
      </c>
      <c r="B31">
        <v>69</v>
      </c>
      <c r="C31">
        <v>16</v>
      </c>
    </row>
    <row r="32" spans="1:13">
      <c r="A32">
        <v>80</v>
      </c>
      <c r="B32">
        <v>77</v>
      </c>
      <c r="C32">
        <v>16</v>
      </c>
    </row>
    <row r="33" spans="1:3">
      <c r="A33">
        <v>90</v>
      </c>
      <c r="B33">
        <v>83</v>
      </c>
      <c r="C33">
        <v>16</v>
      </c>
    </row>
    <row r="34" spans="1:3">
      <c r="A34">
        <v>100</v>
      </c>
      <c r="B34">
        <v>90</v>
      </c>
      <c r="C34">
        <v>16</v>
      </c>
    </row>
  </sheetData>
  <sortState ref="A2:C23">
    <sortCondition ref="B2:B23"/>
    <sortCondition ref="C2:C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>
      <selection activeCell="E2" sqref="E2"/>
    </sheetView>
  </sheetViews>
  <sheetFormatPr defaultRowHeight="15"/>
  <sheetData>
    <row r="1" spans="1:10">
      <c r="A1" s="1" t="s">
        <v>0</v>
      </c>
      <c r="B1" t="s">
        <v>3</v>
      </c>
      <c r="C1" t="s">
        <v>29</v>
      </c>
      <c r="E1" t="s">
        <v>30</v>
      </c>
    </row>
    <row r="2" spans="1:10">
      <c r="A2">
        <v>0</v>
      </c>
      <c r="B2" s="3">
        <v>566</v>
      </c>
      <c r="C2">
        <v>10</v>
      </c>
    </row>
    <row r="3" spans="1:10">
      <c r="A3">
        <v>10</v>
      </c>
      <c r="B3" s="3">
        <v>563</v>
      </c>
      <c r="C3">
        <v>10</v>
      </c>
      <c r="E3" t="s">
        <v>5</v>
      </c>
    </row>
    <row r="4" spans="1:10" ht="15.75" thickBot="1">
      <c r="A4">
        <v>20</v>
      </c>
      <c r="B4" s="3">
        <v>559</v>
      </c>
      <c r="C4">
        <v>10</v>
      </c>
    </row>
    <row r="5" spans="1:10">
      <c r="A5">
        <v>30</v>
      </c>
      <c r="B5" s="3">
        <v>553</v>
      </c>
      <c r="C5">
        <v>10</v>
      </c>
      <c r="E5" s="8" t="s">
        <v>6</v>
      </c>
      <c r="F5" s="8"/>
    </row>
    <row r="6" spans="1:10">
      <c r="A6">
        <v>40</v>
      </c>
      <c r="B6" s="3">
        <v>549</v>
      </c>
      <c r="C6">
        <v>10</v>
      </c>
      <c r="E6" s="5" t="s">
        <v>7</v>
      </c>
      <c r="F6" s="5">
        <v>0.96398014334457827</v>
      </c>
    </row>
    <row r="7" spans="1:10">
      <c r="A7">
        <v>50</v>
      </c>
      <c r="B7" s="3">
        <v>544</v>
      </c>
      <c r="C7">
        <v>10</v>
      </c>
      <c r="E7" s="5" t="s">
        <v>8</v>
      </c>
      <c r="F7" s="5">
        <v>0.92925771676263358</v>
      </c>
    </row>
    <row r="8" spans="1:10">
      <c r="A8">
        <v>60</v>
      </c>
      <c r="B8" s="3">
        <v>540</v>
      </c>
      <c r="C8">
        <v>10</v>
      </c>
      <c r="E8" s="5" t="s">
        <v>9</v>
      </c>
      <c r="F8" s="5">
        <v>0.92454156454680914</v>
      </c>
    </row>
    <row r="9" spans="1:10">
      <c r="A9">
        <v>70</v>
      </c>
      <c r="B9" s="3">
        <v>537</v>
      </c>
      <c r="C9">
        <v>10</v>
      </c>
      <c r="E9" s="5" t="s">
        <v>10</v>
      </c>
      <c r="F9" s="5">
        <v>8.8213667626452956</v>
      </c>
    </row>
    <row r="10" spans="1:10" ht="15.75" thickBot="1">
      <c r="A10">
        <v>80</v>
      </c>
      <c r="B10" s="3">
        <v>533</v>
      </c>
      <c r="C10">
        <v>10</v>
      </c>
      <c r="E10" s="6" t="s">
        <v>11</v>
      </c>
      <c r="F10" s="6">
        <v>33</v>
      </c>
    </row>
    <row r="11" spans="1:10">
      <c r="A11">
        <v>90</v>
      </c>
      <c r="B11" s="3">
        <v>529</v>
      </c>
      <c r="C11">
        <v>10</v>
      </c>
    </row>
    <row r="12" spans="1:10" ht="15.75" thickBot="1">
      <c r="A12">
        <v>100</v>
      </c>
      <c r="B12" s="4">
        <v>525</v>
      </c>
      <c r="C12">
        <v>10</v>
      </c>
      <c r="E12" t="s">
        <v>12</v>
      </c>
    </row>
    <row r="13" spans="1:10">
      <c r="A13">
        <v>0</v>
      </c>
      <c r="B13" s="3">
        <v>810</v>
      </c>
      <c r="C13">
        <v>13.8</v>
      </c>
      <c r="E13" s="7"/>
      <c r="F13" s="7" t="s">
        <v>17</v>
      </c>
      <c r="G13" s="7" t="s">
        <v>18</v>
      </c>
      <c r="H13" s="7" t="s">
        <v>19</v>
      </c>
      <c r="I13" s="7" t="s">
        <v>20</v>
      </c>
      <c r="J13" s="7" t="s">
        <v>21</v>
      </c>
    </row>
    <row r="14" spans="1:10">
      <c r="A14">
        <v>10</v>
      </c>
      <c r="B14" s="3">
        <v>799</v>
      </c>
      <c r="C14">
        <v>13.8</v>
      </c>
      <c r="E14" s="5" t="s">
        <v>13</v>
      </c>
      <c r="F14" s="5">
        <v>2</v>
      </c>
      <c r="G14" s="5">
        <v>30665.504653166907</v>
      </c>
      <c r="H14" s="5">
        <v>15332.752326583453</v>
      </c>
      <c r="I14" s="5">
        <v>197.0372613599346</v>
      </c>
      <c r="J14" s="5">
        <v>5.5614250816710118E-18</v>
      </c>
    </row>
    <row r="15" spans="1:10">
      <c r="A15">
        <v>20</v>
      </c>
      <c r="B15" s="3">
        <v>792</v>
      </c>
      <c r="C15">
        <v>13.8</v>
      </c>
      <c r="E15" s="5" t="s">
        <v>14</v>
      </c>
      <c r="F15" s="5">
        <v>30</v>
      </c>
      <c r="G15" s="5">
        <v>2334.4953468330941</v>
      </c>
      <c r="H15" s="5">
        <v>77.816511561103141</v>
      </c>
      <c r="I15" s="5"/>
      <c r="J15" s="5"/>
    </row>
    <row r="16" spans="1:10" ht="15.75" thickBot="1">
      <c r="A16">
        <v>30</v>
      </c>
      <c r="B16" s="3">
        <v>786</v>
      </c>
      <c r="C16">
        <v>13.8</v>
      </c>
      <c r="E16" s="6" t="s">
        <v>15</v>
      </c>
      <c r="F16" s="6">
        <v>32</v>
      </c>
      <c r="G16" s="6">
        <v>33000</v>
      </c>
      <c r="H16" s="6"/>
      <c r="I16" s="6"/>
      <c r="J16" s="6"/>
    </row>
    <row r="17" spans="1:13" ht="15.75" thickBot="1">
      <c r="A17">
        <v>40</v>
      </c>
      <c r="B17" s="3">
        <v>779</v>
      </c>
      <c r="C17">
        <v>13.8</v>
      </c>
    </row>
    <row r="18" spans="1:13">
      <c r="A18">
        <v>50</v>
      </c>
      <c r="B18" s="3">
        <v>775</v>
      </c>
      <c r="C18">
        <v>13.8</v>
      </c>
      <c r="E18" s="7"/>
      <c r="F18" s="7" t="s">
        <v>22</v>
      </c>
      <c r="G18" s="7" t="s">
        <v>10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</row>
    <row r="19" spans="1:13">
      <c r="A19">
        <v>60</v>
      </c>
      <c r="B19" s="3">
        <v>768</v>
      </c>
      <c r="C19">
        <v>13.8</v>
      </c>
      <c r="E19" s="5" t="s">
        <v>16</v>
      </c>
      <c r="F19" s="5">
        <v>-19.853406838186856</v>
      </c>
      <c r="G19" s="5">
        <v>9.0725167662227371</v>
      </c>
      <c r="H19" s="5">
        <v>-2.1883020279556504</v>
      </c>
      <c r="I19" s="5">
        <v>3.657011003752534E-2</v>
      </c>
      <c r="J19" s="5">
        <v>-38.381957876261851</v>
      </c>
      <c r="K19" s="5">
        <v>-1.3248558001118589</v>
      </c>
      <c r="L19" s="5">
        <v>-38.381957876261851</v>
      </c>
      <c r="M19" s="5">
        <v>-1.3248558001118589</v>
      </c>
    </row>
    <row r="20" spans="1:13">
      <c r="A20">
        <v>70</v>
      </c>
      <c r="B20" s="3">
        <v>761</v>
      </c>
      <c r="C20">
        <v>13.8</v>
      </c>
      <c r="E20" s="5" t="s">
        <v>3</v>
      </c>
      <c r="F20" s="5">
        <v>-1.552683779907184</v>
      </c>
      <c r="G20" s="5">
        <v>7.8215682104567544E-2</v>
      </c>
      <c r="H20" s="5">
        <v>-19.851310352716496</v>
      </c>
      <c r="I20" s="5">
        <v>8.3147932708298039E-19</v>
      </c>
      <c r="J20" s="5">
        <v>-1.7124215125777735</v>
      </c>
      <c r="K20" s="5">
        <v>-1.3929460472365944</v>
      </c>
      <c r="L20" s="5">
        <v>-1.7124215125777735</v>
      </c>
      <c r="M20" s="5">
        <v>-1.3929460472365944</v>
      </c>
    </row>
    <row r="21" spans="1:13" ht="15.75" thickBot="1">
      <c r="A21">
        <v>80</v>
      </c>
      <c r="B21" s="3">
        <v>755</v>
      </c>
      <c r="C21">
        <v>13.8</v>
      </c>
      <c r="E21" s="6" t="s">
        <v>29</v>
      </c>
      <c r="F21" s="6">
        <v>91.840397845990012</v>
      </c>
      <c r="G21" s="6">
        <v>4.6677218523237727</v>
      </c>
      <c r="H21" s="6">
        <v>19.675636370720827</v>
      </c>
      <c r="I21" s="6">
        <v>1.0657600223793148E-18</v>
      </c>
      <c r="J21" s="6">
        <v>82.307638105681832</v>
      </c>
      <c r="K21" s="6">
        <v>101.37315758629819</v>
      </c>
      <c r="L21" s="6">
        <v>82.307638105681832</v>
      </c>
      <c r="M21" s="6">
        <v>101.37315758629819</v>
      </c>
    </row>
    <row r="22" spans="1:13">
      <c r="A22">
        <v>90</v>
      </c>
      <c r="B22" s="3">
        <v>750</v>
      </c>
      <c r="C22">
        <v>13.8</v>
      </c>
    </row>
    <row r="23" spans="1:13">
      <c r="A23">
        <v>100</v>
      </c>
      <c r="B23" s="4">
        <v>746</v>
      </c>
      <c r="C23">
        <v>13.8</v>
      </c>
    </row>
    <row r="24" spans="1:13">
      <c r="A24">
        <v>0</v>
      </c>
      <c r="B24" s="3">
        <v>938</v>
      </c>
      <c r="C24">
        <v>16</v>
      </c>
    </row>
    <row r="25" spans="1:13">
      <c r="A25">
        <v>10</v>
      </c>
      <c r="B25" s="3">
        <v>929</v>
      </c>
      <c r="C25">
        <v>16</v>
      </c>
    </row>
    <row r="26" spans="1:13">
      <c r="A26">
        <v>20</v>
      </c>
      <c r="B26" s="3">
        <v>920</v>
      </c>
      <c r="C26">
        <v>16</v>
      </c>
    </row>
    <row r="27" spans="1:13">
      <c r="A27">
        <v>30</v>
      </c>
      <c r="B27" s="3">
        <v>912</v>
      </c>
      <c r="C27">
        <v>16</v>
      </c>
    </row>
    <row r="28" spans="1:13">
      <c r="A28">
        <v>40</v>
      </c>
      <c r="B28" s="3">
        <v>907</v>
      </c>
      <c r="C28">
        <v>16</v>
      </c>
    </row>
    <row r="29" spans="1:13">
      <c r="A29">
        <v>50</v>
      </c>
      <c r="B29" s="3">
        <v>900</v>
      </c>
      <c r="C29">
        <v>16</v>
      </c>
    </row>
    <row r="30" spans="1:13">
      <c r="A30">
        <v>60</v>
      </c>
      <c r="B30" s="3">
        <v>895</v>
      </c>
      <c r="C30">
        <v>16</v>
      </c>
    </row>
    <row r="31" spans="1:13">
      <c r="A31">
        <v>70</v>
      </c>
      <c r="B31" s="3">
        <v>888</v>
      </c>
      <c r="C31">
        <v>16</v>
      </c>
    </row>
    <row r="32" spans="1:13">
      <c r="A32">
        <v>80</v>
      </c>
      <c r="B32" s="3">
        <v>874</v>
      </c>
      <c r="C32">
        <v>16</v>
      </c>
    </row>
    <row r="33" spans="1:3">
      <c r="A33">
        <v>90</v>
      </c>
      <c r="B33" s="3">
        <v>868</v>
      </c>
      <c r="C33">
        <v>16</v>
      </c>
    </row>
    <row r="34" spans="1:3">
      <c r="A34">
        <v>100</v>
      </c>
      <c r="B34" s="4">
        <v>861</v>
      </c>
      <c r="C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Sheet1</vt:lpstr>
      <vt:lpstr>V+</vt:lpstr>
      <vt:lpstr>Sheet3</vt:lpstr>
      <vt:lpstr>adc_11</vt:lpstr>
      <vt:lpstr>adc_12</vt:lpstr>
      <vt:lpstr>adc_13</vt:lpstr>
      <vt:lpstr>adc_14</vt:lpstr>
      <vt:lpstr>adc_15</vt:lpstr>
      <vt:lpstr>adc_16</vt:lpstr>
      <vt:lpstr>Ao</vt:lpstr>
      <vt:lpstr>As</vt:lpstr>
      <vt:lpstr>b</vt:lpstr>
      <vt:lpstr>b_0</vt:lpstr>
      <vt:lpstr>b_c</vt:lpstr>
      <vt:lpstr>b_v</vt:lpstr>
      <vt:lpstr>b0</vt:lpstr>
      <vt:lpstr>badc</vt:lpstr>
      <vt:lpstr>badc2</vt:lpstr>
      <vt:lpstr>basc</vt:lpstr>
      <vt:lpstr>bi</vt:lpstr>
      <vt:lpstr>bvolt</vt:lpstr>
      <vt:lpstr>bvolt2</vt:lpstr>
      <vt:lpstr>O</vt:lpstr>
      <vt:lpstr>V.11</vt:lpstr>
      <vt:lpstr>vl</vt:lpstr>
      <vt:lpstr>vm</vt:lpstr>
      <vt:lpstr>Vo</vt:lpstr>
      <vt:lpstr>Vs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waynej</dc:creator>
  <cp:lastModifiedBy>waynej</cp:lastModifiedBy>
  <dcterms:created xsi:type="dcterms:W3CDTF">2014-06-06T23:39:48Z</dcterms:created>
  <dcterms:modified xsi:type="dcterms:W3CDTF">2015-01-24T05:40:56Z</dcterms:modified>
</cp:coreProperties>
</file>