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90b97bbe2797a372/Documents/Bio/Coastal 2022/"/>
    </mc:Choice>
  </mc:AlternateContent>
  <xr:revisionPtr revIDLastSave="8" documentId="8_{FB19137D-7FA0-47EC-8CE8-78708444298B}" xr6:coauthVersionLast="47" xr6:coauthVersionMax="47" xr10:uidLastSave="{1F27435A-A215-4D3D-946B-FAB1F3487DD0}"/>
  <bookViews>
    <workbookView xWindow="-98" yWindow="-98" windowWidth="22695" windowHeight="14476" activeTab="1" xr2:uid="{00000000-000D-0000-FFFF-FFFF00000000}"/>
  </bookViews>
  <sheets>
    <sheet name="Sheet2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3" l="1"/>
  <c r="L20" i="3"/>
  <c r="N20" i="3"/>
  <c r="P20" i="3"/>
  <c r="R20" i="3"/>
  <c r="U20" i="3"/>
  <c r="V20" i="3"/>
  <c r="Y20" i="3"/>
  <c r="Z20" i="3" s="1"/>
  <c r="AC20" i="3"/>
  <c r="AE20" i="3"/>
  <c r="J21" i="3"/>
  <c r="L21" i="3"/>
  <c r="N21" i="3"/>
  <c r="P21" i="3"/>
  <c r="R21" i="3"/>
  <c r="U21" i="3"/>
  <c r="V21" i="3" s="1"/>
  <c r="Y21" i="3"/>
  <c r="Z21" i="3"/>
  <c r="AA21" i="3"/>
  <c r="AC21" i="3"/>
  <c r="AE21" i="3"/>
  <c r="J22" i="3"/>
  <c r="L22" i="3"/>
  <c r="N22" i="3"/>
  <c r="P22" i="3"/>
  <c r="R22" i="3"/>
  <c r="U22" i="3"/>
  <c r="V22" i="3"/>
  <c r="Y22" i="3"/>
  <c r="Z22" i="3" s="1"/>
  <c r="AC22" i="3"/>
  <c r="AE22" i="3"/>
  <c r="AF22" i="3"/>
  <c r="AF21" i="3"/>
  <c r="AF20" i="3"/>
  <c r="AF19" i="3"/>
  <c r="AE19" i="3"/>
  <c r="AC19" i="3"/>
  <c r="Y19" i="3"/>
  <c r="AA19" i="3" s="1"/>
  <c r="U19" i="3"/>
  <c r="V19" i="3" s="1"/>
  <c r="N19" i="3"/>
  <c r="L19" i="3"/>
  <c r="J19" i="3"/>
  <c r="AF18" i="3"/>
  <c r="AE18" i="3"/>
  <c r="AC18" i="3"/>
  <c r="Y18" i="3"/>
  <c r="AA18" i="3" s="1"/>
  <c r="V18" i="3"/>
  <c r="U18" i="3"/>
  <c r="R18" i="3"/>
  <c r="P18" i="3"/>
  <c r="N18" i="3"/>
  <c r="L18" i="3"/>
  <c r="J18" i="3"/>
  <c r="AF17" i="3"/>
  <c r="AE17" i="3"/>
  <c r="AC17" i="3"/>
  <c r="Y17" i="3"/>
  <c r="AA17" i="3" s="1"/>
  <c r="U17" i="3"/>
  <c r="V17" i="3" s="1"/>
  <c r="R17" i="3"/>
  <c r="P17" i="3"/>
  <c r="N17" i="3"/>
  <c r="L17" i="3"/>
  <c r="J17" i="3"/>
  <c r="AF16" i="3"/>
  <c r="AE16" i="3"/>
  <c r="AC16" i="3"/>
  <c r="AA16" i="3"/>
  <c r="Z16" i="3"/>
  <c r="Y16" i="3"/>
  <c r="U16" i="3"/>
  <c r="V16" i="3" s="1"/>
  <c r="R16" i="3"/>
  <c r="P16" i="3"/>
  <c r="N16" i="3"/>
  <c r="L16" i="3"/>
  <c r="J16" i="3"/>
  <c r="AF15" i="3"/>
  <c r="AE15" i="3"/>
  <c r="AC15" i="3"/>
  <c r="AA15" i="3"/>
  <c r="Y15" i="3"/>
  <c r="Z15" i="3" s="1"/>
  <c r="V15" i="3"/>
  <c r="U15" i="3"/>
  <c r="R15" i="3"/>
  <c r="P15" i="3"/>
  <c r="N15" i="3"/>
  <c r="L15" i="3"/>
  <c r="J15" i="3"/>
  <c r="N14" i="3"/>
  <c r="L14" i="3"/>
  <c r="J14" i="3"/>
  <c r="N13" i="3"/>
  <c r="L13" i="3"/>
  <c r="J13" i="3"/>
  <c r="N12" i="3"/>
  <c r="L12" i="3"/>
  <c r="J12" i="3"/>
  <c r="N11" i="3"/>
  <c r="L11" i="3"/>
  <c r="J11" i="3"/>
  <c r="AF10" i="3"/>
  <c r="AE10" i="3"/>
  <c r="AC10" i="3"/>
  <c r="Y10" i="3"/>
  <c r="AA10" i="3" s="1"/>
  <c r="V10" i="3"/>
  <c r="U10" i="3"/>
  <c r="R10" i="3"/>
  <c r="P10" i="3"/>
  <c r="N10" i="3"/>
  <c r="L10" i="3"/>
  <c r="J10" i="3"/>
  <c r="AF9" i="3"/>
  <c r="AE9" i="3"/>
  <c r="AC9" i="3"/>
  <c r="Y9" i="3"/>
  <c r="AA9" i="3" s="1"/>
  <c r="U9" i="3"/>
  <c r="V9" i="3" s="1"/>
  <c r="R9" i="3"/>
  <c r="P9" i="3"/>
  <c r="N9" i="3"/>
  <c r="L9" i="3"/>
  <c r="J9" i="3"/>
  <c r="AF8" i="3"/>
  <c r="AE8" i="3"/>
  <c r="AC8" i="3"/>
  <c r="AA8" i="3"/>
  <c r="Z8" i="3"/>
  <c r="Y8" i="3"/>
  <c r="U8" i="3"/>
  <c r="V8" i="3" s="1"/>
  <c r="R8" i="3"/>
  <c r="P8" i="3"/>
  <c r="N8" i="3"/>
  <c r="L8" i="3"/>
  <c r="J8" i="3"/>
  <c r="AF7" i="3"/>
  <c r="AE7" i="3"/>
  <c r="AC7" i="3"/>
  <c r="AA7" i="3"/>
  <c r="Y7" i="3"/>
  <c r="Z7" i="3" s="1"/>
  <c r="V7" i="3"/>
  <c r="U7" i="3"/>
  <c r="R7" i="3"/>
  <c r="P7" i="3"/>
  <c r="N7" i="3"/>
  <c r="L7" i="3"/>
  <c r="J7" i="3"/>
  <c r="P6" i="3"/>
  <c r="N6" i="3"/>
  <c r="L6" i="3"/>
  <c r="J6" i="3"/>
  <c r="AF5" i="3"/>
  <c r="AE5" i="3"/>
  <c r="AC5" i="3"/>
  <c r="Y5" i="3"/>
  <c r="AA5" i="3" s="1"/>
  <c r="V5" i="3"/>
  <c r="U5" i="3"/>
  <c r="R5" i="3"/>
  <c r="P5" i="3"/>
  <c r="N5" i="3"/>
  <c r="L5" i="3"/>
  <c r="J5" i="3"/>
  <c r="AF4" i="3"/>
  <c r="AE4" i="3"/>
  <c r="AC4" i="3"/>
  <c r="Y4" i="3"/>
  <c r="AA4" i="3" s="1"/>
  <c r="U4" i="3"/>
  <c r="V4" i="3" s="1"/>
  <c r="R4" i="3"/>
  <c r="P4" i="3"/>
  <c r="N4" i="3"/>
  <c r="L4" i="3"/>
  <c r="J4" i="3"/>
  <c r="AF3" i="3"/>
  <c r="AE3" i="3"/>
  <c r="AC3" i="3"/>
  <c r="AA3" i="3"/>
  <c r="Z3" i="3"/>
  <c r="Y3" i="3"/>
  <c r="U3" i="3"/>
  <c r="V3" i="3" s="1"/>
  <c r="R3" i="3"/>
  <c r="P3" i="3"/>
  <c r="N3" i="3"/>
  <c r="L3" i="3"/>
  <c r="J3" i="3"/>
  <c r="AF2" i="3"/>
  <c r="AE2" i="3"/>
  <c r="AC2" i="3"/>
  <c r="AA2" i="3"/>
  <c r="Y2" i="3"/>
  <c r="Z2" i="3" s="1"/>
  <c r="V2" i="3"/>
  <c r="U2" i="3"/>
  <c r="R2" i="3"/>
  <c r="P2" i="3"/>
  <c r="N2" i="3"/>
  <c r="L2" i="3"/>
  <c r="J2" i="3"/>
  <c r="N23" i="2"/>
  <c r="L23" i="2"/>
  <c r="J23" i="2"/>
  <c r="AF22" i="2"/>
  <c r="AE22" i="2"/>
  <c r="AC22" i="2"/>
  <c r="Y22" i="2"/>
  <c r="Z22" i="2" s="1"/>
  <c r="U22" i="2"/>
  <c r="V22" i="2" s="1"/>
  <c r="R22" i="2"/>
  <c r="P22" i="2"/>
  <c r="N22" i="2"/>
  <c r="L22" i="2"/>
  <c r="J22" i="2"/>
  <c r="AF21" i="2"/>
  <c r="AE21" i="2"/>
  <c r="AC21" i="2"/>
  <c r="Y21" i="2"/>
  <c r="Z21" i="2" s="1"/>
  <c r="U21" i="2"/>
  <c r="V21" i="2" s="1"/>
  <c r="R21" i="2"/>
  <c r="P21" i="2"/>
  <c r="N21" i="2"/>
  <c r="L21" i="2"/>
  <c r="J21" i="2"/>
  <c r="AF20" i="2"/>
  <c r="AE20" i="2"/>
  <c r="AC20" i="2"/>
  <c r="Y20" i="2"/>
  <c r="U20" i="2"/>
  <c r="V20" i="2" s="1"/>
  <c r="R20" i="2"/>
  <c r="P20" i="2"/>
  <c r="N20" i="2"/>
  <c r="L20" i="2"/>
  <c r="J20" i="2"/>
  <c r="AF19" i="2"/>
  <c r="AE19" i="2"/>
  <c r="AC19" i="2"/>
  <c r="Y19" i="2"/>
  <c r="Z19" i="2" s="1"/>
  <c r="U19" i="2"/>
  <c r="V19" i="2" s="1"/>
  <c r="N19" i="2"/>
  <c r="L19" i="2"/>
  <c r="J19" i="2"/>
  <c r="AF18" i="2"/>
  <c r="AE18" i="2"/>
  <c r="AC18" i="2"/>
  <c r="Y18" i="2"/>
  <c r="U18" i="2"/>
  <c r="V18" i="2" s="1"/>
  <c r="R18" i="2"/>
  <c r="P18" i="2"/>
  <c r="N18" i="2"/>
  <c r="L18" i="2"/>
  <c r="J18" i="2"/>
  <c r="AF17" i="2"/>
  <c r="AE17" i="2"/>
  <c r="AC17" i="2"/>
  <c r="Y17" i="2"/>
  <c r="U17" i="2"/>
  <c r="V17" i="2" s="1"/>
  <c r="R17" i="2"/>
  <c r="P17" i="2"/>
  <c r="N17" i="2"/>
  <c r="L17" i="2"/>
  <c r="J17" i="2"/>
  <c r="AF16" i="2"/>
  <c r="AE16" i="2"/>
  <c r="AC16" i="2"/>
  <c r="Y16" i="2"/>
  <c r="Z16" i="2" s="1"/>
  <c r="U16" i="2"/>
  <c r="V16" i="2" s="1"/>
  <c r="R16" i="2"/>
  <c r="P16" i="2"/>
  <c r="N16" i="2"/>
  <c r="L16" i="2"/>
  <c r="J16" i="2"/>
  <c r="AF15" i="2"/>
  <c r="AE15" i="2"/>
  <c r="AC15" i="2"/>
  <c r="Y15" i="2"/>
  <c r="Z15" i="2" s="1"/>
  <c r="U15" i="2"/>
  <c r="V15" i="2" s="1"/>
  <c r="R15" i="2"/>
  <c r="P15" i="2"/>
  <c r="N15" i="2"/>
  <c r="L15" i="2"/>
  <c r="J15" i="2"/>
  <c r="N14" i="2"/>
  <c r="L14" i="2"/>
  <c r="J14" i="2"/>
  <c r="N13" i="2"/>
  <c r="L13" i="2"/>
  <c r="J13" i="2"/>
  <c r="N12" i="2"/>
  <c r="L12" i="2"/>
  <c r="J12" i="2"/>
  <c r="N11" i="2"/>
  <c r="L11" i="2"/>
  <c r="J11" i="2"/>
  <c r="AF10" i="2"/>
  <c r="AE10" i="2"/>
  <c r="AC10" i="2"/>
  <c r="Y10" i="2"/>
  <c r="U10" i="2"/>
  <c r="V10" i="2" s="1"/>
  <c r="R10" i="2"/>
  <c r="P10" i="2"/>
  <c r="N10" i="2"/>
  <c r="L10" i="2"/>
  <c r="J10" i="2"/>
  <c r="AF9" i="2"/>
  <c r="AE9" i="2"/>
  <c r="AC9" i="2"/>
  <c r="Y9" i="2"/>
  <c r="U9" i="2"/>
  <c r="V9" i="2" s="1"/>
  <c r="R9" i="2"/>
  <c r="P9" i="2"/>
  <c r="N9" i="2"/>
  <c r="L9" i="2"/>
  <c r="J9" i="2"/>
  <c r="AF8" i="2"/>
  <c r="AE8" i="2"/>
  <c r="AC8" i="2"/>
  <c r="Z8" i="2"/>
  <c r="Y8" i="2"/>
  <c r="U8" i="2"/>
  <c r="V8" i="2" s="1"/>
  <c r="R8" i="2"/>
  <c r="P8" i="2"/>
  <c r="N8" i="2"/>
  <c r="L8" i="2"/>
  <c r="J8" i="2"/>
  <c r="AF7" i="2"/>
  <c r="AE7" i="2"/>
  <c r="AC7" i="2"/>
  <c r="Y7" i="2"/>
  <c r="Z7" i="2" s="1"/>
  <c r="U7" i="2"/>
  <c r="V7" i="2" s="1"/>
  <c r="R7" i="2"/>
  <c r="P7" i="2"/>
  <c r="N7" i="2"/>
  <c r="L7" i="2"/>
  <c r="J7" i="2"/>
  <c r="P6" i="2"/>
  <c r="N6" i="2"/>
  <c r="L6" i="2"/>
  <c r="J6" i="2"/>
  <c r="AF5" i="2"/>
  <c r="AE5" i="2"/>
  <c r="AC5" i="2"/>
  <c r="Y5" i="2"/>
  <c r="Z5" i="2" s="1"/>
  <c r="U5" i="2"/>
  <c r="V5" i="2" s="1"/>
  <c r="R5" i="2"/>
  <c r="P5" i="2"/>
  <c r="N5" i="2"/>
  <c r="L5" i="2"/>
  <c r="J5" i="2"/>
  <c r="AF4" i="2"/>
  <c r="AE4" i="2"/>
  <c r="AC4" i="2"/>
  <c r="Y4" i="2"/>
  <c r="U4" i="2"/>
  <c r="V4" i="2" s="1"/>
  <c r="R4" i="2"/>
  <c r="P4" i="2"/>
  <c r="N4" i="2"/>
  <c r="L4" i="2"/>
  <c r="J4" i="2"/>
  <c r="AF3" i="2"/>
  <c r="AE3" i="2"/>
  <c r="AC3" i="2"/>
  <c r="Y3" i="2"/>
  <c r="U3" i="2"/>
  <c r="V3" i="2" s="1"/>
  <c r="R3" i="2"/>
  <c r="P3" i="2"/>
  <c r="N3" i="2"/>
  <c r="L3" i="2"/>
  <c r="J3" i="2"/>
  <c r="AF2" i="2"/>
  <c r="AE2" i="2"/>
  <c r="AC2" i="2"/>
  <c r="Y2" i="2"/>
  <c r="Z2" i="2" s="1"/>
  <c r="U2" i="2"/>
  <c r="V2" i="2" s="1"/>
  <c r="R2" i="2"/>
  <c r="P2" i="2"/>
  <c r="N2" i="2"/>
  <c r="L2" i="2"/>
  <c r="J2" i="2"/>
  <c r="AA22" i="3" l="1"/>
  <c r="AA20" i="3"/>
  <c r="Z5" i="3"/>
  <c r="Z10" i="3"/>
  <c r="Z18" i="3"/>
  <c r="Z4" i="3"/>
  <c r="Z9" i="3"/>
  <c r="Z17" i="3"/>
  <c r="Z19" i="3"/>
  <c r="AA4" i="2"/>
  <c r="AA3" i="2"/>
  <c r="AA9" i="2"/>
  <c r="AA5" i="2"/>
  <c r="AA18" i="2"/>
  <c r="AA10" i="2"/>
  <c r="Z10" i="2"/>
  <c r="AA17" i="2"/>
  <c r="AA20" i="2"/>
  <c r="AA16" i="2"/>
  <c r="Z3" i="2"/>
  <c r="Z18" i="2"/>
  <c r="AA8" i="2"/>
  <c r="Z20" i="2"/>
  <c r="AA22" i="2"/>
  <c r="AA2" i="2"/>
  <c r="AA7" i="2"/>
  <c r="AA15" i="2"/>
  <c r="AA21" i="2"/>
  <c r="AA19" i="2"/>
  <c r="Z4" i="2"/>
  <c r="Z9" i="2"/>
  <c r="Z17" i="2"/>
</calcChain>
</file>

<file path=xl/sharedStrings.xml><?xml version="1.0" encoding="utf-8"?>
<sst xmlns="http://schemas.openxmlformats.org/spreadsheetml/2006/main" count="150" uniqueCount="38">
  <si>
    <t>Shark Number</t>
  </si>
  <si>
    <t>Date</t>
  </si>
  <si>
    <t>Time</t>
  </si>
  <si>
    <t>Species</t>
  </si>
  <si>
    <t>Sex</t>
  </si>
  <si>
    <t>Pre Caudal Length</t>
  </si>
  <si>
    <t>Fork Length</t>
  </si>
  <si>
    <t>Total Length</t>
  </si>
  <si>
    <t>Pre Pectoral Girth</t>
  </si>
  <si>
    <t>Post Pectoral Girth</t>
  </si>
  <si>
    <t>Post First Dorsal Girth</t>
  </si>
  <si>
    <t>Gill Slit Height</t>
  </si>
  <si>
    <t>Gill Slit Height / Total Length</t>
  </si>
  <si>
    <t>Snout to First Gill Slit</t>
  </si>
  <si>
    <t>Snout to Gill Slit / Total Length</t>
  </si>
  <si>
    <t>Pectoral 1 SA</t>
  </si>
  <si>
    <t>Pectoral 2 SA</t>
  </si>
  <si>
    <t>Pectoral SA Avg</t>
  </si>
  <si>
    <t>Pec SA / Total Length</t>
  </si>
  <si>
    <t>Pectoral 1 Height</t>
  </si>
  <si>
    <t>Pectoral 2 Height</t>
  </si>
  <si>
    <t>Pectoral Height Avg</t>
  </si>
  <si>
    <t>Pec Height / Total Length</t>
  </si>
  <si>
    <t>Caudal SA</t>
  </si>
  <si>
    <t>Caudal SA / Total Length</t>
  </si>
  <si>
    <t>Caudal Height</t>
  </si>
  <si>
    <t>Caudal Height / Total Length</t>
  </si>
  <si>
    <t>Mako</t>
  </si>
  <si>
    <t>M</t>
  </si>
  <si>
    <t>Blue</t>
  </si>
  <si>
    <t>Smooth Dog</t>
  </si>
  <si>
    <t>F</t>
  </si>
  <si>
    <t>Sand Bar</t>
  </si>
  <si>
    <t>PPG_TL</t>
  </si>
  <si>
    <t>PoPG_TL</t>
  </si>
  <si>
    <t>PFDG_TL</t>
  </si>
  <si>
    <t xml:space="preserve">Pectoral Aspect Ratio </t>
  </si>
  <si>
    <t xml:space="preserve">Caudal Aspect 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</si>
</sst>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0" borderId="0" xfId="0" applyFont="1" applyAlignment="1"/>
    <xf numFmtId="164" fontId="2" fillId="0" borderId="0" xfId="0" applyNumberFormat="1" applyFont="1" applyAlignment="1"/>
    <xf numFmtId="20" fontId="2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20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/>
    <xf numFmtId="0" fontId="4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23"/>
  <sheetViews>
    <sheetView workbookViewId="0">
      <selection activeCell="F13" sqref="F13"/>
    </sheetView>
  </sheetViews>
  <sheetFormatPr defaultColWidth="12.59765625" defaultRowHeight="15.75" customHeight="1" x14ac:dyDescent="0.35"/>
  <cols>
    <col min="1" max="1" width="14.59765625" customWidth="1"/>
    <col min="2" max="2" width="10.46484375" customWidth="1"/>
    <col min="3" max="3" width="5.59765625" customWidth="1"/>
    <col min="4" max="4" width="14.73046875" customWidth="1"/>
    <col min="5" max="5" width="4.46484375" customWidth="1"/>
    <col min="6" max="6" width="18.59765625" customWidth="1"/>
    <col min="7" max="7" width="12.46484375" customWidth="1"/>
    <col min="8" max="8" width="12.86328125" customWidth="1"/>
    <col min="9" max="10" width="18" customWidth="1"/>
    <col min="11" max="12" width="19.1328125" customWidth="1"/>
    <col min="13" max="14" width="22.3984375" customWidth="1"/>
    <col min="15" max="15" width="15.73046875" customWidth="1"/>
    <col min="16" max="16" width="31" customWidth="1"/>
    <col min="17" max="17" width="22.73046875" customWidth="1"/>
    <col min="18" max="18" width="31" customWidth="1"/>
    <col min="19" max="19" width="14.73046875" customWidth="1"/>
    <col min="20" max="20" width="15.59765625" customWidth="1"/>
    <col min="21" max="21" width="17.3984375" customWidth="1"/>
    <col min="22" max="22" width="22.73046875" customWidth="1"/>
    <col min="23" max="23" width="17.59765625" customWidth="1"/>
    <col min="24" max="24" width="17.3984375" customWidth="1"/>
    <col min="25" max="25" width="20.46484375" customWidth="1"/>
    <col min="26" max="26" width="25.265625" customWidth="1"/>
    <col min="27" max="27" width="30.86328125" customWidth="1"/>
    <col min="28" max="28" width="14.46484375" customWidth="1"/>
    <col min="29" max="29" width="24.59765625" customWidth="1"/>
    <col min="30" max="30" width="16.265625" customWidth="1"/>
    <col min="31" max="31" width="29.86328125" customWidth="1"/>
    <col min="32" max="32" width="21.46484375" customWidth="1"/>
    <col min="33" max="33" width="16.46484375" customWidth="1"/>
  </cols>
  <sheetData>
    <row r="1" spans="1:36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33</v>
      </c>
      <c r="K1" s="1" t="s">
        <v>9</v>
      </c>
      <c r="L1" s="1" t="s">
        <v>34</v>
      </c>
      <c r="M1" s="1" t="s">
        <v>10</v>
      </c>
      <c r="N1" s="1" t="s">
        <v>35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36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37</v>
      </c>
      <c r="AG1" s="1"/>
      <c r="AH1" s="1"/>
      <c r="AI1" s="1"/>
      <c r="AJ1" s="2"/>
    </row>
    <row r="2" spans="1:36" ht="16.149999999999999" x14ac:dyDescent="0.7">
      <c r="A2" s="3">
        <v>1</v>
      </c>
      <c r="B2" s="4">
        <v>44740</v>
      </c>
      <c r="C2" s="5">
        <v>0.44930555555555557</v>
      </c>
      <c r="D2" s="3" t="s">
        <v>27</v>
      </c>
      <c r="E2" s="3" t="s">
        <v>28</v>
      </c>
      <c r="F2" s="3">
        <v>154</v>
      </c>
      <c r="G2" s="3">
        <v>160</v>
      </c>
      <c r="H2" s="3">
        <v>168</v>
      </c>
      <c r="I2" s="3">
        <v>63.2</v>
      </c>
      <c r="J2" s="3">
        <f t="shared" ref="J2:J23" si="0">(I2/H2)</f>
        <v>0.37619047619047619</v>
      </c>
      <c r="K2" s="3">
        <v>66</v>
      </c>
      <c r="L2" s="3">
        <f t="shared" ref="L2:L23" si="1">(K2/H2)</f>
        <v>0.39285714285714285</v>
      </c>
      <c r="M2" s="3">
        <v>56.2</v>
      </c>
      <c r="N2" s="3">
        <f t="shared" ref="N2:N23" si="2">(M2/H2)</f>
        <v>0.33452380952380956</v>
      </c>
      <c r="O2" s="3">
        <v>14.272</v>
      </c>
      <c r="P2" s="3">
        <f t="shared" ref="P2:P10" si="3">O2/H2</f>
        <v>8.495238095238096E-2</v>
      </c>
      <c r="Q2" s="3">
        <v>36.076000000000001</v>
      </c>
      <c r="R2" s="3">
        <f t="shared" ref="R2:R5" si="4">Q2/H2</f>
        <v>0.21473809523809523</v>
      </c>
      <c r="S2" s="3">
        <v>284.05599999999998</v>
      </c>
      <c r="T2" s="3">
        <v>284.05599999999998</v>
      </c>
      <c r="U2" s="3">
        <f t="shared" ref="U2:U5" si="5">(S2+T2)/2</f>
        <v>284.05599999999998</v>
      </c>
      <c r="V2" s="3">
        <f t="shared" ref="V2:V5" si="6">U2/H2</f>
        <v>1.6908095238095238</v>
      </c>
      <c r="W2" s="3">
        <v>28.649000000000001</v>
      </c>
      <c r="X2" s="3">
        <v>28.649000000000001</v>
      </c>
      <c r="Y2" s="3">
        <f t="shared" ref="Y2:Y5" si="7">(W2+X2)/2</f>
        <v>28.649000000000001</v>
      </c>
      <c r="Z2" s="3">
        <f t="shared" ref="Z2:Z5" si="8">Y2/H2</f>
        <v>0.17052976190476191</v>
      </c>
      <c r="AA2" s="11">
        <f>(Y2^2)/(U2)</f>
        <v>2.8894485629594167</v>
      </c>
      <c r="AB2" s="3">
        <v>412.06599999999997</v>
      </c>
      <c r="AC2" s="3">
        <f>AB2/H2</f>
        <v>2.4527738095238094</v>
      </c>
      <c r="AD2" s="3">
        <v>41.8</v>
      </c>
      <c r="AE2" s="3">
        <f>AD2/H2</f>
        <v>0.24880952380952379</v>
      </c>
      <c r="AF2" s="11">
        <f t="shared" ref="AF2:AF5" si="9">(AD2^2)/(AB2)</f>
        <v>4.2401945319439118</v>
      </c>
    </row>
    <row r="3" spans="1:36" ht="16.149999999999999" x14ac:dyDescent="0.7">
      <c r="A3" s="3">
        <v>2</v>
      </c>
      <c r="B3" s="4">
        <v>44740</v>
      </c>
      <c r="C3" s="5">
        <v>0.51875000000000004</v>
      </c>
      <c r="D3" s="3" t="s">
        <v>29</v>
      </c>
      <c r="E3" s="3" t="s">
        <v>28</v>
      </c>
      <c r="F3" s="3">
        <v>175</v>
      </c>
      <c r="G3" s="3">
        <v>208</v>
      </c>
      <c r="H3" s="3">
        <v>224</v>
      </c>
      <c r="I3" s="3">
        <v>82</v>
      </c>
      <c r="J3" s="3">
        <f t="shared" si="0"/>
        <v>0.36607142857142855</v>
      </c>
      <c r="K3" s="3">
        <v>87</v>
      </c>
      <c r="L3" s="3">
        <f t="shared" si="1"/>
        <v>0.38839285714285715</v>
      </c>
      <c r="M3" s="3">
        <v>75</v>
      </c>
      <c r="N3" s="3">
        <f t="shared" si="2"/>
        <v>0.33482142857142855</v>
      </c>
      <c r="O3" s="3">
        <v>6.5380000000000003</v>
      </c>
      <c r="P3" s="3">
        <f t="shared" si="3"/>
        <v>2.9187500000000002E-2</v>
      </c>
      <c r="Q3" s="3">
        <v>41.691000000000003</v>
      </c>
      <c r="R3" s="3">
        <f t="shared" si="4"/>
        <v>0.18612053571428572</v>
      </c>
      <c r="S3" s="3">
        <v>589.31399999999996</v>
      </c>
      <c r="T3" s="3">
        <v>363.113</v>
      </c>
      <c r="U3" s="3">
        <f t="shared" si="5"/>
        <v>476.21349999999995</v>
      </c>
      <c r="V3" s="3">
        <f t="shared" si="6"/>
        <v>2.1259531249999997</v>
      </c>
      <c r="W3" s="3">
        <v>47.494</v>
      </c>
      <c r="X3" s="3">
        <v>33.619</v>
      </c>
      <c r="Y3" s="3">
        <f t="shared" si="7"/>
        <v>40.5565</v>
      </c>
      <c r="Z3" s="3">
        <f t="shared" si="8"/>
        <v>0.18105580357142856</v>
      </c>
      <c r="AA3" s="11">
        <f>(Y3^2)/(U3)</f>
        <v>3.4539753540166336</v>
      </c>
      <c r="AB3" s="3">
        <v>455.35899999999998</v>
      </c>
      <c r="AC3" s="3">
        <f>AB3/H3</f>
        <v>2.0328526785714285</v>
      </c>
      <c r="AD3" s="3">
        <v>36.686999999999998</v>
      </c>
      <c r="AE3" s="3">
        <f>AD3/H3</f>
        <v>0.16378124999999999</v>
      </c>
      <c r="AF3" s="11">
        <f t="shared" si="9"/>
        <v>2.9557688966288138</v>
      </c>
    </row>
    <row r="4" spans="1:36" ht="16.149999999999999" x14ac:dyDescent="0.7">
      <c r="A4" s="3">
        <v>37</v>
      </c>
      <c r="B4" s="6">
        <v>44762</v>
      </c>
      <c r="C4" s="5">
        <v>0.60416666666666663</v>
      </c>
      <c r="D4" s="3" t="s">
        <v>29</v>
      </c>
      <c r="E4" s="3" t="s">
        <v>28</v>
      </c>
      <c r="F4" s="3">
        <v>172</v>
      </c>
      <c r="G4" s="3">
        <v>190</v>
      </c>
      <c r="H4" s="3">
        <v>228</v>
      </c>
      <c r="I4" s="3">
        <v>72</v>
      </c>
      <c r="J4" s="3">
        <f t="shared" si="0"/>
        <v>0.31578947368421051</v>
      </c>
      <c r="K4" s="3">
        <v>71.5</v>
      </c>
      <c r="L4" s="3">
        <f t="shared" si="1"/>
        <v>0.31359649122807015</v>
      </c>
      <c r="M4" s="3">
        <v>61.4</v>
      </c>
      <c r="N4" s="3">
        <f t="shared" si="2"/>
        <v>0.26929824561403509</v>
      </c>
      <c r="O4" s="3">
        <v>7.9480000000000004</v>
      </c>
      <c r="P4" s="3">
        <f t="shared" si="3"/>
        <v>3.4859649122807021E-2</v>
      </c>
      <c r="Q4" s="3">
        <v>42.95</v>
      </c>
      <c r="R4" s="3">
        <f t="shared" si="4"/>
        <v>0.18837719298245614</v>
      </c>
      <c r="S4" s="3">
        <v>369.99799999999999</v>
      </c>
      <c r="T4" s="3">
        <v>526.03</v>
      </c>
      <c r="U4" s="3">
        <f t="shared" si="5"/>
        <v>448.01400000000001</v>
      </c>
      <c r="V4" s="3">
        <f t="shared" si="6"/>
        <v>1.9649736842105263</v>
      </c>
      <c r="W4" s="3">
        <v>37.158999999999999</v>
      </c>
      <c r="X4" s="3">
        <v>44.735999999999997</v>
      </c>
      <c r="Y4" s="3">
        <f t="shared" si="7"/>
        <v>40.947499999999998</v>
      </c>
      <c r="Z4" s="3">
        <f t="shared" si="8"/>
        <v>0.17959429824561401</v>
      </c>
      <c r="AA4" s="11">
        <f>(Y4^2)/(U4)</f>
        <v>3.7425119667019331</v>
      </c>
      <c r="AB4" s="3">
        <v>704.78399999999999</v>
      </c>
      <c r="AC4" s="3">
        <f>AB4/H4</f>
        <v>3.0911578947368419</v>
      </c>
      <c r="AD4" s="3">
        <v>56.615000000000002</v>
      </c>
      <c r="AE4" s="3">
        <f>AD4/H4</f>
        <v>0.24831140350877193</v>
      </c>
      <c r="AF4" s="11">
        <f t="shared" si="9"/>
        <v>4.5478589539490111</v>
      </c>
    </row>
    <row r="5" spans="1:36" ht="16.149999999999999" x14ac:dyDescent="0.7">
      <c r="A5" s="3">
        <v>38</v>
      </c>
      <c r="B5" s="6">
        <v>44765</v>
      </c>
      <c r="C5" s="5">
        <v>0.36805555555555558</v>
      </c>
      <c r="D5" s="3" t="s">
        <v>32</v>
      </c>
      <c r="E5" s="3" t="s">
        <v>28</v>
      </c>
      <c r="F5" s="3">
        <v>152</v>
      </c>
      <c r="G5" s="3">
        <v>169</v>
      </c>
      <c r="H5" s="3">
        <v>200</v>
      </c>
      <c r="I5" s="3">
        <v>75</v>
      </c>
      <c r="J5" s="3">
        <f t="shared" si="0"/>
        <v>0.375</v>
      </c>
      <c r="K5" s="3">
        <v>82</v>
      </c>
      <c r="L5" s="3">
        <f t="shared" si="1"/>
        <v>0.41</v>
      </c>
      <c r="M5" s="3">
        <v>70.2</v>
      </c>
      <c r="N5" s="3">
        <f t="shared" si="2"/>
        <v>0.35100000000000003</v>
      </c>
      <c r="O5" s="3">
        <v>8.57</v>
      </c>
      <c r="P5" s="3">
        <f t="shared" si="3"/>
        <v>4.2849999999999999E-2</v>
      </c>
      <c r="Q5" s="3">
        <v>40.927999999999997</v>
      </c>
      <c r="R5" s="3">
        <f t="shared" si="4"/>
        <v>0.20463999999999999</v>
      </c>
      <c r="S5" s="3">
        <v>463.46600000000001</v>
      </c>
      <c r="T5" s="3">
        <v>463.46600000000001</v>
      </c>
      <c r="U5" s="3">
        <f t="shared" si="5"/>
        <v>463.46600000000001</v>
      </c>
      <c r="V5" s="3">
        <f t="shared" si="6"/>
        <v>2.3173300000000001</v>
      </c>
      <c r="W5" s="3">
        <v>36.127000000000002</v>
      </c>
      <c r="X5" s="3">
        <v>36.127000000000002</v>
      </c>
      <c r="Y5" s="3">
        <f t="shared" si="7"/>
        <v>36.127000000000002</v>
      </c>
      <c r="Z5" s="3">
        <f t="shared" si="8"/>
        <v>0.18063500000000002</v>
      </c>
      <c r="AA5" s="11">
        <f>(Y5^2)/(U5)</f>
        <v>2.8160860322008521</v>
      </c>
      <c r="AB5" s="3">
        <v>489.26100000000002</v>
      </c>
      <c r="AC5" s="3">
        <f>AB5/H5</f>
        <v>2.4463050000000002</v>
      </c>
      <c r="AD5" s="3">
        <v>43.118000000000002</v>
      </c>
      <c r="AE5" s="3">
        <f>AD5/H5</f>
        <v>0.21559</v>
      </c>
      <c r="AF5" s="11">
        <f t="shared" si="9"/>
        <v>3.7999389364776675</v>
      </c>
    </row>
    <row r="6" spans="1:36" ht="16.149999999999999" x14ac:dyDescent="0.7">
      <c r="A6" s="3">
        <v>39</v>
      </c>
      <c r="B6" s="6">
        <v>44765</v>
      </c>
      <c r="C6" s="5">
        <v>0.51249999999999996</v>
      </c>
      <c r="D6" s="3" t="s">
        <v>29</v>
      </c>
      <c r="E6" s="3" t="s">
        <v>28</v>
      </c>
      <c r="F6" s="3">
        <v>233</v>
      </c>
      <c r="G6" s="3">
        <v>252.9</v>
      </c>
      <c r="H6" s="3">
        <v>288</v>
      </c>
      <c r="I6" s="3">
        <v>80</v>
      </c>
      <c r="J6" s="3">
        <f t="shared" si="0"/>
        <v>0.27777777777777779</v>
      </c>
      <c r="K6" s="3">
        <v>80.5</v>
      </c>
      <c r="L6" s="3">
        <f t="shared" si="1"/>
        <v>0.2795138888888889</v>
      </c>
      <c r="M6" s="3">
        <v>65.3</v>
      </c>
      <c r="N6" s="3">
        <f t="shared" si="2"/>
        <v>0.22673611111111111</v>
      </c>
      <c r="P6" s="3">
        <f t="shared" si="3"/>
        <v>0</v>
      </c>
      <c r="AA6" s="11"/>
      <c r="AF6" s="11"/>
    </row>
    <row r="7" spans="1:36" ht="16.149999999999999" x14ac:dyDescent="0.7">
      <c r="A7" s="3">
        <v>40</v>
      </c>
      <c r="B7" s="6">
        <v>44788</v>
      </c>
      <c r="C7" s="5">
        <v>0.40069444444444446</v>
      </c>
      <c r="D7" s="3" t="s">
        <v>30</v>
      </c>
      <c r="E7" s="3" t="s">
        <v>28</v>
      </c>
      <c r="F7" s="3">
        <v>38</v>
      </c>
      <c r="G7" s="3">
        <v>41.5</v>
      </c>
      <c r="H7" s="3">
        <v>46.7</v>
      </c>
      <c r="I7" s="3">
        <v>13.1</v>
      </c>
      <c r="J7" s="3">
        <f t="shared" si="0"/>
        <v>0.28051391862955027</v>
      </c>
      <c r="K7" s="3">
        <v>13.9</v>
      </c>
      <c r="L7" s="3">
        <f t="shared" si="1"/>
        <v>0.297644539614561</v>
      </c>
      <c r="M7" s="3">
        <v>11</v>
      </c>
      <c r="N7" s="3">
        <f t="shared" si="2"/>
        <v>0.23554603854389719</v>
      </c>
      <c r="O7" s="3">
        <v>1.798</v>
      </c>
      <c r="P7" s="3">
        <f t="shared" si="3"/>
        <v>3.850107066381156E-2</v>
      </c>
      <c r="Q7" s="3">
        <v>11.356999999999999</v>
      </c>
      <c r="R7" s="3">
        <f t="shared" ref="R7:R10" si="10">Q7/H7</f>
        <v>0.24319057815845821</v>
      </c>
      <c r="S7" s="3">
        <v>13.382</v>
      </c>
      <c r="T7" s="3">
        <v>13.441000000000001</v>
      </c>
      <c r="U7" s="3">
        <f t="shared" ref="U7:U10" si="11">(S7+T7)/2</f>
        <v>13.4115</v>
      </c>
      <c r="V7" s="3">
        <f t="shared" ref="V7:V10" si="12">U7/H7</f>
        <v>0.28718415417558885</v>
      </c>
      <c r="W7" s="3">
        <v>5.1100000000000003</v>
      </c>
      <c r="X7" s="3">
        <v>5.0599999999999996</v>
      </c>
      <c r="Y7" s="3">
        <f t="shared" ref="Y7:Y10" si="13">(W7+X7)/2</f>
        <v>5.085</v>
      </c>
      <c r="Z7" s="3">
        <f t="shared" ref="Z7:Z10" si="14">Y7/H7</f>
        <v>0.10888650963597429</v>
      </c>
      <c r="AA7" s="11">
        <f>(Y7^2)/(U7)</f>
        <v>1.9279890392573538</v>
      </c>
      <c r="AB7" s="3">
        <v>22.776</v>
      </c>
      <c r="AC7" s="3">
        <f>AB7/H7</f>
        <v>0.4877087794432548</v>
      </c>
      <c r="AD7" s="3">
        <v>8.9130000000000003</v>
      </c>
      <c r="AE7" s="3">
        <f>AD7/H7</f>
        <v>0.19085653104925052</v>
      </c>
      <c r="AF7" s="11">
        <f t="shared" ref="AF7:AF10" si="15">(AD7^2)/(AB7)</f>
        <v>3.4879508693361432</v>
      </c>
    </row>
    <row r="8" spans="1:36" ht="16.149999999999999" x14ac:dyDescent="0.7">
      <c r="A8" s="3">
        <v>41</v>
      </c>
      <c r="B8" s="6">
        <v>44788</v>
      </c>
      <c r="C8" s="5">
        <v>0.40347222222222223</v>
      </c>
      <c r="D8" s="3" t="s">
        <v>30</v>
      </c>
      <c r="E8" s="3" t="s">
        <v>31</v>
      </c>
      <c r="F8" s="3">
        <v>35.5</v>
      </c>
      <c r="G8" s="3">
        <v>38.6</v>
      </c>
      <c r="H8" s="3">
        <v>44.2</v>
      </c>
      <c r="I8" s="3">
        <v>13.6</v>
      </c>
      <c r="J8" s="3">
        <f t="shared" si="0"/>
        <v>0.30769230769230765</v>
      </c>
      <c r="K8" s="3">
        <v>14</v>
      </c>
      <c r="L8" s="3">
        <f t="shared" si="1"/>
        <v>0.31674208144796379</v>
      </c>
      <c r="M8" s="3">
        <v>10.4</v>
      </c>
      <c r="N8" s="3">
        <f t="shared" si="2"/>
        <v>0.23529411764705882</v>
      </c>
      <c r="O8" s="3">
        <v>1.8240000000000001</v>
      </c>
      <c r="P8" s="3">
        <f t="shared" si="3"/>
        <v>4.1266968325791853E-2</v>
      </c>
      <c r="Q8" s="3">
        <v>8.9779999999999998</v>
      </c>
      <c r="R8" s="3">
        <f t="shared" si="10"/>
        <v>0.20312217194570134</v>
      </c>
      <c r="S8" s="3">
        <v>14.352</v>
      </c>
      <c r="T8" s="3">
        <v>55.17</v>
      </c>
      <c r="U8" s="3">
        <f t="shared" si="11"/>
        <v>34.761000000000003</v>
      </c>
      <c r="V8" s="3">
        <f t="shared" si="12"/>
        <v>0.78644796380090498</v>
      </c>
      <c r="W8" s="3">
        <v>5.0449999999999999</v>
      </c>
      <c r="X8" s="3">
        <v>10.169</v>
      </c>
      <c r="Y8" s="3">
        <f t="shared" si="13"/>
        <v>7.6070000000000002</v>
      </c>
      <c r="Z8" s="3">
        <f t="shared" si="14"/>
        <v>0.17210407239819003</v>
      </c>
      <c r="AA8" s="11">
        <f>(Y8^2)/(U8)</f>
        <v>1.6646946002704179</v>
      </c>
      <c r="AB8" s="3">
        <v>20.097999999999999</v>
      </c>
      <c r="AC8" s="3">
        <f>AB8/H8</f>
        <v>0.45470588235294113</v>
      </c>
      <c r="AD8" s="3">
        <v>7.984</v>
      </c>
      <c r="AE8" s="3">
        <f>AD8/H8</f>
        <v>0.1806334841628959</v>
      </c>
      <c r="AF8" s="11">
        <f t="shared" si="15"/>
        <v>3.171671609115335</v>
      </c>
    </row>
    <row r="9" spans="1:36" ht="16.149999999999999" x14ac:dyDescent="0.7">
      <c r="A9" s="3">
        <v>42</v>
      </c>
      <c r="B9" s="6">
        <v>44788</v>
      </c>
      <c r="C9" s="5">
        <v>0.40694444444444444</v>
      </c>
      <c r="D9" s="3" t="s">
        <v>30</v>
      </c>
      <c r="E9" s="3" t="s">
        <v>28</v>
      </c>
      <c r="F9" s="3">
        <v>46.5</v>
      </c>
      <c r="G9" s="3">
        <v>51</v>
      </c>
      <c r="H9" s="3">
        <v>59.2</v>
      </c>
      <c r="I9" s="3">
        <v>17</v>
      </c>
      <c r="J9" s="3">
        <f t="shared" si="0"/>
        <v>0.28716216216216217</v>
      </c>
      <c r="K9" s="3">
        <v>18.3</v>
      </c>
      <c r="L9" s="3">
        <f t="shared" si="1"/>
        <v>0.3091216216216216</v>
      </c>
      <c r="M9" s="3">
        <v>14.1</v>
      </c>
      <c r="N9" s="3">
        <f t="shared" si="2"/>
        <v>0.23817567567567566</v>
      </c>
      <c r="O9" s="3">
        <v>2.1930000000000001</v>
      </c>
      <c r="P9" s="3">
        <f t="shared" si="3"/>
        <v>3.7043918918918915E-2</v>
      </c>
      <c r="Q9" s="3">
        <v>9.1959999999999997</v>
      </c>
      <c r="R9" s="3">
        <f t="shared" si="10"/>
        <v>0.15533783783783783</v>
      </c>
      <c r="S9" s="3">
        <v>23.05</v>
      </c>
      <c r="T9" s="3">
        <v>20.402999999999999</v>
      </c>
      <c r="U9" s="3">
        <f t="shared" si="11"/>
        <v>21.726500000000001</v>
      </c>
      <c r="V9" s="3">
        <f t="shared" si="12"/>
        <v>0.36700168918918918</v>
      </c>
      <c r="W9" s="3">
        <v>6.8239999999999998</v>
      </c>
      <c r="X9" s="3">
        <v>6.8802000000000003</v>
      </c>
      <c r="Y9" s="3">
        <f t="shared" si="13"/>
        <v>6.8521000000000001</v>
      </c>
      <c r="Z9" s="3">
        <f t="shared" si="14"/>
        <v>0.11574493243243243</v>
      </c>
      <c r="AA9" s="11">
        <f>(Y9^2)/(U9)</f>
        <v>2.1610141720939868</v>
      </c>
      <c r="AB9" s="3">
        <v>42.497</v>
      </c>
      <c r="AC9" s="3">
        <f>AB9/H9</f>
        <v>0.71785472972972975</v>
      </c>
      <c r="AD9" s="3">
        <v>11.679</v>
      </c>
      <c r="AE9" s="3">
        <f>AD9/H9</f>
        <v>0.1972804054054054</v>
      </c>
      <c r="AF9" s="11">
        <f t="shared" si="15"/>
        <v>3.2096157611125493</v>
      </c>
    </row>
    <row r="10" spans="1:36" ht="16.149999999999999" x14ac:dyDescent="0.7">
      <c r="A10" s="3">
        <v>43</v>
      </c>
      <c r="B10" s="6">
        <v>44788</v>
      </c>
      <c r="C10" s="5">
        <v>0.47916666666666669</v>
      </c>
      <c r="D10" s="3" t="s">
        <v>30</v>
      </c>
      <c r="E10" s="3" t="s">
        <v>31</v>
      </c>
      <c r="F10" s="3">
        <v>46</v>
      </c>
      <c r="G10" s="3">
        <v>49.8</v>
      </c>
      <c r="H10" s="3">
        <v>57.7</v>
      </c>
      <c r="I10" s="3">
        <v>16</v>
      </c>
      <c r="J10" s="3">
        <f t="shared" si="0"/>
        <v>0.27729636048526862</v>
      </c>
      <c r="K10" s="3">
        <v>18.399999999999999</v>
      </c>
      <c r="L10" s="3">
        <f t="shared" si="1"/>
        <v>0.3188908145580589</v>
      </c>
      <c r="M10" s="3">
        <v>13.7</v>
      </c>
      <c r="N10" s="3">
        <f t="shared" si="2"/>
        <v>0.23743500866551123</v>
      </c>
      <c r="O10" s="3">
        <v>2.0270000000000001</v>
      </c>
      <c r="P10" s="3">
        <f t="shared" si="3"/>
        <v>3.5129982668977468E-2</v>
      </c>
      <c r="Q10" s="3">
        <v>12.099</v>
      </c>
      <c r="R10" s="3">
        <f t="shared" si="10"/>
        <v>0.20968804159445406</v>
      </c>
      <c r="S10" s="3">
        <v>23.815999999999999</v>
      </c>
      <c r="T10" s="3">
        <v>24.274999999999999</v>
      </c>
      <c r="U10" s="3">
        <f t="shared" si="11"/>
        <v>24.045499999999997</v>
      </c>
      <c r="V10" s="3">
        <f t="shared" si="12"/>
        <v>0.41673310225303284</v>
      </c>
      <c r="W10" s="3">
        <v>5.7779999999999996</v>
      </c>
      <c r="X10" s="3">
        <v>7.0259999999999998</v>
      </c>
      <c r="Y10" s="3">
        <f t="shared" si="13"/>
        <v>6.4019999999999992</v>
      </c>
      <c r="Z10" s="3">
        <f t="shared" si="14"/>
        <v>0.11095320623916809</v>
      </c>
      <c r="AA10" s="11">
        <f>(Y10^2)/(U10)</f>
        <v>1.7045020482002866</v>
      </c>
      <c r="AB10" s="3">
        <v>28.667000000000002</v>
      </c>
      <c r="AC10" s="3">
        <f>AB10/H10</f>
        <v>0.49682842287694973</v>
      </c>
      <c r="AD10" s="3">
        <v>9.2560000000000002</v>
      </c>
      <c r="AE10" s="3">
        <f>AD10/H10</f>
        <v>0.16041594454072791</v>
      </c>
      <c r="AF10" s="11">
        <f t="shared" si="15"/>
        <v>2.9885769700352318</v>
      </c>
    </row>
    <row r="11" spans="1:36" ht="16.149999999999999" x14ac:dyDescent="0.7">
      <c r="A11" s="3">
        <v>44</v>
      </c>
      <c r="B11" s="6">
        <v>44769</v>
      </c>
      <c r="C11" s="5">
        <v>0.5</v>
      </c>
      <c r="D11" s="3" t="s">
        <v>27</v>
      </c>
      <c r="E11" s="3" t="s">
        <v>31</v>
      </c>
      <c r="F11" s="3">
        <v>137</v>
      </c>
      <c r="G11" s="3">
        <v>149</v>
      </c>
      <c r="H11" s="3">
        <v>160</v>
      </c>
      <c r="I11" s="3">
        <v>68</v>
      </c>
      <c r="J11" s="3">
        <f t="shared" si="0"/>
        <v>0.42499999999999999</v>
      </c>
      <c r="K11" s="3">
        <v>78</v>
      </c>
      <c r="L11" s="3">
        <f t="shared" si="1"/>
        <v>0.48749999999999999</v>
      </c>
      <c r="M11" s="3"/>
      <c r="N11" s="3">
        <f t="shared" si="2"/>
        <v>0</v>
      </c>
      <c r="O11" s="3"/>
      <c r="W11" s="3"/>
      <c r="X11" s="3"/>
      <c r="AA11" s="11"/>
      <c r="AF11" s="11"/>
    </row>
    <row r="12" spans="1:36" ht="16.149999999999999" x14ac:dyDescent="0.7">
      <c r="A12" s="3">
        <v>45</v>
      </c>
      <c r="B12" s="7">
        <v>44775</v>
      </c>
      <c r="C12" s="8">
        <v>0.3125</v>
      </c>
      <c r="D12" s="3" t="s">
        <v>30</v>
      </c>
      <c r="E12" s="9" t="s">
        <v>28</v>
      </c>
      <c r="F12" s="9">
        <v>82</v>
      </c>
      <c r="G12" s="9">
        <v>88</v>
      </c>
      <c r="H12" s="9">
        <v>102</v>
      </c>
      <c r="I12" s="9">
        <v>26</v>
      </c>
      <c r="J12" s="3">
        <f t="shared" si="0"/>
        <v>0.25490196078431371</v>
      </c>
      <c r="K12" s="9">
        <v>27</v>
      </c>
      <c r="L12" s="3">
        <f t="shared" si="1"/>
        <v>0.26470588235294118</v>
      </c>
      <c r="M12" s="9">
        <v>25</v>
      </c>
      <c r="N12" s="3">
        <f t="shared" si="2"/>
        <v>0.24509803921568626</v>
      </c>
      <c r="O12" s="9"/>
      <c r="Q12" s="9"/>
      <c r="S12" s="9"/>
      <c r="T12" s="9"/>
      <c r="W12" s="9"/>
      <c r="X12" s="9"/>
      <c r="AA12" s="11"/>
      <c r="AB12" s="9"/>
      <c r="AD12" s="9"/>
      <c r="AF12" s="11"/>
      <c r="AG12" s="9"/>
      <c r="AH12" s="9"/>
      <c r="AI12" s="10"/>
      <c r="AJ12" s="10"/>
    </row>
    <row r="13" spans="1:36" ht="16.149999999999999" x14ac:dyDescent="0.7">
      <c r="A13" s="3">
        <v>46</v>
      </c>
      <c r="B13" s="7">
        <v>44776</v>
      </c>
      <c r="C13" s="8">
        <v>0.42708333333333331</v>
      </c>
      <c r="D13" s="9" t="s">
        <v>29</v>
      </c>
      <c r="E13" s="9" t="s">
        <v>28</v>
      </c>
      <c r="F13" s="9">
        <v>180</v>
      </c>
      <c r="G13" s="9">
        <v>196</v>
      </c>
      <c r="H13" s="9">
        <v>240</v>
      </c>
      <c r="I13" s="9">
        <v>72</v>
      </c>
      <c r="J13" s="3">
        <f t="shared" si="0"/>
        <v>0.3</v>
      </c>
      <c r="K13" s="9">
        <v>70</v>
      </c>
      <c r="L13" s="3">
        <f t="shared" si="1"/>
        <v>0.29166666666666669</v>
      </c>
      <c r="M13" s="9">
        <v>66</v>
      </c>
      <c r="N13" s="3">
        <f t="shared" si="2"/>
        <v>0.27500000000000002</v>
      </c>
      <c r="O13" s="9"/>
      <c r="Q13" s="9"/>
      <c r="S13" s="9"/>
      <c r="T13" s="9"/>
      <c r="W13" s="9"/>
      <c r="X13" s="9"/>
      <c r="AA13" s="11"/>
      <c r="AB13" s="9"/>
      <c r="AD13" s="9"/>
      <c r="AF13" s="11"/>
      <c r="AG13" s="9"/>
      <c r="AH13" s="9"/>
      <c r="AI13" s="10"/>
      <c r="AJ13" s="10"/>
    </row>
    <row r="14" spans="1:36" ht="16.149999999999999" x14ac:dyDescent="0.7">
      <c r="A14" s="3">
        <v>47</v>
      </c>
      <c r="B14" s="7">
        <v>44778</v>
      </c>
      <c r="C14" s="8">
        <v>0.46527777777777779</v>
      </c>
      <c r="D14" s="9" t="s">
        <v>27</v>
      </c>
      <c r="E14" s="9" t="s">
        <v>31</v>
      </c>
      <c r="F14" s="9">
        <v>126</v>
      </c>
      <c r="G14" s="9">
        <v>138</v>
      </c>
      <c r="H14" s="9">
        <v>155</v>
      </c>
      <c r="I14" s="9">
        <v>62</v>
      </c>
      <c r="J14" s="3">
        <f t="shared" si="0"/>
        <v>0.4</v>
      </c>
      <c r="K14" s="9">
        <v>67</v>
      </c>
      <c r="L14" s="3">
        <f t="shared" si="1"/>
        <v>0.43225806451612903</v>
      </c>
      <c r="M14" s="9">
        <v>63</v>
      </c>
      <c r="N14" s="3">
        <f t="shared" si="2"/>
        <v>0.40645161290322579</v>
      </c>
      <c r="O14" s="9"/>
      <c r="Q14" s="9"/>
      <c r="S14" s="9"/>
      <c r="T14" s="9"/>
      <c r="W14" s="9"/>
      <c r="X14" s="9"/>
      <c r="AA14" s="11"/>
      <c r="AB14" s="9"/>
      <c r="AD14" s="9"/>
      <c r="AF14" s="11"/>
      <c r="AG14" s="9"/>
      <c r="AH14" s="9"/>
      <c r="AI14" s="10"/>
      <c r="AJ14" s="10"/>
    </row>
    <row r="15" spans="1:36" ht="16.149999999999999" x14ac:dyDescent="0.7">
      <c r="A15" s="3">
        <v>48</v>
      </c>
      <c r="B15" s="7">
        <v>44792</v>
      </c>
      <c r="C15" s="8">
        <v>0.4597222222222222</v>
      </c>
      <c r="D15" s="9" t="s">
        <v>27</v>
      </c>
      <c r="E15" s="9" t="s">
        <v>31</v>
      </c>
      <c r="F15" s="9">
        <v>74</v>
      </c>
      <c r="G15" s="9">
        <v>79.900000000000006</v>
      </c>
      <c r="H15" s="9">
        <v>85</v>
      </c>
      <c r="I15" s="9">
        <v>37</v>
      </c>
      <c r="J15" s="3">
        <f t="shared" si="0"/>
        <v>0.43529411764705883</v>
      </c>
      <c r="K15" s="9">
        <v>41</v>
      </c>
      <c r="L15" s="3">
        <f t="shared" si="1"/>
        <v>0.4823529411764706</v>
      </c>
      <c r="M15" s="9">
        <v>35</v>
      </c>
      <c r="N15" s="3">
        <f t="shared" si="2"/>
        <v>0.41176470588235292</v>
      </c>
      <c r="O15" s="9">
        <v>8.5020000000000007</v>
      </c>
      <c r="P15" s="3">
        <f t="shared" ref="P15:P18" si="16">O15/H15</f>
        <v>0.10002352941176472</v>
      </c>
      <c r="Q15" s="9">
        <v>21.262</v>
      </c>
      <c r="R15" s="3">
        <f t="shared" ref="R15:R18" si="17">Q15/H15</f>
        <v>0.25014117647058826</v>
      </c>
      <c r="S15" s="9">
        <v>70.704999999999998</v>
      </c>
      <c r="T15" s="9">
        <v>70.704999999999998</v>
      </c>
      <c r="U15" s="3">
        <f t="shared" ref="U15:U22" si="18">(S15+T15)/2</f>
        <v>70.704999999999998</v>
      </c>
      <c r="V15" s="3">
        <f t="shared" ref="V15:V22" si="19">U15/H15</f>
        <v>0.83182352941176474</v>
      </c>
      <c r="W15" s="9">
        <v>12.342000000000001</v>
      </c>
      <c r="X15" s="9">
        <v>12.342000000000001</v>
      </c>
      <c r="Y15" s="3">
        <f t="shared" ref="Y15:Y22" si="20">(W15+X15)/2</f>
        <v>12.342000000000001</v>
      </c>
      <c r="Z15" s="3">
        <f t="shared" ref="Z15:Z22" si="21">Y15/H15</f>
        <v>0.1452</v>
      </c>
      <c r="AA15" s="11">
        <f t="shared" ref="AA15:AA22" si="22">(Y15^2)/(U15)</f>
        <v>2.1543732975037129</v>
      </c>
      <c r="AB15" s="9">
        <v>102.27200000000001</v>
      </c>
      <c r="AC15" s="3">
        <f t="shared" ref="AC15:AC22" si="23">AB15/H15</f>
        <v>1.2032</v>
      </c>
      <c r="AD15" s="9">
        <v>19.931999999999999</v>
      </c>
      <c r="AE15" s="3">
        <f t="shared" ref="AE15:AE22" si="24">AD15/H15</f>
        <v>0.2344941176470588</v>
      </c>
      <c r="AF15" s="11">
        <f t="shared" ref="AF15:AF22" si="25">(AD15^2)/(AB15)</f>
        <v>3.884588391739674</v>
      </c>
      <c r="AG15" s="9"/>
      <c r="AH15" s="9"/>
      <c r="AI15" s="10"/>
      <c r="AJ15" s="10"/>
    </row>
    <row r="16" spans="1:36" ht="16.149999999999999" x14ac:dyDescent="0.7">
      <c r="A16" s="3">
        <v>49</v>
      </c>
      <c r="B16" s="7">
        <v>44792</v>
      </c>
      <c r="C16" s="8">
        <v>0.55069444444444449</v>
      </c>
      <c r="D16" s="3" t="s">
        <v>27</v>
      </c>
      <c r="E16" s="9" t="s">
        <v>31</v>
      </c>
      <c r="F16" s="9">
        <v>123</v>
      </c>
      <c r="G16" s="9">
        <v>132.5</v>
      </c>
      <c r="H16" s="9">
        <v>146</v>
      </c>
      <c r="I16" s="9">
        <v>61</v>
      </c>
      <c r="J16" s="3">
        <f t="shared" si="0"/>
        <v>0.4178082191780822</v>
      </c>
      <c r="K16" s="9">
        <v>66</v>
      </c>
      <c r="L16" s="3">
        <f t="shared" si="1"/>
        <v>0.45205479452054792</v>
      </c>
      <c r="M16" s="9">
        <v>60</v>
      </c>
      <c r="N16" s="3">
        <f t="shared" si="2"/>
        <v>0.41095890410958902</v>
      </c>
      <c r="O16" s="9">
        <v>9.484</v>
      </c>
      <c r="P16" s="3">
        <f t="shared" si="16"/>
        <v>6.4958904109589044E-2</v>
      </c>
      <c r="Q16" s="9">
        <v>31.103000000000002</v>
      </c>
      <c r="R16" s="3">
        <f t="shared" si="17"/>
        <v>0.21303424657534248</v>
      </c>
      <c r="S16" s="9">
        <v>164.20599999999999</v>
      </c>
      <c r="T16" s="9">
        <v>164.20599999999999</v>
      </c>
      <c r="U16" s="3">
        <f t="shared" si="18"/>
        <v>164.20599999999999</v>
      </c>
      <c r="V16" s="3">
        <f t="shared" si="19"/>
        <v>1.1246986301369861</v>
      </c>
      <c r="W16" s="9">
        <v>20.233000000000001</v>
      </c>
      <c r="X16" s="9">
        <v>20.233000000000001</v>
      </c>
      <c r="Y16" s="3">
        <f t="shared" si="20"/>
        <v>20.233000000000001</v>
      </c>
      <c r="Z16" s="3">
        <f t="shared" si="21"/>
        <v>0.13858219178082193</v>
      </c>
      <c r="AA16" s="11">
        <f t="shared" si="22"/>
        <v>2.4930531710168937</v>
      </c>
      <c r="AB16" s="9">
        <v>286.28100000000001</v>
      </c>
      <c r="AC16" s="3">
        <f t="shared" si="23"/>
        <v>1.9608287671232878</v>
      </c>
      <c r="AD16" s="9">
        <v>33.978000000000002</v>
      </c>
      <c r="AE16" s="3">
        <f t="shared" si="24"/>
        <v>0.23272602739726028</v>
      </c>
      <c r="AF16" s="11">
        <f t="shared" si="25"/>
        <v>4.0327667012480743</v>
      </c>
      <c r="AG16" s="9"/>
      <c r="AH16" s="9"/>
      <c r="AI16" s="10"/>
      <c r="AJ16" s="10"/>
    </row>
    <row r="17" spans="1:36" ht="16.149999999999999" x14ac:dyDescent="0.7">
      <c r="A17" s="3">
        <v>50</v>
      </c>
      <c r="B17" s="7">
        <v>44797</v>
      </c>
      <c r="C17" s="8">
        <v>0.46527777777777779</v>
      </c>
      <c r="D17" s="9" t="s">
        <v>27</v>
      </c>
      <c r="E17" s="9" t="s">
        <v>31</v>
      </c>
      <c r="F17" s="9">
        <v>77</v>
      </c>
      <c r="G17" s="9">
        <v>86</v>
      </c>
      <c r="H17" s="9">
        <v>90</v>
      </c>
      <c r="I17" s="9">
        <v>41</v>
      </c>
      <c r="J17" s="3">
        <f t="shared" si="0"/>
        <v>0.45555555555555555</v>
      </c>
      <c r="K17" s="9">
        <v>44</v>
      </c>
      <c r="L17" s="3">
        <f t="shared" si="1"/>
        <v>0.48888888888888887</v>
      </c>
      <c r="M17" s="9">
        <v>39</v>
      </c>
      <c r="N17" s="3">
        <f t="shared" si="2"/>
        <v>0.43333333333333335</v>
      </c>
      <c r="O17" s="9">
        <v>9.6189999999999998</v>
      </c>
      <c r="P17" s="3">
        <f t="shared" si="16"/>
        <v>0.10687777777777778</v>
      </c>
      <c r="Q17" s="9">
        <v>26.838000000000001</v>
      </c>
      <c r="R17" s="3">
        <f t="shared" si="17"/>
        <v>0.29820000000000002</v>
      </c>
      <c r="S17" s="9">
        <v>115.136</v>
      </c>
      <c r="T17" s="9">
        <v>115.136</v>
      </c>
      <c r="U17" s="3">
        <f t="shared" si="18"/>
        <v>115.136</v>
      </c>
      <c r="V17" s="3">
        <f t="shared" si="19"/>
        <v>1.2792888888888889</v>
      </c>
      <c r="W17" s="9">
        <v>13.3</v>
      </c>
      <c r="X17" s="9">
        <v>13.3</v>
      </c>
      <c r="Y17" s="3">
        <f t="shared" si="20"/>
        <v>13.3</v>
      </c>
      <c r="Z17" s="3">
        <f t="shared" si="21"/>
        <v>0.14777777777777779</v>
      </c>
      <c r="AA17" s="11">
        <f t="shared" si="22"/>
        <v>1.5363570038910508</v>
      </c>
      <c r="AB17" s="9">
        <v>227.101</v>
      </c>
      <c r="AC17" s="3">
        <f t="shared" si="23"/>
        <v>2.5233444444444446</v>
      </c>
      <c r="AD17" s="9">
        <v>24.882000000000001</v>
      </c>
      <c r="AE17" s="3">
        <f t="shared" si="24"/>
        <v>0.27646666666666669</v>
      </c>
      <c r="AF17" s="11">
        <f t="shared" si="25"/>
        <v>2.7261611529671823</v>
      </c>
      <c r="AG17" s="9"/>
      <c r="AH17" s="9"/>
      <c r="AI17" s="10"/>
      <c r="AJ17" s="10"/>
    </row>
    <row r="18" spans="1:36" ht="16.149999999999999" x14ac:dyDescent="0.7">
      <c r="A18" s="3">
        <v>51</v>
      </c>
      <c r="B18" s="7">
        <v>44797</v>
      </c>
      <c r="C18" s="8">
        <v>0.47916666666666669</v>
      </c>
      <c r="D18" s="9" t="s">
        <v>27</v>
      </c>
      <c r="E18" s="9" t="s">
        <v>31</v>
      </c>
      <c r="F18" s="9">
        <v>80</v>
      </c>
      <c r="G18" s="9">
        <v>89</v>
      </c>
      <c r="H18" s="9">
        <v>94</v>
      </c>
      <c r="I18" s="9">
        <v>40</v>
      </c>
      <c r="J18" s="3">
        <f t="shared" si="0"/>
        <v>0.42553191489361702</v>
      </c>
      <c r="K18" s="9">
        <v>42.4</v>
      </c>
      <c r="L18" s="3">
        <f t="shared" si="1"/>
        <v>0.45106382978723403</v>
      </c>
      <c r="M18" s="9">
        <v>40</v>
      </c>
      <c r="N18" s="3">
        <f t="shared" si="2"/>
        <v>0.42553191489361702</v>
      </c>
      <c r="O18" s="9">
        <v>11.278</v>
      </c>
      <c r="P18" s="3">
        <f t="shared" si="16"/>
        <v>0.11997872340425532</v>
      </c>
      <c r="Q18" s="9">
        <v>25.725999999999999</v>
      </c>
      <c r="R18" s="3">
        <f t="shared" si="17"/>
        <v>0.27368085106382978</v>
      </c>
      <c r="S18" s="9">
        <v>92.343000000000004</v>
      </c>
      <c r="T18" s="9">
        <v>92.343000000000004</v>
      </c>
      <c r="U18" s="3">
        <f t="shared" si="18"/>
        <v>92.343000000000004</v>
      </c>
      <c r="V18" s="3">
        <f t="shared" si="19"/>
        <v>0.9823723404255319</v>
      </c>
      <c r="W18" s="9">
        <v>14.311</v>
      </c>
      <c r="X18" s="9">
        <v>14.311</v>
      </c>
      <c r="Y18" s="3">
        <f t="shared" si="20"/>
        <v>14.311</v>
      </c>
      <c r="Z18" s="3">
        <f t="shared" si="21"/>
        <v>0.15224468085106382</v>
      </c>
      <c r="AA18" s="11">
        <f t="shared" si="22"/>
        <v>2.2178694757588553</v>
      </c>
      <c r="AB18" s="9">
        <v>221.72300000000001</v>
      </c>
      <c r="AC18" s="3">
        <f t="shared" si="23"/>
        <v>2.3587553191489361</v>
      </c>
      <c r="AD18" s="9">
        <v>27.291</v>
      </c>
      <c r="AE18" s="3">
        <f t="shared" si="24"/>
        <v>0.29032978723404257</v>
      </c>
      <c r="AF18" s="11">
        <f t="shared" si="25"/>
        <v>3.3591403733487275</v>
      </c>
      <c r="AG18" s="9"/>
      <c r="AH18" s="9"/>
      <c r="AI18" s="10"/>
      <c r="AJ18" s="10"/>
    </row>
    <row r="19" spans="1:36" ht="16.149999999999999" x14ac:dyDescent="0.7">
      <c r="A19" s="3">
        <v>52</v>
      </c>
      <c r="B19" s="7">
        <v>44797</v>
      </c>
      <c r="C19" s="8">
        <v>0.51388888888888884</v>
      </c>
      <c r="D19" s="9" t="s">
        <v>27</v>
      </c>
      <c r="E19" s="9" t="s">
        <v>31</v>
      </c>
      <c r="F19" s="9">
        <v>94</v>
      </c>
      <c r="G19" s="9">
        <v>104</v>
      </c>
      <c r="H19" s="9">
        <v>116</v>
      </c>
      <c r="I19" s="9">
        <v>44</v>
      </c>
      <c r="J19" s="3">
        <f t="shared" si="0"/>
        <v>0.37931034482758619</v>
      </c>
      <c r="K19" s="9">
        <v>50.5</v>
      </c>
      <c r="L19" s="3">
        <f t="shared" si="1"/>
        <v>0.43534482758620691</v>
      </c>
      <c r="M19" s="9">
        <v>48</v>
      </c>
      <c r="N19" s="3">
        <f t="shared" si="2"/>
        <v>0.41379310344827586</v>
      </c>
      <c r="O19" s="9"/>
      <c r="Q19" s="9"/>
      <c r="S19" s="9">
        <v>126.83</v>
      </c>
      <c r="T19" s="9">
        <v>126.83</v>
      </c>
      <c r="U19" s="3">
        <f t="shared" si="18"/>
        <v>126.83</v>
      </c>
      <c r="V19" s="3">
        <f t="shared" si="19"/>
        <v>1.0933620689655172</v>
      </c>
      <c r="W19" s="9">
        <v>14.936999999999999</v>
      </c>
      <c r="X19" s="9">
        <v>14.936999999999999</v>
      </c>
      <c r="Y19" s="3">
        <f t="shared" si="20"/>
        <v>14.936999999999999</v>
      </c>
      <c r="Z19" s="3">
        <f t="shared" si="21"/>
        <v>0.12876724137931034</v>
      </c>
      <c r="AA19" s="11">
        <f t="shared" si="22"/>
        <v>1.7591576835133642</v>
      </c>
      <c r="AB19" s="9">
        <v>250</v>
      </c>
      <c r="AC19" s="3">
        <f t="shared" si="23"/>
        <v>2.1551724137931036</v>
      </c>
      <c r="AD19" s="9">
        <v>30.356999999999999</v>
      </c>
      <c r="AE19" s="3">
        <f t="shared" si="24"/>
        <v>0.26169827586206895</v>
      </c>
      <c r="AF19" s="11">
        <f t="shared" si="25"/>
        <v>3.6861897959999999</v>
      </c>
      <c r="AG19" s="9"/>
      <c r="AH19" s="9"/>
      <c r="AI19" s="10"/>
      <c r="AJ19" s="10"/>
    </row>
    <row r="20" spans="1:36" ht="16.149999999999999" x14ac:dyDescent="0.7">
      <c r="A20" s="3">
        <v>53</v>
      </c>
      <c r="B20" s="7">
        <v>44797</v>
      </c>
      <c r="C20" s="8">
        <v>0.53819444444444442</v>
      </c>
      <c r="D20" s="9" t="s">
        <v>27</v>
      </c>
      <c r="E20" s="9" t="s">
        <v>31</v>
      </c>
      <c r="F20" s="9">
        <v>115</v>
      </c>
      <c r="G20" s="9">
        <v>128</v>
      </c>
      <c r="H20" s="9">
        <v>144</v>
      </c>
      <c r="I20" s="9">
        <v>58</v>
      </c>
      <c r="J20" s="3">
        <f t="shared" si="0"/>
        <v>0.40277777777777779</v>
      </c>
      <c r="K20" s="9">
        <v>56</v>
      </c>
      <c r="L20" s="3">
        <f t="shared" si="1"/>
        <v>0.3888888888888889</v>
      </c>
      <c r="M20" s="9">
        <v>57</v>
      </c>
      <c r="N20" s="3">
        <f t="shared" si="2"/>
        <v>0.39583333333333331</v>
      </c>
      <c r="O20" s="9">
        <v>13.323</v>
      </c>
      <c r="P20" s="3">
        <f t="shared" ref="P20:P22" si="26">O20/H20</f>
        <v>9.252083333333333E-2</v>
      </c>
      <c r="Q20" s="9">
        <v>38.765000000000001</v>
      </c>
      <c r="R20" s="3">
        <f t="shared" ref="R20:R22" si="27">Q20/H20</f>
        <v>0.26920138888888889</v>
      </c>
      <c r="S20" s="9">
        <v>162</v>
      </c>
      <c r="T20" s="9">
        <v>162</v>
      </c>
      <c r="U20" s="3">
        <f t="shared" si="18"/>
        <v>162</v>
      </c>
      <c r="V20" s="3">
        <f t="shared" si="19"/>
        <v>1.125</v>
      </c>
      <c r="W20" s="9">
        <v>20</v>
      </c>
      <c r="X20" s="9">
        <v>20</v>
      </c>
      <c r="Y20" s="3">
        <f t="shared" si="20"/>
        <v>20</v>
      </c>
      <c r="Z20" s="3">
        <f t="shared" si="21"/>
        <v>0.1388888888888889</v>
      </c>
      <c r="AA20" s="11">
        <f t="shared" si="22"/>
        <v>2.4691358024691357</v>
      </c>
      <c r="AB20" s="9">
        <v>339.93599999999998</v>
      </c>
      <c r="AC20" s="3">
        <f t="shared" si="23"/>
        <v>2.3606666666666665</v>
      </c>
      <c r="AD20" s="9">
        <v>28.71</v>
      </c>
      <c r="AE20" s="3">
        <f t="shared" si="24"/>
        <v>0.199375</v>
      </c>
      <c r="AF20" s="11">
        <f t="shared" si="25"/>
        <v>2.4247626023722115</v>
      </c>
      <c r="AG20" s="9"/>
      <c r="AH20" s="9"/>
      <c r="AI20" s="10"/>
      <c r="AJ20" s="10"/>
    </row>
    <row r="21" spans="1:36" ht="16.149999999999999" x14ac:dyDescent="0.7">
      <c r="A21" s="9">
        <v>54</v>
      </c>
      <c r="B21" s="7">
        <v>44841</v>
      </c>
      <c r="C21" s="8">
        <v>0.37777777777777777</v>
      </c>
      <c r="D21" s="9" t="s">
        <v>30</v>
      </c>
      <c r="E21" s="9" t="s">
        <v>28</v>
      </c>
      <c r="F21" s="9">
        <v>24</v>
      </c>
      <c r="G21" s="9">
        <v>24.5</v>
      </c>
      <c r="H21" s="9">
        <v>28</v>
      </c>
      <c r="I21" s="9">
        <v>7</v>
      </c>
      <c r="J21" s="3">
        <f t="shared" si="0"/>
        <v>0.25</v>
      </c>
      <c r="K21" s="9">
        <v>7</v>
      </c>
      <c r="L21" s="3">
        <f t="shared" si="1"/>
        <v>0.25</v>
      </c>
      <c r="M21" s="9">
        <v>6</v>
      </c>
      <c r="N21" s="3">
        <f t="shared" si="2"/>
        <v>0.21428571428571427</v>
      </c>
      <c r="O21" s="9">
        <v>2</v>
      </c>
      <c r="P21" s="3">
        <f t="shared" si="26"/>
        <v>7.1428571428571425E-2</v>
      </c>
      <c r="Q21" s="9">
        <v>9</v>
      </c>
      <c r="R21" s="3">
        <f t="shared" si="27"/>
        <v>0.32142857142857145</v>
      </c>
      <c r="S21" s="9">
        <v>39.875999999999998</v>
      </c>
      <c r="T21" s="9">
        <v>39.875999999999998</v>
      </c>
      <c r="U21" s="3">
        <f t="shared" si="18"/>
        <v>39.875999999999998</v>
      </c>
      <c r="V21" s="3">
        <f t="shared" si="19"/>
        <v>1.4241428571428572</v>
      </c>
      <c r="W21" s="9">
        <v>7.7380000000000004</v>
      </c>
      <c r="X21" s="9">
        <v>7.7380000000000004</v>
      </c>
      <c r="Y21" s="3">
        <f t="shared" si="20"/>
        <v>7.7380000000000004</v>
      </c>
      <c r="Z21" s="3">
        <f t="shared" si="21"/>
        <v>0.27635714285714286</v>
      </c>
      <c r="AA21" s="11">
        <f t="shared" si="22"/>
        <v>1.5015709700070221</v>
      </c>
      <c r="AB21" s="9">
        <v>48.872999999999998</v>
      </c>
      <c r="AC21" s="3">
        <f t="shared" si="23"/>
        <v>1.7454642857142857</v>
      </c>
      <c r="AD21" s="9">
        <v>12.87</v>
      </c>
      <c r="AE21" s="3">
        <f t="shared" si="24"/>
        <v>0.45964285714285713</v>
      </c>
      <c r="AF21" s="11">
        <f t="shared" si="25"/>
        <v>3.3891289669142468</v>
      </c>
      <c r="AG21" s="9"/>
      <c r="AH21" s="9"/>
      <c r="AI21" s="10"/>
      <c r="AJ21" s="10"/>
    </row>
    <row r="22" spans="1:36" ht="16.149999999999999" x14ac:dyDescent="0.7">
      <c r="A22" s="9">
        <v>55</v>
      </c>
      <c r="B22" s="7">
        <v>44841</v>
      </c>
      <c r="C22" s="8">
        <v>0.38194444444444442</v>
      </c>
      <c r="D22" s="9" t="s">
        <v>30</v>
      </c>
      <c r="E22" s="9" t="s">
        <v>28</v>
      </c>
      <c r="F22" s="9">
        <v>20</v>
      </c>
      <c r="G22" s="9">
        <v>22.3</v>
      </c>
      <c r="H22" s="9">
        <v>25.3</v>
      </c>
      <c r="I22" s="9">
        <v>7</v>
      </c>
      <c r="J22" s="3">
        <f t="shared" si="0"/>
        <v>0.27667984189723321</v>
      </c>
      <c r="K22" s="9">
        <v>7</v>
      </c>
      <c r="L22" s="3">
        <f t="shared" si="1"/>
        <v>0.27667984189723321</v>
      </c>
      <c r="M22" s="9">
        <v>6</v>
      </c>
      <c r="N22" s="3">
        <f t="shared" si="2"/>
        <v>0.23715415019762845</v>
      </c>
      <c r="O22" s="9">
        <v>2</v>
      </c>
      <c r="P22" s="3">
        <f t="shared" si="26"/>
        <v>7.9051383399209488E-2</v>
      </c>
      <c r="Q22" s="9">
        <v>8.7100000000000009</v>
      </c>
      <c r="R22" s="3">
        <f t="shared" si="27"/>
        <v>0.34426877470355732</v>
      </c>
      <c r="S22" s="9">
        <v>34.353000000000002</v>
      </c>
      <c r="T22" s="9">
        <v>34.353000000000002</v>
      </c>
      <c r="U22" s="3">
        <f t="shared" si="18"/>
        <v>34.353000000000002</v>
      </c>
      <c r="V22" s="3">
        <f t="shared" si="19"/>
        <v>1.3578260869565217</v>
      </c>
      <c r="W22" s="9">
        <v>7.5970000000000004</v>
      </c>
      <c r="X22" s="9">
        <v>7.5970000000000004</v>
      </c>
      <c r="Y22" s="3">
        <f t="shared" si="20"/>
        <v>7.5970000000000004</v>
      </c>
      <c r="Z22" s="3">
        <f t="shared" si="21"/>
        <v>0.30027667984189726</v>
      </c>
      <c r="AA22" s="11">
        <f t="shared" si="22"/>
        <v>1.6800398509591594</v>
      </c>
      <c r="AB22" s="9">
        <v>19.117000000000001</v>
      </c>
      <c r="AC22" s="3">
        <f t="shared" si="23"/>
        <v>0.75561264822134389</v>
      </c>
      <c r="AD22" s="9">
        <v>8.1929999999999996</v>
      </c>
      <c r="AE22" s="3">
        <f t="shared" si="24"/>
        <v>0.32383399209486163</v>
      </c>
      <c r="AF22" s="11">
        <f t="shared" si="25"/>
        <v>3.5112857142857141</v>
      </c>
      <c r="AG22" s="9"/>
      <c r="AH22" s="9"/>
      <c r="AI22" s="10"/>
      <c r="AJ22" s="10"/>
    </row>
    <row r="23" spans="1:36" ht="16.149999999999999" x14ac:dyDescent="0.7">
      <c r="A23" s="9">
        <v>56</v>
      </c>
      <c r="B23" s="7">
        <v>44841</v>
      </c>
      <c r="C23" s="8">
        <v>0.38611111111111113</v>
      </c>
      <c r="D23" s="9" t="s">
        <v>30</v>
      </c>
      <c r="E23" s="9" t="s">
        <v>28</v>
      </c>
      <c r="F23" s="9">
        <v>17.7</v>
      </c>
      <c r="G23" s="9">
        <v>19.3</v>
      </c>
      <c r="H23" s="9">
        <v>22</v>
      </c>
      <c r="I23" s="9">
        <v>6.5</v>
      </c>
      <c r="J23" s="3">
        <f t="shared" si="0"/>
        <v>0.29545454545454547</v>
      </c>
      <c r="K23" s="9">
        <v>6.5</v>
      </c>
      <c r="L23" s="3">
        <f t="shared" si="1"/>
        <v>0.29545454545454547</v>
      </c>
      <c r="M23" s="9">
        <v>5</v>
      </c>
      <c r="N23" s="3">
        <f t="shared" si="2"/>
        <v>0.22727272727272727</v>
      </c>
      <c r="O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9"/>
      <c r="AC23" s="9"/>
      <c r="AD23" s="9"/>
      <c r="AE23" s="9"/>
      <c r="AF23" s="11"/>
      <c r="AG23" s="9"/>
      <c r="AH23" s="9"/>
      <c r="AI23" s="10"/>
      <c r="AJ2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8467-75A2-42E3-BB7D-1C2EDFEB96AE}">
  <dimension ref="A1:AF22"/>
  <sheetViews>
    <sheetView tabSelected="1" workbookViewId="0">
      <selection activeCell="AB27" sqref="AB27"/>
    </sheetView>
  </sheetViews>
  <sheetFormatPr defaultRowHeight="12.75" x14ac:dyDescent="0.35"/>
  <cols>
    <col min="2" max="2" width="9.796875" bestFit="1" customWidth="1"/>
  </cols>
  <sheetData>
    <row r="1" spans="1:32" ht="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33</v>
      </c>
      <c r="K1" s="1" t="s">
        <v>9</v>
      </c>
      <c r="L1" s="1" t="s">
        <v>34</v>
      </c>
      <c r="M1" s="1" t="s">
        <v>10</v>
      </c>
      <c r="N1" s="1" t="s">
        <v>35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36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37</v>
      </c>
    </row>
    <row r="2" spans="1:32" ht="16.149999999999999" x14ac:dyDescent="0.7">
      <c r="A2" s="3">
        <v>1</v>
      </c>
      <c r="B2" s="4">
        <v>44740</v>
      </c>
      <c r="C2" s="5">
        <v>0.44930555555555557</v>
      </c>
      <c r="D2" s="3" t="s">
        <v>27</v>
      </c>
      <c r="E2" s="3" t="s">
        <v>28</v>
      </c>
      <c r="F2" s="3">
        <v>154</v>
      </c>
      <c r="G2" s="3">
        <v>160</v>
      </c>
      <c r="H2" s="3">
        <v>168</v>
      </c>
      <c r="I2" s="3">
        <v>63.2</v>
      </c>
      <c r="J2" s="3">
        <f t="shared" ref="J2:J22" si="0">(I2/H2)</f>
        <v>0.37619047619047619</v>
      </c>
      <c r="K2" s="3">
        <v>66</v>
      </c>
      <c r="L2" s="3">
        <f t="shared" ref="L2:L22" si="1">(K2/H2)</f>
        <v>0.39285714285714285</v>
      </c>
      <c r="M2" s="3">
        <v>56.2</v>
      </c>
      <c r="N2" s="3">
        <f t="shared" ref="N2:N22" si="2">(M2/H2)</f>
        <v>0.33452380952380956</v>
      </c>
      <c r="O2" s="3">
        <v>14.272</v>
      </c>
      <c r="P2" s="3">
        <f t="shared" ref="P2:P10" si="3">O2/H2</f>
        <v>8.495238095238096E-2</v>
      </c>
      <c r="Q2" s="3">
        <v>36.076000000000001</v>
      </c>
      <c r="R2" s="3">
        <f t="shared" ref="R2:R5" si="4">Q2/H2</f>
        <v>0.21473809523809523</v>
      </c>
      <c r="S2" s="3">
        <v>284.05599999999998</v>
      </c>
      <c r="T2" s="3">
        <v>284.05599999999998</v>
      </c>
      <c r="U2" s="3">
        <f t="shared" ref="U2:U5" si="5">(S2+T2)/2</f>
        <v>284.05599999999998</v>
      </c>
      <c r="V2" s="3">
        <f t="shared" ref="V2:V5" si="6">U2/H2</f>
        <v>1.6908095238095238</v>
      </c>
      <c r="W2" s="3">
        <v>28.649000000000001</v>
      </c>
      <c r="X2" s="3">
        <v>28.649000000000001</v>
      </c>
      <c r="Y2" s="3">
        <f t="shared" ref="Y2:Y5" si="7">(W2+X2)/2</f>
        <v>28.649000000000001</v>
      </c>
      <c r="Z2" s="3">
        <f t="shared" ref="Z2:Z5" si="8">Y2/H2</f>
        <v>0.17052976190476191</v>
      </c>
      <c r="AA2" s="11">
        <f>(Y2^2)/(U2)</f>
        <v>2.8894485629594167</v>
      </c>
      <c r="AB2" s="3">
        <v>412.06599999999997</v>
      </c>
      <c r="AC2" s="3">
        <f>AB2/H2</f>
        <v>2.4527738095238094</v>
      </c>
      <c r="AD2" s="3">
        <v>41.8</v>
      </c>
      <c r="AE2" s="3">
        <f>AD2/H2</f>
        <v>0.24880952380952379</v>
      </c>
      <c r="AF2" s="11">
        <f t="shared" ref="AF2:AF5" si="9">(AD2^2)/(AB2)</f>
        <v>4.2401945319439118</v>
      </c>
    </row>
    <row r="3" spans="1:32" ht="16.149999999999999" x14ac:dyDescent="0.7">
      <c r="A3" s="3">
        <v>2</v>
      </c>
      <c r="B3" s="4">
        <v>44740</v>
      </c>
      <c r="C3" s="5">
        <v>0.51875000000000004</v>
      </c>
      <c r="D3" s="3" t="s">
        <v>29</v>
      </c>
      <c r="E3" s="3" t="s">
        <v>28</v>
      </c>
      <c r="F3" s="3">
        <v>175</v>
      </c>
      <c r="G3" s="3">
        <v>208</v>
      </c>
      <c r="H3" s="3">
        <v>224</v>
      </c>
      <c r="I3" s="3">
        <v>82</v>
      </c>
      <c r="J3" s="3">
        <f t="shared" si="0"/>
        <v>0.36607142857142855</v>
      </c>
      <c r="K3" s="3">
        <v>87</v>
      </c>
      <c r="L3" s="3">
        <f t="shared" si="1"/>
        <v>0.38839285714285715</v>
      </c>
      <c r="M3" s="3">
        <v>75</v>
      </c>
      <c r="N3" s="3">
        <f t="shared" si="2"/>
        <v>0.33482142857142855</v>
      </c>
      <c r="O3" s="3">
        <v>6.5380000000000003</v>
      </c>
      <c r="P3" s="3">
        <f t="shared" si="3"/>
        <v>2.9187500000000002E-2</v>
      </c>
      <c r="Q3" s="3">
        <v>41.691000000000003</v>
      </c>
      <c r="R3" s="3">
        <f t="shared" si="4"/>
        <v>0.18612053571428572</v>
      </c>
      <c r="S3" s="3">
        <v>589.31399999999996</v>
      </c>
      <c r="T3" s="3">
        <v>363.113</v>
      </c>
      <c r="U3" s="3">
        <f t="shared" si="5"/>
        <v>476.21349999999995</v>
      </c>
      <c r="V3" s="3">
        <f t="shared" si="6"/>
        <v>2.1259531249999997</v>
      </c>
      <c r="W3" s="3">
        <v>47.494</v>
      </c>
      <c r="X3" s="3">
        <v>33.619</v>
      </c>
      <c r="Y3" s="3">
        <f t="shared" si="7"/>
        <v>40.5565</v>
      </c>
      <c r="Z3" s="3">
        <f t="shared" si="8"/>
        <v>0.18105580357142856</v>
      </c>
      <c r="AA3" s="11">
        <f>(Y3^2)/(U3)</f>
        <v>3.4539753540166336</v>
      </c>
      <c r="AB3" s="3">
        <v>455.35899999999998</v>
      </c>
      <c r="AC3" s="3">
        <f>AB3/H3</f>
        <v>2.0328526785714285</v>
      </c>
      <c r="AD3" s="3">
        <v>36.686999999999998</v>
      </c>
      <c r="AE3" s="3">
        <f>AD3/H3</f>
        <v>0.16378124999999999</v>
      </c>
      <c r="AF3" s="11">
        <f t="shared" si="9"/>
        <v>2.9557688966288138</v>
      </c>
    </row>
    <row r="4" spans="1:32" ht="16.149999999999999" x14ac:dyDescent="0.7">
      <c r="A4" s="3">
        <v>37</v>
      </c>
      <c r="B4" s="6">
        <v>44762</v>
      </c>
      <c r="C4" s="5">
        <v>0.60416666666666663</v>
      </c>
      <c r="D4" s="3" t="s">
        <v>29</v>
      </c>
      <c r="E4" s="3" t="s">
        <v>28</v>
      </c>
      <c r="F4" s="3">
        <v>172</v>
      </c>
      <c r="G4" s="3">
        <v>190</v>
      </c>
      <c r="H4" s="3">
        <v>228</v>
      </c>
      <c r="I4" s="3">
        <v>72</v>
      </c>
      <c r="J4" s="3">
        <f t="shared" si="0"/>
        <v>0.31578947368421051</v>
      </c>
      <c r="K4" s="3">
        <v>71.5</v>
      </c>
      <c r="L4" s="3">
        <f t="shared" si="1"/>
        <v>0.31359649122807015</v>
      </c>
      <c r="M4" s="3">
        <v>61.4</v>
      </c>
      <c r="N4" s="3">
        <f t="shared" si="2"/>
        <v>0.26929824561403509</v>
      </c>
      <c r="O4" s="3">
        <v>7.9480000000000004</v>
      </c>
      <c r="P4" s="3">
        <f t="shared" si="3"/>
        <v>3.4859649122807021E-2</v>
      </c>
      <c r="Q4" s="3">
        <v>42.95</v>
      </c>
      <c r="R4" s="3">
        <f t="shared" si="4"/>
        <v>0.18837719298245614</v>
      </c>
      <c r="S4" s="3">
        <v>369.99799999999999</v>
      </c>
      <c r="T4" s="3">
        <v>526.03</v>
      </c>
      <c r="U4" s="3">
        <f t="shared" si="5"/>
        <v>448.01400000000001</v>
      </c>
      <c r="V4" s="3">
        <f t="shared" si="6"/>
        <v>1.9649736842105263</v>
      </c>
      <c r="W4" s="3">
        <v>37.158999999999999</v>
      </c>
      <c r="X4" s="3">
        <v>44.735999999999997</v>
      </c>
      <c r="Y4" s="3">
        <f t="shared" si="7"/>
        <v>40.947499999999998</v>
      </c>
      <c r="Z4" s="3">
        <f t="shared" si="8"/>
        <v>0.17959429824561401</v>
      </c>
      <c r="AA4" s="11">
        <f>(Y4^2)/(U4)</f>
        <v>3.7425119667019331</v>
      </c>
      <c r="AB4" s="3">
        <v>704.78399999999999</v>
      </c>
      <c r="AC4" s="3">
        <f>AB4/H4</f>
        <v>3.0911578947368419</v>
      </c>
      <c r="AD4" s="3">
        <v>56.615000000000002</v>
      </c>
      <c r="AE4" s="3">
        <f>AD4/H4</f>
        <v>0.24831140350877193</v>
      </c>
      <c r="AF4" s="11">
        <f t="shared" si="9"/>
        <v>4.5478589539490111</v>
      </c>
    </row>
    <row r="5" spans="1:32" ht="16.149999999999999" x14ac:dyDescent="0.7">
      <c r="A5" s="3">
        <v>38</v>
      </c>
      <c r="B5" s="6">
        <v>44765</v>
      </c>
      <c r="C5" s="5">
        <v>0.36805555555555558</v>
      </c>
      <c r="D5" s="3" t="s">
        <v>32</v>
      </c>
      <c r="E5" s="3" t="s">
        <v>28</v>
      </c>
      <c r="F5" s="3">
        <v>152</v>
      </c>
      <c r="G5" s="3">
        <v>169</v>
      </c>
      <c r="H5" s="3">
        <v>200</v>
      </c>
      <c r="I5" s="3">
        <v>75</v>
      </c>
      <c r="J5" s="3">
        <f t="shared" si="0"/>
        <v>0.375</v>
      </c>
      <c r="K5" s="3">
        <v>82</v>
      </c>
      <c r="L5" s="3">
        <f t="shared" si="1"/>
        <v>0.41</v>
      </c>
      <c r="M5" s="3">
        <v>70.2</v>
      </c>
      <c r="N5" s="3">
        <f t="shared" si="2"/>
        <v>0.35100000000000003</v>
      </c>
      <c r="O5" s="3">
        <v>8.57</v>
      </c>
      <c r="P5" s="3">
        <f t="shared" si="3"/>
        <v>4.2849999999999999E-2</v>
      </c>
      <c r="Q5" s="3">
        <v>40.927999999999997</v>
      </c>
      <c r="R5" s="3">
        <f t="shared" si="4"/>
        <v>0.20463999999999999</v>
      </c>
      <c r="S5" s="3">
        <v>463.46600000000001</v>
      </c>
      <c r="T5" s="3">
        <v>463.46600000000001</v>
      </c>
      <c r="U5" s="3">
        <f t="shared" si="5"/>
        <v>463.46600000000001</v>
      </c>
      <c r="V5" s="3">
        <f t="shared" si="6"/>
        <v>2.3173300000000001</v>
      </c>
      <c r="W5" s="3">
        <v>36.127000000000002</v>
      </c>
      <c r="X5" s="3">
        <v>36.127000000000002</v>
      </c>
      <c r="Y5" s="3">
        <f t="shared" si="7"/>
        <v>36.127000000000002</v>
      </c>
      <c r="Z5" s="3">
        <f t="shared" si="8"/>
        <v>0.18063500000000002</v>
      </c>
      <c r="AA5" s="11">
        <f>(Y5^2)/(U5)</f>
        <v>2.8160860322008521</v>
      </c>
      <c r="AB5" s="3">
        <v>489.26100000000002</v>
      </c>
      <c r="AC5" s="3">
        <f>AB5/H5</f>
        <v>2.4463050000000002</v>
      </c>
      <c r="AD5" s="3">
        <v>43.118000000000002</v>
      </c>
      <c r="AE5" s="3">
        <f>AD5/H5</f>
        <v>0.21559</v>
      </c>
      <c r="AF5" s="11">
        <f t="shared" si="9"/>
        <v>3.7999389364776675</v>
      </c>
    </row>
    <row r="6" spans="1:32" ht="16.149999999999999" x14ac:dyDescent="0.7">
      <c r="A6" s="3">
        <v>39</v>
      </c>
      <c r="B6" s="6">
        <v>44765</v>
      </c>
      <c r="C6" s="5">
        <v>0.51249999999999996</v>
      </c>
      <c r="D6" s="3" t="s">
        <v>29</v>
      </c>
      <c r="E6" s="3" t="s">
        <v>28</v>
      </c>
      <c r="F6" s="3">
        <v>233</v>
      </c>
      <c r="G6" s="3">
        <v>252.9</v>
      </c>
      <c r="H6" s="3">
        <v>288</v>
      </c>
      <c r="I6" s="3">
        <v>80</v>
      </c>
      <c r="J6" s="3">
        <f t="shared" si="0"/>
        <v>0.27777777777777779</v>
      </c>
      <c r="K6" s="3">
        <v>80.5</v>
      </c>
      <c r="L6" s="3">
        <f t="shared" si="1"/>
        <v>0.2795138888888889</v>
      </c>
      <c r="M6" s="3">
        <v>65.3</v>
      </c>
      <c r="N6" s="3">
        <f t="shared" si="2"/>
        <v>0.22673611111111111</v>
      </c>
      <c r="P6" s="3">
        <f t="shared" si="3"/>
        <v>0</v>
      </c>
      <c r="AA6" s="11"/>
      <c r="AF6" s="11"/>
    </row>
    <row r="7" spans="1:32" ht="16.149999999999999" x14ac:dyDescent="0.7">
      <c r="A7" s="3">
        <v>40</v>
      </c>
      <c r="B7" s="6">
        <v>44788</v>
      </c>
      <c r="C7" s="5">
        <v>0.40069444444444446</v>
      </c>
      <c r="D7" s="3" t="s">
        <v>30</v>
      </c>
      <c r="E7" s="3" t="s">
        <v>28</v>
      </c>
      <c r="F7" s="3">
        <v>38</v>
      </c>
      <c r="G7" s="3">
        <v>41.5</v>
      </c>
      <c r="H7" s="3">
        <v>46.7</v>
      </c>
      <c r="I7" s="3">
        <v>13.1</v>
      </c>
      <c r="J7" s="3">
        <f t="shared" si="0"/>
        <v>0.28051391862955027</v>
      </c>
      <c r="K7" s="3">
        <v>13.9</v>
      </c>
      <c r="L7" s="3">
        <f t="shared" si="1"/>
        <v>0.297644539614561</v>
      </c>
      <c r="M7" s="3">
        <v>11</v>
      </c>
      <c r="N7" s="3">
        <f t="shared" si="2"/>
        <v>0.23554603854389719</v>
      </c>
      <c r="O7" s="3">
        <v>1.798</v>
      </c>
      <c r="P7" s="3">
        <f t="shared" si="3"/>
        <v>3.850107066381156E-2</v>
      </c>
      <c r="Q7" s="3">
        <v>11.356999999999999</v>
      </c>
      <c r="R7" s="3">
        <f t="shared" ref="R7:R10" si="10">Q7/H7</f>
        <v>0.24319057815845821</v>
      </c>
      <c r="S7" s="3">
        <v>13.382</v>
      </c>
      <c r="T7" s="3">
        <v>13.441000000000001</v>
      </c>
      <c r="U7" s="3">
        <f t="shared" ref="U7:U10" si="11">(S7+T7)/2</f>
        <v>13.4115</v>
      </c>
      <c r="V7" s="3">
        <f t="shared" ref="V7:V10" si="12">U7/H7</f>
        <v>0.28718415417558885</v>
      </c>
      <c r="W7" s="3">
        <v>5.1100000000000003</v>
      </c>
      <c r="X7" s="3">
        <v>5.0599999999999996</v>
      </c>
      <c r="Y7" s="3">
        <f t="shared" ref="Y7:Y10" si="13">(W7+X7)/2</f>
        <v>5.085</v>
      </c>
      <c r="Z7" s="3">
        <f t="shared" ref="Z7:Z10" si="14">Y7/H7</f>
        <v>0.10888650963597429</v>
      </c>
      <c r="AA7" s="11">
        <f>(Y7^2)/(U7)</f>
        <v>1.9279890392573538</v>
      </c>
      <c r="AB7" s="3">
        <v>22.776</v>
      </c>
      <c r="AC7" s="3">
        <f>AB7/H7</f>
        <v>0.4877087794432548</v>
      </c>
      <c r="AD7" s="3">
        <v>8.9130000000000003</v>
      </c>
      <c r="AE7" s="3">
        <f>AD7/H7</f>
        <v>0.19085653104925052</v>
      </c>
      <c r="AF7" s="11">
        <f t="shared" ref="AF7:AF10" si="15">(AD7^2)/(AB7)</f>
        <v>3.4879508693361432</v>
      </c>
    </row>
    <row r="8" spans="1:32" ht="16.149999999999999" x14ac:dyDescent="0.7">
      <c r="A8" s="3">
        <v>41</v>
      </c>
      <c r="B8" s="6">
        <v>44788</v>
      </c>
      <c r="C8" s="5">
        <v>0.40347222222222223</v>
      </c>
      <c r="D8" s="3" t="s">
        <v>30</v>
      </c>
      <c r="E8" s="3" t="s">
        <v>31</v>
      </c>
      <c r="F8" s="3">
        <v>35.5</v>
      </c>
      <c r="G8" s="3">
        <v>38.6</v>
      </c>
      <c r="H8" s="3">
        <v>44.2</v>
      </c>
      <c r="I8" s="3">
        <v>13.6</v>
      </c>
      <c r="J8" s="3">
        <f t="shared" si="0"/>
        <v>0.30769230769230765</v>
      </c>
      <c r="K8" s="3">
        <v>14</v>
      </c>
      <c r="L8" s="3">
        <f t="shared" si="1"/>
        <v>0.31674208144796379</v>
      </c>
      <c r="M8" s="3">
        <v>10.4</v>
      </c>
      <c r="N8" s="3">
        <f t="shared" si="2"/>
        <v>0.23529411764705882</v>
      </c>
      <c r="O8" s="3">
        <v>1.8240000000000001</v>
      </c>
      <c r="P8" s="3">
        <f t="shared" si="3"/>
        <v>4.1266968325791853E-2</v>
      </c>
      <c r="Q8" s="3">
        <v>8.9779999999999998</v>
      </c>
      <c r="R8" s="3">
        <f t="shared" si="10"/>
        <v>0.20312217194570134</v>
      </c>
      <c r="S8" s="3">
        <v>14.352</v>
      </c>
      <c r="T8" s="3">
        <v>55.17</v>
      </c>
      <c r="U8" s="3">
        <f t="shared" si="11"/>
        <v>34.761000000000003</v>
      </c>
      <c r="V8" s="3">
        <f t="shared" si="12"/>
        <v>0.78644796380090498</v>
      </c>
      <c r="W8" s="3">
        <v>5.0449999999999999</v>
      </c>
      <c r="X8" s="3">
        <v>10.169</v>
      </c>
      <c r="Y8" s="3">
        <f t="shared" si="13"/>
        <v>7.6070000000000002</v>
      </c>
      <c r="Z8" s="3">
        <f t="shared" si="14"/>
        <v>0.17210407239819003</v>
      </c>
      <c r="AA8" s="11">
        <f>(Y8^2)/(U8)</f>
        <v>1.6646946002704179</v>
      </c>
      <c r="AB8" s="3">
        <v>20.097999999999999</v>
      </c>
      <c r="AC8" s="3">
        <f>AB8/H8</f>
        <v>0.45470588235294113</v>
      </c>
      <c r="AD8" s="3">
        <v>7.984</v>
      </c>
      <c r="AE8" s="3">
        <f>AD8/H8</f>
        <v>0.1806334841628959</v>
      </c>
      <c r="AF8" s="11">
        <f t="shared" si="15"/>
        <v>3.171671609115335</v>
      </c>
    </row>
    <row r="9" spans="1:32" ht="16.149999999999999" x14ac:dyDescent="0.7">
      <c r="A9" s="3">
        <v>42</v>
      </c>
      <c r="B9" s="6">
        <v>44788</v>
      </c>
      <c r="C9" s="5">
        <v>0.40694444444444444</v>
      </c>
      <c r="D9" s="3" t="s">
        <v>30</v>
      </c>
      <c r="E9" s="3" t="s">
        <v>28</v>
      </c>
      <c r="F9" s="3">
        <v>46.5</v>
      </c>
      <c r="G9" s="3">
        <v>51</v>
      </c>
      <c r="H9" s="3">
        <v>59.2</v>
      </c>
      <c r="I9" s="3">
        <v>17</v>
      </c>
      <c r="J9" s="3">
        <f t="shared" si="0"/>
        <v>0.28716216216216217</v>
      </c>
      <c r="K9" s="3">
        <v>18.3</v>
      </c>
      <c r="L9" s="3">
        <f t="shared" si="1"/>
        <v>0.3091216216216216</v>
      </c>
      <c r="M9" s="3">
        <v>14.1</v>
      </c>
      <c r="N9" s="3">
        <f t="shared" si="2"/>
        <v>0.23817567567567566</v>
      </c>
      <c r="O9" s="3">
        <v>2.1930000000000001</v>
      </c>
      <c r="P9" s="3">
        <f t="shared" si="3"/>
        <v>3.7043918918918915E-2</v>
      </c>
      <c r="Q9" s="3">
        <v>9.1959999999999997</v>
      </c>
      <c r="R9" s="3">
        <f t="shared" si="10"/>
        <v>0.15533783783783783</v>
      </c>
      <c r="S9" s="3">
        <v>23.05</v>
      </c>
      <c r="T9" s="3">
        <v>20.402999999999999</v>
      </c>
      <c r="U9" s="3">
        <f t="shared" si="11"/>
        <v>21.726500000000001</v>
      </c>
      <c r="V9" s="3">
        <f t="shared" si="12"/>
        <v>0.36700168918918918</v>
      </c>
      <c r="W9" s="3">
        <v>6.8239999999999998</v>
      </c>
      <c r="X9" s="3">
        <v>6.8802000000000003</v>
      </c>
      <c r="Y9" s="3">
        <f t="shared" si="13"/>
        <v>6.8521000000000001</v>
      </c>
      <c r="Z9" s="3">
        <f t="shared" si="14"/>
        <v>0.11574493243243243</v>
      </c>
      <c r="AA9" s="11">
        <f>(Y9^2)/(U9)</f>
        <v>2.1610141720939868</v>
      </c>
      <c r="AB9" s="3">
        <v>42.497</v>
      </c>
      <c r="AC9" s="3">
        <f>AB9/H9</f>
        <v>0.71785472972972975</v>
      </c>
      <c r="AD9" s="3">
        <v>11.679</v>
      </c>
      <c r="AE9" s="3">
        <f>AD9/H9</f>
        <v>0.1972804054054054</v>
      </c>
      <c r="AF9" s="11">
        <f t="shared" si="15"/>
        <v>3.2096157611125493</v>
      </c>
    </row>
    <row r="10" spans="1:32" ht="16.149999999999999" x14ac:dyDescent="0.7">
      <c r="A10" s="3">
        <v>43</v>
      </c>
      <c r="B10" s="6">
        <v>44788</v>
      </c>
      <c r="C10" s="5">
        <v>0.47916666666666669</v>
      </c>
      <c r="D10" s="3" t="s">
        <v>30</v>
      </c>
      <c r="E10" s="3" t="s">
        <v>31</v>
      </c>
      <c r="F10" s="3">
        <v>46</v>
      </c>
      <c r="G10" s="3">
        <v>49.8</v>
      </c>
      <c r="H10" s="3">
        <v>57.7</v>
      </c>
      <c r="I10" s="3">
        <v>16</v>
      </c>
      <c r="J10" s="3">
        <f t="shared" si="0"/>
        <v>0.27729636048526862</v>
      </c>
      <c r="K10" s="3">
        <v>18.399999999999999</v>
      </c>
      <c r="L10" s="3">
        <f t="shared" si="1"/>
        <v>0.3188908145580589</v>
      </c>
      <c r="M10" s="3">
        <v>13.7</v>
      </c>
      <c r="N10" s="3">
        <f t="shared" si="2"/>
        <v>0.23743500866551123</v>
      </c>
      <c r="O10" s="3">
        <v>2.0270000000000001</v>
      </c>
      <c r="P10" s="3">
        <f t="shared" si="3"/>
        <v>3.5129982668977468E-2</v>
      </c>
      <c r="Q10" s="3">
        <v>12.099</v>
      </c>
      <c r="R10" s="3">
        <f t="shared" si="10"/>
        <v>0.20968804159445406</v>
      </c>
      <c r="S10" s="3">
        <v>23.815999999999999</v>
      </c>
      <c r="T10" s="3">
        <v>24.274999999999999</v>
      </c>
      <c r="U10" s="3">
        <f t="shared" si="11"/>
        <v>24.045499999999997</v>
      </c>
      <c r="V10" s="3">
        <f t="shared" si="12"/>
        <v>0.41673310225303284</v>
      </c>
      <c r="W10" s="3">
        <v>5.7779999999999996</v>
      </c>
      <c r="X10" s="3">
        <v>7.0259999999999998</v>
      </c>
      <c r="Y10" s="3">
        <f t="shared" si="13"/>
        <v>6.4019999999999992</v>
      </c>
      <c r="Z10" s="3">
        <f t="shared" si="14"/>
        <v>0.11095320623916809</v>
      </c>
      <c r="AA10" s="11">
        <f>(Y10^2)/(U10)</f>
        <v>1.7045020482002866</v>
      </c>
      <c r="AB10" s="3">
        <v>28.667000000000002</v>
      </c>
      <c r="AC10" s="3">
        <f>AB10/H10</f>
        <v>0.49682842287694973</v>
      </c>
      <c r="AD10" s="3">
        <v>9.2560000000000002</v>
      </c>
      <c r="AE10" s="3">
        <f>AD10/H10</f>
        <v>0.16041594454072791</v>
      </c>
      <c r="AF10" s="11">
        <f t="shared" si="15"/>
        <v>2.9885769700352318</v>
      </c>
    </row>
    <row r="11" spans="1:32" ht="16.149999999999999" x14ac:dyDescent="0.7">
      <c r="A11" s="3">
        <v>44</v>
      </c>
      <c r="B11" s="6">
        <v>44769</v>
      </c>
      <c r="C11" s="5">
        <v>0.5</v>
      </c>
      <c r="D11" s="3" t="s">
        <v>27</v>
      </c>
      <c r="E11" s="3" t="s">
        <v>31</v>
      </c>
      <c r="F11" s="3">
        <v>137</v>
      </c>
      <c r="G11" s="3">
        <v>149</v>
      </c>
      <c r="H11" s="3">
        <v>160</v>
      </c>
      <c r="I11" s="3">
        <v>68</v>
      </c>
      <c r="J11" s="3">
        <f t="shared" si="0"/>
        <v>0.42499999999999999</v>
      </c>
      <c r="K11" s="3">
        <v>78</v>
      </c>
      <c r="L11" s="3">
        <f t="shared" si="1"/>
        <v>0.48749999999999999</v>
      </c>
      <c r="M11" s="3"/>
      <c r="N11" s="3">
        <f t="shared" si="2"/>
        <v>0</v>
      </c>
      <c r="O11" s="3"/>
      <c r="W11" s="3"/>
      <c r="X11" s="3"/>
      <c r="AA11" s="11"/>
      <c r="AF11" s="11"/>
    </row>
    <row r="12" spans="1:32" ht="16.149999999999999" x14ac:dyDescent="0.7">
      <c r="A12" s="3">
        <v>45</v>
      </c>
      <c r="B12" s="7">
        <v>44775</v>
      </c>
      <c r="C12" s="8">
        <v>0.3125</v>
      </c>
      <c r="D12" s="3" t="s">
        <v>30</v>
      </c>
      <c r="E12" s="9" t="s">
        <v>28</v>
      </c>
      <c r="F12" s="9">
        <v>82</v>
      </c>
      <c r="G12" s="9">
        <v>88</v>
      </c>
      <c r="H12" s="9">
        <v>102</v>
      </c>
      <c r="I12" s="9">
        <v>26</v>
      </c>
      <c r="J12" s="3">
        <f t="shared" si="0"/>
        <v>0.25490196078431371</v>
      </c>
      <c r="K12" s="9">
        <v>27</v>
      </c>
      <c r="L12" s="3">
        <f t="shared" si="1"/>
        <v>0.26470588235294118</v>
      </c>
      <c r="M12" s="9">
        <v>25</v>
      </c>
      <c r="N12" s="3">
        <f t="shared" si="2"/>
        <v>0.24509803921568626</v>
      </c>
      <c r="O12" s="9"/>
      <c r="Q12" s="9"/>
      <c r="S12" s="9"/>
      <c r="T12" s="9"/>
      <c r="W12" s="9"/>
      <c r="X12" s="9"/>
      <c r="AA12" s="11"/>
      <c r="AB12" s="9"/>
      <c r="AD12" s="9"/>
      <c r="AF12" s="11"/>
    </row>
    <row r="13" spans="1:32" ht="16.149999999999999" x14ac:dyDescent="0.7">
      <c r="A13" s="3">
        <v>46</v>
      </c>
      <c r="B13" s="7">
        <v>44776</v>
      </c>
      <c r="C13" s="8">
        <v>0.42708333333333331</v>
      </c>
      <c r="D13" s="9" t="s">
        <v>29</v>
      </c>
      <c r="E13" s="9" t="s">
        <v>28</v>
      </c>
      <c r="F13" s="9">
        <v>180</v>
      </c>
      <c r="G13" s="9">
        <v>196</v>
      </c>
      <c r="H13" s="9">
        <v>240</v>
      </c>
      <c r="I13" s="9">
        <v>72</v>
      </c>
      <c r="J13" s="3">
        <f t="shared" si="0"/>
        <v>0.3</v>
      </c>
      <c r="K13" s="9">
        <v>70</v>
      </c>
      <c r="L13" s="3">
        <f t="shared" si="1"/>
        <v>0.29166666666666669</v>
      </c>
      <c r="M13" s="9">
        <v>66</v>
      </c>
      <c r="N13" s="3">
        <f t="shared" si="2"/>
        <v>0.27500000000000002</v>
      </c>
      <c r="O13" s="9"/>
      <c r="Q13" s="9"/>
      <c r="S13" s="9"/>
      <c r="T13" s="9"/>
      <c r="W13" s="9"/>
      <c r="X13" s="9"/>
      <c r="AA13" s="11"/>
      <c r="AB13" s="9"/>
      <c r="AD13" s="9"/>
      <c r="AF13" s="11"/>
    </row>
    <row r="14" spans="1:32" ht="16.149999999999999" x14ac:dyDescent="0.7">
      <c r="A14" s="3">
        <v>47</v>
      </c>
      <c r="B14" s="7">
        <v>44778</v>
      </c>
      <c r="C14" s="8">
        <v>0.46527777777777779</v>
      </c>
      <c r="D14" s="9" t="s">
        <v>27</v>
      </c>
      <c r="E14" s="9" t="s">
        <v>31</v>
      </c>
      <c r="F14" s="9">
        <v>126</v>
      </c>
      <c r="G14" s="9">
        <v>138</v>
      </c>
      <c r="H14" s="9">
        <v>155</v>
      </c>
      <c r="I14" s="9">
        <v>62</v>
      </c>
      <c r="J14" s="3">
        <f t="shared" si="0"/>
        <v>0.4</v>
      </c>
      <c r="K14" s="9">
        <v>67</v>
      </c>
      <c r="L14" s="3">
        <f t="shared" si="1"/>
        <v>0.43225806451612903</v>
      </c>
      <c r="M14" s="9">
        <v>63</v>
      </c>
      <c r="N14" s="3">
        <f t="shared" si="2"/>
        <v>0.40645161290322579</v>
      </c>
      <c r="O14" s="9"/>
      <c r="Q14" s="9"/>
      <c r="S14" s="9"/>
      <c r="T14" s="9"/>
      <c r="W14" s="9"/>
      <c r="X14" s="9"/>
      <c r="AA14" s="11"/>
      <c r="AB14" s="9"/>
      <c r="AD14" s="9"/>
      <c r="AF14" s="11"/>
    </row>
    <row r="15" spans="1:32" ht="16.149999999999999" x14ac:dyDescent="0.7">
      <c r="A15" s="3">
        <v>48</v>
      </c>
      <c r="B15" s="7">
        <v>44792</v>
      </c>
      <c r="C15" s="8">
        <v>0.4597222222222222</v>
      </c>
      <c r="D15" s="9" t="s">
        <v>27</v>
      </c>
      <c r="E15" s="9" t="s">
        <v>31</v>
      </c>
      <c r="F15" s="9">
        <v>74</v>
      </c>
      <c r="G15" s="9">
        <v>79.900000000000006</v>
      </c>
      <c r="H15" s="9">
        <v>85</v>
      </c>
      <c r="I15" s="9">
        <v>37</v>
      </c>
      <c r="J15" s="3">
        <f t="shared" si="0"/>
        <v>0.43529411764705883</v>
      </c>
      <c r="K15" s="9">
        <v>41</v>
      </c>
      <c r="L15" s="3">
        <f t="shared" si="1"/>
        <v>0.4823529411764706</v>
      </c>
      <c r="M15" s="9">
        <v>35</v>
      </c>
      <c r="N15" s="3">
        <f t="shared" si="2"/>
        <v>0.41176470588235292</v>
      </c>
      <c r="O15" s="9">
        <v>8.5020000000000007</v>
      </c>
      <c r="P15" s="3">
        <f t="shared" ref="P15:P18" si="16">O15/H15</f>
        <v>0.10002352941176472</v>
      </c>
      <c r="Q15" s="9">
        <v>21.262</v>
      </c>
      <c r="R15" s="3">
        <f t="shared" ref="R15:R18" si="17">Q15/H15</f>
        <v>0.25014117647058826</v>
      </c>
      <c r="S15" s="9">
        <v>70.704999999999998</v>
      </c>
      <c r="T15" s="9">
        <v>70.704999999999998</v>
      </c>
      <c r="U15" s="3">
        <f t="shared" ref="U15:U22" si="18">(S15+T15)/2</f>
        <v>70.704999999999998</v>
      </c>
      <c r="V15" s="3">
        <f t="shared" ref="V15:V22" si="19">U15/H15</f>
        <v>0.83182352941176474</v>
      </c>
      <c r="W15" s="9">
        <v>12.342000000000001</v>
      </c>
      <c r="X15" s="9">
        <v>12.342000000000001</v>
      </c>
      <c r="Y15" s="3">
        <f t="shared" ref="Y15:Y22" si="20">(W15+X15)/2</f>
        <v>12.342000000000001</v>
      </c>
      <c r="Z15" s="3">
        <f t="shared" ref="Z15:Z22" si="21">Y15/H15</f>
        <v>0.1452</v>
      </c>
      <c r="AA15" s="11">
        <f t="shared" ref="AA15:AA22" si="22">(Y15^2)/(U15)</f>
        <v>2.1543732975037129</v>
      </c>
      <c r="AB15" s="9">
        <v>102.27200000000001</v>
      </c>
      <c r="AC15" s="3">
        <f t="shared" ref="AC15:AC22" si="23">AB15/H15</f>
        <v>1.2032</v>
      </c>
      <c r="AD15" s="9">
        <v>19.931999999999999</v>
      </c>
      <c r="AE15" s="3">
        <f t="shared" ref="AE15:AE22" si="24">AD15/H15</f>
        <v>0.2344941176470588</v>
      </c>
      <c r="AF15" s="11">
        <f t="shared" ref="AF15:AF22" si="25">(AD15^2)/(AB15)</f>
        <v>3.884588391739674</v>
      </c>
    </row>
    <row r="16" spans="1:32" ht="16.149999999999999" x14ac:dyDescent="0.7">
      <c r="A16" s="3">
        <v>49</v>
      </c>
      <c r="B16" s="7">
        <v>44792</v>
      </c>
      <c r="C16" s="8">
        <v>0.55069444444444449</v>
      </c>
      <c r="D16" s="9" t="s">
        <v>27</v>
      </c>
      <c r="E16" s="9" t="s">
        <v>31</v>
      </c>
      <c r="F16" s="9">
        <v>123</v>
      </c>
      <c r="G16" s="9">
        <v>132.5</v>
      </c>
      <c r="H16" s="9">
        <v>146</v>
      </c>
      <c r="I16" s="9">
        <v>61</v>
      </c>
      <c r="J16" s="3">
        <f t="shared" si="0"/>
        <v>0.4178082191780822</v>
      </c>
      <c r="K16" s="9">
        <v>66</v>
      </c>
      <c r="L16" s="3">
        <f t="shared" si="1"/>
        <v>0.45205479452054792</v>
      </c>
      <c r="M16" s="9">
        <v>60</v>
      </c>
      <c r="N16" s="3">
        <f t="shared" si="2"/>
        <v>0.41095890410958902</v>
      </c>
      <c r="O16" s="9">
        <v>9.484</v>
      </c>
      <c r="P16" s="3">
        <f t="shared" si="16"/>
        <v>6.4958904109589044E-2</v>
      </c>
      <c r="Q16" s="9">
        <v>31.103000000000002</v>
      </c>
      <c r="R16" s="3">
        <f t="shared" si="17"/>
        <v>0.21303424657534248</v>
      </c>
      <c r="S16" s="9">
        <v>164.20599999999999</v>
      </c>
      <c r="T16" s="9">
        <v>164.20599999999999</v>
      </c>
      <c r="U16" s="3">
        <f t="shared" si="18"/>
        <v>164.20599999999999</v>
      </c>
      <c r="V16" s="3">
        <f t="shared" si="19"/>
        <v>1.1246986301369861</v>
      </c>
      <c r="W16" s="9">
        <v>20.233000000000001</v>
      </c>
      <c r="X16" s="9">
        <v>20.233000000000001</v>
      </c>
      <c r="Y16" s="3">
        <f t="shared" si="20"/>
        <v>20.233000000000001</v>
      </c>
      <c r="Z16" s="3">
        <f t="shared" si="21"/>
        <v>0.13858219178082193</v>
      </c>
      <c r="AA16" s="11">
        <f t="shared" si="22"/>
        <v>2.4930531710168937</v>
      </c>
      <c r="AB16" s="9">
        <v>286.28100000000001</v>
      </c>
      <c r="AC16" s="3">
        <f t="shared" si="23"/>
        <v>1.9608287671232878</v>
      </c>
      <c r="AD16" s="9">
        <v>33.978000000000002</v>
      </c>
      <c r="AE16" s="3">
        <f t="shared" si="24"/>
        <v>0.23272602739726028</v>
      </c>
      <c r="AF16" s="11">
        <f t="shared" si="25"/>
        <v>4.0327667012480743</v>
      </c>
    </row>
    <row r="17" spans="1:32" ht="16.149999999999999" x14ac:dyDescent="0.7">
      <c r="A17" s="3">
        <v>50</v>
      </c>
      <c r="B17" s="7">
        <v>44797</v>
      </c>
      <c r="C17" s="8">
        <v>0.46527777777777779</v>
      </c>
      <c r="D17" s="9" t="s">
        <v>27</v>
      </c>
      <c r="E17" s="9" t="s">
        <v>31</v>
      </c>
      <c r="F17" s="9">
        <v>77</v>
      </c>
      <c r="G17" s="9">
        <v>86</v>
      </c>
      <c r="H17" s="9">
        <v>90</v>
      </c>
      <c r="I17" s="9">
        <v>41</v>
      </c>
      <c r="J17" s="3">
        <f t="shared" si="0"/>
        <v>0.45555555555555555</v>
      </c>
      <c r="K17" s="9">
        <v>44</v>
      </c>
      <c r="L17" s="3">
        <f t="shared" si="1"/>
        <v>0.48888888888888887</v>
      </c>
      <c r="M17" s="9">
        <v>39</v>
      </c>
      <c r="N17" s="3">
        <f t="shared" si="2"/>
        <v>0.43333333333333335</v>
      </c>
      <c r="O17" s="9">
        <v>9.6189999999999998</v>
      </c>
      <c r="P17" s="3">
        <f t="shared" si="16"/>
        <v>0.10687777777777778</v>
      </c>
      <c r="Q17" s="9">
        <v>26.838000000000001</v>
      </c>
      <c r="R17" s="3">
        <f t="shared" si="17"/>
        <v>0.29820000000000002</v>
      </c>
      <c r="S17" s="9">
        <v>115.136</v>
      </c>
      <c r="T17" s="9">
        <v>115.136</v>
      </c>
      <c r="U17" s="3">
        <f t="shared" si="18"/>
        <v>115.136</v>
      </c>
      <c r="V17" s="3">
        <f t="shared" si="19"/>
        <v>1.2792888888888889</v>
      </c>
      <c r="W17" s="9">
        <v>13.3</v>
      </c>
      <c r="X17" s="9">
        <v>13.3</v>
      </c>
      <c r="Y17" s="3">
        <f t="shared" si="20"/>
        <v>13.3</v>
      </c>
      <c r="Z17" s="3">
        <f t="shared" si="21"/>
        <v>0.14777777777777779</v>
      </c>
      <c r="AA17" s="11">
        <f t="shared" si="22"/>
        <v>1.5363570038910508</v>
      </c>
      <c r="AB17" s="9">
        <v>227.101</v>
      </c>
      <c r="AC17" s="3">
        <f t="shared" si="23"/>
        <v>2.5233444444444446</v>
      </c>
      <c r="AD17" s="9">
        <v>24.882000000000001</v>
      </c>
      <c r="AE17" s="3">
        <f t="shared" si="24"/>
        <v>0.27646666666666669</v>
      </c>
      <c r="AF17" s="11">
        <f t="shared" si="25"/>
        <v>2.7261611529671823</v>
      </c>
    </row>
    <row r="18" spans="1:32" ht="16.149999999999999" x14ac:dyDescent="0.7">
      <c r="A18" s="3">
        <v>51</v>
      </c>
      <c r="B18" s="7">
        <v>44797</v>
      </c>
      <c r="C18" s="8">
        <v>0.47916666666666669</v>
      </c>
      <c r="D18" s="9" t="s">
        <v>27</v>
      </c>
      <c r="E18" s="9" t="s">
        <v>31</v>
      </c>
      <c r="F18" s="9">
        <v>80</v>
      </c>
      <c r="G18" s="9">
        <v>89</v>
      </c>
      <c r="H18" s="9">
        <v>94</v>
      </c>
      <c r="I18" s="9">
        <v>40</v>
      </c>
      <c r="J18" s="3">
        <f t="shared" si="0"/>
        <v>0.42553191489361702</v>
      </c>
      <c r="K18" s="9">
        <v>42.4</v>
      </c>
      <c r="L18" s="3">
        <f t="shared" si="1"/>
        <v>0.45106382978723403</v>
      </c>
      <c r="M18" s="9">
        <v>40</v>
      </c>
      <c r="N18" s="3">
        <f t="shared" si="2"/>
        <v>0.42553191489361702</v>
      </c>
      <c r="O18" s="9">
        <v>11.278</v>
      </c>
      <c r="P18" s="3">
        <f t="shared" si="16"/>
        <v>0.11997872340425532</v>
      </c>
      <c r="Q18" s="9">
        <v>25.725999999999999</v>
      </c>
      <c r="R18" s="3">
        <f t="shared" si="17"/>
        <v>0.27368085106382978</v>
      </c>
      <c r="S18" s="9">
        <v>92.343000000000004</v>
      </c>
      <c r="T18" s="9">
        <v>92.343000000000004</v>
      </c>
      <c r="U18" s="3">
        <f t="shared" si="18"/>
        <v>92.343000000000004</v>
      </c>
      <c r="V18" s="3">
        <f t="shared" si="19"/>
        <v>0.9823723404255319</v>
      </c>
      <c r="W18" s="9">
        <v>14.311</v>
      </c>
      <c r="X18" s="9">
        <v>14.311</v>
      </c>
      <c r="Y18" s="3">
        <f t="shared" si="20"/>
        <v>14.311</v>
      </c>
      <c r="Z18" s="3">
        <f t="shared" si="21"/>
        <v>0.15224468085106382</v>
      </c>
      <c r="AA18" s="11">
        <f t="shared" si="22"/>
        <v>2.2178694757588553</v>
      </c>
      <c r="AB18" s="9">
        <v>221.72300000000001</v>
      </c>
      <c r="AC18" s="3">
        <f t="shared" si="23"/>
        <v>2.3587553191489361</v>
      </c>
      <c r="AD18" s="9">
        <v>27.291</v>
      </c>
      <c r="AE18" s="3">
        <f t="shared" si="24"/>
        <v>0.29032978723404257</v>
      </c>
      <c r="AF18" s="11">
        <f t="shared" si="25"/>
        <v>3.3591403733487275</v>
      </c>
    </row>
    <row r="19" spans="1:32" ht="16.149999999999999" x14ac:dyDescent="0.7">
      <c r="A19" s="3">
        <v>52</v>
      </c>
      <c r="B19" s="7">
        <v>44797</v>
      </c>
      <c r="C19" s="8">
        <v>0.51388888888888884</v>
      </c>
      <c r="D19" s="9" t="s">
        <v>27</v>
      </c>
      <c r="E19" s="9" t="s">
        <v>31</v>
      </c>
      <c r="F19" s="9">
        <v>94</v>
      </c>
      <c r="G19" s="9">
        <v>104</v>
      </c>
      <c r="H19" s="9">
        <v>116</v>
      </c>
      <c r="I19" s="9">
        <v>44</v>
      </c>
      <c r="J19" s="3">
        <f t="shared" si="0"/>
        <v>0.37931034482758619</v>
      </c>
      <c r="K19" s="9">
        <v>50.5</v>
      </c>
      <c r="L19" s="3">
        <f t="shared" si="1"/>
        <v>0.43534482758620691</v>
      </c>
      <c r="M19" s="9">
        <v>48</v>
      </c>
      <c r="N19" s="3">
        <f t="shared" si="2"/>
        <v>0.41379310344827586</v>
      </c>
      <c r="O19" s="9"/>
      <c r="Q19" s="9"/>
      <c r="S19" s="9">
        <v>126.83</v>
      </c>
      <c r="T19" s="9">
        <v>126.83</v>
      </c>
      <c r="U19" s="3">
        <f t="shared" si="18"/>
        <v>126.83</v>
      </c>
      <c r="V19" s="3">
        <f t="shared" si="19"/>
        <v>1.0933620689655172</v>
      </c>
      <c r="W19" s="9">
        <v>14.936999999999999</v>
      </c>
      <c r="X19" s="9">
        <v>14.936999999999999</v>
      </c>
      <c r="Y19" s="3">
        <f t="shared" si="20"/>
        <v>14.936999999999999</v>
      </c>
      <c r="Z19" s="3">
        <f t="shared" si="21"/>
        <v>0.12876724137931034</v>
      </c>
      <c r="AA19" s="11">
        <f t="shared" si="22"/>
        <v>1.7591576835133642</v>
      </c>
      <c r="AB19" s="9">
        <v>250</v>
      </c>
      <c r="AC19" s="3">
        <f t="shared" si="23"/>
        <v>2.1551724137931036</v>
      </c>
      <c r="AD19" s="9">
        <v>30.356999999999999</v>
      </c>
      <c r="AE19" s="3">
        <f t="shared" si="24"/>
        <v>0.26169827586206895</v>
      </c>
      <c r="AF19" s="11">
        <f t="shared" si="25"/>
        <v>3.6861897959999999</v>
      </c>
    </row>
    <row r="20" spans="1:32" ht="16.149999999999999" x14ac:dyDescent="0.7">
      <c r="A20" s="3">
        <v>53</v>
      </c>
      <c r="B20" s="7">
        <v>44797</v>
      </c>
      <c r="C20" s="8">
        <v>0.53819444444444442</v>
      </c>
      <c r="D20" s="9" t="s">
        <v>27</v>
      </c>
      <c r="E20" s="9" t="s">
        <v>31</v>
      </c>
      <c r="F20" s="9">
        <v>115</v>
      </c>
      <c r="G20" s="9">
        <v>128</v>
      </c>
      <c r="H20" s="9">
        <v>144</v>
      </c>
      <c r="I20" s="9">
        <v>58</v>
      </c>
      <c r="J20" s="3">
        <f t="shared" si="0"/>
        <v>0.40277777777777779</v>
      </c>
      <c r="K20" s="9">
        <v>56</v>
      </c>
      <c r="L20" s="3">
        <f t="shared" si="1"/>
        <v>0.3888888888888889</v>
      </c>
      <c r="M20" s="9">
        <v>57</v>
      </c>
      <c r="N20" s="3">
        <f t="shared" si="2"/>
        <v>0.39583333333333331</v>
      </c>
      <c r="O20" s="9">
        <v>13.323</v>
      </c>
      <c r="P20" s="3">
        <f t="shared" ref="P20:P22" si="26">O20/H20</f>
        <v>9.252083333333333E-2</v>
      </c>
      <c r="Q20" s="9">
        <v>38.765000000000001</v>
      </c>
      <c r="R20" s="3">
        <f t="shared" ref="R20:R22" si="27">Q20/H20</f>
        <v>0.26920138888888889</v>
      </c>
      <c r="S20" s="9">
        <v>162</v>
      </c>
      <c r="T20" s="9">
        <v>162</v>
      </c>
      <c r="U20" s="3">
        <f t="shared" si="18"/>
        <v>162</v>
      </c>
      <c r="V20" s="3">
        <f t="shared" si="19"/>
        <v>1.125</v>
      </c>
      <c r="W20" s="9">
        <v>20</v>
      </c>
      <c r="X20" s="9">
        <v>20</v>
      </c>
      <c r="Y20" s="3">
        <f t="shared" si="20"/>
        <v>20</v>
      </c>
      <c r="Z20" s="3">
        <f t="shared" si="21"/>
        <v>0.1388888888888889</v>
      </c>
      <c r="AA20" s="11">
        <f t="shared" si="22"/>
        <v>2.4691358024691357</v>
      </c>
      <c r="AB20" s="9">
        <v>339.93599999999998</v>
      </c>
      <c r="AC20" s="3">
        <f t="shared" si="23"/>
        <v>2.3606666666666665</v>
      </c>
      <c r="AD20" s="9">
        <v>28.71</v>
      </c>
      <c r="AE20" s="3">
        <f t="shared" si="24"/>
        <v>0.199375</v>
      </c>
      <c r="AF20" s="11">
        <f t="shared" si="25"/>
        <v>2.4247626023722115</v>
      </c>
    </row>
    <row r="21" spans="1:32" ht="16.149999999999999" x14ac:dyDescent="0.7">
      <c r="A21" s="9">
        <v>54</v>
      </c>
      <c r="B21" s="7">
        <v>44841</v>
      </c>
      <c r="C21" s="8">
        <v>0.37777777777777777</v>
      </c>
      <c r="D21" s="9" t="s">
        <v>30</v>
      </c>
      <c r="E21" s="9" t="s">
        <v>28</v>
      </c>
      <c r="F21" s="9">
        <v>24</v>
      </c>
      <c r="G21" s="9">
        <v>24.5</v>
      </c>
      <c r="H21" s="9">
        <v>28</v>
      </c>
      <c r="I21" s="9">
        <v>7</v>
      </c>
      <c r="J21" s="3">
        <f t="shared" si="0"/>
        <v>0.25</v>
      </c>
      <c r="K21" s="9">
        <v>7</v>
      </c>
      <c r="L21" s="3">
        <f t="shared" si="1"/>
        <v>0.25</v>
      </c>
      <c r="M21" s="9">
        <v>6</v>
      </c>
      <c r="N21" s="3">
        <f t="shared" si="2"/>
        <v>0.21428571428571427</v>
      </c>
      <c r="O21" s="9">
        <v>2</v>
      </c>
      <c r="P21" s="3">
        <f t="shared" si="26"/>
        <v>7.1428571428571425E-2</v>
      </c>
      <c r="Q21" s="9">
        <v>9</v>
      </c>
      <c r="R21" s="3">
        <f t="shared" si="27"/>
        <v>0.32142857142857145</v>
      </c>
      <c r="S21" s="9">
        <v>39.875999999999998</v>
      </c>
      <c r="T21" s="9">
        <v>39.875999999999998</v>
      </c>
      <c r="U21" s="3">
        <f t="shared" si="18"/>
        <v>39.875999999999998</v>
      </c>
      <c r="V21" s="3">
        <f t="shared" si="19"/>
        <v>1.4241428571428572</v>
      </c>
      <c r="W21" s="9">
        <v>7.7380000000000004</v>
      </c>
      <c r="X21" s="9">
        <v>7.7380000000000004</v>
      </c>
      <c r="Y21" s="3">
        <f t="shared" si="20"/>
        <v>7.7380000000000004</v>
      </c>
      <c r="Z21" s="3">
        <f t="shared" si="21"/>
        <v>0.27635714285714286</v>
      </c>
      <c r="AA21" s="11">
        <f t="shared" si="22"/>
        <v>1.5015709700070221</v>
      </c>
      <c r="AB21" s="9">
        <v>48.872999999999998</v>
      </c>
      <c r="AC21" s="3">
        <f t="shared" si="23"/>
        <v>1.7454642857142857</v>
      </c>
      <c r="AD21" s="9">
        <v>12.87</v>
      </c>
      <c r="AE21" s="3">
        <f t="shared" si="24"/>
        <v>0.45964285714285713</v>
      </c>
      <c r="AF21" s="11">
        <f t="shared" si="25"/>
        <v>3.3891289669142468</v>
      </c>
    </row>
    <row r="22" spans="1:32" ht="16.149999999999999" x14ac:dyDescent="0.7">
      <c r="A22" s="9">
        <v>55</v>
      </c>
      <c r="B22" s="7">
        <v>44841</v>
      </c>
      <c r="C22" s="8">
        <v>0.38194444444444442</v>
      </c>
      <c r="D22" s="9" t="s">
        <v>30</v>
      </c>
      <c r="E22" s="9" t="s">
        <v>28</v>
      </c>
      <c r="F22" s="9">
        <v>20</v>
      </c>
      <c r="G22" s="9">
        <v>22.3</v>
      </c>
      <c r="H22" s="9">
        <v>25.3</v>
      </c>
      <c r="I22" s="9">
        <v>7</v>
      </c>
      <c r="J22" s="3">
        <f t="shared" si="0"/>
        <v>0.27667984189723321</v>
      </c>
      <c r="K22" s="9">
        <v>7</v>
      </c>
      <c r="L22" s="3">
        <f t="shared" si="1"/>
        <v>0.27667984189723321</v>
      </c>
      <c r="M22" s="9">
        <v>6</v>
      </c>
      <c r="N22" s="3">
        <f t="shared" si="2"/>
        <v>0.23715415019762845</v>
      </c>
      <c r="O22" s="9">
        <v>2</v>
      </c>
      <c r="P22" s="3">
        <f t="shared" si="26"/>
        <v>7.9051383399209488E-2</v>
      </c>
      <c r="Q22" s="9">
        <v>8.7100000000000009</v>
      </c>
      <c r="R22" s="3">
        <f t="shared" si="27"/>
        <v>0.34426877470355732</v>
      </c>
      <c r="S22" s="9">
        <v>34.353000000000002</v>
      </c>
      <c r="T22" s="9">
        <v>34.353000000000002</v>
      </c>
      <c r="U22" s="3">
        <f t="shared" si="18"/>
        <v>34.353000000000002</v>
      </c>
      <c r="V22" s="3">
        <f t="shared" si="19"/>
        <v>1.3578260869565217</v>
      </c>
      <c r="W22" s="9">
        <v>7.5970000000000004</v>
      </c>
      <c r="X22" s="9">
        <v>7.5970000000000004</v>
      </c>
      <c r="Y22" s="3">
        <f t="shared" si="20"/>
        <v>7.5970000000000004</v>
      </c>
      <c r="Z22" s="3">
        <f t="shared" si="21"/>
        <v>0.30027667984189726</v>
      </c>
      <c r="AA22" s="11">
        <f t="shared" si="22"/>
        <v>1.6800398509591594</v>
      </c>
      <c r="AB22" s="9">
        <v>19.117000000000001</v>
      </c>
      <c r="AC22" s="3">
        <f t="shared" si="23"/>
        <v>0.75561264822134389</v>
      </c>
      <c r="AD22" s="9">
        <v>8.1929999999999996</v>
      </c>
      <c r="AE22" s="3">
        <f t="shared" si="24"/>
        <v>0.32383399209486163</v>
      </c>
      <c r="AF22" s="11">
        <f t="shared" si="25"/>
        <v>3.5112857142857141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Willow Dunster</dc:creator>
  <cp:lastModifiedBy>Willow Dunster</cp:lastModifiedBy>
  <dcterms:created xsi:type="dcterms:W3CDTF">2022-10-12T20:02:14Z</dcterms:created>
  <dcterms:modified xsi:type="dcterms:W3CDTF">2022-10-17T01:38:22Z</dcterms:modified>
</cp:coreProperties>
</file>