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eidongyang/Project/kineNode/climateMusic/clockc/data/"/>
    </mc:Choice>
  </mc:AlternateContent>
  <bookViews>
    <workbookView xWindow="6600" yWindow="3060" windowWidth="26560" windowHeight="14880" tabRatio="500"/>
  </bookViews>
  <sheets>
    <sheet name="combined" sheetId="4" r:id="rId1"/>
    <sheet name="part1" sheetId="1" r:id="rId2"/>
    <sheet name="part2" sheetId="2" r:id="rId3"/>
    <sheet name="part3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2" l="1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P2" i="2"/>
  <c r="O2" i="2"/>
  <c r="N2" i="2"/>
  <c r="P4" i="2"/>
  <c r="P3" i="2"/>
  <c r="O3" i="1"/>
  <c r="O4" i="1"/>
  <c r="O5" i="1"/>
  <c r="O6" i="1"/>
  <c r="O7" i="1"/>
  <c r="O8" i="1"/>
  <c r="O9" i="1"/>
  <c r="O10" i="1"/>
  <c r="O11" i="1"/>
  <c r="O12" i="1"/>
  <c r="O13" i="1"/>
  <c r="O14" i="1"/>
  <c r="O2" i="1"/>
  <c r="N3" i="1"/>
  <c r="P3" i="1"/>
  <c r="N4" i="1"/>
  <c r="P4" i="1"/>
  <c r="N5" i="1"/>
  <c r="P5" i="1"/>
  <c r="N6" i="1"/>
  <c r="P6" i="1"/>
  <c r="N7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P2" i="1"/>
  <c r="N2" i="1"/>
  <c r="H79" i="3"/>
  <c r="D79" i="3"/>
  <c r="F79" i="3"/>
  <c r="E79" i="3"/>
  <c r="H78" i="3"/>
  <c r="D78" i="3"/>
  <c r="F78" i="3"/>
  <c r="E7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1" i="3"/>
  <c r="B22" i="3"/>
  <c r="B23" i="3"/>
  <c r="B24" i="3"/>
  <c r="B25" i="3"/>
  <c r="B27" i="3"/>
  <c r="B28" i="3"/>
  <c r="B29" i="3"/>
  <c r="B30" i="3"/>
  <c r="B32" i="3"/>
  <c r="B33" i="3"/>
  <c r="B34" i="3"/>
  <c r="B35" i="3"/>
  <c r="B36" i="3"/>
  <c r="B38" i="3"/>
  <c r="B39" i="3"/>
  <c r="B40" i="3"/>
  <c r="B42" i="3"/>
  <c r="B43" i="3"/>
  <c r="B44" i="3"/>
  <c r="B45" i="3"/>
  <c r="B46" i="3"/>
  <c r="B48" i="3"/>
  <c r="B49" i="3"/>
  <c r="B50" i="3"/>
  <c r="B52" i="3"/>
  <c r="B53" i="3"/>
  <c r="B54" i="3"/>
  <c r="B55" i="3"/>
  <c r="B56" i="3"/>
  <c r="B58" i="3"/>
  <c r="B59" i="3"/>
  <c r="B60" i="3"/>
  <c r="B62" i="3"/>
  <c r="B63" i="3"/>
  <c r="B64" i="3"/>
  <c r="B65" i="3"/>
  <c r="B66" i="3"/>
  <c r="B68" i="3"/>
  <c r="B69" i="3"/>
  <c r="B71" i="3"/>
  <c r="B72" i="3"/>
  <c r="B73" i="3"/>
  <c r="B74" i="3"/>
  <c r="B75" i="3"/>
  <c r="B77" i="3"/>
  <c r="B78" i="3"/>
  <c r="H77" i="3"/>
  <c r="D77" i="3"/>
  <c r="F77" i="3"/>
  <c r="E77" i="3"/>
  <c r="K76" i="3"/>
  <c r="H76" i="3"/>
  <c r="D76" i="3"/>
  <c r="F76" i="3"/>
  <c r="E76" i="3"/>
  <c r="H75" i="3"/>
  <c r="D75" i="3"/>
  <c r="F75" i="3"/>
  <c r="E75" i="3"/>
  <c r="H74" i="3"/>
  <c r="D74" i="3"/>
  <c r="F74" i="3"/>
  <c r="E74" i="3"/>
  <c r="H73" i="3"/>
  <c r="D73" i="3"/>
  <c r="F73" i="3"/>
  <c r="E73" i="3"/>
  <c r="H72" i="3"/>
  <c r="D72" i="3"/>
  <c r="F72" i="3"/>
  <c r="E72" i="3"/>
  <c r="H71" i="3"/>
  <c r="D71" i="3"/>
  <c r="F71" i="3"/>
  <c r="E71" i="3"/>
  <c r="K70" i="3"/>
  <c r="H70" i="3"/>
  <c r="D70" i="3"/>
  <c r="F70" i="3"/>
  <c r="E70" i="3"/>
  <c r="H69" i="3"/>
  <c r="D69" i="3"/>
  <c r="F69" i="3"/>
  <c r="E69" i="3"/>
  <c r="H68" i="3"/>
  <c r="D68" i="3"/>
  <c r="F68" i="3"/>
  <c r="E68" i="3"/>
  <c r="K67" i="3"/>
  <c r="H67" i="3"/>
  <c r="D67" i="3"/>
  <c r="F67" i="3"/>
  <c r="E67" i="3"/>
  <c r="H66" i="3"/>
  <c r="D66" i="3"/>
  <c r="F66" i="3"/>
  <c r="E66" i="3"/>
  <c r="H65" i="3"/>
  <c r="D65" i="3"/>
  <c r="F65" i="3"/>
  <c r="E65" i="3"/>
  <c r="H64" i="3"/>
  <c r="D64" i="3"/>
  <c r="F64" i="3"/>
  <c r="E64" i="3"/>
  <c r="H63" i="3"/>
  <c r="D63" i="3"/>
  <c r="F63" i="3"/>
  <c r="E63" i="3"/>
  <c r="H62" i="3"/>
  <c r="D62" i="3"/>
  <c r="F62" i="3"/>
  <c r="E62" i="3"/>
  <c r="K61" i="3"/>
  <c r="H61" i="3"/>
  <c r="D61" i="3"/>
  <c r="F61" i="3"/>
  <c r="E61" i="3"/>
  <c r="H60" i="3"/>
  <c r="D60" i="3"/>
  <c r="F60" i="3"/>
  <c r="E60" i="3"/>
  <c r="H59" i="3"/>
  <c r="D59" i="3"/>
  <c r="F59" i="3"/>
  <c r="E59" i="3"/>
  <c r="H58" i="3"/>
  <c r="D58" i="3"/>
  <c r="F58" i="3"/>
  <c r="E58" i="3"/>
  <c r="K57" i="3"/>
  <c r="H57" i="3"/>
  <c r="D57" i="3"/>
  <c r="F57" i="3"/>
  <c r="E57" i="3"/>
  <c r="H56" i="3"/>
  <c r="D56" i="3"/>
  <c r="F56" i="3"/>
  <c r="E56" i="3"/>
  <c r="H55" i="3"/>
  <c r="D55" i="3"/>
  <c r="F55" i="3"/>
  <c r="E55" i="3"/>
  <c r="H54" i="3"/>
  <c r="D54" i="3"/>
  <c r="F54" i="3"/>
  <c r="E54" i="3"/>
  <c r="H53" i="3"/>
  <c r="D53" i="3"/>
  <c r="F53" i="3"/>
  <c r="E53" i="3"/>
  <c r="H52" i="3"/>
  <c r="D52" i="3"/>
  <c r="F52" i="3"/>
  <c r="E52" i="3"/>
  <c r="K51" i="3"/>
  <c r="H51" i="3"/>
  <c r="D51" i="3"/>
  <c r="F51" i="3"/>
  <c r="E51" i="3"/>
  <c r="H50" i="3"/>
  <c r="D50" i="3"/>
  <c r="F50" i="3"/>
  <c r="E50" i="3"/>
  <c r="H49" i="3"/>
  <c r="D49" i="3"/>
  <c r="F49" i="3"/>
  <c r="E49" i="3"/>
  <c r="H48" i="3"/>
  <c r="D48" i="3"/>
  <c r="F48" i="3"/>
  <c r="E48" i="3"/>
  <c r="K47" i="3"/>
  <c r="H47" i="3"/>
  <c r="D47" i="3"/>
  <c r="F47" i="3"/>
  <c r="E47" i="3"/>
  <c r="H46" i="3"/>
  <c r="D46" i="3"/>
  <c r="F46" i="3"/>
  <c r="E46" i="3"/>
  <c r="H45" i="3"/>
  <c r="D45" i="3"/>
  <c r="F45" i="3"/>
  <c r="E45" i="3"/>
  <c r="H44" i="3"/>
  <c r="D44" i="3"/>
  <c r="F44" i="3"/>
  <c r="E44" i="3"/>
  <c r="H43" i="3"/>
  <c r="D43" i="3"/>
  <c r="F43" i="3"/>
  <c r="E43" i="3"/>
  <c r="H42" i="3"/>
  <c r="D42" i="3"/>
  <c r="F42" i="3"/>
  <c r="E42" i="3"/>
  <c r="K41" i="3"/>
  <c r="H41" i="3"/>
  <c r="D41" i="3"/>
  <c r="F41" i="3"/>
  <c r="E41" i="3"/>
  <c r="H40" i="3"/>
  <c r="D40" i="3"/>
  <c r="F40" i="3"/>
  <c r="E40" i="3"/>
  <c r="H39" i="3"/>
  <c r="D39" i="3"/>
  <c r="F39" i="3"/>
  <c r="E39" i="3"/>
  <c r="H38" i="3"/>
  <c r="D38" i="3"/>
  <c r="F38" i="3"/>
  <c r="E38" i="3"/>
  <c r="K37" i="3"/>
  <c r="H37" i="3"/>
  <c r="D37" i="3"/>
  <c r="F37" i="3"/>
  <c r="E37" i="3"/>
  <c r="H36" i="3"/>
  <c r="D36" i="3"/>
  <c r="F36" i="3"/>
  <c r="E36" i="3"/>
  <c r="H35" i="3"/>
  <c r="D35" i="3"/>
  <c r="F35" i="3"/>
  <c r="E35" i="3"/>
  <c r="H34" i="3"/>
  <c r="D34" i="3"/>
  <c r="F34" i="3"/>
  <c r="E34" i="3"/>
  <c r="H33" i="3"/>
  <c r="D33" i="3"/>
  <c r="F33" i="3"/>
  <c r="E33" i="3"/>
  <c r="H32" i="3"/>
  <c r="D32" i="3"/>
  <c r="F32" i="3"/>
  <c r="E32" i="3"/>
  <c r="K31" i="3"/>
  <c r="H31" i="3"/>
  <c r="D31" i="3"/>
  <c r="F31" i="3"/>
  <c r="E31" i="3"/>
  <c r="H30" i="3"/>
  <c r="D30" i="3"/>
  <c r="F30" i="3"/>
  <c r="E30" i="3"/>
  <c r="H29" i="3"/>
  <c r="D29" i="3"/>
  <c r="F29" i="3"/>
  <c r="E29" i="3"/>
  <c r="H28" i="3"/>
  <c r="D28" i="3"/>
  <c r="F28" i="3"/>
  <c r="E28" i="3"/>
  <c r="H27" i="3"/>
  <c r="D27" i="3"/>
  <c r="F27" i="3"/>
  <c r="E27" i="3"/>
  <c r="K26" i="3"/>
  <c r="H26" i="3"/>
  <c r="D26" i="3"/>
  <c r="F26" i="3"/>
  <c r="E26" i="3"/>
  <c r="H25" i="3"/>
  <c r="D25" i="3"/>
  <c r="F25" i="3"/>
  <c r="E25" i="3"/>
  <c r="H24" i="3"/>
  <c r="D24" i="3"/>
  <c r="F24" i="3"/>
  <c r="E24" i="3"/>
  <c r="H23" i="3"/>
  <c r="D23" i="3"/>
  <c r="F23" i="3"/>
  <c r="E23" i="3"/>
  <c r="H22" i="3"/>
  <c r="D22" i="3"/>
  <c r="F22" i="3"/>
  <c r="E22" i="3"/>
  <c r="H21" i="3"/>
  <c r="D21" i="3"/>
  <c r="F21" i="3"/>
  <c r="E21" i="3"/>
  <c r="K20" i="3"/>
  <c r="H20" i="3"/>
  <c r="D20" i="3"/>
  <c r="F20" i="3"/>
  <c r="E20" i="3"/>
  <c r="H19" i="3"/>
  <c r="D19" i="3"/>
  <c r="F19" i="3"/>
  <c r="E19" i="3"/>
  <c r="H18" i="3"/>
  <c r="D18" i="3"/>
  <c r="F18" i="3"/>
  <c r="E18" i="3"/>
  <c r="H17" i="3"/>
  <c r="D17" i="3"/>
  <c r="F17" i="3"/>
  <c r="E17" i="3"/>
  <c r="K16" i="3"/>
  <c r="H16" i="3"/>
  <c r="D16" i="3"/>
  <c r="F16" i="3"/>
  <c r="E16" i="3"/>
  <c r="H15" i="3"/>
  <c r="D15" i="3"/>
  <c r="F15" i="3"/>
  <c r="E15" i="3"/>
  <c r="H14" i="3"/>
  <c r="D14" i="3"/>
  <c r="F14" i="3"/>
  <c r="E14" i="3"/>
  <c r="H13" i="3"/>
  <c r="D13" i="3"/>
  <c r="F13" i="3"/>
  <c r="E13" i="3"/>
  <c r="H12" i="3"/>
  <c r="D12" i="3"/>
  <c r="F12" i="3"/>
  <c r="E12" i="3"/>
  <c r="K11" i="3"/>
  <c r="H11" i="3"/>
  <c r="D11" i="3"/>
  <c r="F11" i="3"/>
  <c r="E11" i="3"/>
  <c r="H10" i="3"/>
  <c r="D10" i="3"/>
  <c r="F10" i="3"/>
  <c r="E10" i="3"/>
  <c r="H9" i="3"/>
  <c r="D9" i="3"/>
  <c r="F9" i="3"/>
  <c r="E9" i="3"/>
  <c r="H8" i="3"/>
  <c r="D8" i="3"/>
  <c r="F8" i="3"/>
  <c r="E8" i="3"/>
  <c r="K7" i="3"/>
  <c r="H7" i="3"/>
  <c r="D7" i="3"/>
  <c r="F7" i="3"/>
  <c r="E7" i="3"/>
  <c r="H6" i="3"/>
  <c r="D6" i="3"/>
  <c r="F6" i="3"/>
  <c r="E6" i="3"/>
  <c r="H5" i="3"/>
  <c r="D5" i="3"/>
  <c r="F5" i="3"/>
  <c r="E5" i="3"/>
  <c r="H4" i="3"/>
  <c r="D4" i="3"/>
  <c r="F4" i="3"/>
  <c r="E4" i="3"/>
  <c r="H3" i="3"/>
  <c r="D3" i="3"/>
  <c r="F3" i="3"/>
  <c r="E3" i="3"/>
  <c r="K2" i="3"/>
  <c r="H2" i="3"/>
  <c r="D2" i="3"/>
  <c r="F2" i="3"/>
  <c r="E2" i="3"/>
  <c r="K85" i="2"/>
  <c r="D3" i="2"/>
  <c r="D4" i="2"/>
  <c r="D5" i="2"/>
  <c r="D6" i="2"/>
  <c r="D7" i="2"/>
  <c r="D9" i="2"/>
  <c r="D10" i="2"/>
  <c r="D11" i="2"/>
  <c r="D12" i="2"/>
  <c r="D13" i="2"/>
  <c r="D15" i="2"/>
  <c r="D16" i="2"/>
  <c r="D17" i="2"/>
  <c r="D18" i="2"/>
  <c r="D19" i="2"/>
  <c r="D21" i="2"/>
  <c r="D22" i="2"/>
  <c r="D23" i="2"/>
  <c r="D24" i="2"/>
  <c r="D25" i="2"/>
  <c r="D27" i="2"/>
  <c r="D28" i="2"/>
  <c r="D29" i="2"/>
  <c r="D30" i="2"/>
  <c r="D31" i="2"/>
  <c r="D32" i="2"/>
  <c r="D33" i="2"/>
  <c r="D34" i="2"/>
  <c r="D35" i="2"/>
  <c r="D37" i="2"/>
  <c r="D38" i="2"/>
  <c r="D39" i="2"/>
  <c r="D40" i="2"/>
  <c r="D42" i="2"/>
  <c r="D43" i="2"/>
  <c r="D44" i="2"/>
  <c r="D45" i="2"/>
  <c r="D46" i="2"/>
  <c r="D47" i="2"/>
  <c r="D48" i="2"/>
  <c r="D49" i="2"/>
  <c r="D50" i="2"/>
  <c r="D51" i="2"/>
  <c r="D52" i="2"/>
  <c r="D53" i="2"/>
  <c r="D55" i="2"/>
  <c r="D56" i="2"/>
  <c r="D57" i="2"/>
  <c r="D58" i="2"/>
  <c r="D60" i="2"/>
  <c r="D61" i="2"/>
  <c r="D62" i="2"/>
  <c r="D63" i="2"/>
  <c r="D64" i="2"/>
  <c r="D65" i="2"/>
  <c r="D66" i="2"/>
  <c r="D68" i="2"/>
  <c r="D69" i="2"/>
  <c r="D71" i="2"/>
  <c r="D72" i="2"/>
  <c r="D73" i="2"/>
  <c r="D74" i="2"/>
  <c r="D76" i="2"/>
  <c r="D77" i="2"/>
  <c r="D78" i="2"/>
  <c r="D80" i="2"/>
  <c r="D81" i="2"/>
  <c r="D82" i="2"/>
  <c r="D83" i="2"/>
  <c r="D84" i="2"/>
  <c r="F84" i="2"/>
  <c r="E84" i="2"/>
  <c r="C3" i="2"/>
  <c r="C4" i="2"/>
  <c r="C5" i="2"/>
  <c r="C6" i="2"/>
  <c r="C7" i="2"/>
  <c r="C9" i="2"/>
  <c r="C10" i="2"/>
  <c r="C11" i="2"/>
  <c r="C12" i="2"/>
  <c r="C13" i="2"/>
  <c r="C15" i="2"/>
  <c r="C16" i="2"/>
  <c r="C17" i="2"/>
  <c r="C18" i="2"/>
  <c r="C19" i="2"/>
  <c r="C21" i="2"/>
  <c r="C22" i="2"/>
  <c r="C23" i="2"/>
  <c r="C24" i="2"/>
  <c r="C25" i="2"/>
  <c r="C27" i="2"/>
  <c r="C28" i="2"/>
  <c r="C29" i="2"/>
  <c r="C30" i="2"/>
  <c r="C31" i="2"/>
  <c r="C32" i="2"/>
  <c r="C33" i="2"/>
  <c r="C34" i="2"/>
  <c r="C35" i="2"/>
  <c r="C37" i="2"/>
  <c r="C38" i="2"/>
  <c r="C39" i="2"/>
  <c r="C40" i="2"/>
  <c r="C42" i="2"/>
  <c r="C43" i="2"/>
  <c r="C44" i="2"/>
  <c r="C45" i="2"/>
  <c r="C46" i="2"/>
  <c r="C47" i="2"/>
  <c r="C48" i="2"/>
  <c r="C49" i="2"/>
  <c r="C50" i="2"/>
  <c r="C51" i="2"/>
  <c r="C52" i="2"/>
  <c r="C53" i="2"/>
  <c r="C55" i="2"/>
  <c r="C56" i="2"/>
  <c r="C57" i="2"/>
  <c r="C58" i="2"/>
  <c r="C60" i="2"/>
  <c r="C61" i="2"/>
  <c r="C62" i="2"/>
  <c r="C63" i="2"/>
  <c r="C64" i="2"/>
  <c r="C65" i="2"/>
  <c r="C66" i="2"/>
  <c r="C68" i="2"/>
  <c r="C69" i="2"/>
  <c r="C71" i="2"/>
  <c r="C72" i="2"/>
  <c r="C73" i="2"/>
  <c r="C74" i="2"/>
  <c r="C76" i="2"/>
  <c r="C77" i="2"/>
  <c r="C78" i="2"/>
  <c r="C80" i="2"/>
  <c r="C81" i="2"/>
  <c r="C82" i="2"/>
  <c r="C83" i="2"/>
  <c r="C84" i="2"/>
  <c r="B3" i="2"/>
  <c r="B4" i="2"/>
  <c r="B5" i="2"/>
  <c r="B6" i="2"/>
  <c r="B7" i="2"/>
  <c r="B9" i="2"/>
  <c r="B10" i="2"/>
  <c r="B11" i="2"/>
  <c r="B12" i="2"/>
  <c r="B13" i="2"/>
  <c r="B15" i="2"/>
  <c r="B16" i="2"/>
  <c r="B17" i="2"/>
  <c r="B18" i="2"/>
  <c r="B19" i="2"/>
  <c r="B21" i="2"/>
  <c r="B22" i="2"/>
  <c r="B23" i="2"/>
  <c r="B24" i="2"/>
  <c r="B25" i="2"/>
  <c r="B27" i="2"/>
  <c r="B28" i="2"/>
  <c r="B29" i="2"/>
  <c r="B30" i="2"/>
  <c r="B31" i="2"/>
  <c r="B32" i="2"/>
  <c r="B33" i="2"/>
  <c r="B34" i="2"/>
  <c r="B35" i="2"/>
  <c r="B37" i="2"/>
  <c r="B38" i="2"/>
  <c r="B39" i="2"/>
  <c r="B40" i="2"/>
  <c r="B42" i="2"/>
  <c r="B43" i="2"/>
  <c r="B44" i="2"/>
  <c r="B45" i="2"/>
  <c r="B46" i="2"/>
  <c r="B47" i="2"/>
  <c r="B48" i="2"/>
  <c r="B49" i="2"/>
  <c r="B50" i="2"/>
  <c r="B51" i="2"/>
  <c r="B52" i="2"/>
  <c r="B53" i="2"/>
  <c r="B55" i="2"/>
  <c r="B56" i="2"/>
  <c r="B57" i="2"/>
  <c r="B58" i="2"/>
  <c r="B60" i="2"/>
  <c r="B61" i="2"/>
  <c r="B62" i="2"/>
  <c r="B63" i="2"/>
  <c r="B64" i="2"/>
  <c r="B65" i="2"/>
  <c r="B66" i="2"/>
  <c r="B68" i="2"/>
  <c r="B69" i="2"/>
  <c r="B71" i="2"/>
  <c r="B72" i="2"/>
  <c r="B73" i="2"/>
  <c r="B74" i="2"/>
  <c r="B76" i="2"/>
  <c r="B77" i="2"/>
  <c r="B78" i="2"/>
  <c r="B80" i="2"/>
  <c r="B81" i="2"/>
  <c r="B82" i="2"/>
  <c r="B83" i="2"/>
  <c r="B84" i="2"/>
  <c r="H83" i="2"/>
  <c r="F83" i="2"/>
  <c r="E83" i="2"/>
  <c r="G79" i="2"/>
  <c r="K82" i="2"/>
  <c r="F82" i="2"/>
  <c r="E82" i="2"/>
  <c r="F81" i="2"/>
  <c r="E81" i="2"/>
  <c r="H80" i="2"/>
  <c r="F80" i="2"/>
  <c r="E80" i="2"/>
  <c r="K79" i="2"/>
  <c r="F78" i="2"/>
  <c r="E78" i="2"/>
  <c r="H77" i="2"/>
  <c r="F77" i="2"/>
  <c r="E77" i="2"/>
  <c r="F76" i="2"/>
  <c r="E76" i="2"/>
  <c r="K75" i="2"/>
  <c r="F74" i="2"/>
  <c r="E74" i="2"/>
  <c r="F73" i="2"/>
  <c r="E73" i="2"/>
  <c r="H72" i="2"/>
  <c r="F72" i="2"/>
  <c r="E72" i="2"/>
  <c r="F71" i="2"/>
  <c r="E71" i="2"/>
  <c r="G67" i="2"/>
  <c r="K70" i="2"/>
  <c r="F69" i="2"/>
  <c r="E69" i="2"/>
  <c r="H68" i="2"/>
  <c r="F68" i="2"/>
  <c r="E68" i="2"/>
  <c r="K67" i="2"/>
  <c r="F66" i="2"/>
  <c r="E66" i="2"/>
  <c r="H65" i="2"/>
  <c r="F65" i="2"/>
  <c r="E65" i="2"/>
  <c r="F64" i="2"/>
  <c r="E64" i="2"/>
  <c r="K63" i="2"/>
  <c r="F63" i="2"/>
  <c r="E63" i="2"/>
  <c r="F62" i="2"/>
  <c r="E62" i="2"/>
  <c r="H61" i="2"/>
  <c r="F61" i="2"/>
  <c r="E61" i="2"/>
  <c r="F60" i="2"/>
  <c r="E60" i="2"/>
  <c r="G54" i="2"/>
  <c r="K59" i="2"/>
  <c r="F58" i="2"/>
  <c r="E58" i="2"/>
  <c r="F57" i="2"/>
  <c r="E57" i="2"/>
  <c r="H56" i="2"/>
  <c r="F56" i="2"/>
  <c r="E56" i="2"/>
  <c r="F55" i="2"/>
  <c r="E55" i="2"/>
  <c r="K54" i="2"/>
  <c r="F53" i="2"/>
  <c r="E53" i="2"/>
  <c r="H52" i="2"/>
  <c r="F52" i="2"/>
  <c r="E52" i="2"/>
  <c r="F51" i="2"/>
  <c r="E51" i="2"/>
  <c r="K50" i="2"/>
  <c r="F50" i="2"/>
  <c r="E50" i="2"/>
  <c r="F49" i="2"/>
  <c r="E49" i="2"/>
  <c r="H48" i="2"/>
  <c r="F48" i="2"/>
  <c r="E48" i="2"/>
  <c r="F47" i="2"/>
  <c r="E47" i="2"/>
  <c r="G41" i="2"/>
  <c r="K46" i="2"/>
  <c r="F46" i="2"/>
  <c r="E46" i="2"/>
  <c r="F45" i="2"/>
  <c r="E45" i="2"/>
  <c r="F44" i="2"/>
  <c r="E44" i="2"/>
  <c r="H43" i="2"/>
  <c r="F43" i="2"/>
  <c r="E43" i="2"/>
  <c r="F42" i="2"/>
  <c r="E42" i="2"/>
  <c r="K41" i="2"/>
  <c r="F40" i="2"/>
  <c r="E40" i="2"/>
  <c r="F39" i="2"/>
  <c r="E39" i="2"/>
  <c r="H38" i="2"/>
  <c r="F38" i="2"/>
  <c r="E38" i="2"/>
  <c r="F37" i="2"/>
  <c r="E37" i="2"/>
  <c r="K36" i="2"/>
  <c r="F35" i="2"/>
  <c r="E35" i="2"/>
  <c r="F34" i="2"/>
  <c r="E34" i="2"/>
  <c r="H33" i="2"/>
  <c r="F33" i="2"/>
  <c r="E33" i="2"/>
  <c r="F32" i="2"/>
  <c r="E32" i="2"/>
  <c r="G26" i="2"/>
  <c r="K31" i="2"/>
  <c r="F31" i="2"/>
  <c r="E31" i="2"/>
  <c r="F30" i="2"/>
  <c r="E30" i="2"/>
  <c r="F29" i="2"/>
  <c r="E29" i="2"/>
  <c r="H28" i="2"/>
  <c r="F28" i="2"/>
  <c r="E28" i="2"/>
  <c r="F27" i="2"/>
  <c r="E27" i="2"/>
  <c r="K26" i="2"/>
  <c r="F25" i="2"/>
  <c r="E25" i="2"/>
  <c r="F24" i="2"/>
  <c r="E24" i="2"/>
  <c r="F23" i="2"/>
  <c r="E23" i="2"/>
  <c r="F22" i="2"/>
  <c r="E22" i="2"/>
  <c r="F21" i="2"/>
  <c r="E21" i="2"/>
  <c r="K20" i="2"/>
  <c r="F19" i="2"/>
  <c r="E19" i="2"/>
  <c r="F18" i="2"/>
  <c r="E18" i="2"/>
  <c r="F17" i="2"/>
  <c r="E17" i="2"/>
  <c r="F16" i="2"/>
  <c r="E16" i="2"/>
  <c r="F15" i="2"/>
  <c r="E15" i="2"/>
  <c r="K14" i="2"/>
  <c r="F13" i="2"/>
  <c r="E13" i="2"/>
  <c r="F12" i="2"/>
  <c r="E12" i="2"/>
  <c r="F11" i="2"/>
  <c r="E11" i="2"/>
  <c r="F10" i="2"/>
  <c r="E10" i="2"/>
  <c r="F9" i="2"/>
  <c r="E9" i="2"/>
  <c r="K8" i="2"/>
  <c r="F8" i="2"/>
  <c r="F7" i="2"/>
  <c r="E7" i="2"/>
  <c r="F6" i="2"/>
  <c r="E6" i="2"/>
  <c r="F5" i="2"/>
  <c r="E5" i="2"/>
  <c r="F4" i="2"/>
  <c r="E4" i="2"/>
  <c r="F3" i="2"/>
  <c r="E3" i="2"/>
  <c r="F2" i="2"/>
  <c r="E2" i="2"/>
  <c r="L15" i="1"/>
  <c r="H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F15" i="1"/>
  <c r="E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L14" i="1"/>
  <c r="H14" i="1"/>
  <c r="F14" i="1"/>
  <c r="E14" i="1"/>
  <c r="A3" i="1"/>
  <c r="A4" i="1"/>
  <c r="A5" i="1"/>
  <c r="A6" i="1"/>
  <c r="A7" i="1"/>
  <c r="A8" i="1"/>
  <c r="A9" i="1"/>
  <c r="A10" i="1"/>
  <c r="A11" i="1"/>
  <c r="A12" i="1"/>
  <c r="A13" i="1"/>
  <c r="A14" i="1"/>
  <c r="K13" i="1"/>
  <c r="L13" i="1"/>
  <c r="H13" i="1"/>
  <c r="F13" i="1"/>
  <c r="E13" i="1"/>
  <c r="L12" i="1"/>
  <c r="H12" i="1"/>
  <c r="F12" i="1"/>
  <c r="E12" i="1"/>
  <c r="K11" i="1"/>
  <c r="L11" i="1"/>
  <c r="H11" i="1"/>
  <c r="F11" i="1"/>
  <c r="E11" i="1"/>
  <c r="L10" i="1"/>
  <c r="H10" i="1"/>
  <c r="F10" i="1"/>
  <c r="E10" i="1"/>
  <c r="K9" i="1"/>
  <c r="L9" i="1"/>
  <c r="H9" i="1"/>
  <c r="F9" i="1"/>
  <c r="E9" i="1"/>
  <c r="L8" i="1"/>
  <c r="H8" i="1"/>
  <c r="F8" i="1"/>
  <c r="E8" i="1"/>
  <c r="K7" i="1"/>
  <c r="L7" i="1"/>
  <c r="H7" i="1"/>
  <c r="F7" i="1"/>
  <c r="E7" i="1"/>
  <c r="L6" i="1"/>
  <c r="H6" i="1"/>
  <c r="F6" i="1"/>
  <c r="E6" i="1"/>
  <c r="K5" i="1"/>
  <c r="L5" i="1"/>
  <c r="H5" i="1"/>
  <c r="F5" i="1"/>
  <c r="E5" i="1"/>
  <c r="L4" i="1"/>
  <c r="H4" i="1"/>
  <c r="F4" i="1"/>
  <c r="E4" i="1"/>
  <c r="K3" i="1"/>
  <c r="L3" i="1"/>
  <c r="H3" i="1"/>
  <c r="F3" i="1"/>
  <c r="E3" i="1"/>
  <c r="L2" i="1"/>
  <c r="H2" i="1"/>
</calcChain>
</file>

<file path=xl/sharedStrings.xml><?xml version="1.0" encoding="utf-8"?>
<sst xmlns="http://schemas.openxmlformats.org/spreadsheetml/2006/main" count="252" uniqueCount="66">
  <si>
    <t>Bb3 to F4</t>
  </si>
  <si>
    <t>Ab3 to B4</t>
  </si>
  <si>
    <t>Ab3 to Db5</t>
  </si>
  <si>
    <t>G3 to D5</t>
  </si>
  <si>
    <t>F#3 to E5</t>
  </si>
  <si>
    <t>F3 to F5</t>
  </si>
  <si>
    <t>Phrase</t>
  </si>
  <si>
    <t>Year</t>
  </si>
  <si>
    <t>Years</t>
  </si>
  <si>
    <t>Seconds</t>
  </si>
  <si>
    <t>Mins</t>
  </si>
  <si>
    <t>Secs</t>
  </si>
  <si>
    <t>Events/Sec</t>
  </si>
  <si>
    <t>5 years</t>
  </si>
  <si>
    <t>per 40 secs</t>
  </si>
  <si>
    <t>Range</t>
  </si>
  <si>
    <t>Land Use</t>
  </si>
  <si>
    <t>Events</t>
  </si>
  <si>
    <t>F3 to Ab5</t>
  </si>
  <si>
    <t>E3 to B5</t>
  </si>
  <si>
    <t>Eb3 to D6</t>
  </si>
  <si>
    <t>D3 to E6</t>
  </si>
  <si>
    <t>Db3 to Ab6</t>
  </si>
  <si>
    <t>Db3 to Bb6</t>
  </si>
  <si>
    <t>C3 to B6</t>
  </si>
  <si>
    <t>C3 to C7</t>
  </si>
  <si>
    <t>B2 to C#7</t>
  </si>
  <si>
    <t>B2 to D7</t>
  </si>
  <si>
    <t>B2 to D#7</t>
  </si>
  <si>
    <t>A2 to E7</t>
  </si>
  <si>
    <t>Ab2 to F7</t>
  </si>
  <si>
    <t>Ab2 to F#7</t>
  </si>
  <si>
    <t>events/sec</t>
  </si>
  <si>
    <t>pitch range</t>
  </si>
  <si>
    <t>% human land</t>
  </si>
  <si>
    <t>Duration</t>
  </si>
  <si>
    <t>begins at</t>
  </si>
  <si>
    <t>elapsed</t>
  </si>
  <si>
    <t>mins.</t>
  </si>
  <si>
    <t>secs.</t>
  </si>
  <si>
    <t>q = 90</t>
  </si>
  <si>
    <t>RCP</t>
  </si>
  <si>
    <t>Second</t>
  </si>
  <si>
    <t>land use</t>
  </si>
  <si>
    <t>RCP 2.6</t>
  </si>
  <si>
    <t>RCP 8.5</t>
  </si>
  <si>
    <t>G2 to G#7</t>
  </si>
  <si>
    <t>Bb2 to F7</t>
  </si>
  <si>
    <t>F2 to A7</t>
  </si>
  <si>
    <t>C3 to Eb7</t>
  </si>
  <si>
    <t>E2 to Bb7</t>
  </si>
  <si>
    <t>D3 to Bb6</t>
  </si>
  <si>
    <t>E2 to C#8</t>
  </si>
  <si>
    <t>E3 to F#6</t>
  </si>
  <si>
    <t>D2 to D8</t>
  </si>
  <si>
    <t>E3 to F6</t>
  </si>
  <si>
    <t>C#2 to D#8</t>
  </si>
  <si>
    <t>F3 to D6</t>
  </si>
  <si>
    <t>F#3 to G5</t>
  </si>
  <si>
    <t>A3 to G#4</t>
  </si>
  <si>
    <t>C2 to E8</t>
  </si>
  <si>
    <t>C#4 to E4</t>
  </si>
  <si>
    <t>D4</t>
  </si>
  <si>
    <t>END</t>
  </si>
  <si>
    <t>LandUse</t>
  </si>
  <si>
    <t>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</si>
</sst>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/>
    <xf numFmtId="1" fontId="0" fillId="2" borderId="0" xfId="0" applyNumberFormat="1" applyFill="1" applyBorder="1"/>
    <xf numFmtId="2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0" fontId="0" fillId="2" borderId="0" xfId="0" applyNumberFormat="1" applyFill="1" applyBorder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3" borderId="0" xfId="0" applyFill="1"/>
    <xf numFmtId="2" fontId="0" fillId="3" borderId="0" xfId="0" applyNumberFormat="1" applyFill="1"/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2" fontId="0" fillId="3" borderId="0" xfId="0" applyNumberFormat="1" applyFill="1"/>
    <xf numFmtId="2" fontId="1" fillId="0" borderId="0" xfId="0" applyNumberFormat="1" applyFont="1"/>
    <xf numFmtId="0" fontId="1" fillId="0" borderId="0" xfId="0" applyFont="1" applyAlignment="1"/>
    <xf numFmtId="2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10" fontId="0" fillId="4" borderId="0" xfId="0" applyNumberFormat="1" applyFill="1"/>
    <xf numFmtId="0" fontId="0" fillId="0" borderId="0" xfId="0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D4" sqref="D2:D4"/>
    </sheetView>
  </sheetViews>
  <sheetFormatPr baseColWidth="10" defaultRowHeight="16" x14ac:dyDescent="0.2"/>
  <sheetData>
    <row r="1" spans="1:4" x14ac:dyDescent="0.2">
      <c r="A1" t="s">
        <v>7</v>
      </c>
      <c r="B1" t="s">
        <v>9</v>
      </c>
      <c r="C1" t="s">
        <v>64</v>
      </c>
    </row>
    <row r="2" spans="1:4" x14ac:dyDescent="0.2">
      <c r="A2">
        <v>1880</v>
      </c>
      <c r="B2">
        <v>0</v>
      </c>
      <c r="C2" s="31">
        <v>0.1333</v>
      </c>
      <c r="D2" t="s">
        <v>44</v>
      </c>
    </row>
    <row r="3" spans="1:4" x14ac:dyDescent="0.2">
      <c r="A3">
        <v>1885</v>
      </c>
      <c r="B3">
        <v>40</v>
      </c>
      <c r="C3" s="31">
        <v>0.1419</v>
      </c>
      <c r="D3" t="s">
        <v>44</v>
      </c>
    </row>
    <row r="4" spans="1:4" x14ac:dyDescent="0.2">
      <c r="A4">
        <v>1890</v>
      </c>
      <c r="B4">
        <v>80</v>
      </c>
      <c r="C4" s="31">
        <v>0.15049999999999999</v>
      </c>
      <c r="D4" t="s">
        <v>44</v>
      </c>
    </row>
    <row r="5" spans="1:4" x14ac:dyDescent="0.2">
      <c r="A5">
        <v>1895</v>
      </c>
      <c r="B5">
        <v>120</v>
      </c>
      <c r="C5" s="31">
        <v>0.15915000000000001</v>
      </c>
      <c r="D5" t="s">
        <v>44</v>
      </c>
    </row>
    <row r="6" spans="1:4" x14ac:dyDescent="0.2">
      <c r="A6">
        <v>1900</v>
      </c>
      <c r="B6">
        <v>160</v>
      </c>
      <c r="C6" s="31">
        <v>0.1678</v>
      </c>
      <c r="D6" t="s">
        <v>44</v>
      </c>
    </row>
    <row r="7" spans="1:4" x14ac:dyDescent="0.2">
      <c r="A7">
        <v>1905</v>
      </c>
      <c r="B7">
        <v>200</v>
      </c>
      <c r="C7" s="31">
        <v>0.1799</v>
      </c>
      <c r="D7" t="s">
        <v>44</v>
      </c>
    </row>
    <row r="8" spans="1:4" x14ac:dyDescent="0.2">
      <c r="A8">
        <v>1910</v>
      </c>
      <c r="B8">
        <v>240</v>
      </c>
      <c r="C8" s="31">
        <v>0.192</v>
      </c>
      <c r="D8" t="s">
        <v>44</v>
      </c>
    </row>
    <row r="9" spans="1:4" x14ac:dyDescent="0.2">
      <c r="A9">
        <v>1915</v>
      </c>
      <c r="B9">
        <v>280</v>
      </c>
      <c r="C9" s="31">
        <v>0.20380000000000001</v>
      </c>
      <c r="D9" t="s">
        <v>44</v>
      </c>
    </row>
    <row r="10" spans="1:4" x14ac:dyDescent="0.2">
      <c r="A10">
        <v>1920</v>
      </c>
      <c r="B10">
        <v>320</v>
      </c>
      <c r="C10" s="31">
        <v>0.21560000000000001</v>
      </c>
      <c r="D10" t="s">
        <v>44</v>
      </c>
    </row>
    <row r="11" spans="1:4" x14ac:dyDescent="0.2">
      <c r="A11">
        <v>1925</v>
      </c>
      <c r="B11">
        <v>360</v>
      </c>
      <c r="C11" s="31">
        <v>0.22589999999999999</v>
      </c>
      <c r="D11" t="s">
        <v>44</v>
      </c>
    </row>
    <row r="12" spans="1:4" x14ac:dyDescent="0.2">
      <c r="A12">
        <v>1930</v>
      </c>
      <c r="B12">
        <v>400</v>
      </c>
      <c r="C12" s="31">
        <v>0.23619999999999999</v>
      </c>
      <c r="D12" t="s">
        <v>44</v>
      </c>
    </row>
    <row r="13" spans="1:4" x14ac:dyDescent="0.2">
      <c r="A13">
        <v>1935</v>
      </c>
      <c r="B13">
        <v>440</v>
      </c>
      <c r="C13" s="31">
        <v>0.24954999999999999</v>
      </c>
      <c r="D13" t="s">
        <v>44</v>
      </c>
    </row>
    <row r="14" spans="1:4" x14ac:dyDescent="0.2">
      <c r="A14">
        <v>1940</v>
      </c>
      <c r="B14">
        <v>480</v>
      </c>
      <c r="C14" s="31">
        <v>0.26290000000000002</v>
      </c>
      <c r="D14" t="s">
        <v>44</v>
      </c>
    </row>
    <row r="15" spans="1:4" x14ac:dyDescent="0.2">
      <c r="A15">
        <v>1945</v>
      </c>
      <c r="B15">
        <v>520</v>
      </c>
      <c r="C15" s="31">
        <v>0.27351431200472448</v>
      </c>
      <c r="D15" t="s">
        <v>44</v>
      </c>
    </row>
    <row r="16" spans="1:4" x14ac:dyDescent="0.2">
      <c r="A16">
        <v>1946</v>
      </c>
      <c r="B16">
        <v>528</v>
      </c>
      <c r="C16" s="31">
        <v>0.27563052706471342</v>
      </c>
      <c r="D16" t="s">
        <v>44</v>
      </c>
    </row>
    <row r="17" spans="1:4" x14ac:dyDescent="0.2">
      <c r="A17">
        <v>1947</v>
      </c>
      <c r="B17">
        <v>536</v>
      </c>
      <c r="C17" s="31">
        <v>0.27774674116666398</v>
      </c>
      <c r="D17" t="s">
        <v>44</v>
      </c>
    </row>
    <row r="18" spans="1:4" x14ac:dyDescent="0.2">
      <c r="A18">
        <v>1948</v>
      </c>
      <c r="B18">
        <v>544</v>
      </c>
      <c r="C18" s="31">
        <v>0.27986295382034981</v>
      </c>
      <c r="D18" t="s">
        <v>44</v>
      </c>
    </row>
    <row r="19" spans="1:4" x14ac:dyDescent="0.2">
      <c r="A19">
        <v>1949</v>
      </c>
      <c r="B19">
        <v>552</v>
      </c>
      <c r="C19" s="31">
        <v>0.28197916526059896</v>
      </c>
      <c r="D19" t="s">
        <v>44</v>
      </c>
    </row>
    <row r="20" spans="1:4" x14ac:dyDescent="0.2">
      <c r="A20">
        <v>1950</v>
      </c>
      <c r="B20">
        <v>560</v>
      </c>
      <c r="C20" s="31">
        <v>0.28409538254128092</v>
      </c>
      <c r="D20" t="s">
        <v>44</v>
      </c>
    </row>
    <row r="21" spans="1:4" x14ac:dyDescent="0.2">
      <c r="A21">
        <v>1951</v>
      </c>
      <c r="B21">
        <v>568</v>
      </c>
      <c r="C21" s="31">
        <v>0.28980902670588921</v>
      </c>
      <c r="D21" t="s">
        <v>44</v>
      </c>
    </row>
    <row r="22" spans="1:4" x14ac:dyDescent="0.2">
      <c r="A22">
        <v>1952</v>
      </c>
      <c r="B22">
        <v>576</v>
      </c>
      <c r="C22" s="31">
        <v>0.29552267423169276</v>
      </c>
      <c r="D22" t="s">
        <v>44</v>
      </c>
    </row>
    <row r="23" spans="1:4" x14ac:dyDescent="0.2">
      <c r="A23">
        <v>1953</v>
      </c>
      <c r="B23">
        <v>584</v>
      </c>
      <c r="C23" s="31">
        <v>0.30123631840532628</v>
      </c>
      <c r="D23" t="s">
        <v>44</v>
      </c>
    </row>
    <row r="24" spans="1:4" x14ac:dyDescent="0.2">
      <c r="A24">
        <v>1954</v>
      </c>
      <c r="B24">
        <v>592</v>
      </c>
      <c r="C24" s="31">
        <v>0.30694996645924988</v>
      </c>
      <c r="D24" t="s">
        <v>44</v>
      </c>
    </row>
    <row r="25" spans="1:4" x14ac:dyDescent="0.2">
      <c r="A25">
        <v>1955</v>
      </c>
      <c r="B25">
        <v>600</v>
      </c>
      <c r="C25" s="31">
        <v>0.31266361648687985</v>
      </c>
      <c r="D25" t="s">
        <v>44</v>
      </c>
    </row>
    <row r="26" spans="1:4" x14ac:dyDescent="0.2">
      <c r="A26">
        <v>1956</v>
      </c>
      <c r="B26">
        <v>608</v>
      </c>
      <c r="C26" s="31">
        <v>0.31837725978197434</v>
      </c>
      <c r="D26" t="s">
        <v>44</v>
      </c>
    </row>
    <row r="27" spans="1:4" x14ac:dyDescent="0.2">
      <c r="A27">
        <v>1957</v>
      </c>
      <c r="B27">
        <v>616</v>
      </c>
      <c r="C27" s="31">
        <v>0.32409090730745416</v>
      </c>
      <c r="D27" t="s">
        <v>44</v>
      </c>
    </row>
    <row r="28" spans="1:4" x14ac:dyDescent="0.2">
      <c r="A28">
        <v>1958</v>
      </c>
      <c r="B28">
        <v>624</v>
      </c>
      <c r="C28" s="31">
        <v>0.32980455825546651</v>
      </c>
      <c r="D28" t="s">
        <v>44</v>
      </c>
    </row>
    <row r="29" spans="1:4" x14ac:dyDescent="0.2">
      <c r="A29">
        <v>1959</v>
      </c>
      <c r="B29">
        <v>632</v>
      </c>
      <c r="C29" s="31">
        <v>0.3355182028425252</v>
      </c>
      <c r="D29" t="s">
        <v>44</v>
      </c>
    </row>
    <row r="30" spans="1:4" x14ac:dyDescent="0.2">
      <c r="A30">
        <v>1960</v>
      </c>
      <c r="B30">
        <v>640</v>
      </c>
      <c r="C30" s="31">
        <v>0.34123184722060085</v>
      </c>
      <c r="D30" t="s">
        <v>44</v>
      </c>
    </row>
    <row r="31" spans="1:4" x14ac:dyDescent="0.2">
      <c r="A31">
        <v>1961</v>
      </c>
      <c r="B31">
        <v>648</v>
      </c>
      <c r="C31" s="31">
        <v>0.34209804337890937</v>
      </c>
      <c r="D31" t="s">
        <v>44</v>
      </c>
    </row>
    <row r="32" spans="1:4" x14ac:dyDescent="0.2">
      <c r="A32">
        <v>1962</v>
      </c>
      <c r="B32">
        <v>656</v>
      </c>
      <c r="C32" s="31">
        <v>0.34296424238683221</v>
      </c>
      <c r="D32" t="s">
        <v>44</v>
      </c>
    </row>
    <row r="33" spans="1:4" x14ac:dyDescent="0.2">
      <c r="A33">
        <v>1963</v>
      </c>
      <c r="B33">
        <v>664</v>
      </c>
      <c r="C33" s="31">
        <v>0.34383043873679237</v>
      </c>
      <c r="D33" t="s">
        <v>44</v>
      </c>
    </row>
    <row r="34" spans="1:4" x14ac:dyDescent="0.2">
      <c r="A34">
        <v>1964</v>
      </c>
      <c r="B34">
        <v>672</v>
      </c>
      <c r="C34" s="31">
        <v>0.34469663682184526</v>
      </c>
      <c r="D34" t="s">
        <v>44</v>
      </c>
    </row>
    <row r="35" spans="1:4" x14ac:dyDescent="0.2">
      <c r="A35">
        <v>1965</v>
      </c>
      <c r="B35">
        <v>680</v>
      </c>
      <c r="C35" s="31">
        <v>0.34556282969536378</v>
      </c>
      <c r="D35" t="s">
        <v>44</v>
      </c>
    </row>
    <row r="36" spans="1:4" x14ac:dyDescent="0.2">
      <c r="A36">
        <v>1966</v>
      </c>
      <c r="B36">
        <v>688</v>
      </c>
      <c r="C36" s="31">
        <v>0.34642902976136397</v>
      </c>
      <c r="D36" t="s">
        <v>44</v>
      </c>
    </row>
    <row r="37" spans="1:4" x14ac:dyDescent="0.2">
      <c r="A37">
        <v>1967</v>
      </c>
      <c r="B37">
        <v>696</v>
      </c>
      <c r="C37" s="31">
        <v>0.34729522755846276</v>
      </c>
      <c r="D37" t="s">
        <v>44</v>
      </c>
    </row>
    <row r="38" spans="1:4" x14ac:dyDescent="0.2">
      <c r="A38">
        <v>1968</v>
      </c>
      <c r="B38">
        <v>704</v>
      </c>
      <c r="C38" s="31">
        <v>0.34816142220505225</v>
      </c>
      <c r="D38" t="s">
        <v>44</v>
      </c>
    </row>
    <row r="39" spans="1:4" x14ac:dyDescent="0.2">
      <c r="A39">
        <v>1969</v>
      </c>
      <c r="B39">
        <v>712</v>
      </c>
      <c r="C39" s="31">
        <v>0.34902761881786554</v>
      </c>
      <c r="D39" t="s">
        <v>44</v>
      </c>
    </row>
    <row r="40" spans="1:4" x14ac:dyDescent="0.2">
      <c r="A40">
        <v>1970</v>
      </c>
      <c r="B40">
        <v>720</v>
      </c>
      <c r="C40" s="31">
        <v>0.3498938150969701</v>
      </c>
      <c r="D40" t="s">
        <v>44</v>
      </c>
    </row>
    <row r="41" spans="1:4" x14ac:dyDescent="0.2">
      <c r="A41">
        <v>1971</v>
      </c>
      <c r="B41">
        <v>728</v>
      </c>
      <c r="C41" s="31">
        <v>0.35075280960016703</v>
      </c>
      <c r="D41" t="s">
        <v>44</v>
      </c>
    </row>
    <row r="42" spans="1:4" x14ac:dyDescent="0.2">
      <c r="A42">
        <v>1972</v>
      </c>
      <c r="B42">
        <v>736</v>
      </c>
      <c r="C42" s="31">
        <v>0.35161181139301573</v>
      </c>
      <c r="D42" t="s">
        <v>44</v>
      </c>
    </row>
    <row r="43" spans="1:4" x14ac:dyDescent="0.2">
      <c r="A43">
        <v>1973</v>
      </c>
      <c r="B43">
        <v>744</v>
      </c>
      <c r="C43" s="31">
        <v>0.3524708045958117</v>
      </c>
      <c r="D43" t="s">
        <v>44</v>
      </c>
    </row>
    <row r="44" spans="1:4" x14ac:dyDescent="0.2">
      <c r="A44">
        <v>1974</v>
      </c>
      <c r="B44">
        <v>752</v>
      </c>
      <c r="C44" s="31">
        <v>0.35332980334402481</v>
      </c>
      <c r="D44" t="s">
        <v>44</v>
      </c>
    </row>
    <row r="45" spans="1:4" x14ac:dyDescent="0.2">
      <c r="A45">
        <v>1975</v>
      </c>
      <c r="B45">
        <v>760</v>
      </c>
      <c r="C45" s="31">
        <v>0.35418879841184203</v>
      </c>
      <c r="D45" t="s">
        <v>44</v>
      </c>
    </row>
    <row r="46" spans="1:4" x14ac:dyDescent="0.2">
      <c r="A46">
        <v>1976</v>
      </c>
      <c r="B46">
        <v>768</v>
      </c>
      <c r="C46" s="31">
        <v>0.35504779792378116</v>
      </c>
      <c r="D46" t="s">
        <v>44</v>
      </c>
    </row>
    <row r="47" spans="1:4" x14ac:dyDescent="0.2">
      <c r="A47">
        <v>1977</v>
      </c>
      <c r="B47">
        <v>776</v>
      </c>
      <c r="C47" s="31">
        <v>0.35590679427867267</v>
      </c>
      <c r="D47" t="s">
        <v>44</v>
      </c>
    </row>
    <row r="48" spans="1:4" x14ac:dyDescent="0.2">
      <c r="A48">
        <v>1978</v>
      </c>
      <c r="B48">
        <v>784</v>
      </c>
      <c r="C48" s="31">
        <v>0.35676578606882114</v>
      </c>
      <c r="D48" t="s">
        <v>44</v>
      </c>
    </row>
    <row r="49" spans="1:4" x14ac:dyDescent="0.2">
      <c r="A49">
        <v>1979</v>
      </c>
      <c r="B49">
        <v>792</v>
      </c>
      <c r="C49" s="31">
        <v>0.3576247841905974</v>
      </c>
      <c r="D49" t="s">
        <v>44</v>
      </c>
    </row>
    <row r="50" spans="1:4" x14ac:dyDescent="0.2">
      <c r="A50">
        <v>1980</v>
      </c>
      <c r="B50">
        <v>800</v>
      </c>
      <c r="C50" s="31">
        <v>0.35848378333435427</v>
      </c>
      <c r="D50" t="s">
        <v>44</v>
      </c>
    </row>
    <row r="51" spans="1:4" x14ac:dyDescent="0.2">
      <c r="A51">
        <v>1981</v>
      </c>
      <c r="B51">
        <v>808</v>
      </c>
      <c r="C51" s="31">
        <v>0.35998278656966642</v>
      </c>
      <c r="D51" t="s">
        <v>44</v>
      </c>
    </row>
    <row r="52" spans="1:4" x14ac:dyDescent="0.2">
      <c r="A52">
        <v>1982</v>
      </c>
      <c r="B52">
        <v>816</v>
      </c>
      <c r="C52" s="31">
        <v>0.36148179326753122</v>
      </c>
      <c r="D52" t="s">
        <v>44</v>
      </c>
    </row>
    <row r="53" spans="1:4" x14ac:dyDescent="0.2">
      <c r="A53">
        <v>1983</v>
      </c>
      <c r="B53">
        <v>824</v>
      </c>
      <c r="C53" s="31">
        <v>0.36298079664159993</v>
      </c>
      <c r="D53" t="s">
        <v>44</v>
      </c>
    </row>
    <row r="54" spans="1:4" x14ac:dyDescent="0.2">
      <c r="A54">
        <v>1984</v>
      </c>
      <c r="B54">
        <v>832</v>
      </c>
      <c r="C54" s="31">
        <v>0.36447980032714272</v>
      </c>
      <c r="D54" t="s">
        <v>44</v>
      </c>
    </row>
    <row r="55" spans="1:4" x14ac:dyDescent="0.2">
      <c r="A55">
        <v>1985</v>
      </c>
      <c r="B55">
        <v>840</v>
      </c>
      <c r="C55" s="31">
        <v>0.36597880450210102</v>
      </c>
      <c r="D55" t="s">
        <v>44</v>
      </c>
    </row>
    <row r="56" spans="1:4" x14ac:dyDescent="0.2">
      <c r="A56">
        <v>1986</v>
      </c>
      <c r="B56">
        <v>848</v>
      </c>
      <c r="C56" s="31">
        <v>0.36747781295518905</v>
      </c>
      <c r="D56" t="s">
        <v>44</v>
      </c>
    </row>
    <row r="57" spans="1:4" x14ac:dyDescent="0.2">
      <c r="A57">
        <v>1987</v>
      </c>
      <c r="B57">
        <v>856</v>
      </c>
      <c r="C57" s="31">
        <v>0.36897681402088783</v>
      </c>
      <c r="D57" t="s">
        <v>44</v>
      </c>
    </row>
    <row r="58" spans="1:4" x14ac:dyDescent="0.2">
      <c r="A58">
        <v>1988</v>
      </c>
      <c r="B58">
        <v>864</v>
      </c>
      <c r="C58" s="31">
        <v>0.37047581932574164</v>
      </c>
      <c r="D58" t="s">
        <v>44</v>
      </c>
    </row>
    <row r="59" spans="1:4" x14ac:dyDescent="0.2">
      <c r="A59">
        <v>1989</v>
      </c>
      <c r="B59">
        <v>872</v>
      </c>
      <c r="C59" s="31">
        <v>0.37197482774018253</v>
      </c>
      <c r="D59" t="s">
        <v>44</v>
      </c>
    </row>
    <row r="60" spans="1:4" x14ac:dyDescent="0.2">
      <c r="A60">
        <v>1990</v>
      </c>
      <c r="B60">
        <v>880</v>
      </c>
      <c r="C60" s="31">
        <v>0.37347383026808101</v>
      </c>
      <c r="D60" t="s">
        <v>44</v>
      </c>
    </row>
    <row r="61" spans="1:4" x14ac:dyDescent="0.2">
      <c r="A61">
        <v>1991</v>
      </c>
      <c r="B61">
        <v>888</v>
      </c>
      <c r="C61" s="31">
        <v>0.37408353336573741</v>
      </c>
      <c r="D61" t="s">
        <v>44</v>
      </c>
    </row>
    <row r="62" spans="1:4" x14ac:dyDescent="0.2">
      <c r="A62">
        <v>1992</v>
      </c>
      <c r="B62">
        <v>896</v>
      </c>
      <c r="C62" s="31">
        <v>0.37469324167902579</v>
      </c>
      <c r="D62" t="s">
        <v>44</v>
      </c>
    </row>
    <row r="63" spans="1:4" x14ac:dyDescent="0.2">
      <c r="A63">
        <v>1993</v>
      </c>
      <c r="B63">
        <v>904</v>
      </c>
      <c r="C63" s="31">
        <v>0.37530294490307076</v>
      </c>
      <c r="D63" t="s">
        <v>44</v>
      </c>
    </row>
    <row r="64" spans="1:4" x14ac:dyDescent="0.2">
      <c r="A64">
        <v>1994</v>
      </c>
      <c r="B64">
        <v>912</v>
      </c>
      <c r="C64" s="31">
        <v>0.37591264899017635</v>
      </c>
      <c r="D64" t="s">
        <v>44</v>
      </c>
    </row>
    <row r="65" spans="1:4" x14ac:dyDescent="0.2">
      <c r="A65">
        <v>1995</v>
      </c>
      <c r="B65">
        <v>920</v>
      </c>
      <c r="C65" s="31">
        <v>0.37652235562498804</v>
      </c>
      <c r="D65" t="s">
        <v>44</v>
      </c>
    </row>
    <row r="66" spans="1:4" x14ac:dyDescent="0.2">
      <c r="A66">
        <v>1996</v>
      </c>
      <c r="B66">
        <v>928</v>
      </c>
      <c r="C66" s="31">
        <v>0.37713205416750256</v>
      </c>
      <c r="D66" t="s">
        <v>44</v>
      </c>
    </row>
    <row r="67" spans="1:4" x14ac:dyDescent="0.2">
      <c r="A67">
        <v>1997</v>
      </c>
      <c r="B67">
        <v>936</v>
      </c>
      <c r="C67" s="31">
        <v>0.37774176360178252</v>
      </c>
      <c r="D67" t="s">
        <v>44</v>
      </c>
    </row>
    <row r="68" spans="1:4" x14ac:dyDescent="0.2">
      <c r="A68">
        <v>1998</v>
      </c>
      <c r="B68">
        <v>944</v>
      </c>
      <c r="C68" s="31">
        <v>0.37835147151204152</v>
      </c>
      <c r="D68" t="s">
        <v>44</v>
      </c>
    </row>
    <row r="69" spans="1:4" x14ac:dyDescent="0.2">
      <c r="A69">
        <v>1999</v>
      </c>
      <c r="B69">
        <v>952</v>
      </c>
      <c r="C69" s="31">
        <v>0.37896117292057369</v>
      </c>
      <c r="D69" t="s">
        <v>44</v>
      </c>
    </row>
    <row r="70" spans="1:4" x14ac:dyDescent="0.2">
      <c r="A70">
        <v>2000</v>
      </c>
      <c r="B70">
        <v>960</v>
      </c>
      <c r="C70" s="31">
        <v>0.37957087774559178</v>
      </c>
      <c r="D70" t="s">
        <v>44</v>
      </c>
    </row>
    <row r="71" spans="1:4" x14ac:dyDescent="0.2">
      <c r="A71">
        <v>2001</v>
      </c>
      <c r="B71">
        <v>968</v>
      </c>
      <c r="C71" s="31">
        <v>0.37969090122163102</v>
      </c>
      <c r="D71" t="s">
        <v>44</v>
      </c>
    </row>
    <row r="72" spans="1:4" x14ac:dyDescent="0.2">
      <c r="A72">
        <v>2002</v>
      </c>
      <c r="B72">
        <v>976</v>
      </c>
      <c r="C72" s="31">
        <v>0.37981091725834848</v>
      </c>
      <c r="D72" t="s">
        <v>44</v>
      </c>
    </row>
    <row r="73" spans="1:4" x14ac:dyDescent="0.2">
      <c r="A73">
        <v>2003</v>
      </c>
      <c r="B73">
        <v>984</v>
      </c>
      <c r="C73" s="31">
        <v>0.37993094204095584</v>
      </c>
      <c r="D73" t="s">
        <v>44</v>
      </c>
    </row>
    <row r="74" spans="1:4" x14ac:dyDescent="0.2">
      <c r="A74">
        <v>2004</v>
      </c>
      <c r="B74">
        <v>992</v>
      </c>
      <c r="C74" s="31">
        <v>0.38005095931453564</v>
      </c>
      <c r="D74" t="s">
        <v>44</v>
      </c>
    </row>
    <row r="75" spans="1:4" x14ac:dyDescent="0.2">
      <c r="A75">
        <v>2005</v>
      </c>
      <c r="B75">
        <v>1000</v>
      </c>
      <c r="C75" s="31">
        <v>0.38017098287455392</v>
      </c>
      <c r="D75" t="s">
        <v>44</v>
      </c>
    </row>
    <row r="76" spans="1:4" x14ac:dyDescent="0.2">
      <c r="A76">
        <v>2006</v>
      </c>
      <c r="B76">
        <v>1008</v>
      </c>
      <c r="C76" s="31">
        <v>0.38062705438362227</v>
      </c>
      <c r="D76" t="s">
        <v>44</v>
      </c>
    </row>
    <row r="77" spans="1:4" x14ac:dyDescent="0.2">
      <c r="A77">
        <v>2007</v>
      </c>
      <c r="B77">
        <v>1016</v>
      </c>
      <c r="C77" s="31">
        <v>0.3810831265814551</v>
      </c>
      <c r="D77" t="s">
        <v>44</v>
      </c>
    </row>
    <row r="78" spans="1:4" x14ac:dyDescent="0.2">
      <c r="A78">
        <v>2008</v>
      </c>
      <c r="B78">
        <v>1024</v>
      </c>
      <c r="C78" s="31">
        <v>0.38153920060578633</v>
      </c>
      <c r="D78" t="s">
        <v>44</v>
      </c>
    </row>
    <row r="79" spans="1:4" x14ac:dyDescent="0.2">
      <c r="A79">
        <v>2009</v>
      </c>
      <c r="B79">
        <v>1032</v>
      </c>
      <c r="C79" s="31">
        <v>0.38199527400504374</v>
      </c>
      <c r="D79" t="s">
        <v>44</v>
      </c>
    </row>
    <row r="80" spans="1:4" x14ac:dyDescent="0.2">
      <c r="A80">
        <v>2010</v>
      </c>
      <c r="B80">
        <v>1040</v>
      </c>
      <c r="C80" s="31">
        <v>0.38245134430292527</v>
      </c>
      <c r="D80" t="s">
        <v>44</v>
      </c>
    </row>
    <row r="81" spans="1:5" x14ac:dyDescent="0.2">
      <c r="A81">
        <v>2011</v>
      </c>
      <c r="B81">
        <v>1048</v>
      </c>
      <c r="C81" s="31">
        <v>0.3828152001356131</v>
      </c>
      <c r="D81" t="s">
        <v>44</v>
      </c>
    </row>
    <row r="82" spans="1:5" x14ac:dyDescent="0.2">
      <c r="A82">
        <v>2012</v>
      </c>
      <c r="B82">
        <v>1056</v>
      </c>
      <c r="C82" s="31">
        <v>0.38317905354603921</v>
      </c>
      <c r="D82" t="s">
        <v>44</v>
      </c>
    </row>
    <row r="83" spans="1:5" x14ac:dyDescent="0.2">
      <c r="A83">
        <v>2013</v>
      </c>
      <c r="B83">
        <v>1064</v>
      </c>
      <c r="C83" s="31">
        <v>0.38354290810140351</v>
      </c>
      <c r="D83" t="s">
        <v>44</v>
      </c>
    </row>
    <row r="84" spans="1:5" x14ac:dyDescent="0.2">
      <c r="A84">
        <v>2014</v>
      </c>
      <c r="B84">
        <v>1072</v>
      </c>
      <c r="C84" s="31">
        <v>0.38390676077599745</v>
      </c>
      <c r="D84" t="s">
        <v>44</v>
      </c>
    </row>
    <row r="85" spans="1:5" x14ac:dyDescent="0.2">
      <c r="A85">
        <v>2015</v>
      </c>
      <c r="B85">
        <v>1080</v>
      </c>
      <c r="C85" s="31">
        <v>0.3842706158642521</v>
      </c>
      <c r="D85" t="s">
        <v>44</v>
      </c>
      <c r="E85">
        <v>2.6</v>
      </c>
    </row>
    <row r="86" spans="1:5" x14ac:dyDescent="0.2">
      <c r="A86">
        <v>2016</v>
      </c>
      <c r="B86">
        <v>1088</v>
      </c>
      <c r="D86" t="s">
        <v>44</v>
      </c>
      <c r="E86" s="31">
        <v>0.38465477094492606</v>
      </c>
    </row>
    <row r="87" spans="1:5" x14ac:dyDescent="0.2">
      <c r="A87">
        <v>2017</v>
      </c>
      <c r="B87">
        <v>1096</v>
      </c>
      <c r="D87" t="s">
        <v>44</v>
      </c>
      <c r="E87" s="31">
        <v>0.3850389280959125</v>
      </c>
    </row>
    <row r="88" spans="1:5" x14ac:dyDescent="0.2">
      <c r="A88">
        <v>2018</v>
      </c>
      <c r="B88">
        <v>1104</v>
      </c>
      <c r="D88" t="s">
        <v>44</v>
      </c>
      <c r="E88" s="31">
        <v>0.38542308462030173</v>
      </c>
    </row>
    <row r="89" spans="1:5" x14ac:dyDescent="0.2">
      <c r="A89">
        <v>2019</v>
      </c>
      <c r="B89">
        <v>1112</v>
      </c>
      <c r="D89" t="s">
        <v>44</v>
      </c>
      <c r="E89" s="31">
        <v>0.38580724008908823</v>
      </c>
    </row>
    <row r="90" spans="1:5" x14ac:dyDescent="0.2">
      <c r="A90">
        <v>2020</v>
      </c>
      <c r="B90">
        <v>1120</v>
      </c>
      <c r="D90" t="s">
        <v>44</v>
      </c>
      <c r="E90" s="31">
        <v>0.38619139772746824</v>
      </c>
    </row>
    <row r="91" spans="1:5" x14ac:dyDescent="0.2">
      <c r="A91">
        <v>2021</v>
      </c>
      <c r="B91">
        <v>1128</v>
      </c>
      <c r="D91" t="s">
        <v>45</v>
      </c>
      <c r="E91" s="31">
        <v>0.38720944661108431</v>
      </c>
    </row>
    <row r="92" spans="1:5" x14ac:dyDescent="0.2">
      <c r="A92">
        <v>2022</v>
      </c>
      <c r="B92">
        <v>1136</v>
      </c>
      <c r="D92" t="s">
        <v>45</v>
      </c>
      <c r="E92" s="31">
        <v>0.38822749139957291</v>
      </c>
    </row>
    <row r="93" spans="1:5" x14ac:dyDescent="0.2">
      <c r="A93">
        <v>2023</v>
      </c>
      <c r="B93">
        <v>1144</v>
      </c>
      <c r="D93" t="s">
        <v>45</v>
      </c>
      <c r="E93" s="31">
        <v>0.38924553864222416</v>
      </c>
    </row>
    <row r="94" spans="1:5" x14ac:dyDescent="0.2">
      <c r="A94">
        <v>2024</v>
      </c>
      <c r="B94">
        <v>1152</v>
      </c>
      <c r="D94" t="s">
        <v>45</v>
      </c>
      <c r="E94" s="31">
        <v>0.39026358751131002</v>
      </c>
    </row>
    <row r="95" spans="1:5" x14ac:dyDescent="0.2">
      <c r="A95">
        <v>2025</v>
      </c>
      <c r="B95">
        <v>1160</v>
      </c>
      <c r="D95" t="s">
        <v>44</v>
      </c>
      <c r="E95" s="31">
        <v>0.39128163359153662</v>
      </c>
    </row>
    <row r="96" spans="1:5" x14ac:dyDescent="0.2">
      <c r="A96">
        <v>2026</v>
      </c>
      <c r="B96">
        <v>1168</v>
      </c>
      <c r="D96" t="s">
        <v>44</v>
      </c>
      <c r="E96" s="31">
        <v>0.39260108999794419</v>
      </c>
    </row>
    <row r="97" spans="1:5" x14ac:dyDescent="0.2">
      <c r="A97">
        <v>2027</v>
      </c>
      <c r="B97">
        <v>1176</v>
      </c>
      <c r="D97" t="s">
        <v>44</v>
      </c>
      <c r="E97" s="31">
        <v>0.39392054382571434</v>
      </c>
    </row>
    <row r="98" spans="1:5" x14ac:dyDescent="0.2">
      <c r="A98">
        <v>2028</v>
      </c>
      <c r="B98">
        <v>1184</v>
      </c>
      <c r="D98" t="s">
        <v>44</v>
      </c>
      <c r="E98" s="31">
        <v>0.39523999650152564</v>
      </c>
    </row>
    <row r="99" spans="1:5" x14ac:dyDescent="0.2">
      <c r="A99">
        <v>2029</v>
      </c>
      <c r="B99">
        <v>1192</v>
      </c>
      <c r="D99" t="s">
        <v>44</v>
      </c>
      <c r="E99" s="31">
        <v>0.39655945066514692</v>
      </c>
    </row>
    <row r="100" spans="1:5" x14ac:dyDescent="0.2">
      <c r="A100">
        <v>2030</v>
      </c>
      <c r="B100">
        <v>1200</v>
      </c>
      <c r="D100" t="s">
        <v>45</v>
      </c>
      <c r="E100" s="31">
        <v>0.39787890489613981</v>
      </c>
    </row>
    <row r="101" spans="1:5" x14ac:dyDescent="0.2">
      <c r="A101">
        <v>2031</v>
      </c>
      <c r="B101">
        <v>1208</v>
      </c>
      <c r="D101" t="s">
        <v>45</v>
      </c>
      <c r="E101" s="31">
        <v>0.39911578563799616</v>
      </c>
    </row>
    <row r="102" spans="1:5" x14ac:dyDescent="0.2">
      <c r="A102">
        <v>2032</v>
      </c>
      <c r="B102">
        <v>1216</v>
      </c>
      <c r="D102" t="s">
        <v>45</v>
      </c>
      <c r="E102" s="31">
        <v>0.40035266326965629</v>
      </c>
    </row>
    <row r="103" spans="1:5" x14ac:dyDescent="0.2">
      <c r="A103">
        <v>2033</v>
      </c>
      <c r="B103">
        <v>1224</v>
      </c>
      <c r="D103" t="s">
        <v>45</v>
      </c>
      <c r="E103" s="31">
        <v>0.40158954538540942</v>
      </c>
    </row>
    <row r="104" spans="1:5" x14ac:dyDescent="0.2">
      <c r="A104">
        <v>2034</v>
      </c>
      <c r="B104">
        <v>1232</v>
      </c>
      <c r="D104" t="s">
        <v>44</v>
      </c>
      <c r="E104" s="31">
        <v>0.40282642344294556</v>
      </c>
    </row>
    <row r="105" spans="1:5" x14ac:dyDescent="0.2">
      <c r="A105">
        <v>2035</v>
      </c>
      <c r="B105">
        <v>1240</v>
      </c>
      <c r="D105" t="s">
        <v>44</v>
      </c>
      <c r="E105" s="31">
        <v>0.40406330526009254</v>
      </c>
    </row>
    <row r="106" spans="1:5" x14ac:dyDescent="0.2">
      <c r="A106">
        <v>2036</v>
      </c>
      <c r="B106">
        <v>1248</v>
      </c>
      <c r="D106" t="s">
        <v>44</v>
      </c>
      <c r="E106" s="31">
        <v>0.40417461979489083</v>
      </c>
    </row>
    <row r="107" spans="1:5" x14ac:dyDescent="0.2">
      <c r="A107">
        <v>2037</v>
      </c>
      <c r="B107">
        <v>1256</v>
      </c>
      <c r="D107" t="s">
        <v>44</v>
      </c>
      <c r="E107" s="31">
        <v>0.40428593824157338</v>
      </c>
    </row>
    <row r="108" spans="1:5" x14ac:dyDescent="0.2">
      <c r="A108">
        <v>2038</v>
      </c>
      <c r="B108">
        <v>1264</v>
      </c>
      <c r="D108" t="s">
        <v>44</v>
      </c>
      <c r="E108" s="31">
        <v>0.40439725365540541</v>
      </c>
    </row>
    <row r="109" spans="1:5" x14ac:dyDescent="0.2">
      <c r="A109">
        <v>2039</v>
      </c>
      <c r="B109">
        <v>1272</v>
      </c>
      <c r="D109" t="s">
        <v>45</v>
      </c>
      <c r="E109" s="31">
        <v>0.40450857029508486</v>
      </c>
    </row>
    <row r="110" spans="1:5" x14ac:dyDescent="0.2">
      <c r="A110">
        <v>2040</v>
      </c>
      <c r="B110">
        <v>1280</v>
      </c>
      <c r="D110" t="s">
        <v>45</v>
      </c>
      <c r="E110" s="31">
        <v>0.40461988605684596</v>
      </c>
    </row>
    <row r="111" spans="1:5" x14ac:dyDescent="0.2">
      <c r="A111">
        <v>2041</v>
      </c>
      <c r="B111">
        <v>1288</v>
      </c>
      <c r="D111" t="s">
        <v>45</v>
      </c>
      <c r="E111" s="31">
        <v>0.40439008191481407</v>
      </c>
    </row>
    <row r="112" spans="1:5" x14ac:dyDescent="0.2">
      <c r="A112">
        <v>2042</v>
      </c>
      <c r="B112">
        <v>1296</v>
      </c>
      <c r="D112" t="s">
        <v>45</v>
      </c>
      <c r="E112" s="31">
        <v>0.40416027745559352</v>
      </c>
    </row>
    <row r="113" spans="1:5" x14ac:dyDescent="0.2">
      <c r="A113">
        <v>2043</v>
      </c>
      <c r="B113">
        <v>1304</v>
      </c>
      <c r="D113" t="s">
        <v>44</v>
      </c>
      <c r="E113" s="31">
        <v>0.40393046928114296</v>
      </c>
    </row>
    <row r="114" spans="1:5" x14ac:dyDescent="0.2">
      <c r="A114">
        <v>2044</v>
      </c>
      <c r="B114">
        <v>1312</v>
      </c>
      <c r="D114" t="s">
        <v>44</v>
      </c>
      <c r="E114" s="31">
        <v>0.40370066552591277</v>
      </c>
    </row>
    <row r="115" spans="1:5" x14ac:dyDescent="0.2">
      <c r="A115">
        <v>2045</v>
      </c>
      <c r="B115">
        <v>1320</v>
      </c>
      <c r="D115" t="s">
        <v>44</v>
      </c>
      <c r="E115" s="31">
        <v>0.40347086073983174</v>
      </c>
    </row>
    <row r="116" spans="1:5" x14ac:dyDescent="0.2">
      <c r="A116">
        <v>2046</v>
      </c>
      <c r="B116">
        <v>1328</v>
      </c>
      <c r="D116" t="s">
        <v>44</v>
      </c>
      <c r="E116" s="31">
        <v>0.40304909094245417</v>
      </c>
    </row>
    <row r="117" spans="1:5" x14ac:dyDescent="0.2">
      <c r="A117">
        <v>2047</v>
      </c>
      <c r="B117">
        <v>1336</v>
      </c>
      <c r="D117" t="s">
        <v>44</v>
      </c>
      <c r="E117" s="31">
        <v>0.40262732191126477</v>
      </c>
    </row>
    <row r="118" spans="1:5" x14ac:dyDescent="0.2">
      <c r="A118">
        <v>2048</v>
      </c>
      <c r="B118">
        <v>1344</v>
      </c>
      <c r="D118" t="s">
        <v>45</v>
      </c>
      <c r="E118" s="31">
        <v>0.40220554988156043</v>
      </c>
    </row>
    <row r="119" spans="1:5" x14ac:dyDescent="0.2">
      <c r="A119">
        <v>2049</v>
      </c>
      <c r="B119">
        <v>1352</v>
      </c>
      <c r="D119" t="s">
        <v>45</v>
      </c>
      <c r="E119" s="31">
        <v>0.40178377914006091</v>
      </c>
    </row>
    <row r="120" spans="1:5" x14ac:dyDescent="0.2">
      <c r="A120">
        <v>2050</v>
      </c>
      <c r="B120">
        <v>1360</v>
      </c>
      <c r="D120" t="s">
        <v>45</v>
      </c>
      <c r="E120" s="31">
        <v>0.40136201081792289</v>
      </c>
    </row>
    <row r="121" spans="1:5" x14ac:dyDescent="0.2">
      <c r="A121">
        <v>2051</v>
      </c>
      <c r="B121">
        <v>1368</v>
      </c>
      <c r="D121" t="s">
        <v>45</v>
      </c>
      <c r="E121" s="31">
        <v>0.40164018716487593</v>
      </c>
    </row>
    <row r="122" spans="1:5" x14ac:dyDescent="0.2">
      <c r="A122">
        <v>2052</v>
      </c>
      <c r="B122">
        <v>1376</v>
      </c>
      <c r="D122" t="s">
        <v>44</v>
      </c>
      <c r="E122" s="31">
        <v>0.4019183613874423</v>
      </c>
    </row>
    <row r="123" spans="1:5" x14ac:dyDescent="0.2">
      <c r="A123">
        <v>2053</v>
      </c>
      <c r="B123">
        <v>1384</v>
      </c>
      <c r="D123" t="s">
        <v>44</v>
      </c>
      <c r="E123" s="31">
        <v>0.40219653711284992</v>
      </c>
    </row>
    <row r="124" spans="1:5" x14ac:dyDescent="0.2">
      <c r="A124">
        <v>2054</v>
      </c>
      <c r="B124">
        <v>1392</v>
      </c>
      <c r="D124" t="s">
        <v>44</v>
      </c>
      <c r="E124" s="31">
        <v>0.4024747159722798</v>
      </c>
    </row>
    <row r="125" spans="1:5" x14ac:dyDescent="0.2">
      <c r="A125">
        <v>2055</v>
      </c>
      <c r="B125">
        <v>1400</v>
      </c>
      <c r="D125" t="s">
        <v>44</v>
      </c>
      <c r="E125" s="31">
        <v>0.4027528930460007</v>
      </c>
    </row>
    <row r="126" spans="1:5" x14ac:dyDescent="0.2">
      <c r="A126">
        <v>2056</v>
      </c>
      <c r="B126">
        <v>1408</v>
      </c>
      <c r="D126" t="s">
        <v>45</v>
      </c>
      <c r="E126" s="31">
        <v>0.40365314667475183</v>
      </c>
    </row>
    <row r="127" spans="1:5" x14ac:dyDescent="0.2">
      <c r="A127">
        <v>2057</v>
      </c>
      <c r="B127">
        <v>1416</v>
      </c>
      <c r="D127" t="s">
        <v>45</v>
      </c>
      <c r="E127" s="31">
        <v>0.40455339592238276</v>
      </c>
    </row>
    <row r="128" spans="1:5" x14ac:dyDescent="0.2">
      <c r="A128">
        <v>2058</v>
      </c>
      <c r="B128">
        <v>1424</v>
      </c>
      <c r="D128" t="s">
        <v>45</v>
      </c>
      <c r="E128" s="31">
        <v>0.40545364954184343</v>
      </c>
    </row>
    <row r="129" spans="1:5" x14ac:dyDescent="0.2">
      <c r="A129">
        <v>2059</v>
      </c>
      <c r="B129">
        <v>1432</v>
      </c>
      <c r="D129" t="s">
        <v>44</v>
      </c>
      <c r="E129" s="31">
        <v>0.40635390072929617</v>
      </c>
    </row>
    <row r="130" spans="1:5" x14ac:dyDescent="0.2">
      <c r="A130">
        <v>2060</v>
      </c>
      <c r="B130">
        <v>1440</v>
      </c>
      <c r="D130" t="s">
        <v>44</v>
      </c>
      <c r="E130" s="31">
        <v>0.40725415571774598</v>
      </c>
    </row>
    <row r="131" spans="1:5" x14ac:dyDescent="0.2">
      <c r="A131">
        <v>2061</v>
      </c>
      <c r="B131">
        <v>1448</v>
      </c>
      <c r="D131" t="s">
        <v>44</v>
      </c>
      <c r="E131" s="31">
        <v>0.40777266109236543</v>
      </c>
    </row>
    <row r="132" spans="1:5" x14ac:dyDescent="0.2">
      <c r="A132">
        <v>2062</v>
      </c>
      <c r="B132">
        <v>1456</v>
      </c>
      <c r="D132" t="s">
        <v>44</v>
      </c>
      <c r="E132" s="31">
        <v>0.40829117062879361</v>
      </c>
    </row>
    <row r="133" spans="1:5" x14ac:dyDescent="0.2">
      <c r="A133">
        <v>2063</v>
      </c>
      <c r="B133">
        <v>1464</v>
      </c>
      <c r="D133" t="s">
        <v>44</v>
      </c>
      <c r="E133" s="31">
        <v>0.40880967880014524</v>
      </c>
    </row>
    <row r="134" spans="1:5" x14ac:dyDescent="0.2">
      <c r="A134">
        <v>2064</v>
      </c>
      <c r="B134">
        <v>1472</v>
      </c>
      <c r="D134" t="s">
        <v>45</v>
      </c>
      <c r="E134" s="31">
        <v>0.40932818708300933</v>
      </c>
    </row>
    <row r="135" spans="1:5" x14ac:dyDescent="0.2">
      <c r="A135">
        <v>2065</v>
      </c>
      <c r="B135">
        <v>1480</v>
      </c>
      <c r="D135" t="s">
        <v>45</v>
      </c>
      <c r="E135" s="31">
        <v>0.40984669393839496</v>
      </c>
    </row>
    <row r="136" spans="1:5" x14ac:dyDescent="0.2">
      <c r="A136">
        <v>2066</v>
      </c>
      <c r="B136">
        <v>1488</v>
      </c>
      <c r="D136" t="s">
        <v>45</v>
      </c>
      <c r="E136" s="31">
        <v>0.41019742195156184</v>
      </c>
    </row>
    <row r="137" spans="1:5" x14ac:dyDescent="0.2">
      <c r="A137">
        <v>2067</v>
      </c>
      <c r="B137">
        <v>1496</v>
      </c>
      <c r="D137" t="s">
        <v>44</v>
      </c>
      <c r="E137" s="31">
        <v>0.41054814824189417</v>
      </c>
    </row>
    <row r="138" spans="1:5" x14ac:dyDescent="0.2">
      <c r="A138">
        <v>2068</v>
      </c>
      <c r="B138">
        <v>1504</v>
      </c>
      <c r="D138" t="s">
        <v>44</v>
      </c>
      <c r="E138" s="31">
        <v>0.41089887682753051</v>
      </c>
    </row>
    <row r="139" spans="1:5" x14ac:dyDescent="0.2">
      <c r="A139">
        <v>2069</v>
      </c>
      <c r="B139">
        <v>1512</v>
      </c>
      <c r="D139" t="s">
        <v>44</v>
      </c>
      <c r="E139" s="31">
        <v>0.41124960358867729</v>
      </c>
    </row>
    <row r="140" spans="1:5" x14ac:dyDescent="0.2">
      <c r="A140">
        <v>2070</v>
      </c>
      <c r="B140">
        <v>1520</v>
      </c>
      <c r="D140" t="s">
        <v>44</v>
      </c>
      <c r="E140" s="31">
        <v>0.41160033129583218</v>
      </c>
    </row>
    <row r="141" spans="1:5" x14ac:dyDescent="0.2">
      <c r="A141">
        <v>2071</v>
      </c>
      <c r="B141">
        <v>1528</v>
      </c>
      <c r="D141" t="s">
        <v>44</v>
      </c>
      <c r="E141" s="31">
        <v>0.41162923959749897</v>
      </c>
    </row>
    <row r="142" spans="1:5" x14ac:dyDescent="0.2">
      <c r="A142">
        <v>2072</v>
      </c>
      <c r="B142">
        <v>1536</v>
      </c>
      <c r="D142" t="s">
        <v>45</v>
      </c>
      <c r="E142" s="31">
        <v>0.41165814531646605</v>
      </c>
    </row>
    <row r="143" spans="1:5" x14ac:dyDescent="0.2">
      <c r="A143">
        <v>2073</v>
      </c>
      <c r="B143">
        <v>1544</v>
      </c>
      <c r="D143" t="s">
        <v>45</v>
      </c>
      <c r="E143" s="31">
        <v>0.41168705402658223</v>
      </c>
    </row>
    <row r="144" spans="1:5" x14ac:dyDescent="0.2">
      <c r="A144">
        <v>2074</v>
      </c>
      <c r="B144">
        <v>1552</v>
      </c>
      <c r="D144" t="s">
        <v>44</v>
      </c>
      <c r="E144" s="31">
        <v>0.41171596227420026</v>
      </c>
    </row>
    <row r="145" spans="1:5" x14ac:dyDescent="0.2">
      <c r="A145">
        <v>2075</v>
      </c>
      <c r="B145">
        <v>1560</v>
      </c>
      <c r="D145" t="s">
        <v>44</v>
      </c>
      <c r="E145" s="31">
        <v>0.4117448698771885</v>
      </c>
    </row>
    <row r="146" spans="1:5" x14ac:dyDescent="0.2">
      <c r="A146">
        <v>2076</v>
      </c>
      <c r="B146">
        <v>1568</v>
      </c>
      <c r="D146" t="s">
        <v>44</v>
      </c>
      <c r="E146" s="31">
        <v>0.41175411483852215</v>
      </c>
    </row>
    <row r="147" spans="1:5" x14ac:dyDescent="0.2">
      <c r="A147">
        <v>2077</v>
      </c>
      <c r="B147">
        <v>1576</v>
      </c>
      <c r="D147" t="s">
        <v>44</v>
      </c>
      <c r="E147" s="31">
        <v>0.41176335949735149</v>
      </c>
    </row>
    <row r="148" spans="1:5" x14ac:dyDescent="0.2">
      <c r="A148">
        <v>2078</v>
      </c>
      <c r="B148">
        <v>1584</v>
      </c>
      <c r="D148" t="s">
        <v>44</v>
      </c>
      <c r="E148" s="31">
        <v>0.4117726043544237</v>
      </c>
    </row>
    <row r="149" spans="1:5" x14ac:dyDescent="0.2">
      <c r="A149">
        <v>2079</v>
      </c>
      <c r="B149">
        <v>1592</v>
      </c>
      <c r="D149" t="s">
        <v>44</v>
      </c>
      <c r="E149" s="31">
        <v>0.41178184983608884</v>
      </c>
    </row>
    <row r="150" spans="1:5" x14ac:dyDescent="0.2">
      <c r="A150">
        <v>2080</v>
      </c>
      <c r="B150">
        <v>1600</v>
      </c>
      <c r="D150" t="s">
        <v>44</v>
      </c>
      <c r="E150" s="31">
        <v>0.41179109613406512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N1" sqref="N1:P14"/>
    </sheetView>
  </sheetViews>
  <sheetFormatPr baseColWidth="10" defaultRowHeight="16" x14ac:dyDescent="0.2"/>
  <sheetData>
    <row r="1" spans="1:17" x14ac:dyDescent="0.2">
      <c r="A1" s="12" t="s">
        <v>6</v>
      </c>
      <c r="B1" s="12" t="s">
        <v>7</v>
      </c>
      <c r="C1" s="12" t="s">
        <v>8</v>
      </c>
      <c r="D1" s="12" t="s">
        <v>9</v>
      </c>
      <c r="E1" s="13" t="s">
        <v>10</v>
      </c>
      <c r="F1" s="13" t="s">
        <v>11</v>
      </c>
      <c r="G1" s="12" t="s">
        <v>12</v>
      </c>
      <c r="H1" s="13" t="s">
        <v>13</v>
      </c>
      <c r="I1" s="13" t="s">
        <v>14</v>
      </c>
      <c r="J1" s="12" t="s">
        <v>15</v>
      </c>
      <c r="K1" s="12" t="s">
        <v>16</v>
      </c>
      <c r="L1" s="13" t="s">
        <v>17</v>
      </c>
      <c r="N1" t="s">
        <v>7</v>
      </c>
      <c r="O1" t="s">
        <v>9</v>
      </c>
      <c r="P1" t="s">
        <v>64</v>
      </c>
      <c r="Q1" t="s">
        <v>41</v>
      </c>
    </row>
    <row r="2" spans="1:17" x14ac:dyDescent="0.2">
      <c r="A2" s="1">
        <v>1</v>
      </c>
      <c r="B2" s="1">
        <v>1880</v>
      </c>
      <c r="C2" s="1">
        <v>0</v>
      </c>
      <c r="D2" s="1">
        <v>0</v>
      </c>
      <c r="E2" s="2">
        <v>0</v>
      </c>
      <c r="F2" s="2">
        <v>0</v>
      </c>
      <c r="G2" s="3">
        <v>1</v>
      </c>
      <c r="H2" s="4">
        <f t="shared" ref="H2:H15" si="0">G2*40</f>
        <v>40</v>
      </c>
      <c r="I2" s="4">
        <v>13</v>
      </c>
      <c r="J2" s="5"/>
      <c r="K2" s="6">
        <v>0.1333</v>
      </c>
      <c r="L2" s="4">
        <f t="shared" ref="L2:L15" si="1">K2*I2</f>
        <v>1.7329000000000001</v>
      </c>
      <c r="N2">
        <f>B2</f>
        <v>1880</v>
      </c>
      <c r="O2">
        <f>D2</f>
        <v>0</v>
      </c>
      <c r="P2" s="31">
        <f>K2</f>
        <v>0.1333</v>
      </c>
    </row>
    <row r="3" spans="1:17" x14ac:dyDescent="0.2">
      <c r="A3" s="1">
        <f>A2+1</f>
        <v>2</v>
      </c>
      <c r="B3" s="1">
        <f>B2+5</f>
        <v>1885</v>
      </c>
      <c r="C3" s="1">
        <f>C2+5</f>
        <v>5</v>
      </c>
      <c r="D3" s="1">
        <f>D2+40</f>
        <v>40</v>
      </c>
      <c r="E3" s="2">
        <f t="shared" ref="E3:E15" si="2">INT(D3/60)</f>
        <v>0</v>
      </c>
      <c r="F3" s="2">
        <f t="shared" ref="F3:F14" si="3">MOD(D3/60,1)*60</f>
        <v>40</v>
      </c>
      <c r="G3" s="5">
        <v>1.04</v>
      </c>
      <c r="H3" s="4">
        <f t="shared" si="0"/>
        <v>41.6</v>
      </c>
      <c r="I3" s="4">
        <v>39</v>
      </c>
      <c r="J3" s="5"/>
      <c r="K3" s="6">
        <f>(K2+K4)/2</f>
        <v>0.1419</v>
      </c>
      <c r="L3" s="4">
        <f t="shared" si="1"/>
        <v>5.5340999999999996</v>
      </c>
      <c r="N3">
        <f t="shared" ref="N3:N14" si="4">B3</f>
        <v>1885</v>
      </c>
      <c r="O3">
        <f t="shared" ref="O3:O14" si="5">D3</f>
        <v>40</v>
      </c>
      <c r="P3" s="31">
        <f t="shared" ref="P3:P14" si="6">K3</f>
        <v>0.1419</v>
      </c>
    </row>
    <row r="4" spans="1:17" x14ac:dyDescent="0.2">
      <c r="A4" s="1">
        <f t="shared" ref="A4:A14" si="7">A3+1</f>
        <v>3</v>
      </c>
      <c r="B4" s="1">
        <f t="shared" ref="B4:C15" si="8">B3+5</f>
        <v>1890</v>
      </c>
      <c r="C4" s="1">
        <f t="shared" si="8"/>
        <v>10</v>
      </c>
      <c r="D4" s="1">
        <f t="shared" ref="D4:D15" si="9">D3+40</f>
        <v>80</v>
      </c>
      <c r="E4" s="2">
        <f t="shared" si="2"/>
        <v>1</v>
      </c>
      <c r="F4" s="2">
        <f t="shared" si="3"/>
        <v>19.999999999999996</v>
      </c>
      <c r="G4" s="5">
        <v>1.08</v>
      </c>
      <c r="H4" s="4">
        <f t="shared" si="0"/>
        <v>43.2</v>
      </c>
      <c r="I4" s="4">
        <v>40</v>
      </c>
      <c r="J4" s="5"/>
      <c r="K4" s="6">
        <v>0.15049999999999999</v>
      </c>
      <c r="L4" s="4">
        <f t="shared" si="1"/>
        <v>6.02</v>
      </c>
      <c r="N4">
        <f t="shared" si="4"/>
        <v>1890</v>
      </c>
      <c r="O4">
        <f t="shared" si="5"/>
        <v>80</v>
      </c>
      <c r="P4" s="31">
        <f t="shared" si="6"/>
        <v>0.15049999999999999</v>
      </c>
    </row>
    <row r="5" spans="1:17" x14ac:dyDescent="0.2">
      <c r="A5" s="1">
        <f t="shared" si="7"/>
        <v>4</v>
      </c>
      <c r="B5" s="1">
        <f t="shared" si="8"/>
        <v>1895</v>
      </c>
      <c r="C5" s="1">
        <f t="shared" si="8"/>
        <v>15</v>
      </c>
      <c r="D5" s="1">
        <f t="shared" si="9"/>
        <v>120</v>
      </c>
      <c r="E5" s="2">
        <f t="shared" si="2"/>
        <v>2</v>
      </c>
      <c r="F5" s="2">
        <f t="shared" si="3"/>
        <v>0</v>
      </c>
      <c r="G5" s="5">
        <v>1.1299999999999999</v>
      </c>
      <c r="H5" s="4">
        <f t="shared" si="0"/>
        <v>45.199999999999996</v>
      </c>
      <c r="I5" s="4">
        <v>42</v>
      </c>
      <c r="J5" s="5"/>
      <c r="K5" s="6">
        <f>(K4+K6)/2</f>
        <v>0.15915000000000001</v>
      </c>
      <c r="L5" s="4">
        <f t="shared" si="1"/>
        <v>6.6843000000000004</v>
      </c>
      <c r="N5">
        <f t="shared" si="4"/>
        <v>1895</v>
      </c>
      <c r="O5">
        <f t="shared" si="5"/>
        <v>120</v>
      </c>
      <c r="P5" s="31">
        <f t="shared" si="6"/>
        <v>0.15915000000000001</v>
      </c>
    </row>
    <row r="6" spans="1:17" x14ac:dyDescent="0.2">
      <c r="A6" s="1">
        <f t="shared" si="7"/>
        <v>5</v>
      </c>
      <c r="B6" s="1">
        <f t="shared" si="8"/>
        <v>1900</v>
      </c>
      <c r="C6" s="1">
        <f t="shared" si="8"/>
        <v>20</v>
      </c>
      <c r="D6" s="1">
        <f t="shared" si="9"/>
        <v>160</v>
      </c>
      <c r="E6" s="2">
        <f t="shared" si="2"/>
        <v>2</v>
      </c>
      <c r="F6" s="2">
        <f t="shared" si="3"/>
        <v>39.999999999999993</v>
      </c>
      <c r="G6" s="5">
        <v>1.17</v>
      </c>
      <c r="H6" s="4">
        <f t="shared" si="0"/>
        <v>46.8</v>
      </c>
      <c r="I6" s="4">
        <v>45</v>
      </c>
      <c r="J6" s="5" t="s">
        <v>0</v>
      </c>
      <c r="K6" s="6">
        <v>0.1678</v>
      </c>
      <c r="L6" s="4">
        <f t="shared" si="1"/>
        <v>7.5510000000000002</v>
      </c>
      <c r="N6">
        <f t="shared" si="4"/>
        <v>1900</v>
      </c>
      <c r="O6">
        <f t="shared" si="5"/>
        <v>160</v>
      </c>
      <c r="P6" s="31">
        <f t="shared" si="6"/>
        <v>0.1678</v>
      </c>
    </row>
    <row r="7" spans="1:17" x14ac:dyDescent="0.2">
      <c r="A7" s="1">
        <f t="shared" si="7"/>
        <v>6</v>
      </c>
      <c r="B7" s="1">
        <f t="shared" si="8"/>
        <v>1905</v>
      </c>
      <c r="C7" s="1">
        <f t="shared" si="8"/>
        <v>25</v>
      </c>
      <c r="D7" s="1">
        <f t="shared" si="9"/>
        <v>200</v>
      </c>
      <c r="E7" s="2">
        <f t="shared" si="2"/>
        <v>3</v>
      </c>
      <c r="F7" s="2">
        <f t="shared" si="3"/>
        <v>20.000000000000007</v>
      </c>
      <c r="G7" s="5">
        <v>1.21</v>
      </c>
      <c r="H7" s="4">
        <f t="shared" si="0"/>
        <v>48.4</v>
      </c>
      <c r="I7" s="4">
        <v>47</v>
      </c>
      <c r="J7" s="5"/>
      <c r="K7" s="6">
        <f>(K6+K8)/2</f>
        <v>0.1799</v>
      </c>
      <c r="L7" s="4">
        <f t="shared" si="1"/>
        <v>8.4552999999999994</v>
      </c>
      <c r="N7">
        <f t="shared" si="4"/>
        <v>1905</v>
      </c>
      <c r="O7">
        <f t="shared" si="5"/>
        <v>200</v>
      </c>
      <c r="P7" s="31">
        <f t="shared" si="6"/>
        <v>0.1799</v>
      </c>
    </row>
    <row r="8" spans="1:17" x14ac:dyDescent="0.2">
      <c r="A8" s="1">
        <f t="shared" si="7"/>
        <v>7</v>
      </c>
      <c r="B8" s="1">
        <f t="shared" si="8"/>
        <v>1910</v>
      </c>
      <c r="C8" s="1">
        <f t="shared" si="8"/>
        <v>30</v>
      </c>
      <c r="D8" s="1">
        <f t="shared" si="9"/>
        <v>240</v>
      </c>
      <c r="E8" s="2">
        <f t="shared" si="2"/>
        <v>4</v>
      </c>
      <c r="F8" s="2">
        <f t="shared" si="3"/>
        <v>0</v>
      </c>
      <c r="G8" s="5">
        <v>1.26</v>
      </c>
      <c r="H8" s="4">
        <f t="shared" si="0"/>
        <v>50.4</v>
      </c>
      <c r="I8" s="4">
        <v>50</v>
      </c>
      <c r="J8" s="5" t="s">
        <v>1</v>
      </c>
      <c r="K8" s="6">
        <v>0.192</v>
      </c>
      <c r="L8" s="4">
        <f t="shared" si="1"/>
        <v>9.6</v>
      </c>
      <c r="N8">
        <f t="shared" si="4"/>
        <v>1910</v>
      </c>
      <c r="O8">
        <f t="shared" si="5"/>
        <v>240</v>
      </c>
      <c r="P8" s="31">
        <f t="shared" si="6"/>
        <v>0.192</v>
      </c>
    </row>
    <row r="9" spans="1:17" x14ac:dyDescent="0.2">
      <c r="A9" s="1">
        <f t="shared" si="7"/>
        <v>8</v>
      </c>
      <c r="B9" s="1">
        <f t="shared" si="8"/>
        <v>1915</v>
      </c>
      <c r="C9" s="1">
        <f t="shared" si="8"/>
        <v>35</v>
      </c>
      <c r="D9" s="1">
        <f t="shared" si="9"/>
        <v>280</v>
      </c>
      <c r="E9" s="2">
        <f t="shared" si="2"/>
        <v>4</v>
      </c>
      <c r="F9" s="2">
        <f t="shared" si="3"/>
        <v>40.000000000000014</v>
      </c>
      <c r="G9" s="5">
        <v>1.29</v>
      </c>
      <c r="H9" s="4">
        <f t="shared" si="0"/>
        <v>51.6</v>
      </c>
      <c r="I9" s="4">
        <v>51</v>
      </c>
      <c r="J9" s="5"/>
      <c r="K9" s="6">
        <f>(K8+K10)/2</f>
        <v>0.20380000000000001</v>
      </c>
      <c r="L9" s="4">
        <f t="shared" si="1"/>
        <v>10.393800000000001</v>
      </c>
      <c r="N9">
        <f t="shared" si="4"/>
        <v>1915</v>
      </c>
      <c r="O9">
        <f t="shared" si="5"/>
        <v>280</v>
      </c>
      <c r="P9" s="31">
        <f t="shared" si="6"/>
        <v>0.20380000000000001</v>
      </c>
    </row>
    <row r="10" spans="1:17" x14ac:dyDescent="0.2">
      <c r="A10" s="1">
        <f t="shared" si="7"/>
        <v>9</v>
      </c>
      <c r="B10" s="1">
        <f t="shared" si="8"/>
        <v>1920</v>
      </c>
      <c r="C10" s="1">
        <f t="shared" si="8"/>
        <v>40</v>
      </c>
      <c r="D10" s="1">
        <f t="shared" si="9"/>
        <v>320</v>
      </c>
      <c r="E10" s="2">
        <f t="shared" si="2"/>
        <v>5</v>
      </c>
      <c r="F10" s="2">
        <f t="shared" si="3"/>
        <v>19.999999999999982</v>
      </c>
      <c r="G10" s="5">
        <v>1.35</v>
      </c>
      <c r="H10" s="4">
        <f t="shared" si="0"/>
        <v>54</v>
      </c>
      <c r="I10" s="4">
        <v>53</v>
      </c>
      <c r="J10" s="5" t="s">
        <v>2</v>
      </c>
      <c r="K10" s="6">
        <v>0.21560000000000001</v>
      </c>
      <c r="L10" s="4">
        <f t="shared" si="1"/>
        <v>11.4268</v>
      </c>
      <c r="N10">
        <f t="shared" si="4"/>
        <v>1920</v>
      </c>
      <c r="O10">
        <f t="shared" si="5"/>
        <v>320</v>
      </c>
      <c r="P10" s="31">
        <f t="shared" si="6"/>
        <v>0.21560000000000001</v>
      </c>
    </row>
    <row r="11" spans="1:17" x14ac:dyDescent="0.2">
      <c r="A11" s="1">
        <f t="shared" si="7"/>
        <v>10</v>
      </c>
      <c r="B11" s="1">
        <f t="shared" si="8"/>
        <v>1925</v>
      </c>
      <c r="C11" s="1">
        <f t="shared" si="8"/>
        <v>45</v>
      </c>
      <c r="D11" s="1">
        <f t="shared" si="9"/>
        <v>360</v>
      </c>
      <c r="E11" s="2">
        <f t="shared" si="2"/>
        <v>6</v>
      </c>
      <c r="F11" s="2">
        <f t="shared" si="3"/>
        <v>0</v>
      </c>
      <c r="G11" s="5">
        <v>1.39</v>
      </c>
      <c r="H11" s="4">
        <f t="shared" si="0"/>
        <v>55.599999999999994</v>
      </c>
      <c r="I11" s="4">
        <v>57</v>
      </c>
      <c r="J11" s="5"/>
      <c r="K11" s="6">
        <f>(K10+K12)/2</f>
        <v>0.22589999999999999</v>
      </c>
      <c r="L11" s="4">
        <f t="shared" si="1"/>
        <v>12.876299999999999</v>
      </c>
      <c r="N11">
        <f t="shared" si="4"/>
        <v>1925</v>
      </c>
      <c r="O11">
        <f t="shared" si="5"/>
        <v>360</v>
      </c>
      <c r="P11" s="31">
        <f t="shared" si="6"/>
        <v>0.22589999999999999</v>
      </c>
    </row>
    <row r="12" spans="1:17" x14ac:dyDescent="0.2">
      <c r="A12" s="1">
        <f t="shared" si="7"/>
        <v>11</v>
      </c>
      <c r="B12" s="1">
        <f t="shared" si="8"/>
        <v>1930</v>
      </c>
      <c r="C12" s="1">
        <f t="shared" si="8"/>
        <v>50</v>
      </c>
      <c r="D12" s="1">
        <f t="shared" si="9"/>
        <v>400</v>
      </c>
      <c r="E12" s="2">
        <f t="shared" si="2"/>
        <v>6</v>
      </c>
      <c r="F12" s="2">
        <f t="shared" si="3"/>
        <v>40.000000000000014</v>
      </c>
      <c r="G12" s="5">
        <v>1.48</v>
      </c>
      <c r="H12" s="4">
        <f t="shared" si="0"/>
        <v>59.2</v>
      </c>
      <c r="I12" s="4">
        <v>60</v>
      </c>
      <c r="J12" s="5" t="s">
        <v>3</v>
      </c>
      <c r="K12" s="6">
        <v>0.23619999999999999</v>
      </c>
      <c r="L12" s="4">
        <f t="shared" si="1"/>
        <v>14.171999999999999</v>
      </c>
      <c r="N12">
        <f t="shared" si="4"/>
        <v>1930</v>
      </c>
      <c r="O12">
        <f t="shared" si="5"/>
        <v>400</v>
      </c>
      <c r="P12" s="31">
        <f t="shared" si="6"/>
        <v>0.23619999999999999</v>
      </c>
    </row>
    <row r="13" spans="1:17" x14ac:dyDescent="0.2">
      <c r="A13" s="1">
        <f t="shared" si="7"/>
        <v>12</v>
      </c>
      <c r="B13" s="1">
        <f t="shared" si="8"/>
        <v>1935</v>
      </c>
      <c r="C13" s="1">
        <f t="shared" si="8"/>
        <v>55</v>
      </c>
      <c r="D13" s="1">
        <f t="shared" si="9"/>
        <v>440</v>
      </c>
      <c r="E13" s="2">
        <f t="shared" si="2"/>
        <v>7</v>
      </c>
      <c r="F13" s="2">
        <f t="shared" si="3"/>
        <v>19.999999999999982</v>
      </c>
      <c r="G13" s="5">
        <v>1.54</v>
      </c>
      <c r="H13" s="4">
        <f t="shared" si="0"/>
        <v>61.6</v>
      </c>
      <c r="I13" s="4">
        <v>64</v>
      </c>
      <c r="J13" s="5"/>
      <c r="K13" s="6">
        <f>(K12+K14)/2</f>
        <v>0.24954999999999999</v>
      </c>
      <c r="L13" s="4">
        <f t="shared" si="1"/>
        <v>15.9712</v>
      </c>
      <c r="N13">
        <f t="shared" si="4"/>
        <v>1935</v>
      </c>
      <c r="O13">
        <f t="shared" si="5"/>
        <v>440</v>
      </c>
      <c r="P13" s="31">
        <f t="shared" si="6"/>
        <v>0.24954999999999999</v>
      </c>
    </row>
    <row r="14" spans="1:17" x14ac:dyDescent="0.2">
      <c r="A14" s="1">
        <f t="shared" si="7"/>
        <v>13</v>
      </c>
      <c r="B14" s="1">
        <f t="shared" si="8"/>
        <v>1940</v>
      </c>
      <c r="C14" s="1">
        <f t="shared" si="8"/>
        <v>60</v>
      </c>
      <c r="D14" s="1">
        <f t="shared" si="9"/>
        <v>480</v>
      </c>
      <c r="E14" s="2">
        <f t="shared" si="2"/>
        <v>8</v>
      </c>
      <c r="F14" s="2">
        <f t="shared" si="3"/>
        <v>0</v>
      </c>
      <c r="G14" s="5">
        <v>1.63</v>
      </c>
      <c r="H14" s="4">
        <f t="shared" si="0"/>
        <v>65.199999999999989</v>
      </c>
      <c r="I14" s="4">
        <v>67</v>
      </c>
      <c r="J14" s="5" t="s">
        <v>4</v>
      </c>
      <c r="K14" s="6">
        <v>0.26290000000000002</v>
      </c>
      <c r="L14" s="4">
        <f t="shared" si="1"/>
        <v>17.6143</v>
      </c>
      <c r="N14">
        <f t="shared" si="4"/>
        <v>1940</v>
      </c>
      <c r="O14">
        <f t="shared" si="5"/>
        <v>480</v>
      </c>
      <c r="P14" s="31">
        <f t="shared" si="6"/>
        <v>0.26290000000000002</v>
      </c>
    </row>
    <row r="15" spans="1:17" x14ac:dyDescent="0.2">
      <c r="A15" s="1"/>
      <c r="B15" s="1">
        <f>B14+5</f>
        <v>1945</v>
      </c>
      <c r="C15" s="1">
        <f t="shared" si="8"/>
        <v>65</v>
      </c>
      <c r="D15" s="1">
        <f t="shared" si="9"/>
        <v>520</v>
      </c>
      <c r="E15" s="7">
        <f t="shared" si="2"/>
        <v>8</v>
      </c>
      <c r="F15" s="7">
        <f>MOD(D15/60,1)*60</f>
        <v>39.999999999999964</v>
      </c>
      <c r="G15" s="8">
        <v>1.7</v>
      </c>
      <c r="H15" s="9">
        <f t="shared" si="0"/>
        <v>68</v>
      </c>
      <c r="I15" s="9">
        <v>68</v>
      </c>
      <c r="J15" s="10" t="s">
        <v>5</v>
      </c>
      <c r="K15" s="11">
        <v>0.27350000000000002</v>
      </c>
      <c r="L15" s="9">
        <f t="shared" si="1"/>
        <v>18.598000000000003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selection activeCell="N2" sqref="N2:O85"/>
    </sheetView>
  </sheetViews>
  <sheetFormatPr baseColWidth="10" defaultRowHeight="16" x14ac:dyDescent="0.2"/>
  <sheetData>
    <row r="1" spans="1:17" x14ac:dyDescent="0.2">
      <c r="A1" s="23"/>
      <c r="B1" s="12" t="s">
        <v>7</v>
      </c>
      <c r="C1" s="12" t="s">
        <v>8</v>
      </c>
      <c r="D1" s="12" t="s">
        <v>9</v>
      </c>
      <c r="E1" s="13" t="s">
        <v>10</v>
      </c>
      <c r="F1" s="13" t="s">
        <v>11</v>
      </c>
      <c r="G1" s="24" t="s">
        <v>9</v>
      </c>
      <c r="H1" s="24" t="s">
        <v>32</v>
      </c>
      <c r="I1" s="12" t="s">
        <v>33</v>
      </c>
      <c r="J1" s="24" t="s">
        <v>34</v>
      </c>
      <c r="K1" s="12" t="s">
        <v>35</v>
      </c>
      <c r="N1" t="s">
        <v>7</v>
      </c>
      <c r="O1" t="s">
        <v>9</v>
      </c>
      <c r="P1" t="s">
        <v>64</v>
      </c>
      <c r="Q1" t="s">
        <v>41</v>
      </c>
    </row>
    <row r="2" spans="1:17" x14ac:dyDescent="0.2">
      <c r="A2">
        <v>1</v>
      </c>
      <c r="B2" s="14">
        <v>1945</v>
      </c>
      <c r="C2" s="14">
        <v>65</v>
      </c>
      <c r="D2" s="14">
        <v>520</v>
      </c>
      <c r="E2" s="14">
        <f>INT(D2/60)</f>
        <v>8</v>
      </c>
      <c r="F2" s="14">
        <f>MOD(D2,60)</f>
        <v>40</v>
      </c>
      <c r="G2" s="15">
        <v>0</v>
      </c>
      <c r="H2" s="16">
        <v>1.7</v>
      </c>
      <c r="I2" s="17" t="s">
        <v>5</v>
      </c>
      <c r="J2" s="16">
        <v>27.35</v>
      </c>
      <c r="K2" s="14"/>
      <c r="N2">
        <f>B2</f>
        <v>1945</v>
      </c>
      <c r="O2">
        <f>D2</f>
        <v>520</v>
      </c>
      <c r="P2" s="18">
        <f>J2</f>
        <v>27.35</v>
      </c>
    </row>
    <row r="3" spans="1:17" x14ac:dyDescent="0.2">
      <c r="B3">
        <f>B2+1</f>
        <v>1946</v>
      </c>
      <c r="C3">
        <f>C2+1</f>
        <v>66</v>
      </c>
      <c r="D3">
        <f>D2+8</f>
        <v>528</v>
      </c>
      <c r="E3">
        <f t="shared" ref="E3:E77" si="0">INT(D3/60)</f>
        <v>8</v>
      </c>
      <c r="F3">
        <f t="shared" ref="F3:F77" si="1">MOD(D3,60)</f>
        <v>48</v>
      </c>
      <c r="G3" s="18"/>
      <c r="H3" s="19"/>
      <c r="I3" s="20"/>
      <c r="J3" s="19"/>
      <c r="N3">
        <f t="shared" ref="N3:N66" si="2">B3</f>
        <v>1946</v>
      </c>
      <c r="O3">
        <f t="shared" ref="O3:O66" si="3">D3</f>
        <v>528</v>
      </c>
      <c r="P3" s="18">
        <f>J7</f>
        <v>28.41</v>
      </c>
    </row>
    <row r="4" spans="1:17" x14ac:dyDescent="0.2">
      <c r="B4">
        <f t="shared" ref="B4:C19" si="4">B3+1</f>
        <v>1947</v>
      </c>
      <c r="C4">
        <f t="shared" si="4"/>
        <v>67</v>
      </c>
      <c r="D4">
        <f t="shared" ref="D4:D66" si="5">D3+8</f>
        <v>536</v>
      </c>
      <c r="E4">
        <f>INT(D4/60)</f>
        <v>8</v>
      </c>
      <c r="F4">
        <f t="shared" si="1"/>
        <v>56</v>
      </c>
      <c r="G4" s="18"/>
      <c r="H4" s="19"/>
      <c r="I4" s="20"/>
      <c r="J4" s="19"/>
      <c r="N4">
        <f t="shared" si="2"/>
        <v>1947</v>
      </c>
      <c r="O4">
        <f t="shared" si="3"/>
        <v>536</v>
      </c>
      <c r="P4" s="18">
        <f>J13</f>
        <v>31.27</v>
      </c>
    </row>
    <row r="5" spans="1:17" x14ac:dyDescent="0.2">
      <c r="B5">
        <f t="shared" si="4"/>
        <v>1948</v>
      </c>
      <c r="C5">
        <f t="shared" si="4"/>
        <v>68</v>
      </c>
      <c r="D5">
        <f t="shared" si="5"/>
        <v>544</v>
      </c>
      <c r="E5">
        <f t="shared" si="0"/>
        <v>9</v>
      </c>
      <c r="F5">
        <f t="shared" si="1"/>
        <v>4</v>
      </c>
      <c r="G5" s="18"/>
      <c r="H5" s="19">
        <v>73</v>
      </c>
      <c r="I5" s="20"/>
      <c r="J5" s="19"/>
      <c r="N5">
        <f t="shared" si="2"/>
        <v>1948</v>
      </c>
      <c r="O5">
        <f t="shared" si="3"/>
        <v>544</v>
      </c>
      <c r="P5" s="18" t="s">
        <v>65</v>
      </c>
    </row>
    <row r="6" spans="1:17" x14ac:dyDescent="0.2">
      <c r="B6">
        <f t="shared" si="4"/>
        <v>1949</v>
      </c>
      <c r="C6">
        <f t="shared" si="4"/>
        <v>69</v>
      </c>
      <c r="D6">
        <f t="shared" si="5"/>
        <v>552</v>
      </c>
      <c r="E6">
        <f t="shared" si="0"/>
        <v>9</v>
      </c>
      <c r="F6">
        <f t="shared" si="1"/>
        <v>12</v>
      </c>
      <c r="G6" s="18"/>
      <c r="H6" s="19"/>
      <c r="I6" s="20"/>
      <c r="J6" s="19"/>
      <c r="N6">
        <f t="shared" si="2"/>
        <v>1949</v>
      </c>
      <c r="O6">
        <f t="shared" si="3"/>
        <v>552</v>
      </c>
      <c r="P6" s="18"/>
    </row>
    <row r="7" spans="1:17" x14ac:dyDescent="0.2">
      <c r="B7">
        <f t="shared" si="4"/>
        <v>1950</v>
      </c>
      <c r="C7">
        <f t="shared" si="4"/>
        <v>70</v>
      </c>
      <c r="D7">
        <f t="shared" si="5"/>
        <v>560</v>
      </c>
      <c r="E7">
        <f t="shared" si="0"/>
        <v>9</v>
      </c>
      <c r="F7">
        <f t="shared" si="1"/>
        <v>20</v>
      </c>
      <c r="G7" s="18"/>
      <c r="H7" s="19"/>
      <c r="I7" s="20" t="s">
        <v>18</v>
      </c>
      <c r="J7" s="19">
        <v>28.41</v>
      </c>
      <c r="N7">
        <f t="shared" si="2"/>
        <v>1950</v>
      </c>
      <c r="O7">
        <f t="shared" si="3"/>
        <v>560</v>
      </c>
      <c r="P7" s="18"/>
    </row>
    <row r="8" spans="1:17" x14ac:dyDescent="0.2">
      <c r="A8">
        <v>2</v>
      </c>
      <c r="B8" s="14"/>
      <c r="C8" s="14"/>
      <c r="D8" s="21">
        <v>562.66666666666663</v>
      </c>
      <c r="E8" s="14">
        <v>9</v>
      </c>
      <c r="F8" s="15">
        <f t="shared" si="1"/>
        <v>22.666666666666629</v>
      </c>
      <c r="G8" s="15">
        <v>42.67</v>
      </c>
      <c r="H8" s="16">
        <v>1.81</v>
      </c>
      <c r="I8" s="17"/>
      <c r="J8" s="16">
        <v>28.6</v>
      </c>
      <c r="K8" s="15">
        <f>G8-G2</f>
        <v>42.67</v>
      </c>
      <c r="N8">
        <f t="shared" si="2"/>
        <v>0</v>
      </c>
      <c r="O8">
        <f t="shared" si="3"/>
        <v>562.66666666666663</v>
      </c>
      <c r="P8" s="18"/>
    </row>
    <row r="9" spans="1:17" x14ac:dyDescent="0.2">
      <c r="B9">
        <f>B7+1</f>
        <v>1951</v>
      </c>
      <c r="C9">
        <f>C7+1</f>
        <v>71</v>
      </c>
      <c r="D9">
        <f>D7+8</f>
        <v>568</v>
      </c>
      <c r="E9">
        <f t="shared" si="0"/>
        <v>9</v>
      </c>
      <c r="F9">
        <f t="shared" si="1"/>
        <v>28</v>
      </c>
      <c r="G9" s="18"/>
      <c r="H9" s="19"/>
      <c r="I9" s="20"/>
      <c r="J9" s="19"/>
      <c r="N9">
        <f t="shared" si="2"/>
        <v>1951</v>
      </c>
      <c r="O9">
        <f t="shared" si="3"/>
        <v>568</v>
      </c>
      <c r="P9" s="18"/>
    </row>
    <row r="10" spans="1:17" x14ac:dyDescent="0.2">
      <c r="B10">
        <f t="shared" si="4"/>
        <v>1952</v>
      </c>
      <c r="C10">
        <f t="shared" si="4"/>
        <v>72</v>
      </c>
      <c r="D10">
        <f t="shared" si="5"/>
        <v>576</v>
      </c>
      <c r="E10">
        <f t="shared" si="0"/>
        <v>9</v>
      </c>
      <c r="F10">
        <f>MOD(D10,60)</f>
        <v>36</v>
      </c>
      <c r="G10" s="18"/>
      <c r="H10" s="19"/>
      <c r="I10" s="20"/>
      <c r="J10" s="19"/>
      <c r="N10">
        <f t="shared" si="2"/>
        <v>1952</v>
      </c>
      <c r="O10">
        <f t="shared" si="3"/>
        <v>576</v>
      </c>
    </row>
    <row r="11" spans="1:17" x14ac:dyDescent="0.2">
      <c r="B11">
        <f t="shared" si="4"/>
        <v>1953</v>
      </c>
      <c r="C11">
        <f t="shared" si="4"/>
        <v>73</v>
      </c>
      <c r="D11">
        <f t="shared" si="5"/>
        <v>584</v>
      </c>
      <c r="E11">
        <f t="shared" si="0"/>
        <v>9</v>
      </c>
      <c r="F11">
        <f t="shared" si="1"/>
        <v>44</v>
      </c>
      <c r="G11" s="18"/>
      <c r="H11" s="19">
        <v>75</v>
      </c>
      <c r="I11" s="20"/>
      <c r="J11" s="19"/>
      <c r="N11">
        <f t="shared" si="2"/>
        <v>1953</v>
      </c>
      <c r="O11">
        <f t="shared" si="3"/>
        <v>584</v>
      </c>
    </row>
    <row r="12" spans="1:17" x14ac:dyDescent="0.2">
      <c r="B12">
        <f t="shared" si="4"/>
        <v>1954</v>
      </c>
      <c r="C12">
        <f t="shared" si="4"/>
        <v>74</v>
      </c>
      <c r="D12">
        <f t="shared" si="5"/>
        <v>592</v>
      </c>
      <c r="E12">
        <f t="shared" si="0"/>
        <v>9</v>
      </c>
      <c r="F12">
        <f t="shared" si="1"/>
        <v>52</v>
      </c>
      <c r="G12" s="18"/>
      <c r="H12" s="19"/>
      <c r="I12" s="20"/>
      <c r="J12" s="19"/>
      <c r="N12">
        <f t="shared" si="2"/>
        <v>1954</v>
      </c>
      <c r="O12">
        <f t="shared" si="3"/>
        <v>592</v>
      </c>
    </row>
    <row r="13" spans="1:17" x14ac:dyDescent="0.2">
      <c r="B13">
        <f t="shared" si="4"/>
        <v>1955</v>
      </c>
      <c r="C13">
        <f t="shared" si="4"/>
        <v>75</v>
      </c>
      <c r="D13">
        <f t="shared" si="5"/>
        <v>600</v>
      </c>
      <c r="E13">
        <f t="shared" si="0"/>
        <v>10</v>
      </c>
      <c r="F13">
        <f t="shared" si="1"/>
        <v>0</v>
      </c>
      <c r="G13" s="18"/>
      <c r="H13" s="19"/>
      <c r="I13" s="20" t="s">
        <v>19</v>
      </c>
      <c r="J13" s="19">
        <v>31.27</v>
      </c>
      <c r="N13">
        <f t="shared" si="2"/>
        <v>1955</v>
      </c>
      <c r="O13">
        <f t="shared" si="3"/>
        <v>600</v>
      </c>
    </row>
    <row r="14" spans="1:17" x14ac:dyDescent="0.2">
      <c r="A14">
        <v>3</v>
      </c>
      <c r="B14" s="14"/>
      <c r="C14" s="14"/>
      <c r="D14" s="14">
        <v>604</v>
      </c>
      <c r="E14" s="14">
        <v>10</v>
      </c>
      <c r="F14" s="14">
        <v>4</v>
      </c>
      <c r="G14" s="15">
        <v>84</v>
      </c>
      <c r="H14" s="16">
        <v>1.97</v>
      </c>
      <c r="I14" s="17"/>
      <c r="J14" s="16">
        <v>31.55</v>
      </c>
      <c r="K14" s="15">
        <f>G14-G8</f>
        <v>41.33</v>
      </c>
      <c r="N14">
        <f t="shared" si="2"/>
        <v>0</v>
      </c>
      <c r="O14">
        <f t="shared" si="3"/>
        <v>604</v>
      </c>
    </row>
    <row r="15" spans="1:17" x14ac:dyDescent="0.2">
      <c r="B15">
        <f>B13+1</f>
        <v>1956</v>
      </c>
      <c r="C15">
        <f>C13+1</f>
        <v>76</v>
      </c>
      <c r="D15">
        <f>D13+8</f>
        <v>608</v>
      </c>
      <c r="E15">
        <f t="shared" si="0"/>
        <v>10</v>
      </c>
      <c r="F15">
        <f t="shared" si="1"/>
        <v>8</v>
      </c>
      <c r="G15" s="18"/>
      <c r="H15" s="19"/>
      <c r="I15" s="20"/>
      <c r="J15" s="19"/>
      <c r="N15">
        <f t="shared" si="2"/>
        <v>1956</v>
      </c>
      <c r="O15">
        <f t="shared" si="3"/>
        <v>608</v>
      </c>
    </row>
    <row r="16" spans="1:17" x14ac:dyDescent="0.2">
      <c r="B16">
        <f t="shared" si="4"/>
        <v>1957</v>
      </c>
      <c r="C16">
        <f t="shared" si="4"/>
        <v>77</v>
      </c>
      <c r="D16">
        <f t="shared" si="5"/>
        <v>616</v>
      </c>
      <c r="E16">
        <f t="shared" si="0"/>
        <v>10</v>
      </c>
      <c r="F16">
        <f t="shared" si="1"/>
        <v>16</v>
      </c>
      <c r="G16" s="18"/>
      <c r="H16" s="19"/>
      <c r="I16" s="20"/>
      <c r="J16" s="19"/>
      <c r="N16">
        <f t="shared" si="2"/>
        <v>1957</v>
      </c>
      <c r="O16">
        <f t="shared" si="3"/>
        <v>616</v>
      </c>
    </row>
    <row r="17" spans="1:15" x14ac:dyDescent="0.2">
      <c r="B17">
        <f t="shared" si="4"/>
        <v>1958</v>
      </c>
      <c r="C17">
        <f t="shared" si="4"/>
        <v>78</v>
      </c>
      <c r="D17">
        <f t="shared" si="5"/>
        <v>624</v>
      </c>
      <c r="E17">
        <f t="shared" si="0"/>
        <v>10</v>
      </c>
      <c r="F17">
        <f t="shared" si="1"/>
        <v>24</v>
      </c>
      <c r="G17" s="18"/>
      <c r="H17" s="19">
        <v>79</v>
      </c>
      <c r="I17" s="20"/>
      <c r="J17" s="19"/>
      <c r="N17">
        <f t="shared" si="2"/>
        <v>1958</v>
      </c>
      <c r="O17">
        <f t="shared" si="3"/>
        <v>624</v>
      </c>
    </row>
    <row r="18" spans="1:15" x14ac:dyDescent="0.2">
      <c r="B18">
        <f t="shared" si="4"/>
        <v>1959</v>
      </c>
      <c r="C18">
        <f t="shared" si="4"/>
        <v>79</v>
      </c>
      <c r="D18">
        <f t="shared" si="5"/>
        <v>632</v>
      </c>
      <c r="E18">
        <f t="shared" si="0"/>
        <v>10</v>
      </c>
      <c r="F18">
        <f t="shared" si="1"/>
        <v>32</v>
      </c>
      <c r="G18" s="18"/>
      <c r="H18" s="19"/>
      <c r="I18" s="20"/>
      <c r="J18" s="19"/>
      <c r="N18">
        <f t="shared" si="2"/>
        <v>1959</v>
      </c>
      <c r="O18">
        <f t="shared" si="3"/>
        <v>632</v>
      </c>
    </row>
    <row r="19" spans="1:15" x14ac:dyDescent="0.2">
      <c r="B19">
        <f t="shared" si="4"/>
        <v>1960</v>
      </c>
      <c r="C19">
        <f t="shared" si="4"/>
        <v>80</v>
      </c>
      <c r="D19">
        <f t="shared" si="5"/>
        <v>640</v>
      </c>
      <c r="E19">
        <f t="shared" si="0"/>
        <v>10</v>
      </c>
      <c r="F19">
        <f t="shared" si="1"/>
        <v>40</v>
      </c>
      <c r="G19" s="18"/>
      <c r="H19" s="19"/>
      <c r="I19" s="20" t="s">
        <v>20</v>
      </c>
      <c r="J19" s="19">
        <v>34.119999999999997</v>
      </c>
      <c r="N19">
        <f t="shared" si="2"/>
        <v>1960</v>
      </c>
      <c r="O19">
        <f t="shared" si="3"/>
        <v>640</v>
      </c>
    </row>
    <row r="20" spans="1:15" x14ac:dyDescent="0.2">
      <c r="A20">
        <v>4</v>
      </c>
      <c r="B20" s="14"/>
      <c r="C20" s="14"/>
      <c r="D20" s="14">
        <v>644</v>
      </c>
      <c r="E20" s="14">
        <v>10</v>
      </c>
      <c r="F20" s="14">
        <v>44</v>
      </c>
      <c r="G20" s="15">
        <v>124</v>
      </c>
      <c r="H20" s="16">
        <v>2.17</v>
      </c>
      <c r="I20" s="17"/>
      <c r="J20" s="16">
        <v>34.159999999999997</v>
      </c>
      <c r="K20" s="15">
        <f>G20-G14</f>
        <v>40</v>
      </c>
      <c r="N20">
        <f t="shared" si="2"/>
        <v>0</v>
      </c>
      <c r="O20">
        <f t="shared" si="3"/>
        <v>644</v>
      </c>
    </row>
    <row r="21" spans="1:15" x14ac:dyDescent="0.2">
      <c r="B21">
        <f>B19+1</f>
        <v>1961</v>
      </c>
      <c r="C21">
        <f>C19+1</f>
        <v>81</v>
      </c>
      <c r="D21">
        <f>D19+8</f>
        <v>648</v>
      </c>
      <c r="E21">
        <f t="shared" si="0"/>
        <v>10</v>
      </c>
      <c r="F21">
        <f t="shared" si="1"/>
        <v>48</v>
      </c>
      <c r="G21" s="18"/>
      <c r="H21" s="19"/>
      <c r="I21" s="20"/>
      <c r="J21" s="19"/>
      <c r="N21">
        <f t="shared" si="2"/>
        <v>1961</v>
      </c>
      <c r="O21">
        <f t="shared" si="3"/>
        <v>648</v>
      </c>
    </row>
    <row r="22" spans="1:15" x14ac:dyDescent="0.2">
      <c r="B22">
        <f t="shared" ref="B22:C35" si="6">B21+1</f>
        <v>1962</v>
      </c>
      <c r="C22">
        <f t="shared" si="6"/>
        <v>82</v>
      </c>
      <c r="D22">
        <f t="shared" si="5"/>
        <v>656</v>
      </c>
      <c r="E22">
        <f t="shared" si="0"/>
        <v>10</v>
      </c>
      <c r="F22">
        <f t="shared" si="1"/>
        <v>56</v>
      </c>
      <c r="G22" s="18"/>
      <c r="H22" s="19"/>
      <c r="I22" s="20"/>
      <c r="J22" s="19"/>
      <c r="N22">
        <f t="shared" si="2"/>
        <v>1962</v>
      </c>
      <c r="O22">
        <f t="shared" si="3"/>
        <v>656</v>
      </c>
    </row>
    <row r="23" spans="1:15" x14ac:dyDescent="0.2">
      <c r="B23">
        <f t="shared" si="6"/>
        <v>1963</v>
      </c>
      <c r="C23">
        <f t="shared" si="6"/>
        <v>83</v>
      </c>
      <c r="D23">
        <f t="shared" si="5"/>
        <v>664</v>
      </c>
      <c r="E23">
        <f t="shared" si="0"/>
        <v>11</v>
      </c>
      <c r="F23">
        <f t="shared" si="1"/>
        <v>4</v>
      </c>
      <c r="G23" s="18"/>
      <c r="H23" s="19">
        <v>84</v>
      </c>
      <c r="I23" s="20"/>
      <c r="J23" s="19"/>
      <c r="N23">
        <f t="shared" si="2"/>
        <v>1963</v>
      </c>
      <c r="O23">
        <f t="shared" si="3"/>
        <v>664</v>
      </c>
    </row>
    <row r="24" spans="1:15" x14ac:dyDescent="0.2">
      <c r="B24">
        <f t="shared" si="6"/>
        <v>1964</v>
      </c>
      <c r="C24">
        <f t="shared" si="6"/>
        <v>84</v>
      </c>
      <c r="D24">
        <f t="shared" si="5"/>
        <v>672</v>
      </c>
      <c r="E24">
        <f t="shared" si="0"/>
        <v>11</v>
      </c>
      <c r="F24">
        <f t="shared" si="1"/>
        <v>12</v>
      </c>
      <c r="G24" s="18"/>
      <c r="H24" s="19"/>
      <c r="I24" s="20"/>
      <c r="J24" s="19"/>
      <c r="N24">
        <f t="shared" si="2"/>
        <v>1964</v>
      </c>
      <c r="O24">
        <f t="shared" si="3"/>
        <v>672</v>
      </c>
    </row>
    <row r="25" spans="1:15" x14ac:dyDescent="0.2">
      <c r="B25">
        <f t="shared" si="6"/>
        <v>1965</v>
      </c>
      <c r="C25">
        <f t="shared" si="6"/>
        <v>85</v>
      </c>
      <c r="D25">
        <f t="shared" si="5"/>
        <v>680</v>
      </c>
      <c r="E25">
        <f t="shared" si="0"/>
        <v>11</v>
      </c>
      <c r="F25">
        <f t="shared" si="1"/>
        <v>20</v>
      </c>
      <c r="G25" s="18"/>
      <c r="H25" s="19"/>
      <c r="I25" s="20" t="s">
        <v>21</v>
      </c>
      <c r="J25" s="19">
        <v>34.56</v>
      </c>
      <c r="N25">
        <f t="shared" si="2"/>
        <v>1965</v>
      </c>
      <c r="O25">
        <f t="shared" si="3"/>
        <v>680</v>
      </c>
    </row>
    <row r="26" spans="1:15" x14ac:dyDescent="0.2">
      <c r="A26">
        <v>5</v>
      </c>
      <c r="B26" s="14"/>
      <c r="C26" s="14"/>
      <c r="D26" s="21">
        <v>682.66666666666663</v>
      </c>
      <c r="E26" s="14">
        <v>11</v>
      </c>
      <c r="F26" s="15">
        <v>22.67</v>
      </c>
      <c r="G26" s="15">
        <f>162 + 2/3</f>
        <v>162.66666666666666</v>
      </c>
      <c r="H26" s="16">
        <v>2.4</v>
      </c>
      <c r="I26" s="17"/>
      <c r="J26" s="16">
        <v>34.590000000000003</v>
      </c>
      <c r="K26" s="15">
        <f>G26-G20</f>
        <v>38.666666666666657</v>
      </c>
      <c r="N26">
        <f t="shared" si="2"/>
        <v>0</v>
      </c>
      <c r="O26">
        <f t="shared" si="3"/>
        <v>682.66666666666663</v>
      </c>
    </row>
    <row r="27" spans="1:15" x14ac:dyDescent="0.2">
      <c r="B27">
        <f>B25+1</f>
        <v>1966</v>
      </c>
      <c r="C27">
        <f>C25+1</f>
        <v>86</v>
      </c>
      <c r="D27">
        <f>D25+8</f>
        <v>688</v>
      </c>
      <c r="E27">
        <f t="shared" si="0"/>
        <v>11</v>
      </c>
      <c r="F27">
        <f t="shared" si="1"/>
        <v>28</v>
      </c>
      <c r="G27" s="18"/>
      <c r="H27" s="19"/>
      <c r="I27" s="20"/>
      <c r="J27" s="19"/>
      <c r="N27">
        <f t="shared" si="2"/>
        <v>1966</v>
      </c>
      <c r="O27">
        <f t="shared" si="3"/>
        <v>688</v>
      </c>
    </row>
    <row r="28" spans="1:15" x14ac:dyDescent="0.2">
      <c r="B28">
        <f t="shared" si="6"/>
        <v>1967</v>
      </c>
      <c r="C28">
        <f t="shared" si="6"/>
        <v>87</v>
      </c>
      <c r="D28">
        <f t="shared" si="5"/>
        <v>696</v>
      </c>
      <c r="E28">
        <f t="shared" si="0"/>
        <v>11</v>
      </c>
      <c r="F28">
        <f t="shared" si="1"/>
        <v>36</v>
      </c>
      <c r="G28" s="18"/>
      <c r="H28" s="19">
        <f>(G31-G26)*H26</f>
        <v>89.600000000000023</v>
      </c>
      <c r="I28" s="20"/>
      <c r="J28" s="19"/>
      <c r="N28">
        <f t="shared" si="2"/>
        <v>1967</v>
      </c>
      <c r="O28">
        <f t="shared" si="3"/>
        <v>696</v>
      </c>
    </row>
    <row r="29" spans="1:15" x14ac:dyDescent="0.2">
      <c r="B29">
        <f t="shared" si="6"/>
        <v>1968</v>
      </c>
      <c r="C29">
        <f t="shared" si="6"/>
        <v>88</v>
      </c>
      <c r="D29">
        <f t="shared" si="5"/>
        <v>704</v>
      </c>
      <c r="E29">
        <f t="shared" si="0"/>
        <v>11</v>
      </c>
      <c r="F29">
        <f t="shared" si="1"/>
        <v>44</v>
      </c>
      <c r="G29" s="18"/>
      <c r="H29" s="19"/>
      <c r="I29" s="20"/>
      <c r="J29" s="19"/>
      <c r="N29">
        <f t="shared" si="2"/>
        <v>1968</v>
      </c>
      <c r="O29">
        <f t="shared" si="3"/>
        <v>704</v>
      </c>
    </row>
    <row r="30" spans="1:15" x14ac:dyDescent="0.2">
      <c r="B30">
        <f t="shared" si="6"/>
        <v>1969</v>
      </c>
      <c r="C30">
        <f t="shared" si="6"/>
        <v>89</v>
      </c>
      <c r="D30">
        <f t="shared" si="5"/>
        <v>712</v>
      </c>
      <c r="E30">
        <f t="shared" si="0"/>
        <v>11</v>
      </c>
      <c r="F30">
        <f t="shared" si="1"/>
        <v>52</v>
      </c>
      <c r="G30" s="18"/>
      <c r="H30" s="19"/>
      <c r="I30" s="20"/>
      <c r="J30" s="19"/>
      <c r="N30">
        <f t="shared" si="2"/>
        <v>1969</v>
      </c>
      <c r="O30">
        <f t="shared" si="3"/>
        <v>712</v>
      </c>
    </row>
    <row r="31" spans="1:15" x14ac:dyDescent="0.2">
      <c r="A31">
        <v>6</v>
      </c>
      <c r="B31" s="14">
        <f t="shared" si="6"/>
        <v>1970</v>
      </c>
      <c r="C31" s="14">
        <f t="shared" si="6"/>
        <v>90</v>
      </c>
      <c r="D31" s="14">
        <f t="shared" si="5"/>
        <v>720</v>
      </c>
      <c r="E31" s="14">
        <f t="shared" si="0"/>
        <v>12</v>
      </c>
      <c r="F31" s="14">
        <f t="shared" si="1"/>
        <v>0</v>
      </c>
      <c r="G31" s="15">
        <v>200</v>
      </c>
      <c r="H31" s="16">
        <v>2.63</v>
      </c>
      <c r="I31" s="17" t="s">
        <v>22</v>
      </c>
      <c r="J31" s="16">
        <v>34.99</v>
      </c>
      <c r="K31" s="15">
        <f>G31-G26</f>
        <v>37.333333333333343</v>
      </c>
      <c r="N31">
        <f t="shared" si="2"/>
        <v>1970</v>
      </c>
      <c r="O31">
        <f t="shared" si="3"/>
        <v>720</v>
      </c>
    </row>
    <row r="32" spans="1:15" x14ac:dyDescent="0.2">
      <c r="B32">
        <f t="shared" si="6"/>
        <v>1971</v>
      </c>
      <c r="C32">
        <f t="shared" si="6"/>
        <v>91</v>
      </c>
      <c r="D32">
        <f t="shared" si="5"/>
        <v>728</v>
      </c>
      <c r="E32">
        <f t="shared" si="0"/>
        <v>12</v>
      </c>
      <c r="F32">
        <f t="shared" si="1"/>
        <v>8</v>
      </c>
      <c r="G32" s="18"/>
      <c r="H32" s="19"/>
      <c r="I32" s="20"/>
      <c r="J32" s="19"/>
      <c r="N32">
        <f t="shared" si="2"/>
        <v>1971</v>
      </c>
      <c r="O32">
        <f t="shared" si="3"/>
        <v>728</v>
      </c>
    </row>
    <row r="33" spans="1:15" x14ac:dyDescent="0.2">
      <c r="B33">
        <f t="shared" si="6"/>
        <v>1972</v>
      </c>
      <c r="C33">
        <f t="shared" si="6"/>
        <v>92</v>
      </c>
      <c r="D33">
        <f t="shared" si="5"/>
        <v>736</v>
      </c>
      <c r="E33">
        <f t="shared" si="0"/>
        <v>12</v>
      </c>
      <c r="F33">
        <f t="shared" si="1"/>
        <v>16</v>
      </c>
      <c r="G33" s="18"/>
      <c r="H33" s="19">
        <f>(G36-G31)*H31</f>
        <v>94.679999999999993</v>
      </c>
      <c r="I33" s="20"/>
      <c r="J33" s="19"/>
      <c r="N33">
        <f t="shared" si="2"/>
        <v>1972</v>
      </c>
      <c r="O33">
        <f t="shared" si="3"/>
        <v>736</v>
      </c>
    </row>
    <row r="34" spans="1:15" x14ac:dyDescent="0.2">
      <c r="B34">
        <f t="shared" si="6"/>
        <v>1973</v>
      </c>
      <c r="C34">
        <f t="shared" si="6"/>
        <v>93</v>
      </c>
      <c r="D34">
        <f t="shared" si="5"/>
        <v>744</v>
      </c>
      <c r="E34">
        <f t="shared" si="0"/>
        <v>12</v>
      </c>
      <c r="F34">
        <f t="shared" si="1"/>
        <v>24</v>
      </c>
      <c r="G34" s="18"/>
      <c r="H34" s="19"/>
      <c r="I34" s="20"/>
      <c r="J34" s="19"/>
      <c r="N34">
        <f t="shared" si="2"/>
        <v>1973</v>
      </c>
      <c r="O34">
        <f t="shared" si="3"/>
        <v>744</v>
      </c>
    </row>
    <row r="35" spans="1:15" x14ac:dyDescent="0.2">
      <c r="B35">
        <f t="shared" si="6"/>
        <v>1974</v>
      </c>
      <c r="C35">
        <f t="shared" si="6"/>
        <v>94</v>
      </c>
      <c r="D35">
        <f t="shared" si="5"/>
        <v>752</v>
      </c>
      <c r="E35">
        <f t="shared" si="0"/>
        <v>12</v>
      </c>
      <c r="F35">
        <f t="shared" si="1"/>
        <v>32</v>
      </c>
      <c r="G35" s="18"/>
      <c r="H35" s="19"/>
      <c r="I35" s="20"/>
      <c r="J35" s="19"/>
      <c r="N35">
        <f t="shared" si="2"/>
        <v>1974</v>
      </c>
      <c r="O35">
        <f t="shared" si="3"/>
        <v>752</v>
      </c>
    </row>
    <row r="36" spans="1:15" x14ac:dyDescent="0.2">
      <c r="A36">
        <v>7</v>
      </c>
      <c r="B36" s="14"/>
      <c r="C36" s="14"/>
      <c r="D36" s="14">
        <v>756</v>
      </c>
      <c r="E36" s="14">
        <v>12</v>
      </c>
      <c r="F36" s="14">
        <v>36</v>
      </c>
      <c r="G36" s="15">
        <v>236</v>
      </c>
      <c r="H36" s="16">
        <v>2.86</v>
      </c>
      <c r="I36" s="17"/>
      <c r="J36" s="16">
        <v>35.369999999999997</v>
      </c>
      <c r="K36" s="15">
        <f>G36-G31</f>
        <v>36</v>
      </c>
      <c r="N36">
        <f t="shared" si="2"/>
        <v>0</v>
      </c>
      <c r="O36">
        <f t="shared" si="3"/>
        <v>756</v>
      </c>
    </row>
    <row r="37" spans="1:15" x14ac:dyDescent="0.2">
      <c r="B37">
        <f>B35+1</f>
        <v>1975</v>
      </c>
      <c r="C37">
        <f>C35+1</f>
        <v>95</v>
      </c>
      <c r="D37">
        <f>D35+8</f>
        <v>760</v>
      </c>
      <c r="E37">
        <f t="shared" si="0"/>
        <v>12</v>
      </c>
      <c r="F37">
        <f t="shared" si="1"/>
        <v>40</v>
      </c>
      <c r="G37" s="18"/>
      <c r="H37" s="19"/>
      <c r="I37" s="20" t="s">
        <v>23</v>
      </c>
      <c r="J37" s="19">
        <v>35.42</v>
      </c>
      <c r="N37">
        <f t="shared" si="2"/>
        <v>1975</v>
      </c>
      <c r="O37">
        <f t="shared" si="3"/>
        <v>760</v>
      </c>
    </row>
    <row r="38" spans="1:15" x14ac:dyDescent="0.2">
      <c r="B38">
        <f t="shared" ref="B38:C53" si="7">B37+1</f>
        <v>1976</v>
      </c>
      <c r="C38">
        <f t="shared" si="7"/>
        <v>96</v>
      </c>
      <c r="D38">
        <f t="shared" si="5"/>
        <v>768</v>
      </c>
      <c r="E38">
        <f t="shared" si="0"/>
        <v>12</v>
      </c>
      <c r="F38">
        <f t="shared" si="1"/>
        <v>48</v>
      </c>
      <c r="G38" s="18"/>
      <c r="H38" s="19">
        <f>(G41-G36)*H36</f>
        <v>99.146666666666718</v>
      </c>
      <c r="I38" s="20"/>
      <c r="J38" s="19"/>
      <c r="N38">
        <f t="shared" si="2"/>
        <v>1976</v>
      </c>
      <c r="O38">
        <f t="shared" si="3"/>
        <v>768</v>
      </c>
    </row>
    <row r="39" spans="1:15" x14ac:dyDescent="0.2">
      <c r="B39">
        <f t="shared" si="7"/>
        <v>1977</v>
      </c>
      <c r="C39">
        <f t="shared" si="7"/>
        <v>97</v>
      </c>
      <c r="D39">
        <f t="shared" si="5"/>
        <v>776</v>
      </c>
      <c r="E39">
        <f t="shared" si="0"/>
        <v>12</v>
      </c>
      <c r="F39">
        <f t="shared" si="1"/>
        <v>56</v>
      </c>
      <c r="G39" s="18"/>
      <c r="H39" s="19"/>
      <c r="I39" s="20"/>
      <c r="J39" s="19"/>
      <c r="N39">
        <f t="shared" si="2"/>
        <v>1977</v>
      </c>
      <c r="O39">
        <f t="shared" si="3"/>
        <v>776</v>
      </c>
    </row>
    <row r="40" spans="1:15" x14ac:dyDescent="0.2">
      <c r="B40">
        <f t="shared" si="7"/>
        <v>1978</v>
      </c>
      <c r="C40">
        <f t="shared" si="7"/>
        <v>98</v>
      </c>
      <c r="D40">
        <f t="shared" si="5"/>
        <v>784</v>
      </c>
      <c r="E40">
        <f t="shared" si="0"/>
        <v>13</v>
      </c>
      <c r="F40">
        <f t="shared" si="1"/>
        <v>4</v>
      </c>
      <c r="G40" s="18"/>
      <c r="H40" s="19"/>
      <c r="I40" s="20"/>
      <c r="J40" s="19"/>
      <c r="N40">
        <f t="shared" si="2"/>
        <v>1978</v>
      </c>
      <c r="O40">
        <f t="shared" si="3"/>
        <v>784</v>
      </c>
    </row>
    <row r="41" spans="1:15" x14ac:dyDescent="0.2">
      <c r="A41">
        <v>8</v>
      </c>
      <c r="B41" s="14"/>
      <c r="C41" s="14"/>
      <c r="D41" s="21">
        <v>790.66666666666663</v>
      </c>
      <c r="E41" s="14">
        <v>13</v>
      </c>
      <c r="F41" s="15">
        <v>10.67</v>
      </c>
      <c r="G41" s="15">
        <f>270+2/3</f>
        <v>270.66666666666669</v>
      </c>
      <c r="H41" s="16">
        <v>3.1</v>
      </c>
      <c r="I41" s="17"/>
      <c r="J41" s="16">
        <v>35.700000000000003</v>
      </c>
      <c r="K41" s="15">
        <f>G41-G36</f>
        <v>34.666666666666686</v>
      </c>
      <c r="N41">
        <f t="shared" si="2"/>
        <v>0</v>
      </c>
      <c r="O41">
        <f t="shared" si="3"/>
        <v>790.66666666666663</v>
      </c>
    </row>
    <row r="42" spans="1:15" x14ac:dyDescent="0.2">
      <c r="B42">
        <f>B40+1</f>
        <v>1979</v>
      </c>
      <c r="C42">
        <f>C40+1</f>
        <v>99</v>
      </c>
      <c r="D42">
        <f>D40+8</f>
        <v>792</v>
      </c>
      <c r="E42">
        <f t="shared" si="0"/>
        <v>13</v>
      </c>
      <c r="F42">
        <f t="shared" si="1"/>
        <v>12</v>
      </c>
      <c r="G42" s="22"/>
      <c r="H42" s="19"/>
      <c r="I42" s="20"/>
      <c r="J42" s="19"/>
      <c r="N42">
        <f t="shared" si="2"/>
        <v>1979</v>
      </c>
      <c r="O42">
        <f t="shared" si="3"/>
        <v>792</v>
      </c>
    </row>
    <row r="43" spans="1:15" x14ac:dyDescent="0.2">
      <c r="B43">
        <f t="shared" si="7"/>
        <v>1980</v>
      </c>
      <c r="C43">
        <f t="shared" si="7"/>
        <v>100</v>
      </c>
      <c r="D43">
        <f t="shared" si="5"/>
        <v>800</v>
      </c>
      <c r="E43">
        <f t="shared" si="0"/>
        <v>13</v>
      </c>
      <c r="F43">
        <f t="shared" si="1"/>
        <v>20</v>
      </c>
      <c r="G43" s="18"/>
      <c r="H43" s="19">
        <f>(G46-G41)*H41</f>
        <v>103.33333333333327</v>
      </c>
      <c r="I43" s="20" t="s">
        <v>24</v>
      </c>
      <c r="J43" s="19">
        <v>35.85</v>
      </c>
      <c r="N43">
        <f t="shared" si="2"/>
        <v>1980</v>
      </c>
      <c r="O43">
        <f t="shared" si="3"/>
        <v>800</v>
      </c>
    </row>
    <row r="44" spans="1:15" x14ac:dyDescent="0.2">
      <c r="B44">
        <f t="shared" si="7"/>
        <v>1981</v>
      </c>
      <c r="C44">
        <f t="shared" si="7"/>
        <v>101</v>
      </c>
      <c r="D44">
        <f t="shared" si="5"/>
        <v>808</v>
      </c>
      <c r="E44">
        <f t="shared" si="0"/>
        <v>13</v>
      </c>
      <c r="F44">
        <f t="shared" si="1"/>
        <v>28</v>
      </c>
      <c r="G44" s="18"/>
      <c r="H44" s="19"/>
      <c r="I44" s="20"/>
      <c r="J44" s="19"/>
      <c r="N44">
        <f t="shared" si="2"/>
        <v>1981</v>
      </c>
      <c r="O44">
        <f t="shared" si="3"/>
        <v>808</v>
      </c>
    </row>
    <row r="45" spans="1:15" x14ac:dyDescent="0.2">
      <c r="B45">
        <f t="shared" si="7"/>
        <v>1982</v>
      </c>
      <c r="C45">
        <f t="shared" si="7"/>
        <v>102</v>
      </c>
      <c r="D45">
        <f t="shared" si="5"/>
        <v>816</v>
      </c>
      <c r="E45">
        <f t="shared" si="0"/>
        <v>13</v>
      </c>
      <c r="F45">
        <f t="shared" si="1"/>
        <v>36</v>
      </c>
      <c r="G45" s="18"/>
      <c r="H45" s="19"/>
      <c r="I45" s="20"/>
      <c r="J45" s="19"/>
      <c r="N45">
        <f t="shared" si="2"/>
        <v>1982</v>
      </c>
      <c r="O45">
        <f t="shared" si="3"/>
        <v>816</v>
      </c>
    </row>
    <row r="46" spans="1:15" x14ac:dyDescent="0.2">
      <c r="A46">
        <v>9</v>
      </c>
      <c r="B46" s="14">
        <f t="shared" si="7"/>
        <v>1983</v>
      </c>
      <c r="C46" s="14">
        <f t="shared" si="7"/>
        <v>103</v>
      </c>
      <c r="D46" s="14">
        <f t="shared" si="5"/>
        <v>824</v>
      </c>
      <c r="E46" s="14">
        <f t="shared" si="0"/>
        <v>13</v>
      </c>
      <c r="F46" s="14">
        <f t="shared" si="1"/>
        <v>44</v>
      </c>
      <c r="G46" s="15">
        <v>304</v>
      </c>
      <c r="H46" s="16">
        <v>3.34</v>
      </c>
      <c r="I46" s="17"/>
      <c r="J46" s="16">
        <v>36.299999999999997</v>
      </c>
      <c r="K46" s="15">
        <f>G46-G41</f>
        <v>33.333333333333314</v>
      </c>
      <c r="N46">
        <f t="shared" si="2"/>
        <v>1983</v>
      </c>
      <c r="O46">
        <f t="shared" si="3"/>
        <v>824</v>
      </c>
    </row>
    <row r="47" spans="1:15" x14ac:dyDescent="0.2">
      <c r="B47">
        <f t="shared" si="7"/>
        <v>1984</v>
      </c>
      <c r="C47">
        <f t="shared" si="7"/>
        <v>104</v>
      </c>
      <c r="D47">
        <f t="shared" si="5"/>
        <v>832</v>
      </c>
      <c r="E47">
        <f t="shared" si="0"/>
        <v>13</v>
      </c>
      <c r="F47">
        <f t="shared" si="1"/>
        <v>52</v>
      </c>
      <c r="G47" s="18"/>
      <c r="H47" s="19"/>
      <c r="I47" s="20"/>
      <c r="J47" s="19"/>
      <c r="N47">
        <f t="shared" si="2"/>
        <v>1984</v>
      </c>
      <c r="O47">
        <f t="shared" si="3"/>
        <v>832</v>
      </c>
    </row>
    <row r="48" spans="1:15" x14ac:dyDescent="0.2">
      <c r="B48">
        <f t="shared" si="7"/>
        <v>1985</v>
      </c>
      <c r="C48">
        <f t="shared" si="7"/>
        <v>105</v>
      </c>
      <c r="D48">
        <f t="shared" si="5"/>
        <v>840</v>
      </c>
      <c r="E48">
        <f t="shared" si="0"/>
        <v>14</v>
      </c>
      <c r="F48">
        <f t="shared" si="1"/>
        <v>0</v>
      </c>
      <c r="G48" s="18"/>
      <c r="H48" s="19">
        <f>(G50-G46)*H46</f>
        <v>106.88</v>
      </c>
      <c r="I48" s="20" t="s">
        <v>25</v>
      </c>
      <c r="J48" s="19">
        <v>36.6</v>
      </c>
      <c r="N48">
        <f t="shared" si="2"/>
        <v>1985</v>
      </c>
      <c r="O48">
        <f t="shared" si="3"/>
        <v>840</v>
      </c>
    </row>
    <row r="49" spans="1:15" x14ac:dyDescent="0.2">
      <c r="B49">
        <f t="shared" si="7"/>
        <v>1986</v>
      </c>
      <c r="C49">
        <f t="shared" si="7"/>
        <v>106</v>
      </c>
      <c r="D49">
        <f t="shared" si="5"/>
        <v>848</v>
      </c>
      <c r="E49">
        <f t="shared" si="0"/>
        <v>14</v>
      </c>
      <c r="F49">
        <f t="shared" si="1"/>
        <v>8</v>
      </c>
      <c r="G49" s="18"/>
      <c r="H49" s="19"/>
      <c r="I49" s="20"/>
      <c r="J49" s="19"/>
      <c r="N49">
        <f t="shared" si="2"/>
        <v>1986</v>
      </c>
      <c r="O49">
        <f t="shared" si="3"/>
        <v>848</v>
      </c>
    </row>
    <row r="50" spans="1:15" x14ac:dyDescent="0.2">
      <c r="A50">
        <v>10</v>
      </c>
      <c r="B50" s="14">
        <f t="shared" si="7"/>
        <v>1987</v>
      </c>
      <c r="C50" s="14">
        <f t="shared" si="7"/>
        <v>107</v>
      </c>
      <c r="D50" s="14">
        <f t="shared" si="5"/>
        <v>856</v>
      </c>
      <c r="E50" s="14">
        <f t="shared" si="0"/>
        <v>14</v>
      </c>
      <c r="F50" s="14">
        <f t="shared" si="1"/>
        <v>16</v>
      </c>
      <c r="G50" s="15">
        <v>336</v>
      </c>
      <c r="H50" s="16">
        <v>3.59</v>
      </c>
      <c r="I50" s="17"/>
      <c r="J50" s="16">
        <v>36.9</v>
      </c>
      <c r="K50" s="15">
        <f>G50-G46</f>
        <v>32</v>
      </c>
      <c r="N50">
        <f t="shared" si="2"/>
        <v>1987</v>
      </c>
      <c r="O50">
        <f t="shared" si="3"/>
        <v>856</v>
      </c>
    </row>
    <row r="51" spans="1:15" x14ac:dyDescent="0.2">
      <c r="B51">
        <f t="shared" si="7"/>
        <v>1988</v>
      </c>
      <c r="C51">
        <f t="shared" si="7"/>
        <v>108</v>
      </c>
      <c r="D51">
        <f t="shared" si="5"/>
        <v>864</v>
      </c>
      <c r="E51">
        <f t="shared" si="0"/>
        <v>14</v>
      </c>
      <c r="F51">
        <f t="shared" si="1"/>
        <v>24</v>
      </c>
      <c r="G51" s="18"/>
      <c r="H51" s="19"/>
      <c r="I51" s="20"/>
      <c r="J51" s="19"/>
      <c r="N51">
        <f t="shared" si="2"/>
        <v>1988</v>
      </c>
      <c r="O51">
        <f t="shared" si="3"/>
        <v>864</v>
      </c>
    </row>
    <row r="52" spans="1:15" x14ac:dyDescent="0.2">
      <c r="B52">
        <f t="shared" si="7"/>
        <v>1989</v>
      </c>
      <c r="C52">
        <f t="shared" si="7"/>
        <v>109</v>
      </c>
      <c r="D52">
        <f t="shared" si="5"/>
        <v>872</v>
      </c>
      <c r="E52">
        <f t="shared" si="0"/>
        <v>14</v>
      </c>
      <c r="F52">
        <f t="shared" si="1"/>
        <v>32</v>
      </c>
      <c r="G52" s="18"/>
      <c r="H52" s="19">
        <f>(G54-G50)*H50</f>
        <v>110.09333333333339</v>
      </c>
      <c r="I52" s="20"/>
      <c r="J52" s="19"/>
      <c r="N52">
        <f t="shared" si="2"/>
        <v>1989</v>
      </c>
      <c r="O52">
        <f t="shared" si="3"/>
        <v>872</v>
      </c>
    </row>
    <row r="53" spans="1:15" x14ac:dyDescent="0.2">
      <c r="B53">
        <f t="shared" si="7"/>
        <v>1990</v>
      </c>
      <c r="C53">
        <f t="shared" si="7"/>
        <v>110</v>
      </c>
      <c r="D53">
        <f t="shared" si="5"/>
        <v>880</v>
      </c>
      <c r="E53">
        <f t="shared" si="0"/>
        <v>14</v>
      </c>
      <c r="F53">
        <f t="shared" si="1"/>
        <v>40</v>
      </c>
      <c r="G53" s="18"/>
      <c r="H53" s="19"/>
      <c r="I53" s="20" t="s">
        <v>26</v>
      </c>
      <c r="J53" s="19">
        <v>37.35</v>
      </c>
      <c r="N53">
        <f t="shared" si="2"/>
        <v>1990</v>
      </c>
      <c r="O53">
        <f t="shared" si="3"/>
        <v>880</v>
      </c>
    </row>
    <row r="54" spans="1:15" x14ac:dyDescent="0.2">
      <c r="A54">
        <v>11</v>
      </c>
      <c r="B54" s="14"/>
      <c r="C54" s="14"/>
      <c r="D54" s="21">
        <v>886.66666666666663</v>
      </c>
      <c r="E54" s="14">
        <v>14</v>
      </c>
      <c r="F54" s="15">
        <v>46.67</v>
      </c>
      <c r="G54" s="15">
        <f>366 + 2/3</f>
        <v>366.66666666666669</v>
      </c>
      <c r="H54" s="16">
        <v>3.82</v>
      </c>
      <c r="I54" s="17"/>
      <c r="J54" s="16">
        <v>37.4</v>
      </c>
      <c r="K54" s="15">
        <f>G54-G50</f>
        <v>30.666666666666686</v>
      </c>
      <c r="N54">
        <f t="shared" si="2"/>
        <v>0</v>
      </c>
      <c r="O54">
        <f t="shared" si="3"/>
        <v>886.66666666666663</v>
      </c>
    </row>
    <row r="55" spans="1:15" x14ac:dyDescent="0.2">
      <c r="B55">
        <f>B53+1</f>
        <v>1991</v>
      </c>
      <c r="C55">
        <f>C53+1</f>
        <v>111</v>
      </c>
      <c r="D55">
        <f>D53+8</f>
        <v>888</v>
      </c>
      <c r="E55">
        <f t="shared" si="0"/>
        <v>14</v>
      </c>
      <c r="F55">
        <f t="shared" si="1"/>
        <v>48</v>
      </c>
      <c r="G55" s="18"/>
      <c r="H55" s="19"/>
      <c r="I55" s="20"/>
      <c r="J55" s="19"/>
      <c r="N55">
        <f t="shared" si="2"/>
        <v>1991</v>
      </c>
      <c r="O55">
        <f t="shared" si="3"/>
        <v>888</v>
      </c>
    </row>
    <row r="56" spans="1:15" x14ac:dyDescent="0.2">
      <c r="B56">
        <f t="shared" ref="B56:C69" si="8">B55+1</f>
        <v>1992</v>
      </c>
      <c r="C56">
        <f t="shared" si="8"/>
        <v>112</v>
      </c>
      <c r="D56">
        <f t="shared" si="5"/>
        <v>896</v>
      </c>
      <c r="E56">
        <f t="shared" si="0"/>
        <v>14</v>
      </c>
      <c r="F56">
        <f t="shared" si="1"/>
        <v>56</v>
      </c>
      <c r="G56" s="18"/>
      <c r="H56" s="19">
        <f>(G59-G54)*H54</f>
        <v>112.05333333333326</v>
      </c>
      <c r="I56" s="20"/>
      <c r="J56" s="19"/>
      <c r="N56">
        <f t="shared" si="2"/>
        <v>1992</v>
      </c>
      <c r="O56">
        <f t="shared" si="3"/>
        <v>896</v>
      </c>
    </row>
    <row r="57" spans="1:15" x14ac:dyDescent="0.2">
      <c r="B57">
        <f t="shared" si="8"/>
        <v>1993</v>
      </c>
      <c r="C57">
        <f t="shared" si="8"/>
        <v>113</v>
      </c>
      <c r="D57">
        <f t="shared" si="5"/>
        <v>904</v>
      </c>
      <c r="E57">
        <f t="shared" si="0"/>
        <v>15</v>
      </c>
      <c r="F57">
        <f t="shared" si="1"/>
        <v>4</v>
      </c>
      <c r="G57" s="18"/>
      <c r="H57" s="19"/>
      <c r="I57" s="20"/>
      <c r="J57" s="19"/>
      <c r="N57">
        <f t="shared" si="2"/>
        <v>1993</v>
      </c>
      <c r="O57">
        <f t="shared" si="3"/>
        <v>904</v>
      </c>
    </row>
    <row r="58" spans="1:15" x14ac:dyDescent="0.2">
      <c r="B58">
        <f t="shared" si="8"/>
        <v>1994</v>
      </c>
      <c r="C58">
        <f t="shared" si="8"/>
        <v>114</v>
      </c>
      <c r="D58">
        <f t="shared" si="5"/>
        <v>912</v>
      </c>
      <c r="E58">
        <f t="shared" si="0"/>
        <v>15</v>
      </c>
      <c r="F58">
        <f t="shared" si="1"/>
        <v>12</v>
      </c>
      <c r="G58" s="18"/>
      <c r="H58" s="19"/>
      <c r="I58" s="20"/>
      <c r="J58" s="19"/>
      <c r="N58">
        <f t="shared" si="2"/>
        <v>1994</v>
      </c>
      <c r="O58">
        <f t="shared" si="3"/>
        <v>912</v>
      </c>
    </row>
    <row r="59" spans="1:15" x14ac:dyDescent="0.2">
      <c r="A59">
        <v>12</v>
      </c>
      <c r="B59" s="14"/>
      <c r="C59" s="14"/>
      <c r="D59" s="14">
        <v>916</v>
      </c>
      <c r="E59" s="14">
        <v>15</v>
      </c>
      <c r="F59" s="14">
        <v>16</v>
      </c>
      <c r="G59" s="15">
        <v>396</v>
      </c>
      <c r="H59" s="16">
        <v>4.04</v>
      </c>
      <c r="I59" s="17"/>
      <c r="J59" s="16">
        <v>37.619999999999997</v>
      </c>
      <c r="K59" s="15">
        <f>G59-G54</f>
        <v>29.333333333333314</v>
      </c>
      <c r="N59">
        <f t="shared" si="2"/>
        <v>0</v>
      </c>
      <c r="O59">
        <f t="shared" si="3"/>
        <v>916</v>
      </c>
    </row>
    <row r="60" spans="1:15" x14ac:dyDescent="0.2">
      <c r="B60">
        <f>B58+1</f>
        <v>1995</v>
      </c>
      <c r="C60">
        <f>C58+1</f>
        <v>115</v>
      </c>
      <c r="D60">
        <f>D58+8</f>
        <v>920</v>
      </c>
      <c r="E60">
        <f t="shared" si="0"/>
        <v>15</v>
      </c>
      <c r="F60">
        <f t="shared" si="1"/>
        <v>20</v>
      </c>
      <c r="G60" s="18"/>
      <c r="H60" s="19"/>
      <c r="I60" s="20" t="s">
        <v>27</v>
      </c>
      <c r="J60" s="19">
        <v>37.65</v>
      </c>
      <c r="N60">
        <f t="shared" si="2"/>
        <v>1995</v>
      </c>
      <c r="O60">
        <f t="shared" si="3"/>
        <v>920</v>
      </c>
    </row>
    <row r="61" spans="1:15" x14ac:dyDescent="0.2">
      <c r="B61">
        <f t="shared" si="8"/>
        <v>1996</v>
      </c>
      <c r="C61">
        <f t="shared" si="8"/>
        <v>116</v>
      </c>
      <c r="D61">
        <f t="shared" si="5"/>
        <v>928</v>
      </c>
      <c r="E61">
        <f t="shared" si="0"/>
        <v>15</v>
      </c>
      <c r="F61">
        <f t="shared" si="1"/>
        <v>28</v>
      </c>
      <c r="G61" s="18"/>
      <c r="H61" s="19">
        <f>(G63-G59)*H59</f>
        <v>113.12</v>
      </c>
      <c r="I61" s="20"/>
      <c r="J61" s="19"/>
      <c r="N61">
        <f t="shared" si="2"/>
        <v>1996</v>
      </c>
      <c r="O61">
        <f t="shared" si="3"/>
        <v>928</v>
      </c>
    </row>
    <row r="62" spans="1:15" x14ac:dyDescent="0.2">
      <c r="B62">
        <f t="shared" si="8"/>
        <v>1997</v>
      </c>
      <c r="C62">
        <f t="shared" si="8"/>
        <v>117</v>
      </c>
      <c r="D62">
        <f t="shared" si="5"/>
        <v>936</v>
      </c>
      <c r="E62">
        <f t="shared" si="0"/>
        <v>15</v>
      </c>
      <c r="F62">
        <f t="shared" si="1"/>
        <v>36</v>
      </c>
      <c r="G62" s="18"/>
      <c r="H62" s="19"/>
      <c r="I62" s="20"/>
      <c r="J62" s="19"/>
      <c r="N62">
        <f t="shared" si="2"/>
        <v>1997</v>
      </c>
      <c r="O62">
        <f t="shared" si="3"/>
        <v>936</v>
      </c>
    </row>
    <row r="63" spans="1:15" x14ac:dyDescent="0.2">
      <c r="A63">
        <v>13</v>
      </c>
      <c r="B63" s="14">
        <f t="shared" si="8"/>
        <v>1998</v>
      </c>
      <c r="C63" s="14">
        <f t="shared" si="8"/>
        <v>118</v>
      </c>
      <c r="D63" s="14">
        <f t="shared" si="5"/>
        <v>944</v>
      </c>
      <c r="E63" s="14">
        <f t="shared" si="0"/>
        <v>15</v>
      </c>
      <c r="F63" s="14">
        <f t="shared" si="1"/>
        <v>44</v>
      </c>
      <c r="G63" s="15">
        <v>424</v>
      </c>
      <c r="H63" s="16">
        <v>4.24</v>
      </c>
      <c r="I63" s="17"/>
      <c r="J63" s="16">
        <v>37.840000000000003</v>
      </c>
      <c r="K63" s="15">
        <f>G63-G59</f>
        <v>28</v>
      </c>
      <c r="N63">
        <f t="shared" si="2"/>
        <v>1998</v>
      </c>
      <c r="O63">
        <f t="shared" si="3"/>
        <v>944</v>
      </c>
    </row>
    <row r="64" spans="1:15" x14ac:dyDescent="0.2">
      <c r="B64">
        <f t="shared" si="8"/>
        <v>1999</v>
      </c>
      <c r="C64">
        <f t="shared" si="8"/>
        <v>119</v>
      </c>
      <c r="D64">
        <f t="shared" si="5"/>
        <v>952</v>
      </c>
      <c r="E64">
        <f t="shared" si="0"/>
        <v>15</v>
      </c>
      <c r="F64">
        <f t="shared" si="1"/>
        <v>52</v>
      </c>
      <c r="G64" s="18"/>
      <c r="H64" s="19"/>
      <c r="I64" s="20"/>
      <c r="J64" s="19"/>
      <c r="N64">
        <f t="shared" si="2"/>
        <v>1999</v>
      </c>
      <c r="O64">
        <f t="shared" si="3"/>
        <v>952</v>
      </c>
    </row>
    <row r="65" spans="1:15" x14ac:dyDescent="0.2">
      <c r="B65">
        <f t="shared" si="8"/>
        <v>2000</v>
      </c>
      <c r="C65">
        <f t="shared" si="8"/>
        <v>120</v>
      </c>
      <c r="D65">
        <f t="shared" si="5"/>
        <v>960</v>
      </c>
      <c r="E65">
        <f t="shared" si="0"/>
        <v>16</v>
      </c>
      <c r="F65">
        <f t="shared" si="1"/>
        <v>0</v>
      </c>
      <c r="G65" s="18"/>
      <c r="H65" s="19">
        <f>(G67-G63)*H63</f>
        <v>113.06666666666675</v>
      </c>
      <c r="I65" s="20" t="s">
        <v>28</v>
      </c>
      <c r="J65" s="19">
        <v>37.96</v>
      </c>
      <c r="N65">
        <f t="shared" si="2"/>
        <v>2000</v>
      </c>
      <c r="O65">
        <f t="shared" si="3"/>
        <v>960</v>
      </c>
    </row>
    <row r="66" spans="1:15" x14ac:dyDescent="0.2">
      <c r="B66">
        <f t="shared" si="8"/>
        <v>2001</v>
      </c>
      <c r="C66">
        <f t="shared" si="8"/>
        <v>121</v>
      </c>
      <c r="D66">
        <f t="shared" si="5"/>
        <v>968</v>
      </c>
      <c r="E66">
        <f t="shared" si="0"/>
        <v>16</v>
      </c>
      <c r="F66">
        <f t="shared" si="1"/>
        <v>8</v>
      </c>
      <c r="G66" s="18"/>
      <c r="H66" s="19"/>
      <c r="I66" s="20"/>
      <c r="J66" s="19"/>
      <c r="N66">
        <f t="shared" si="2"/>
        <v>2001</v>
      </c>
      <c r="O66">
        <f t="shared" si="3"/>
        <v>968</v>
      </c>
    </row>
    <row r="67" spans="1:15" x14ac:dyDescent="0.2">
      <c r="A67">
        <v>14</v>
      </c>
      <c r="B67" s="14"/>
      <c r="C67" s="14"/>
      <c r="D67" s="21">
        <v>970.66666666666663</v>
      </c>
      <c r="E67" s="14">
        <v>16</v>
      </c>
      <c r="F67" s="14">
        <v>10.67</v>
      </c>
      <c r="G67" s="15">
        <f>450 + 2/3</f>
        <v>450.66666666666669</v>
      </c>
      <c r="H67" s="16">
        <v>4.42</v>
      </c>
      <c r="I67" s="17"/>
      <c r="J67" s="16">
        <v>37.97</v>
      </c>
      <c r="K67" s="15">
        <f>G67-G63</f>
        <v>26.666666666666686</v>
      </c>
      <c r="N67">
        <f t="shared" ref="N67:N85" si="9">B67</f>
        <v>0</v>
      </c>
      <c r="O67">
        <f t="shared" ref="O67:O85" si="10">D67</f>
        <v>970.66666666666663</v>
      </c>
    </row>
    <row r="68" spans="1:15" x14ac:dyDescent="0.2">
      <c r="B68">
        <f>B66+1</f>
        <v>2002</v>
      </c>
      <c r="C68">
        <f>C66+1</f>
        <v>122</v>
      </c>
      <c r="D68">
        <f>D66+8</f>
        <v>976</v>
      </c>
      <c r="E68">
        <f t="shared" si="0"/>
        <v>16</v>
      </c>
      <c r="F68">
        <f t="shared" si="1"/>
        <v>16</v>
      </c>
      <c r="G68" s="18"/>
      <c r="H68" s="19">
        <f>(G70-G67)*H67</f>
        <v>111.97333333333324</v>
      </c>
      <c r="I68" s="20"/>
      <c r="J68" s="19"/>
      <c r="N68">
        <f t="shared" si="9"/>
        <v>2002</v>
      </c>
      <c r="O68">
        <f t="shared" si="10"/>
        <v>976</v>
      </c>
    </row>
    <row r="69" spans="1:15" x14ac:dyDescent="0.2">
      <c r="B69">
        <f t="shared" si="8"/>
        <v>2003</v>
      </c>
      <c r="C69">
        <f t="shared" si="8"/>
        <v>123</v>
      </c>
      <c r="D69">
        <f t="shared" ref="D69:D78" si="11">D68+8</f>
        <v>984</v>
      </c>
      <c r="E69">
        <f t="shared" si="0"/>
        <v>16</v>
      </c>
      <c r="F69">
        <f t="shared" si="1"/>
        <v>24</v>
      </c>
      <c r="G69" s="18"/>
      <c r="H69" s="19"/>
      <c r="I69" s="20"/>
      <c r="J69" s="19"/>
      <c r="N69">
        <f t="shared" si="9"/>
        <v>2003</v>
      </c>
      <c r="O69">
        <f t="shared" si="10"/>
        <v>984</v>
      </c>
    </row>
    <row r="70" spans="1:15" x14ac:dyDescent="0.2">
      <c r="A70">
        <v>15</v>
      </c>
      <c r="B70" s="14"/>
      <c r="C70" s="14"/>
      <c r="D70" s="14">
        <v>996</v>
      </c>
      <c r="E70" s="14">
        <v>16</v>
      </c>
      <c r="F70" s="14">
        <v>28</v>
      </c>
      <c r="G70" s="15">
        <v>476</v>
      </c>
      <c r="H70" s="16">
        <v>4.54</v>
      </c>
      <c r="I70" s="17"/>
      <c r="J70" s="16">
        <v>38</v>
      </c>
      <c r="K70" s="15">
        <f>G70-G67</f>
        <v>25.333333333333314</v>
      </c>
      <c r="N70">
        <f t="shared" si="9"/>
        <v>0</v>
      </c>
      <c r="O70">
        <f t="shared" si="10"/>
        <v>996</v>
      </c>
    </row>
    <row r="71" spans="1:15" x14ac:dyDescent="0.2">
      <c r="B71">
        <f>B69+1</f>
        <v>2004</v>
      </c>
      <c r="C71">
        <f>C69+1</f>
        <v>124</v>
      </c>
      <c r="D71">
        <f>D69+8</f>
        <v>992</v>
      </c>
      <c r="E71">
        <f t="shared" si="0"/>
        <v>16</v>
      </c>
      <c r="F71">
        <f t="shared" si="1"/>
        <v>32</v>
      </c>
      <c r="G71" s="18"/>
      <c r="H71" s="19"/>
      <c r="I71" s="20"/>
      <c r="J71" s="19"/>
      <c r="N71">
        <f t="shared" si="9"/>
        <v>2004</v>
      </c>
      <c r="O71">
        <f t="shared" si="10"/>
        <v>992</v>
      </c>
    </row>
    <row r="72" spans="1:15" x14ac:dyDescent="0.2">
      <c r="B72">
        <f t="shared" ref="B72:C78" si="12">B71+1</f>
        <v>2005</v>
      </c>
      <c r="C72">
        <f t="shared" si="12"/>
        <v>125</v>
      </c>
      <c r="D72">
        <f t="shared" si="11"/>
        <v>1000</v>
      </c>
      <c r="E72">
        <f t="shared" si="0"/>
        <v>16</v>
      </c>
      <c r="F72">
        <f t="shared" si="1"/>
        <v>40</v>
      </c>
      <c r="G72" s="18"/>
      <c r="H72" s="19">
        <f>(G75-G70)*H70</f>
        <v>108.96000000000001</v>
      </c>
      <c r="I72" s="20" t="s">
        <v>29</v>
      </c>
      <c r="J72" s="19">
        <v>38.020000000000003</v>
      </c>
      <c r="N72">
        <f t="shared" si="9"/>
        <v>2005</v>
      </c>
      <c r="O72">
        <f t="shared" si="10"/>
        <v>1000</v>
      </c>
    </row>
    <row r="73" spans="1:15" x14ac:dyDescent="0.2">
      <c r="B73">
        <f t="shared" si="12"/>
        <v>2006</v>
      </c>
      <c r="C73">
        <f t="shared" si="12"/>
        <v>126</v>
      </c>
      <c r="D73">
        <f t="shared" si="11"/>
        <v>1008</v>
      </c>
      <c r="E73">
        <f t="shared" si="0"/>
        <v>16</v>
      </c>
      <c r="F73">
        <f t="shared" si="1"/>
        <v>48</v>
      </c>
      <c r="G73" s="18"/>
      <c r="H73" s="19"/>
      <c r="I73" s="20"/>
      <c r="J73" s="19"/>
      <c r="N73">
        <f t="shared" si="9"/>
        <v>2006</v>
      </c>
      <c r="O73">
        <f t="shared" si="10"/>
        <v>1008</v>
      </c>
    </row>
    <row r="74" spans="1:15" x14ac:dyDescent="0.2">
      <c r="B74">
        <f t="shared" si="12"/>
        <v>2007</v>
      </c>
      <c r="C74">
        <f t="shared" si="12"/>
        <v>127</v>
      </c>
      <c r="D74">
        <f t="shared" si="11"/>
        <v>1016</v>
      </c>
      <c r="E74">
        <f t="shared" si="0"/>
        <v>16</v>
      </c>
      <c r="F74">
        <f t="shared" si="1"/>
        <v>56</v>
      </c>
      <c r="G74" s="18"/>
      <c r="H74" s="19"/>
      <c r="I74" s="20"/>
      <c r="J74" s="19"/>
      <c r="N74">
        <f t="shared" si="9"/>
        <v>2007</v>
      </c>
      <c r="O74">
        <f t="shared" si="10"/>
        <v>1016</v>
      </c>
    </row>
    <row r="75" spans="1:15" x14ac:dyDescent="0.2">
      <c r="A75">
        <v>16</v>
      </c>
      <c r="B75" s="14"/>
      <c r="C75" s="14"/>
      <c r="D75" s="14">
        <v>1020</v>
      </c>
      <c r="E75" s="14">
        <v>17</v>
      </c>
      <c r="F75" s="14">
        <v>0</v>
      </c>
      <c r="G75" s="15">
        <v>500</v>
      </c>
      <c r="H75" s="16">
        <v>4.76</v>
      </c>
      <c r="I75" s="17"/>
      <c r="J75" s="16">
        <v>38.25</v>
      </c>
      <c r="K75" s="15">
        <f>G75-G70</f>
        <v>24</v>
      </c>
      <c r="N75">
        <f t="shared" si="9"/>
        <v>0</v>
      </c>
      <c r="O75">
        <f t="shared" si="10"/>
        <v>1020</v>
      </c>
    </row>
    <row r="76" spans="1:15" x14ac:dyDescent="0.2">
      <c r="B76">
        <f>B74+1</f>
        <v>2008</v>
      </c>
      <c r="C76">
        <f>C74+1</f>
        <v>128</v>
      </c>
      <c r="D76">
        <f>D74+8</f>
        <v>1024</v>
      </c>
      <c r="E76">
        <f t="shared" si="0"/>
        <v>17</v>
      </c>
      <c r="F76">
        <f t="shared" si="1"/>
        <v>4</v>
      </c>
      <c r="G76" s="18"/>
      <c r="H76" s="19"/>
      <c r="I76" s="20"/>
      <c r="J76" s="19"/>
      <c r="N76">
        <f t="shared" si="9"/>
        <v>2008</v>
      </c>
      <c r="O76">
        <f t="shared" si="10"/>
        <v>1024</v>
      </c>
    </row>
    <row r="77" spans="1:15" x14ac:dyDescent="0.2">
      <c r="B77">
        <f t="shared" si="12"/>
        <v>2009</v>
      </c>
      <c r="C77">
        <f t="shared" si="12"/>
        <v>129</v>
      </c>
      <c r="D77">
        <f t="shared" si="11"/>
        <v>1032</v>
      </c>
      <c r="E77">
        <f t="shared" si="0"/>
        <v>17</v>
      </c>
      <c r="F77">
        <f t="shared" si="1"/>
        <v>12</v>
      </c>
      <c r="G77" s="18"/>
      <c r="H77" s="19">
        <f>(G79-G75)*H75</f>
        <v>107.89333333333315</v>
      </c>
      <c r="I77" s="20"/>
      <c r="J77" s="19"/>
      <c r="N77">
        <f t="shared" si="9"/>
        <v>2009</v>
      </c>
      <c r="O77">
        <f t="shared" si="10"/>
        <v>1032</v>
      </c>
    </row>
    <row r="78" spans="1:15" x14ac:dyDescent="0.2">
      <c r="B78">
        <f t="shared" si="12"/>
        <v>2010</v>
      </c>
      <c r="C78">
        <f t="shared" si="12"/>
        <v>130</v>
      </c>
      <c r="D78">
        <f t="shared" si="11"/>
        <v>1040</v>
      </c>
      <c r="E78">
        <f t="shared" ref="E78:E84" si="13">INT(D78/60)</f>
        <v>17</v>
      </c>
      <c r="F78">
        <f t="shared" ref="F78:F84" si="14">MOD(D78,60)</f>
        <v>20</v>
      </c>
      <c r="G78" s="18"/>
      <c r="H78" s="19"/>
      <c r="I78" s="20" t="s">
        <v>30</v>
      </c>
      <c r="J78" s="19">
        <v>38.47</v>
      </c>
      <c r="N78">
        <f t="shared" si="9"/>
        <v>2010</v>
      </c>
      <c r="O78">
        <f t="shared" si="10"/>
        <v>1040</v>
      </c>
    </row>
    <row r="79" spans="1:15" x14ac:dyDescent="0.2">
      <c r="A79">
        <v>17</v>
      </c>
      <c r="B79" s="14"/>
      <c r="C79" s="14"/>
      <c r="D79" s="21">
        <v>1042.6666666666667</v>
      </c>
      <c r="E79" s="14">
        <v>17</v>
      </c>
      <c r="F79" s="14">
        <v>22.67</v>
      </c>
      <c r="G79" s="15">
        <f>522+ 2/3</f>
        <v>522.66666666666663</v>
      </c>
      <c r="H79" s="16">
        <v>4.92</v>
      </c>
      <c r="I79" s="17"/>
      <c r="J79" s="16">
        <v>38.619999999999997</v>
      </c>
      <c r="K79" s="15">
        <f>G79-G75</f>
        <v>22.666666666666629</v>
      </c>
      <c r="N79">
        <f t="shared" si="9"/>
        <v>0</v>
      </c>
      <c r="O79">
        <f t="shared" si="10"/>
        <v>1042.6666666666667</v>
      </c>
    </row>
    <row r="80" spans="1:15" x14ac:dyDescent="0.2">
      <c r="B80">
        <f>B78+1</f>
        <v>2011</v>
      </c>
      <c r="C80">
        <f>C78+1</f>
        <v>131</v>
      </c>
      <c r="D80">
        <f>D78+8</f>
        <v>1048</v>
      </c>
      <c r="E80">
        <f t="shared" si="13"/>
        <v>17</v>
      </c>
      <c r="F80">
        <f t="shared" si="14"/>
        <v>28</v>
      </c>
      <c r="G80" s="18"/>
      <c r="H80" s="19">
        <f>(G82-G79)*H79</f>
        <v>104.96000000000018</v>
      </c>
      <c r="I80" s="20"/>
      <c r="J80" s="19"/>
      <c r="N80">
        <f t="shared" si="9"/>
        <v>2011</v>
      </c>
      <c r="O80">
        <f t="shared" si="10"/>
        <v>1048</v>
      </c>
    </row>
    <row r="81" spans="1:15" x14ac:dyDescent="0.2">
      <c r="B81">
        <f t="shared" ref="B81:C84" si="15">B80+1</f>
        <v>2012</v>
      </c>
      <c r="C81">
        <f t="shared" si="15"/>
        <v>132</v>
      </c>
      <c r="D81">
        <f t="shared" ref="D81:D84" si="16">D80+8</f>
        <v>1056</v>
      </c>
      <c r="E81">
        <f t="shared" si="13"/>
        <v>17</v>
      </c>
      <c r="F81">
        <f t="shared" si="14"/>
        <v>36</v>
      </c>
      <c r="G81" s="18"/>
      <c r="H81" s="19"/>
      <c r="I81" s="20"/>
      <c r="J81" s="19"/>
      <c r="N81">
        <f t="shared" si="9"/>
        <v>2012</v>
      </c>
      <c r="O81">
        <f t="shared" si="10"/>
        <v>1056</v>
      </c>
    </row>
    <row r="82" spans="1:15" x14ac:dyDescent="0.2">
      <c r="A82">
        <v>18</v>
      </c>
      <c r="B82" s="14">
        <f t="shared" si="15"/>
        <v>2013</v>
      </c>
      <c r="C82" s="14">
        <f t="shared" si="15"/>
        <v>133</v>
      </c>
      <c r="D82" s="14">
        <f t="shared" si="16"/>
        <v>1064</v>
      </c>
      <c r="E82" s="14">
        <f t="shared" si="13"/>
        <v>17</v>
      </c>
      <c r="F82" s="14">
        <f t="shared" si="14"/>
        <v>44</v>
      </c>
      <c r="G82" s="15">
        <v>544</v>
      </c>
      <c r="H82" s="16">
        <v>5.0599999999999996</v>
      </c>
      <c r="I82" s="17"/>
      <c r="J82" s="16">
        <v>38.79</v>
      </c>
      <c r="K82" s="15">
        <f>G82-G79</f>
        <v>21.333333333333371</v>
      </c>
      <c r="N82">
        <f t="shared" si="9"/>
        <v>2013</v>
      </c>
      <c r="O82">
        <f t="shared" si="10"/>
        <v>1064</v>
      </c>
    </row>
    <row r="83" spans="1:15" x14ac:dyDescent="0.2">
      <c r="B83">
        <f t="shared" si="15"/>
        <v>2014</v>
      </c>
      <c r="C83">
        <f t="shared" si="15"/>
        <v>134</v>
      </c>
      <c r="D83">
        <f t="shared" si="16"/>
        <v>1072</v>
      </c>
      <c r="E83">
        <f t="shared" si="13"/>
        <v>17</v>
      </c>
      <c r="F83">
        <f t="shared" si="14"/>
        <v>52</v>
      </c>
      <c r="G83" s="18"/>
      <c r="H83" s="19">
        <f>(G85-G82)*H82</f>
        <v>101.19999999999999</v>
      </c>
      <c r="I83" s="20"/>
      <c r="J83" s="19"/>
      <c r="N83">
        <f t="shared" si="9"/>
        <v>2014</v>
      </c>
      <c r="O83">
        <f t="shared" si="10"/>
        <v>1072</v>
      </c>
    </row>
    <row r="84" spans="1:15" x14ac:dyDescent="0.2">
      <c r="B84">
        <f t="shared" si="15"/>
        <v>2015</v>
      </c>
      <c r="C84">
        <f t="shared" si="15"/>
        <v>135</v>
      </c>
      <c r="D84">
        <f t="shared" si="16"/>
        <v>1080</v>
      </c>
      <c r="E84">
        <f t="shared" si="13"/>
        <v>18</v>
      </c>
      <c r="F84">
        <f t="shared" si="14"/>
        <v>0</v>
      </c>
      <c r="G84" s="18"/>
      <c r="H84" s="19"/>
      <c r="I84" s="20" t="s">
        <v>31</v>
      </c>
      <c r="J84" s="19">
        <v>39</v>
      </c>
      <c r="N84">
        <f t="shared" si="9"/>
        <v>2015</v>
      </c>
      <c r="O84">
        <f t="shared" si="10"/>
        <v>1080</v>
      </c>
    </row>
    <row r="85" spans="1:15" x14ac:dyDescent="0.2">
      <c r="B85" s="14"/>
      <c r="C85" s="14"/>
      <c r="D85" s="14">
        <v>1084</v>
      </c>
      <c r="E85" s="14">
        <v>18</v>
      </c>
      <c r="F85" s="14">
        <v>4</v>
      </c>
      <c r="G85" s="15">
        <v>564</v>
      </c>
      <c r="H85" s="16">
        <v>5.19</v>
      </c>
      <c r="I85" s="17"/>
      <c r="J85" s="16">
        <v>39.06</v>
      </c>
      <c r="K85" s="15">
        <f>G85-G82</f>
        <v>20</v>
      </c>
      <c r="N85">
        <f t="shared" si="9"/>
        <v>0</v>
      </c>
      <c r="O85">
        <f t="shared" si="10"/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sqref="A1:M79"/>
    </sheetView>
  </sheetViews>
  <sheetFormatPr baseColWidth="10" defaultRowHeight="16" x14ac:dyDescent="0.2"/>
  <sheetData>
    <row r="1" spans="1:13" x14ac:dyDescent="0.2">
      <c r="A1" s="12" t="s">
        <v>6</v>
      </c>
      <c r="B1" s="12" t="s">
        <v>7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35</v>
      </c>
      <c r="H1" s="12" t="s">
        <v>40</v>
      </c>
      <c r="I1" s="12" t="s">
        <v>41</v>
      </c>
      <c r="J1" s="12" t="s">
        <v>42</v>
      </c>
      <c r="K1" s="12" t="s">
        <v>17</v>
      </c>
      <c r="L1" s="12" t="s">
        <v>15</v>
      </c>
      <c r="M1" s="25" t="s">
        <v>43</v>
      </c>
    </row>
    <row r="2" spans="1:13" x14ac:dyDescent="0.2">
      <c r="A2" s="26">
        <v>1</v>
      </c>
      <c r="B2" s="26">
        <v>2016</v>
      </c>
      <c r="C2" s="26">
        <v>0</v>
      </c>
      <c r="D2" s="26">
        <f>C2+1088</f>
        <v>1088</v>
      </c>
      <c r="E2" s="26">
        <f>INT(D2/60)</f>
        <v>18</v>
      </c>
      <c r="F2" s="26">
        <f>MOD(D2,60)</f>
        <v>8</v>
      </c>
      <c r="G2" s="26">
        <v>40</v>
      </c>
      <c r="H2" s="26">
        <f>1.5*C2</f>
        <v>0</v>
      </c>
      <c r="I2" s="27" t="s">
        <v>44</v>
      </c>
      <c r="J2" s="28">
        <v>5.22</v>
      </c>
      <c r="K2" s="28">
        <f>J2*G2</f>
        <v>208.79999999999998</v>
      </c>
      <c r="L2" s="27" t="s">
        <v>31</v>
      </c>
      <c r="M2" s="29">
        <v>0.3911</v>
      </c>
    </row>
    <row r="3" spans="1:13" x14ac:dyDescent="0.2">
      <c r="B3">
        <f>B2+1</f>
        <v>2017</v>
      </c>
      <c r="C3">
        <v>8</v>
      </c>
      <c r="D3">
        <f t="shared" ref="D3:D66" si="0">C3+1088</f>
        <v>1096</v>
      </c>
      <c r="E3">
        <f t="shared" ref="E3:E66" si="1">INT(D3/60)</f>
        <v>18</v>
      </c>
      <c r="F3">
        <f t="shared" ref="F3:F66" si="2">MOD(D3,60)</f>
        <v>16</v>
      </c>
      <c r="H3">
        <f t="shared" ref="H3:H66" si="3">1.5*C3</f>
        <v>12</v>
      </c>
      <c r="I3" s="30"/>
      <c r="J3" s="20"/>
      <c r="K3" s="20"/>
      <c r="L3" s="30"/>
      <c r="M3" s="31"/>
    </row>
    <row r="4" spans="1:13" x14ac:dyDescent="0.2">
      <c r="B4">
        <f t="shared" ref="B4:B65" si="4">B3+1</f>
        <v>2018</v>
      </c>
      <c r="C4">
        <v>16</v>
      </c>
      <c r="D4">
        <f t="shared" si="0"/>
        <v>1104</v>
      </c>
      <c r="E4">
        <f t="shared" si="1"/>
        <v>18</v>
      </c>
      <c r="F4">
        <f t="shared" si="2"/>
        <v>24</v>
      </c>
      <c r="H4">
        <f t="shared" si="3"/>
        <v>24</v>
      </c>
      <c r="I4" s="30"/>
      <c r="J4" s="20"/>
      <c r="K4" s="20"/>
      <c r="L4" s="30"/>
      <c r="M4" s="31"/>
    </row>
    <row r="5" spans="1:13" x14ac:dyDescent="0.2">
      <c r="B5">
        <f t="shared" si="4"/>
        <v>2019</v>
      </c>
      <c r="C5">
        <v>24</v>
      </c>
      <c r="D5">
        <f t="shared" si="0"/>
        <v>1112</v>
      </c>
      <c r="E5">
        <f t="shared" si="1"/>
        <v>18</v>
      </c>
      <c r="F5">
        <f t="shared" si="2"/>
        <v>32</v>
      </c>
      <c r="H5">
        <f t="shared" si="3"/>
        <v>36</v>
      </c>
      <c r="I5" s="30"/>
      <c r="J5" s="20"/>
      <c r="K5" s="20"/>
      <c r="L5" s="30"/>
      <c r="M5" s="31"/>
    </row>
    <row r="6" spans="1:13" x14ac:dyDescent="0.2">
      <c r="B6">
        <f t="shared" si="4"/>
        <v>2020</v>
      </c>
      <c r="C6">
        <v>32</v>
      </c>
      <c r="D6">
        <f t="shared" si="0"/>
        <v>1120</v>
      </c>
      <c r="E6">
        <f t="shared" si="1"/>
        <v>18</v>
      </c>
      <c r="F6">
        <f t="shared" si="2"/>
        <v>40</v>
      </c>
      <c r="H6">
        <f t="shared" si="3"/>
        <v>48</v>
      </c>
      <c r="I6" s="30"/>
      <c r="J6" s="20"/>
      <c r="K6" s="20"/>
      <c r="L6" s="30"/>
      <c r="M6" s="31"/>
    </row>
    <row r="7" spans="1:13" x14ac:dyDescent="0.2">
      <c r="A7" s="26">
        <v>2</v>
      </c>
      <c r="B7" s="26">
        <f t="shared" si="4"/>
        <v>2021</v>
      </c>
      <c r="C7" s="26">
        <v>40</v>
      </c>
      <c r="D7" s="26">
        <f t="shared" si="0"/>
        <v>1128</v>
      </c>
      <c r="E7" s="26">
        <f t="shared" si="1"/>
        <v>18</v>
      </c>
      <c r="F7" s="26">
        <f t="shared" si="2"/>
        <v>48</v>
      </c>
      <c r="G7" s="26">
        <v>32</v>
      </c>
      <c r="H7" s="26">
        <f t="shared" si="3"/>
        <v>60</v>
      </c>
      <c r="I7" s="27" t="s">
        <v>45</v>
      </c>
      <c r="J7" s="28">
        <v>5.51</v>
      </c>
      <c r="K7" s="28">
        <f>J7*G7</f>
        <v>176.32</v>
      </c>
      <c r="L7" s="27" t="s">
        <v>46</v>
      </c>
      <c r="M7" s="29">
        <v>0.38719999999999999</v>
      </c>
    </row>
    <row r="8" spans="1:13" x14ac:dyDescent="0.2">
      <c r="B8">
        <f t="shared" si="4"/>
        <v>2022</v>
      </c>
      <c r="C8">
        <v>48</v>
      </c>
      <c r="D8">
        <f t="shared" si="0"/>
        <v>1136</v>
      </c>
      <c r="E8">
        <f t="shared" si="1"/>
        <v>18</v>
      </c>
      <c r="F8">
        <f t="shared" si="2"/>
        <v>56</v>
      </c>
      <c r="H8">
        <f t="shared" si="3"/>
        <v>72</v>
      </c>
      <c r="I8" s="30"/>
      <c r="J8" s="20"/>
      <c r="K8" s="20"/>
      <c r="L8" s="30"/>
      <c r="M8" s="31"/>
    </row>
    <row r="9" spans="1:13" x14ac:dyDescent="0.2">
      <c r="B9">
        <f t="shared" si="4"/>
        <v>2023</v>
      </c>
      <c r="C9">
        <v>56</v>
      </c>
      <c r="D9">
        <f t="shared" si="0"/>
        <v>1144</v>
      </c>
      <c r="E9">
        <f t="shared" si="1"/>
        <v>19</v>
      </c>
      <c r="F9">
        <f t="shared" si="2"/>
        <v>4</v>
      </c>
      <c r="H9">
        <f t="shared" si="3"/>
        <v>84</v>
      </c>
      <c r="I9" s="30"/>
      <c r="J9" s="20"/>
      <c r="K9" s="20"/>
      <c r="L9" s="30"/>
      <c r="M9" s="31"/>
    </row>
    <row r="10" spans="1:13" x14ac:dyDescent="0.2">
      <c r="B10">
        <f t="shared" si="4"/>
        <v>2024</v>
      </c>
      <c r="C10">
        <v>64</v>
      </c>
      <c r="D10">
        <f t="shared" si="0"/>
        <v>1152</v>
      </c>
      <c r="E10">
        <f t="shared" si="1"/>
        <v>19</v>
      </c>
      <c r="F10">
        <f t="shared" si="2"/>
        <v>12</v>
      </c>
      <c r="H10">
        <f t="shared" si="3"/>
        <v>96</v>
      </c>
      <c r="I10" s="30"/>
      <c r="J10" s="20"/>
      <c r="K10" s="20"/>
      <c r="L10" s="30"/>
      <c r="M10" s="31"/>
    </row>
    <row r="11" spans="1:13" x14ac:dyDescent="0.2">
      <c r="A11" s="26">
        <v>3</v>
      </c>
      <c r="B11" s="26">
        <f t="shared" si="4"/>
        <v>2025</v>
      </c>
      <c r="C11" s="26">
        <v>72</v>
      </c>
      <c r="D11" s="26">
        <f t="shared" si="0"/>
        <v>1160</v>
      </c>
      <c r="E11" s="26">
        <f t="shared" si="1"/>
        <v>19</v>
      </c>
      <c r="F11" s="26">
        <f t="shared" si="2"/>
        <v>20</v>
      </c>
      <c r="G11" s="26">
        <v>40</v>
      </c>
      <c r="H11" s="26">
        <f t="shared" si="3"/>
        <v>108</v>
      </c>
      <c r="I11" s="27" t="s">
        <v>44</v>
      </c>
      <c r="J11" s="28">
        <v>5.64</v>
      </c>
      <c r="K11" s="28">
        <f>J11*G11</f>
        <v>225.6</v>
      </c>
      <c r="L11" s="27" t="s">
        <v>47</v>
      </c>
      <c r="M11" s="29">
        <v>0.39979999999999999</v>
      </c>
    </row>
    <row r="12" spans="1:13" x14ac:dyDescent="0.2">
      <c r="B12">
        <f t="shared" si="4"/>
        <v>2026</v>
      </c>
      <c r="C12">
        <v>80</v>
      </c>
      <c r="D12">
        <f t="shared" si="0"/>
        <v>1168</v>
      </c>
      <c r="E12">
        <f t="shared" si="1"/>
        <v>19</v>
      </c>
      <c r="F12">
        <f t="shared" si="2"/>
        <v>28</v>
      </c>
      <c r="H12">
        <f t="shared" si="3"/>
        <v>120</v>
      </c>
      <c r="I12" s="30"/>
      <c r="J12" s="20"/>
      <c r="K12" s="20"/>
      <c r="L12" s="30"/>
      <c r="M12" s="31"/>
    </row>
    <row r="13" spans="1:13" x14ac:dyDescent="0.2">
      <c r="B13">
        <f t="shared" si="4"/>
        <v>2027</v>
      </c>
      <c r="C13">
        <v>88</v>
      </c>
      <c r="D13">
        <f t="shared" si="0"/>
        <v>1176</v>
      </c>
      <c r="E13">
        <f t="shared" si="1"/>
        <v>19</v>
      </c>
      <c r="F13">
        <f t="shared" si="2"/>
        <v>36</v>
      </c>
      <c r="H13">
        <f t="shared" si="3"/>
        <v>132</v>
      </c>
      <c r="I13" s="30"/>
      <c r="J13" s="20"/>
      <c r="K13" s="20"/>
      <c r="L13" s="30"/>
      <c r="M13" s="31"/>
    </row>
    <row r="14" spans="1:13" x14ac:dyDescent="0.2">
      <c r="B14">
        <f t="shared" si="4"/>
        <v>2028</v>
      </c>
      <c r="C14">
        <v>96</v>
      </c>
      <c r="D14">
        <f t="shared" si="0"/>
        <v>1184</v>
      </c>
      <c r="E14">
        <f t="shared" si="1"/>
        <v>19</v>
      </c>
      <c r="F14">
        <f t="shared" si="2"/>
        <v>44</v>
      </c>
      <c r="H14">
        <f t="shared" si="3"/>
        <v>144</v>
      </c>
      <c r="I14" s="30"/>
      <c r="J14" s="20"/>
      <c r="K14" s="20"/>
      <c r="L14" s="30"/>
      <c r="M14" s="31"/>
    </row>
    <row r="15" spans="1:13" x14ac:dyDescent="0.2">
      <c r="B15">
        <f t="shared" si="4"/>
        <v>2029</v>
      </c>
      <c r="C15">
        <v>104</v>
      </c>
      <c r="D15">
        <f t="shared" si="0"/>
        <v>1192</v>
      </c>
      <c r="E15">
        <f t="shared" si="1"/>
        <v>19</v>
      </c>
      <c r="F15">
        <f t="shared" si="2"/>
        <v>52</v>
      </c>
      <c r="H15">
        <f t="shared" si="3"/>
        <v>156</v>
      </c>
      <c r="I15" s="30"/>
      <c r="J15" s="20"/>
      <c r="K15" s="20"/>
      <c r="L15" s="30"/>
      <c r="M15" s="31"/>
    </row>
    <row r="16" spans="1:13" x14ac:dyDescent="0.2">
      <c r="A16" s="26">
        <v>4</v>
      </c>
      <c r="B16" s="26">
        <f t="shared" si="4"/>
        <v>2030</v>
      </c>
      <c r="C16" s="26">
        <v>112</v>
      </c>
      <c r="D16" s="26">
        <f t="shared" si="0"/>
        <v>1200</v>
      </c>
      <c r="E16" s="26">
        <f t="shared" si="1"/>
        <v>20</v>
      </c>
      <c r="F16" s="26">
        <f t="shared" si="2"/>
        <v>0</v>
      </c>
      <c r="G16" s="26">
        <v>30</v>
      </c>
      <c r="H16" s="26">
        <f t="shared" si="3"/>
        <v>168</v>
      </c>
      <c r="I16" s="27" t="s">
        <v>45</v>
      </c>
      <c r="J16" s="28">
        <v>6.12</v>
      </c>
      <c r="K16" s="28">
        <f>J16*G16</f>
        <v>183.6</v>
      </c>
      <c r="L16" s="27" t="s">
        <v>48</v>
      </c>
      <c r="M16" s="29">
        <v>0.39789999999999998</v>
      </c>
    </row>
    <row r="17" spans="1:13" x14ac:dyDescent="0.2">
      <c r="B17">
        <f t="shared" si="4"/>
        <v>2031</v>
      </c>
      <c r="C17">
        <v>120</v>
      </c>
      <c r="D17">
        <f t="shared" si="0"/>
        <v>1208</v>
      </c>
      <c r="E17">
        <f t="shared" si="1"/>
        <v>20</v>
      </c>
      <c r="F17">
        <f t="shared" si="2"/>
        <v>8</v>
      </c>
      <c r="H17">
        <f t="shared" si="3"/>
        <v>180</v>
      </c>
      <c r="I17" s="30"/>
      <c r="J17" s="20"/>
      <c r="K17" s="20"/>
      <c r="L17" s="30"/>
      <c r="M17" s="31"/>
    </row>
    <row r="18" spans="1:13" x14ac:dyDescent="0.2">
      <c r="B18">
        <f t="shared" si="4"/>
        <v>2032</v>
      </c>
      <c r="C18">
        <v>128</v>
      </c>
      <c r="D18">
        <f t="shared" si="0"/>
        <v>1216</v>
      </c>
      <c r="E18">
        <f t="shared" si="1"/>
        <v>20</v>
      </c>
      <c r="F18">
        <f t="shared" si="2"/>
        <v>16</v>
      </c>
      <c r="H18">
        <f t="shared" si="3"/>
        <v>192</v>
      </c>
      <c r="I18" s="30"/>
      <c r="J18" s="20"/>
      <c r="K18" s="20"/>
      <c r="L18" s="30"/>
      <c r="M18" s="31"/>
    </row>
    <row r="19" spans="1:13" x14ac:dyDescent="0.2">
      <c r="B19">
        <f t="shared" si="4"/>
        <v>2033</v>
      </c>
      <c r="C19">
        <v>136</v>
      </c>
      <c r="D19">
        <f t="shared" si="0"/>
        <v>1224</v>
      </c>
      <c r="E19">
        <f t="shared" si="1"/>
        <v>20</v>
      </c>
      <c r="F19">
        <f t="shared" si="2"/>
        <v>24</v>
      </c>
      <c r="H19">
        <f t="shared" si="3"/>
        <v>204</v>
      </c>
      <c r="I19" s="30"/>
      <c r="J19" s="20"/>
      <c r="K19" s="20"/>
      <c r="L19" s="30"/>
      <c r="M19" s="31"/>
    </row>
    <row r="20" spans="1:13" x14ac:dyDescent="0.2">
      <c r="A20" s="26">
        <v>5</v>
      </c>
      <c r="B20" s="26"/>
      <c r="C20" s="26">
        <v>142</v>
      </c>
      <c r="D20" s="26">
        <f t="shared" si="0"/>
        <v>1230</v>
      </c>
      <c r="E20" s="26">
        <f t="shared" si="1"/>
        <v>20</v>
      </c>
      <c r="F20" s="26">
        <f t="shared" si="2"/>
        <v>30</v>
      </c>
      <c r="G20" s="26">
        <v>40</v>
      </c>
      <c r="H20" s="26">
        <f t="shared" si="3"/>
        <v>213</v>
      </c>
      <c r="I20" s="27" t="s">
        <v>44</v>
      </c>
      <c r="J20" s="28">
        <v>5.97</v>
      </c>
      <c r="K20" s="28">
        <f>J20*G20</f>
        <v>238.79999999999998</v>
      </c>
      <c r="L20" s="27" t="s">
        <v>49</v>
      </c>
      <c r="M20" s="29">
        <v>0.4078</v>
      </c>
    </row>
    <row r="21" spans="1:13" x14ac:dyDescent="0.2">
      <c r="B21">
        <f>B19+1</f>
        <v>2034</v>
      </c>
      <c r="C21">
        <v>144</v>
      </c>
      <c r="D21">
        <f t="shared" si="0"/>
        <v>1232</v>
      </c>
      <c r="E21">
        <f t="shared" si="1"/>
        <v>20</v>
      </c>
      <c r="F21">
        <f t="shared" si="2"/>
        <v>32</v>
      </c>
      <c r="H21">
        <f t="shared" si="3"/>
        <v>216</v>
      </c>
      <c r="I21" s="30"/>
      <c r="J21" s="20"/>
      <c r="K21" s="20"/>
      <c r="L21" s="30"/>
      <c r="M21" s="31"/>
    </row>
    <row r="22" spans="1:13" x14ac:dyDescent="0.2">
      <c r="B22">
        <f t="shared" si="4"/>
        <v>2035</v>
      </c>
      <c r="C22">
        <v>152</v>
      </c>
      <c r="D22">
        <f t="shared" si="0"/>
        <v>1240</v>
      </c>
      <c r="E22">
        <f t="shared" si="1"/>
        <v>20</v>
      </c>
      <c r="F22">
        <f t="shared" si="2"/>
        <v>40</v>
      </c>
      <c r="H22">
        <f t="shared" si="3"/>
        <v>228</v>
      </c>
      <c r="I22" s="30"/>
      <c r="J22" s="20"/>
      <c r="K22" s="20"/>
      <c r="L22" s="30"/>
      <c r="M22" s="31"/>
    </row>
    <row r="23" spans="1:13" x14ac:dyDescent="0.2">
      <c r="B23">
        <f t="shared" si="4"/>
        <v>2036</v>
      </c>
      <c r="C23">
        <v>160</v>
      </c>
      <c r="D23">
        <f t="shared" si="0"/>
        <v>1248</v>
      </c>
      <c r="E23">
        <f t="shared" si="1"/>
        <v>20</v>
      </c>
      <c r="F23">
        <f t="shared" si="2"/>
        <v>48</v>
      </c>
      <c r="H23">
        <f t="shared" si="3"/>
        <v>240</v>
      </c>
      <c r="I23" s="30"/>
      <c r="J23" s="20"/>
      <c r="K23" s="20"/>
      <c r="L23" s="30"/>
      <c r="M23" s="31"/>
    </row>
    <row r="24" spans="1:13" x14ac:dyDescent="0.2">
      <c r="B24">
        <f t="shared" si="4"/>
        <v>2037</v>
      </c>
      <c r="C24">
        <v>168</v>
      </c>
      <c r="D24">
        <f t="shared" si="0"/>
        <v>1256</v>
      </c>
      <c r="E24">
        <f t="shared" si="1"/>
        <v>20</v>
      </c>
      <c r="F24">
        <f t="shared" si="2"/>
        <v>56</v>
      </c>
      <c r="H24">
        <f t="shared" si="3"/>
        <v>252</v>
      </c>
      <c r="I24" s="30"/>
      <c r="J24" s="20"/>
      <c r="K24" s="20"/>
      <c r="L24" s="30"/>
      <c r="M24" s="31"/>
    </row>
    <row r="25" spans="1:13" x14ac:dyDescent="0.2">
      <c r="B25">
        <f t="shared" si="4"/>
        <v>2038</v>
      </c>
      <c r="C25">
        <v>176</v>
      </c>
      <c r="D25">
        <f t="shared" si="0"/>
        <v>1264</v>
      </c>
      <c r="E25">
        <f t="shared" si="1"/>
        <v>21</v>
      </c>
      <c r="F25">
        <f t="shared" si="2"/>
        <v>4</v>
      </c>
      <c r="H25">
        <f t="shared" si="3"/>
        <v>264</v>
      </c>
      <c r="I25" s="30"/>
      <c r="J25" s="20"/>
      <c r="K25" s="20"/>
      <c r="L25" s="30"/>
      <c r="M25" s="31"/>
    </row>
    <row r="26" spans="1:13" x14ac:dyDescent="0.2">
      <c r="A26" s="26">
        <v>6</v>
      </c>
      <c r="B26" s="26"/>
      <c r="C26" s="26">
        <v>182</v>
      </c>
      <c r="D26" s="26">
        <f t="shared" si="0"/>
        <v>1270</v>
      </c>
      <c r="E26" s="26">
        <f t="shared" si="1"/>
        <v>21</v>
      </c>
      <c r="F26" s="26">
        <f t="shared" si="2"/>
        <v>10</v>
      </c>
      <c r="G26" s="26">
        <v>28</v>
      </c>
      <c r="H26" s="26">
        <f t="shared" si="3"/>
        <v>273</v>
      </c>
      <c r="I26" s="27" t="s">
        <v>45</v>
      </c>
      <c r="J26" s="28">
        <v>6.79</v>
      </c>
      <c r="K26" s="28">
        <f>J26*G26</f>
        <v>190.12</v>
      </c>
      <c r="L26" s="27" t="s">
        <v>50</v>
      </c>
      <c r="M26" s="29">
        <v>0.40450000000000003</v>
      </c>
    </row>
    <row r="27" spans="1:13" x14ac:dyDescent="0.2">
      <c r="B27">
        <f>B25+1</f>
        <v>2039</v>
      </c>
      <c r="C27">
        <v>184</v>
      </c>
      <c r="D27">
        <f t="shared" si="0"/>
        <v>1272</v>
      </c>
      <c r="E27">
        <f t="shared" si="1"/>
        <v>21</v>
      </c>
      <c r="F27">
        <f t="shared" si="2"/>
        <v>12</v>
      </c>
      <c r="H27">
        <f t="shared" si="3"/>
        <v>276</v>
      </c>
      <c r="I27" s="30"/>
      <c r="J27" s="20"/>
      <c r="K27" s="20"/>
      <c r="L27" s="30"/>
      <c r="M27" s="31"/>
    </row>
    <row r="28" spans="1:13" x14ac:dyDescent="0.2">
      <c r="B28">
        <f t="shared" si="4"/>
        <v>2040</v>
      </c>
      <c r="C28">
        <v>192</v>
      </c>
      <c r="D28">
        <f t="shared" si="0"/>
        <v>1280</v>
      </c>
      <c r="E28">
        <f t="shared" si="1"/>
        <v>21</v>
      </c>
      <c r="F28">
        <f t="shared" si="2"/>
        <v>20</v>
      </c>
      <c r="H28">
        <f t="shared" si="3"/>
        <v>288</v>
      </c>
      <c r="I28" s="30"/>
      <c r="J28" s="20"/>
      <c r="K28" s="20"/>
      <c r="L28" s="30"/>
      <c r="M28" s="31"/>
    </row>
    <row r="29" spans="1:13" x14ac:dyDescent="0.2">
      <c r="B29">
        <f t="shared" si="4"/>
        <v>2041</v>
      </c>
      <c r="C29">
        <v>200</v>
      </c>
      <c r="D29">
        <f t="shared" si="0"/>
        <v>1288</v>
      </c>
      <c r="E29">
        <f t="shared" si="1"/>
        <v>21</v>
      </c>
      <c r="F29">
        <f t="shared" si="2"/>
        <v>28</v>
      </c>
      <c r="H29">
        <f t="shared" si="3"/>
        <v>300</v>
      </c>
      <c r="I29" s="30"/>
      <c r="J29" s="20"/>
      <c r="K29" s="20"/>
      <c r="L29" s="30"/>
      <c r="M29" s="31"/>
    </row>
    <row r="30" spans="1:13" x14ac:dyDescent="0.2">
      <c r="B30">
        <f t="shared" si="4"/>
        <v>2042</v>
      </c>
      <c r="C30">
        <v>208</v>
      </c>
      <c r="D30">
        <f t="shared" si="0"/>
        <v>1296</v>
      </c>
      <c r="E30">
        <f t="shared" si="1"/>
        <v>21</v>
      </c>
      <c r="F30">
        <f t="shared" si="2"/>
        <v>36</v>
      </c>
      <c r="H30">
        <f t="shared" si="3"/>
        <v>312</v>
      </c>
      <c r="I30" s="30"/>
      <c r="J30" s="20"/>
      <c r="K30" s="20"/>
      <c r="L30" s="30"/>
      <c r="M30" s="31"/>
    </row>
    <row r="31" spans="1:13" x14ac:dyDescent="0.2">
      <c r="A31" s="26">
        <v>7</v>
      </c>
      <c r="B31" s="26"/>
      <c r="C31" s="26">
        <v>210</v>
      </c>
      <c r="D31" s="26">
        <f t="shared" si="0"/>
        <v>1298</v>
      </c>
      <c r="E31" s="26">
        <f t="shared" si="1"/>
        <v>21</v>
      </c>
      <c r="F31" s="26">
        <f t="shared" si="2"/>
        <v>38</v>
      </c>
      <c r="G31" s="26">
        <v>40</v>
      </c>
      <c r="H31" s="26">
        <f t="shared" si="3"/>
        <v>315</v>
      </c>
      <c r="I31" s="27" t="s">
        <v>44</v>
      </c>
      <c r="J31" s="28">
        <v>6.19</v>
      </c>
      <c r="K31" s="28">
        <f>J31*G31</f>
        <v>247.60000000000002</v>
      </c>
      <c r="L31" s="27" t="s">
        <v>51</v>
      </c>
      <c r="M31" s="29">
        <v>0.41399999999999998</v>
      </c>
    </row>
    <row r="32" spans="1:13" x14ac:dyDescent="0.2">
      <c r="B32">
        <f>B30+1</f>
        <v>2043</v>
      </c>
      <c r="C32">
        <v>216</v>
      </c>
      <c r="D32">
        <f t="shared" si="0"/>
        <v>1304</v>
      </c>
      <c r="E32">
        <f t="shared" si="1"/>
        <v>21</v>
      </c>
      <c r="F32">
        <f t="shared" si="2"/>
        <v>44</v>
      </c>
      <c r="H32">
        <f t="shared" si="3"/>
        <v>324</v>
      </c>
      <c r="I32" s="30"/>
      <c r="J32" s="20"/>
      <c r="K32" s="20"/>
      <c r="L32" s="30"/>
      <c r="M32" s="31"/>
    </row>
    <row r="33" spans="1:13" x14ac:dyDescent="0.2">
      <c r="B33">
        <f t="shared" si="4"/>
        <v>2044</v>
      </c>
      <c r="C33">
        <v>224</v>
      </c>
      <c r="D33">
        <f t="shared" si="0"/>
        <v>1312</v>
      </c>
      <c r="E33">
        <f t="shared" si="1"/>
        <v>21</v>
      </c>
      <c r="F33">
        <f t="shared" si="2"/>
        <v>52</v>
      </c>
      <c r="H33">
        <f t="shared" si="3"/>
        <v>336</v>
      </c>
      <c r="I33" s="30"/>
      <c r="J33" s="20"/>
      <c r="K33" s="20"/>
      <c r="L33" s="30"/>
      <c r="M33" s="31"/>
    </row>
    <row r="34" spans="1:13" x14ac:dyDescent="0.2">
      <c r="B34">
        <f t="shared" si="4"/>
        <v>2045</v>
      </c>
      <c r="C34">
        <v>232</v>
      </c>
      <c r="D34">
        <f t="shared" si="0"/>
        <v>1320</v>
      </c>
      <c r="E34">
        <f t="shared" si="1"/>
        <v>22</v>
      </c>
      <c r="F34">
        <f t="shared" si="2"/>
        <v>0</v>
      </c>
      <c r="H34">
        <f t="shared" si="3"/>
        <v>348</v>
      </c>
      <c r="I34" s="30"/>
      <c r="J34" s="20"/>
      <c r="K34" s="20"/>
      <c r="L34" s="30"/>
      <c r="M34" s="31"/>
    </row>
    <row r="35" spans="1:13" x14ac:dyDescent="0.2">
      <c r="B35">
        <f t="shared" si="4"/>
        <v>2046</v>
      </c>
      <c r="C35">
        <v>240</v>
      </c>
      <c r="D35">
        <f t="shared" si="0"/>
        <v>1328</v>
      </c>
      <c r="E35">
        <f t="shared" si="1"/>
        <v>22</v>
      </c>
      <c r="F35">
        <f t="shared" si="2"/>
        <v>8</v>
      </c>
      <c r="H35">
        <f t="shared" si="3"/>
        <v>360</v>
      </c>
      <c r="I35" s="30"/>
      <c r="J35" s="20"/>
      <c r="K35" s="20"/>
      <c r="L35" s="30"/>
      <c r="M35" s="31"/>
    </row>
    <row r="36" spans="1:13" x14ac:dyDescent="0.2">
      <c r="B36">
        <f t="shared" si="4"/>
        <v>2047</v>
      </c>
      <c r="C36">
        <v>248</v>
      </c>
      <c r="D36">
        <f t="shared" si="0"/>
        <v>1336</v>
      </c>
      <c r="E36">
        <f t="shared" si="1"/>
        <v>22</v>
      </c>
      <c r="F36">
        <f t="shared" si="2"/>
        <v>16</v>
      </c>
      <c r="H36">
        <f t="shared" si="3"/>
        <v>372</v>
      </c>
      <c r="I36" s="30"/>
      <c r="J36" s="20"/>
      <c r="K36" s="20"/>
      <c r="L36" s="30"/>
      <c r="M36" s="31"/>
    </row>
    <row r="37" spans="1:13" x14ac:dyDescent="0.2">
      <c r="A37" s="26">
        <v>8</v>
      </c>
      <c r="B37" s="26"/>
      <c r="C37" s="26">
        <v>250</v>
      </c>
      <c r="D37" s="26">
        <f t="shared" si="0"/>
        <v>1338</v>
      </c>
      <c r="E37" s="26">
        <f t="shared" si="1"/>
        <v>22</v>
      </c>
      <c r="F37" s="26">
        <f t="shared" si="2"/>
        <v>18</v>
      </c>
      <c r="G37" s="26">
        <v>26</v>
      </c>
      <c r="H37" s="26">
        <f t="shared" si="3"/>
        <v>375</v>
      </c>
      <c r="I37" s="27" t="s">
        <v>45</v>
      </c>
      <c r="J37" s="28">
        <v>7.37</v>
      </c>
      <c r="K37" s="28">
        <f>J37*G37</f>
        <v>191.62</v>
      </c>
      <c r="L37" s="27" t="s">
        <v>52</v>
      </c>
      <c r="M37" s="29">
        <v>0.40260000000000001</v>
      </c>
    </row>
    <row r="38" spans="1:13" x14ac:dyDescent="0.2">
      <c r="B38">
        <f>B36+1</f>
        <v>2048</v>
      </c>
      <c r="C38">
        <v>256</v>
      </c>
      <c r="D38">
        <f t="shared" si="0"/>
        <v>1344</v>
      </c>
      <c r="E38">
        <f t="shared" si="1"/>
        <v>22</v>
      </c>
      <c r="F38">
        <f t="shared" si="2"/>
        <v>24</v>
      </c>
      <c r="H38">
        <f t="shared" si="3"/>
        <v>384</v>
      </c>
      <c r="I38" s="30"/>
      <c r="J38" s="20"/>
      <c r="K38" s="20"/>
      <c r="L38" s="30"/>
      <c r="M38" s="31"/>
    </row>
    <row r="39" spans="1:13" x14ac:dyDescent="0.2">
      <c r="B39">
        <f t="shared" si="4"/>
        <v>2049</v>
      </c>
      <c r="C39">
        <v>264</v>
      </c>
      <c r="D39">
        <f t="shared" si="0"/>
        <v>1352</v>
      </c>
      <c r="E39">
        <f t="shared" si="1"/>
        <v>22</v>
      </c>
      <c r="F39">
        <f t="shared" si="2"/>
        <v>32</v>
      </c>
      <c r="H39">
        <f t="shared" si="3"/>
        <v>396</v>
      </c>
      <c r="I39" s="30"/>
      <c r="J39" s="20"/>
      <c r="K39" s="20"/>
      <c r="L39" s="30"/>
      <c r="M39" s="31"/>
    </row>
    <row r="40" spans="1:13" x14ac:dyDescent="0.2">
      <c r="B40">
        <f t="shared" si="4"/>
        <v>2050</v>
      </c>
      <c r="C40">
        <v>272</v>
      </c>
      <c r="D40">
        <f t="shared" si="0"/>
        <v>1360</v>
      </c>
      <c r="E40">
        <f t="shared" si="1"/>
        <v>22</v>
      </c>
      <c r="F40">
        <f t="shared" si="2"/>
        <v>40</v>
      </c>
      <c r="H40">
        <f t="shared" si="3"/>
        <v>408</v>
      </c>
      <c r="I40" s="30"/>
      <c r="J40" s="20"/>
      <c r="K40" s="20"/>
      <c r="L40" s="30"/>
      <c r="M40" s="31"/>
    </row>
    <row r="41" spans="1:13" x14ac:dyDescent="0.2">
      <c r="A41" s="26">
        <v>9</v>
      </c>
      <c r="B41" s="26"/>
      <c r="C41" s="26">
        <v>276</v>
      </c>
      <c r="D41" s="26">
        <f t="shared" si="0"/>
        <v>1364</v>
      </c>
      <c r="E41" s="26">
        <f t="shared" si="1"/>
        <v>22</v>
      </c>
      <c r="F41" s="26">
        <f t="shared" si="2"/>
        <v>44</v>
      </c>
      <c r="G41" s="26">
        <v>40</v>
      </c>
      <c r="H41" s="26">
        <f t="shared" si="3"/>
        <v>414</v>
      </c>
      <c r="I41" s="27" t="s">
        <v>44</v>
      </c>
      <c r="J41" s="28">
        <v>6.35</v>
      </c>
      <c r="K41" s="28">
        <f>J41*G41</f>
        <v>254</v>
      </c>
      <c r="L41" s="27" t="s">
        <v>53</v>
      </c>
      <c r="M41" s="29">
        <v>0.41789999999999999</v>
      </c>
    </row>
    <row r="42" spans="1:13" x14ac:dyDescent="0.2">
      <c r="B42">
        <f>B40+1</f>
        <v>2051</v>
      </c>
      <c r="C42">
        <v>280</v>
      </c>
      <c r="D42">
        <f t="shared" si="0"/>
        <v>1368</v>
      </c>
      <c r="E42">
        <f t="shared" si="1"/>
        <v>22</v>
      </c>
      <c r="F42">
        <f t="shared" si="2"/>
        <v>48</v>
      </c>
      <c r="H42">
        <f t="shared" si="3"/>
        <v>420</v>
      </c>
      <c r="I42" s="30"/>
      <c r="J42" s="20"/>
      <c r="K42" s="20"/>
      <c r="L42" s="30"/>
      <c r="M42" s="31"/>
    </row>
    <row r="43" spans="1:13" x14ac:dyDescent="0.2">
      <c r="B43">
        <f t="shared" si="4"/>
        <v>2052</v>
      </c>
      <c r="C43">
        <v>288</v>
      </c>
      <c r="D43">
        <f t="shared" si="0"/>
        <v>1376</v>
      </c>
      <c r="E43">
        <f t="shared" si="1"/>
        <v>22</v>
      </c>
      <c r="F43">
        <f t="shared" si="2"/>
        <v>56</v>
      </c>
      <c r="H43">
        <f t="shared" si="3"/>
        <v>432</v>
      </c>
      <c r="I43" s="30"/>
      <c r="J43" s="20"/>
      <c r="K43" s="20"/>
      <c r="L43" s="30"/>
      <c r="M43" s="31"/>
    </row>
    <row r="44" spans="1:13" x14ac:dyDescent="0.2">
      <c r="B44">
        <f t="shared" si="4"/>
        <v>2053</v>
      </c>
      <c r="C44">
        <v>296</v>
      </c>
      <c r="D44">
        <f t="shared" si="0"/>
        <v>1384</v>
      </c>
      <c r="E44">
        <f t="shared" si="1"/>
        <v>23</v>
      </c>
      <c r="F44">
        <f t="shared" si="2"/>
        <v>4</v>
      </c>
      <c r="H44">
        <f t="shared" si="3"/>
        <v>444</v>
      </c>
      <c r="I44" s="30"/>
      <c r="J44" s="20"/>
      <c r="K44" s="20"/>
      <c r="L44" s="30"/>
      <c r="M44" s="31"/>
    </row>
    <row r="45" spans="1:13" x14ac:dyDescent="0.2">
      <c r="B45">
        <f t="shared" si="4"/>
        <v>2054</v>
      </c>
      <c r="C45">
        <v>304</v>
      </c>
      <c r="D45">
        <f t="shared" si="0"/>
        <v>1392</v>
      </c>
      <c r="E45">
        <f t="shared" si="1"/>
        <v>23</v>
      </c>
      <c r="F45">
        <f t="shared" si="2"/>
        <v>12</v>
      </c>
      <c r="H45">
        <f t="shared" si="3"/>
        <v>456</v>
      </c>
      <c r="I45" s="30"/>
      <c r="J45" s="20"/>
      <c r="K45" s="20"/>
      <c r="L45" s="30"/>
      <c r="M45" s="31"/>
    </row>
    <row r="46" spans="1:13" x14ac:dyDescent="0.2">
      <c r="B46">
        <f t="shared" si="4"/>
        <v>2055</v>
      </c>
      <c r="C46">
        <v>312</v>
      </c>
      <c r="D46">
        <f t="shared" si="0"/>
        <v>1400</v>
      </c>
      <c r="E46">
        <f t="shared" si="1"/>
        <v>23</v>
      </c>
      <c r="F46">
        <f t="shared" si="2"/>
        <v>20</v>
      </c>
      <c r="H46">
        <f t="shared" si="3"/>
        <v>468</v>
      </c>
      <c r="I46" s="30"/>
      <c r="J46" s="20"/>
      <c r="K46" s="20"/>
      <c r="L46" s="30"/>
      <c r="M46" s="31"/>
    </row>
    <row r="47" spans="1:13" x14ac:dyDescent="0.2">
      <c r="A47" s="26">
        <v>10</v>
      </c>
      <c r="B47" s="26"/>
      <c r="C47" s="26">
        <v>316</v>
      </c>
      <c r="D47" s="26">
        <f t="shared" si="0"/>
        <v>1404</v>
      </c>
      <c r="E47" s="26">
        <f t="shared" si="1"/>
        <v>23</v>
      </c>
      <c r="F47" s="26">
        <f t="shared" si="2"/>
        <v>24</v>
      </c>
      <c r="G47" s="26">
        <v>24</v>
      </c>
      <c r="H47" s="26">
        <f t="shared" si="3"/>
        <v>474</v>
      </c>
      <c r="I47" s="27" t="s">
        <v>45</v>
      </c>
      <c r="J47" s="28">
        <v>7.94</v>
      </c>
      <c r="K47" s="28">
        <f>J47*G47</f>
        <v>190.56</v>
      </c>
      <c r="L47" s="27" t="s">
        <v>54</v>
      </c>
      <c r="M47" s="29">
        <v>0.40279999999999999</v>
      </c>
    </row>
    <row r="48" spans="1:13" x14ac:dyDescent="0.2">
      <c r="B48">
        <f>B46+1</f>
        <v>2056</v>
      </c>
      <c r="C48">
        <v>320</v>
      </c>
      <c r="D48">
        <f t="shared" si="0"/>
        <v>1408</v>
      </c>
      <c r="E48">
        <f t="shared" si="1"/>
        <v>23</v>
      </c>
      <c r="F48">
        <f t="shared" si="2"/>
        <v>28</v>
      </c>
      <c r="H48">
        <f t="shared" si="3"/>
        <v>480</v>
      </c>
      <c r="I48" s="30"/>
      <c r="J48" s="20"/>
      <c r="K48" s="20"/>
      <c r="L48" s="30"/>
      <c r="M48" s="31"/>
    </row>
    <row r="49" spans="1:13" x14ac:dyDescent="0.2">
      <c r="B49">
        <f t="shared" si="4"/>
        <v>2057</v>
      </c>
      <c r="C49">
        <v>328</v>
      </c>
      <c r="D49">
        <f t="shared" si="0"/>
        <v>1416</v>
      </c>
      <c r="E49">
        <f t="shared" si="1"/>
        <v>23</v>
      </c>
      <c r="F49">
        <f t="shared" si="2"/>
        <v>36</v>
      </c>
      <c r="H49">
        <f t="shared" si="3"/>
        <v>492</v>
      </c>
      <c r="I49" s="30"/>
      <c r="J49" s="20"/>
      <c r="K49" s="20"/>
      <c r="L49" s="30"/>
      <c r="M49" s="31"/>
    </row>
    <row r="50" spans="1:13" x14ac:dyDescent="0.2">
      <c r="B50">
        <f t="shared" si="4"/>
        <v>2058</v>
      </c>
      <c r="C50">
        <v>336</v>
      </c>
      <c r="D50">
        <f t="shared" si="0"/>
        <v>1424</v>
      </c>
      <c r="E50">
        <f t="shared" si="1"/>
        <v>23</v>
      </c>
      <c r="F50">
        <f t="shared" si="2"/>
        <v>44</v>
      </c>
      <c r="H50">
        <f t="shared" si="3"/>
        <v>504</v>
      </c>
      <c r="I50" s="30"/>
      <c r="J50" s="20"/>
      <c r="K50" s="20"/>
      <c r="L50" s="30"/>
      <c r="M50" s="31"/>
    </row>
    <row r="51" spans="1:13" x14ac:dyDescent="0.2">
      <c r="A51" s="26">
        <v>11</v>
      </c>
      <c r="B51" s="26"/>
      <c r="C51" s="26">
        <v>340</v>
      </c>
      <c r="D51" s="26">
        <f t="shared" si="0"/>
        <v>1428</v>
      </c>
      <c r="E51" s="26">
        <f t="shared" si="1"/>
        <v>23</v>
      </c>
      <c r="F51" s="26">
        <f t="shared" si="2"/>
        <v>48</v>
      </c>
      <c r="G51" s="26">
        <v>40</v>
      </c>
      <c r="H51" s="26">
        <f t="shared" si="3"/>
        <v>510</v>
      </c>
      <c r="I51" s="27" t="s">
        <v>44</v>
      </c>
      <c r="J51" s="28">
        <v>6.46</v>
      </c>
      <c r="K51" s="28">
        <f>J51*G51</f>
        <v>258.39999999999998</v>
      </c>
      <c r="L51" s="27" t="s">
        <v>55</v>
      </c>
      <c r="M51" s="29">
        <v>0.42199999999999999</v>
      </c>
    </row>
    <row r="52" spans="1:13" x14ac:dyDescent="0.2">
      <c r="B52">
        <f>B50+1</f>
        <v>2059</v>
      </c>
      <c r="C52">
        <v>344</v>
      </c>
      <c r="D52">
        <f t="shared" si="0"/>
        <v>1432</v>
      </c>
      <c r="E52">
        <f t="shared" si="1"/>
        <v>23</v>
      </c>
      <c r="F52">
        <f t="shared" si="2"/>
        <v>52</v>
      </c>
      <c r="H52">
        <f t="shared" si="3"/>
        <v>516</v>
      </c>
      <c r="I52" s="30"/>
      <c r="J52" s="20"/>
      <c r="K52" s="20"/>
      <c r="L52" s="30"/>
      <c r="M52" s="31"/>
    </row>
    <row r="53" spans="1:13" x14ac:dyDescent="0.2">
      <c r="B53">
        <f t="shared" si="4"/>
        <v>2060</v>
      </c>
      <c r="C53">
        <v>352</v>
      </c>
      <c r="D53">
        <f t="shared" si="0"/>
        <v>1440</v>
      </c>
      <c r="E53">
        <f t="shared" si="1"/>
        <v>24</v>
      </c>
      <c r="F53">
        <f t="shared" si="2"/>
        <v>0</v>
      </c>
      <c r="H53">
        <f t="shared" si="3"/>
        <v>528</v>
      </c>
      <c r="I53" s="30"/>
      <c r="J53" s="20"/>
      <c r="K53" s="20"/>
      <c r="L53" s="30"/>
      <c r="M53" s="31"/>
    </row>
    <row r="54" spans="1:13" x14ac:dyDescent="0.2">
      <c r="B54">
        <f t="shared" si="4"/>
        <v>2061</v>
      </c>
      <c r="C54">
        <v>360</v>
      </c>
      <c r="D54">
        <f t="shared" si="0"/>
        <v>1448</v>
      </c>
      <c r="E54">
        <f t="shared" si="1"/>
        <v>24</v>
      </c>
      <c r="F54">
        <f t="shared" si="2"/>
        <v>8</v>
      </c>
      <c r="H54">
        <f t="shared" si="3"/>
        <v>540</v>
      </c>
      <c r="I54" s="30"/>
      <c r="J54" s="20"/>
      <c r="K54" s="20"/>
      <c r="L54" s="30"/>
      <c r="M54" s="31"/>
    </row>
    <row r="55" spans="1:13" x14ac:dyDescent="0.2">
      <c r="B55">
        <f t="shared" si="4"/>
        <v>2062</v>
      </c>
      <c r="C55">
        <v>368</v>
      </c>
      <c r="D55">
        <f t="shared" si="0"/>
        <v>1456</v>
      </c>
      <c r="E55">
        <f t="shared" si="1"/>
        <v>24</v>
      </c>
      <c r="F55">
        <f t="shared" si="2"/>
        <v>16</v>
      </c>
      <c r="H55">
        <f t="shared" si="3"/>
        <v>552</v>
      </c>
      <c r="I55" s="30"/>
      <c r="J55" s="20"/>
      <c r="K55" s="20"/>
      <c r="L55" s="30"/>
      <c r="M55" s="31"/>
    </row>
    <row r="56" spans="1:13" x14ac:dyDescent="0.2">
      <c r="B56">
        <f t="shared" si="4"/>
        <v>2063</v>
      </c>
      <c r="C56">
        <v>376</v>
      </c>
      <c r="D56">
        <f t="shared" si="0"/>
        <v>1464</v>
      </c>
      <c r="E56">
        <f t="shared" si="1"/>
        <v>24</v>
      </c>
      <c r="F56">
        <f t="shared" si="2"/>
        <v>24</v>
      </c>
      <c r="H56">
        <f t="shared" si="3"/>
        <v>564</v>
      </c>
      <c r="I56" s="30"/>
      <c r="J56" s="20"/>
      <c r="K56" s="20"/>
      <c r="L56" s="30"/>
      <c r="M56" s="31"/>
    </row>
    <row r="57" spans="1:13" x14ac:dyDescent="0.2">
      <c r="A57" s="26">
        <v>12</v>
      </c>
      <c r="B57" s="26"/>
      <c r="C57" s="26">
        <v>380</v>
      </c>
      <c r="D57" s="26">
        <f t="shared" si="0"/>
        <v>1468</v>
      </c>
      <c r="E57" s="26">
        <f t="shared" si="1"/>
        <v>24</v>
      </c>
      <c r="F57" s="26">
        <f t="shared" si="2"/>
        <v>28</v>
      </c>
      <c r="G57" s="26">
        <v>22</v>
      </c>
      <c r="H57" s="26">
        <f t="shared" si="3"/>
        <v>570</v>
      </c>
      <c r="I57" s="27" t="s">
        <v>45</v>
      </c>
      <c r="J57" s="28">
        <v>8.3699999999999992</v>
      </c>
      <c r="K57" s="28">
        <f>J57*G57</f>
        <v>184.14</v>
      </c>
      <c r="L57" s="27" t="s">
        <v>56</v>
      </c>
      <c r="M57" s="29">
        <v>0.4088</v>
      </c>
    </row>
    <row r="58" spans="1:13" x14ac:dyDescent="0.2">
      <c r="B58">
        <f>B56+1</f>
        <v>2064</v>
      </c>
      <c r="C58">
        <v>384</v>
      </c>
      <c r="D58">
        <f t="shared" si="0"/>
        <v>1472</v>
      </c>
      <c r="E58">
        <f t="shared" si="1"/>
        <v>24</v>
      </c>
      <c r="F58">
        <f t="shared" si="2"/>
        <v>32</v>
      </c>
      <c r="H58">
        <f t="shared" si="3"/>
        <v>576</v>
      </c>
      <c r="I58" s="30"/>
      <c r="J58" s="20"/>
      <c r="K58" s="20"/>
      <c r="L58" s="30"/>
      <c r="M58" s="31"/>
    </row>
    <row r="59" spans="1:13" x14ac:dyDescent="0.2">
      <c r="B59">
        <f t="shared" si="4"/>
        <v>2065</v>
      </c>
      <c r="C59">
        <v>392</v>
      </c>
      <c r="D59">
        <f t="shared" si="0"/>
        <v>1480</v>
      </c>
      <c r="E59">
        <f t="shared" si="1"/>
        <v>24</v>
      </c>
      <c r="F59">
        <f t="shared" si="2"/>
        <v>40</v>
      </c>
      <c r="H59">
        <f t="shared" si="3"/>
        <v>588</v>
      </c>
      <c r="I59" s="30"/>
      <c r="J59" s="20"/>
      <c r="K59" s="20"/>
      <c r="L59" s="30"/>
      <c r="M59" s="31"/>
    </row>
    <row r="60" spans="1:13" x14ac:dyDescent="0.2">
      <c r="B60">
        <f t="shared" si="4"/>
        <v>2066</v>
      </c>
      <c r="C60">
        <v>400</v>
      </c>
      <c r="D60">
        <f t="shared" si="0"/>
        <v>1488</v>
      </c>
      <c r="E60">
        <f t="shared" si="1"/>
        <v>24</v>
      </c>
      <c r="F60">
        <f t="shared" si="2"/>
        <v>48</v>
      </c>
      <c r="H60">
        <f t="shared" si="3"/>
        <v>600</v>
      </c>
      <c r="I60" s="30"/>
      <c r="J60" s="20"/>
      <c r="K60" s="20"/>
      <c r="L60" s="30"/>
      <c r="M60" s="31"/>
    </row>
    <row r="61" spans="1:13" x14ac:dyDescent="0.2">
      <c r="A61" s="26">
        <v>13</v>
      </c>
      <c r="B61" s="26"/>
      <c r="C61" s="26">
        <v>402</v>
      </c>
      <c r="D61" s="26">
        <f t="shared" si="0"/>
        <v>1490</v>
      </c>
      <c r="E61" s="26">
        <f t="shared" si="1"/>
        <v>24</v>
      </c>
      <c r="F61" s="26">
        <f t="shared" si="2"/>
        <v>50</v>
      </c>
      <c r="G61" s="26">
        <v>40</v>
      </c>
      <c r="H61" s="26">
        <f t="shared" si="3"/>
        <v>603</v>
      </c>
      <c r="I61" s="27" t="s">
        <v>44</v>
      </c>
      <c r="J61" s="28">
        <v>6.53</v>
      </c>
      <c r="K61" s="28">
        <f>J61*G61</f>
        <v>261.2</v>
      </c>
      <c r="L61" s="27" t="s">
        <v>57</v>
      </c>
      <c r="M61" s="29">
        <v>0.42530000000000001</v>
      </c>
    </row>
    <row r="62" spans="1:13" x14ac:dyDescent="0.2">
      <c r="B62">
        <f>B60+1</f>
        <v>2067</v>
      </c>
      <c r="C62">
        <v>408</v>
      </c>
      <c r="D62">
        <f t="shared" si="0"/>
        <v>1496</v>
      </c>
      <c r="E62">
        <f t="shared" si="1"/>
        <v>24</v>
      </c>
      <c r="F62">
        <f t="shared" si="2"/>
        <v>56</v>
      </c>
      <c r="H62">
        <f t="shared" si="3"/>
        <v>612</v>
      </c>
      <c r="I62" s="30"/>
      <c r="J62" s="20"/>
      <c r="K62" s="20"/>
      <c r="L62" s="30" t="s">
        <v>58</v>
      </c>
      <c r="M62" s="31"/>
    </row>
    <row r="63" spans="1:13" x14ac:dyDescent="0.2">
      <c r="B63">
        <f t="shared" si="4"/>
        <v>2068</v>
      </c>
      <c r="C63">
        <v>416</v>
      </c>
      <c r="D63">
        <f t="shared" si="0"/>
        <v>1504</v>
      </c>
      <c r="E63">
        <f t="shared" si="1"/>
        <v>25</v>
      </c>
      <c r="F63">
        <f t="shared" si="2"/>
        <v>4</v>
      </c>
      <c r="H63">
        <f t="shared" si="3"/>
        <v>624</v>
      </c>
      <c r="I63" s="30"/>
      <c r="J63" s="20"/>
      <c r="K63" s="20"/>
      <c r="L63" s="30" t="s">
        <v>59</v>
      </c>
      <c r="M63" s="31"/>
    </row>
    <row r="64" spans="1:13" x14ac:dyDescent="0.2">
      <c r="B64">
        <f t="shared" si="4"/>
        <v>2069</v>
      </c>
      <c r="C64">
        <v>424</v>
      </c>
      <c r="D64">
        <f t="shared" si="0"/>
        <v>1512</v>
      </c>
      <c r="E64">
        <f t="shared" si="1"/>
        <v>25</v>
      </c>
      <c r="F64">
        <f t="shared" si="2"/>
        <v>12</v>
      </c>
      <c r="H64">
        <f t="shared" si="3"/>
        <v>636</v>
      </c>
      <c r="I64" s="30"/>
      <c r="J64" s="20"/>
      <c r="K64" s="20"/>
      <c r="L64" s="30"/>
      <c r="M64" s="31"/>
    </row>
    <row r="65" spans="1:13" x14ac:dyDescent="0.2">
      <c r="B65">
        <f t="shared" si="4"/>
        <v>2070</v>
      </c>
      <c r="C65">
        <v>432</v>
      </c>
      <c r="D65">
        <f t="shared" si="0"/>
        <v>1520</v>
      </c>
      <c r="E65">
        <f t="shared" si="1"/>
        <v>25</v>
      </c>
      <c r="F65">
        <f t="shared" si="2"/>
        <v>20</v>
      </c>
      <c r="H65">
        <f t="shared" si="3"/>
        <v>648</v>
      </c>
      <c r="I65" s="30"/>
      <c r="J65" s="20"/>
      <c r="K65" s="20"/>
      <c r="L65" s="30"/>
      <c r="M65" s="31"/>
    </row>
    <row r="66" spans="1:13" x14ac:dyDescent="0.2">
      <c r="B66">
        <f>B65+1</f>
        <v>2071</v>
      </c>
      <c r="C66">
        <v>440</v>
      </c>
      <c r="D66">
        <f t="shared" si="0"/>
        <v>1528</v>
      </c>
      <c r="E66">
        <f t="shared" si="1"/>
        <v>25</v>
      </c>
      <c r="F66">
        <f t="shared" si="2"/>
        <v>28</v>
      </c>
      <c r="H66">
        <f t="shared" si="3"/>
        <v>660</v>
      </c>
      <c r="I66" s="30"/>
      <c r="J66" s="20"/>
      <c r="K66" s="20"/>
      <c r="L66" s="30"/>
      <c r="M66" s="31"/>
    </row>
    <row r="67" spans="1:13" x14ac:dyDescent="0.2">
      <c r="A67" s="26">
        <v>14</v>
      </c>
      <c r="B67" s="26"/>
      <c r="C67" s="26">
        <v>442</v>
      </c>
      <c r="D67" s="26">
        <f t="shared" ref="D67:D79" si="5">C67+1088</f>
        <v>1530</v>
      </c>
      <c r="E67" s="26">
        <f t="shared" ref="E67:E79" si="6">INT(D67/60)</f>
        <v>25</v>
      </c>
      <c r="F67" s="26">
        <f t="shared" ref="F67:F79" si="7">MOD(D67,60)</f>
        <v>30</v>
      </c>
      <c r="G67" s="26">
        <v>20</v>
      </c>
      <c r="H67" s="26">
        <f t="shared" ref="H67:H79" si="8">1.5*C67</f>
        <v>663</v>
      </c>
      <c r="I67" s="27" t="s">
        <v>45</v>
      </c>
      <c r="J67" s="28">
        <v>8.7100000000000009</v>
      </c>
      <c r="K67" s="28">
        <f>J67*G67</f>
        <v>174.20000000000002</v>
      </c>
      <c r="L67" s="27" t="s">
        <v>60</v>
      </c>
      <c r="M67" s="29">
        <v>0.41160000000000002</v>
      </c>
    </row>
    <row r="68" spans="1:13" x14ac:dyDescent="0.2">
      <c r="B68">
        <f>B66+1</f>
        <v>2072</v>
      </c>
      <c r="C68">
        <v>448</v>
      </c>
      <c r="D68">
        <f t="shared" si="5"/>
        <v>1536</v>
      </c>
      <c r="E68">
        <f t="shared" si="6"/>
        <v>25</v>
      </c>
      <c r="F68">
        <f t="shared" si="7"/>
        <v>36</v>
      </c>
      <c r="H68">
        <f t="shared" si="8"/>
        <v>672</v>
      </c>
      <c r="I68" s="30"/>
      <c r="J68" s="20"/>
      <c r="K68" s="20"/>
      <c r="L68" s="30"/>
      <c r="M68" s="31"/>
    </row>
    <row r="69" spans="1:13" x14ac:dyDescent="0.2">
      <c r="B69">
        <f t="shared" ref="B69:B78" si="9">B68+1</f>
        <v>2073</v>
      </c>
      <c r="C69">
        <v>456</v>
      </c>
      <c r="D69">
        <f t="shared" si="5"/>
        <v>1544</v>
      </c>
      <c r="E69">
        <f t="shared" si="6"/>
        <v>25</v>
      </c>
      <c r="F69">
        <f t="shared" si="7"/>
        <v>44</v>
      </c>
      <c r="H69">
        <f t="shared" si="8"/>
        <v>684</v>
      </c>
      <c r="I69" s="30"/>
      <c r="J69" s="20"/>
      <c r="K69" s="20"/>
      <c r="L69" s="30"/>
      <c r="M69" s="31"/>
    </row>
    <row r="70" spans="1:13" x14ac:dyDescent="0.2">
      <c r="A70" s="26">
        <v>15</v>
      </c>
      <c r="B70" s="26"/>
      <c r="C70" s="26">
        <v>462</v>
      </c>
      <c r="D70" s="26">
        <f t="shared" si="5"/>
        <v>1550</v>
      </c>
      <c r="E70" s="26">
        <f t="shared" si="6"/>
        <v>25</v>
      </c>
      <c r="F70" s="26">
        <f t="shared" si="7"/>
        <v>50</v>
      </c>
      <c r="G70" s="26">
        <v>40</v>
      </c>
      <c r="H70" s="26">
        <f t="shared" si="8"/>
        <v>693</v>
      </c>
      <c r="I70" s="27" t="s">
        <v>44</v>
      </c>
      <c r="J70" s="28">
        <v>6.56</v>
      </c>
      <c r="K70" s="28">
        <f>J70*G70</f>
        <v>262.39999999999998</v>
      </c>
      <c r="L70" s="27" t="s">
        <v>61</v>
      </c>
      <c r="M70" s="29">
        <v>0.42830000000000001</v>
      </c>
    </row>
    <row r="71" spans="1:13" x14ac:dyDescent="0.2">
      <c r="B71">
        <f>B69+1</f>
        <v>2074</v>
      </c>
      <c r="C71">
        <v>464</v>
      </c>
      <c r="D71">
        <f t="shared" si="5"/>
        <v>1552</v>
      </c>
      <c r="E71">
        <f t="shared" si="6"/>
        <v>25</v>
      </c>
      <c r="F71">
        <f t="shared" si="7"/>
        <v>52</v>
      </c>
      <c r="H71">
        <f t="shared" si="8"/>
        <v>696</v>
      </c>
      <c r="I71" s="30"/>
      <c r="J71" s="20"/>
      <c r="K71" s="20"/>
      <c r="L71" s="30"/>
      <c r="M71" s="31"/>
    </row>
    <row r="72" spans="1:13" x14ac:dyDescent="0.2">
      <c r="B72">
        <f t="shared" si="9"/>
        <v>2075</v>
      </c>
      <c r="C72">
        <v>472</v>
      </c>
      <c r="D72">
        <f t="shared" si="5"/>
        <v>1560</v>
      </c>
      <c r="E72">
        <f t="shared" si="6"/>
        <v>26</v>
      </c>
      <c r="F72">
        <f t="shared" si="7"/>
        <v>0</v>
      </c>
      <c r="H72">
        <f t="shared" si="8"/>
        <v>708</v>
      </c>
      <c r="I72" s="30"/>
      <c r="J72" s="20"/>
      <c r="K72" s="20"/>
      <c r="L72" s="30"/>
      <c r="M72" s="31"/>
    </row>
    <row r="73" spans="1:13" x14ac:dyDescent="0.2">
      <c r="B73">
        <f t="shared" si="9"/>
        <v>2076</v>
      </c>
      <c r="C73">
        <v>480</v>
      </c>
      <c r="D73">
        <f t="shared" si="5"/>
        <v>1568</v>
      </c>
      <c r="E73">
        <f t="shared" si="6"/>
        <v>26</v>
      </c>
      <c r="F73">
        <f t="shared" si="7"/>
        <v>8</v>
      </c>
      <c r="H73">
        <f t="shared" si="8"/>
        <v>720</v>
      </c>
      <c r="I73" s="30"/>
      <c r="J73" s="20"/>
      <c r="K73" s="20"/>
      <c r="L73" s="30"/>
      <c r="M73" s="31"/>
    </row>
    <row r="74" spans="1:13" x14ac:dyDescent="0.2">
      <c r="B74">
        <f t="shared" si="9"/>
        <v>2077</v>
      </c>
      <c r="C74">
        <v>488</v>
      </c>
      <c r="D74">
        <f t="shared" si="5"/>
        <v>1576</v>
      </c>
      <c r="E74">
        <f t="shared" si="6"/>
        <v>26</v>
      </c>
      <c r="F74">
        <f t="shared" si="7"/>
        <v>16</v>
      </c>
      <c r="H74">
        <f t="shared" si="8"/>
        <v>732</v>
      </c>
      <c r="I74" s="30"/>
      <c r="J74" s="20"/>
      <c r="K74" s="20"/>
      <c r="L74" s="30"/>
      <c r="M74" s="31"/>
    </row>
    <row r="75" spans="1:13" x14ac:dyDescent="0.2">
      <c r="B75">
        <f t="shared" si="9"/>
        <v>2078</v>
      </c>
      <c r="C75">
        <v>496</v>
      </c>
      <c r="D75">
        <f t="shared" si="5"/>
        <v>1584</v>
      </c>
      <c r="E75">
        <f t="shared" si="6"/>
        <v>26</v>
      </c>
      <c r="F75">
        <f t="shared" si="7"/>
        <v>24</v>
      </c>
      <c r="H75">
        <f t="shared" si="8"/>
        <v>744</v>
      </c>
      <c r="I75" s="30"/>
      <c r="J75" s="20"/>
      <c r="K75" s="20"/>
      <c r="L75" s="30"/>
      <c r="M75" s="31"/>
    </row>
    <row r="76" spans="1:13" x14ac:dyDescent="0.2">
      <c r="A76" s="26">
        <v>16</v>
      </c>
      <c r="B76" s="26"/>
      <c r="C76" s="26">
        <v>502</v>
      </c>
      <c r="D76" s="26">
        <f t="shared" si="5"/>
        <v>1590</v>
      </c>
      <c r="E76" s="26">
        <f t="shared" si="6"/>
        <v>26</v>
      </c>
      <c r="F76" s="26">
        <f t="shared" si="7"/>
        <v>30</v>
      </c>
      <c r="G76" s="26">
        <v>18</v>
      </c>
      <c r="H76" s="26">
        <f t="shared" si="8"/>
        <v>753</v>
      </c>
      <c r="I76" s="27" t="s">
        <v>44</v>
      </c>
      <c r="J76" s="28">
        <v>6.56</v>
      </c>
      <c r="K76" s="28">
        <f>J76*G76</f>
        <v>118.08</v>
      </c>
      <c r="L76" s="27" t="s">
        <v>62</v>
      </c>
      <c r="M76" s="29">
        <v>0.43030000000000002</v>
      </c>
    </row>
    <row r="77" spans="1:13" x14ac:dyDescent="0.2">
      <c r="B77">
        <f>B75+1</f>
        <v>2079</v>
      </c>
      <c r="C77">
        <v>504</v>
      </c>
      <c r="D77">
        <f t="shared" si="5"/>
        <v>1592</v>
      </c>
      <c r="E77">
        <f t="shared" si="6"/>
        <v>26</v>
      </c>
      <c r="F77">
        <f t="shared" si="7"/>
        <v>32</v>
      </c>
      <c r="H77">
        <f t="shared" si="8"/>
        <v>756</v>
      </c>
      <c r="I77" s="30"/>
      <c r="J77" s="20"/>
      <c r="K77" s="20"/>
      <c r="L77" s="30"/>
      <c r="M77" s="31"/>
    </row>
    <row r="78" spans="1:13" x14ac:dyDescent="0.2">
      <c r="B78">
        <f t="shared" si="9"/>
        <v>2080</v>
      </c>
      <c r="C78">
        <v>512</v>
      </c>
      <c r="D78">
        <f t="shared" si="5"/>
        <v>1600</v>
      </c>
      <c r="E78">
        <f t="shared" si="6"/>
        <v>26</v>
      </c>
      <c r="F78">
        <f t="shared" si="7"/>
        <v>40</v>
      </c>
      <c r="H78">
        <f t="shared" si="8"/>
        <v>768</v>
      </c>
      <c r="I78" s="30"/>
      <c r="J78" s="20"/>
      <c r="K78" s="20"/>
      <c r="L78" s="30"/>
      <c r="M78" s="31"/>
    </row>
    <row r="79" spans="1:13" x14ac:dyDescent="0.2">
      <c r="A79" s="26" t="s">
        <v>63</v>
      </c>
      <c r="B79" s="26">
        <v>2081</v>
      </c>
      <c r="C79" s="26">
        <v>520</v>
      </c>
      <c r="D79" s="26">
        <f t="shared" si="5"/>
        <v>1608</v>
      </c>
      <c r="E79" s="26">
        <f t="shared" si="6"/>
        <v>26</v>
      </c>
      <c r="F79" s="26">
        <f t="shared" si="7"/>
        <v>48</v>
      </c>
      <c r="G79" s="26"/>
      <c r="H79" s="26">
        <f t="shared" si="8"/>
        <v>780</v>
      </c>
      <c r="I79" s="27"/>
      <c r="J79" s="28"/>
      <c r="K79" s="28"/>
      <c r="L79" s="27"/>
      <c r="M7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2018-05-03T16:26:57Z</dcterms:created>
  <dcterms:modified xsi:type="dcterms:W3CDTF">2018-05-03T20:17:00Z</dcterms:modified>
</cp:coreProperties>
</file>