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980" yWindow="1220" windowWidth="334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1" l="1"/>
  <c r="A9" i="1"/>
  <c r="A10" i="1"/>
  <c r="A11" i="1"/>
  <c r="A12" i="1"/>
  <c r="A13" i="1"/>
  <c r="A14" i="1"/>
  <c r="A15" i="1"/>
  <c r="A16" i="1"/>
  <c r="A17" i="1"/>
  <c r="A18" i="1"/>
  <c r="A19" i="1"/>
  <c r="L20" i="1"/>
  <c r="H20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L19" i="1"/>
  <c r="K18" i="1"/>
  <c r="L18" i="1"/>
  <c r="L17" i="1"/>
  <c r="K16" i="1"/>
  <c r="L16" i="1"/>
  <c r="L15" i="1"/>
  <c r="K14" i="1"/>
  <c r="L14" i="1"/>
  <c r="L13" i="1"/>
  <c r="K12" i="1"/>
  <c r="L12" i="1"/>
  <c r="L11" i="1"/>
  <c r="K10" i="1"/>
  <c r="L10" i="1"/>
  <c r="L9" i="1"/>
  <c r="K8" i="1"/>
  <c r="L8" i="1"/>
  <c r="L7" i="1"/>
  <c r="F20" i="1"/>
  <c r="H11" i="1"/>
  <c r="H8" i="1"/>
  <c r="H17" i="1"/>
  <c r="H19" i="1"/>
  <c r="H18" i="1"/>
  <c r="H16" i="1"/>
  <c r="H15" i="1"/>
  <c r="H14" i="1"/>
  <c r="H13" i="1"/>
  <c r="H12" i="1"/>
  <c r="H10" i="1"/>
  <c r="H9" i="1"/>
  <c r="H7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F19" i="1"/>
  <c r="F18" i="1"/>
  <c r="F17" i="1"/>
  <c r="F16" i="1"/>
  <c r="F15" i="1"/>
  <c r="F14" i="1"/>
  <c r="F13" i="1"/>
  <c r="F12" i="1"/>
  <c r="F11" i="1"/>
  <c r="F10" i="1"/>
  <c r="F9" i="1"/>
  <c r="F8" i="1"/>
</calcChain>
</file>

<file path=xl/sharedStrings.xml><?xml version="1.0" encoding="utf-8"?>
<sst xmlns="http://schemas.openxmlformats.org/spreadsheetml/2006/main" count="25" uniqueCount="25">
  <si>
    <t>Years</t>
  </si>
  <si>
    <t>Seconds</t>
  </si>
  <si>
    <t xml:space="preserve">Population = </t>
  </si>
  <si>
    <t>Year</t>
  </si>
  <si>
    <t xml:space="preserve">Ending </t>
  </si>
  <si>
    <t>Mins</t>
  </si>
  <si>
    <t>Secs</t>
  </si>
  <si>
    <t>F3 to F5</t>
  </si>
  <si>
    <t>Bb3 to F4</t>
  </si>
  <si>
    <t>Ab3 to B4</t>
  </si>
  <si>
    <t>Ab3 to Db5</t>
  </si>
  <si>
    <t>G3 to D5</t>
  </si>
  <si>
    <t>F#3 to E5</t>
  </si>
  <si>
    <t>Events/Sec</t>
  </si>
  <si>
    <t>Land Use</t>
  </si>
  <si>
    <t>Human</t>
  </si>
  <si>
    <t>Events per</t>
  </si>
  <si>
    <t>Actual Events</t>
  </si>
  <si>
    <t>per 40 secs</t>
  </si>
  <si>
    <t>Land use</t>
  </si>
  <si>
    <t>Events</t>
  </si>
  <si>
    <t>5 years</t>
  </si>
  <si>
    <t>Frequency</t>
  </si>
  <si>
    <t>Range</t>
  </si>
  <si>
    <t>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</si>
</sst>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>
      <alignment horizontal="center"/>
    </xf>
    <xf numFmtId="10" fontId="0" fillId="2" borderId="0" xfId="0" applyNumberFormat="1" applyFill="1"/>
    <xf numFmtId="1" fontId="0" fillId="0" borderId="0" xfId="0" applyNumberFormat="1" applyAlignment="1">
      <alignment horizontal="right"/>
    </xf>
    <xf numFmtId="1" fontId="0" fillId="2" borderId="0" xfId="0" applyNumberFormat="1" applyFill="1" applyBorder="1"/>
    <xf numFmtId="0" fontId="0" fillId="2" borderId="0" xfId="0" applyFill="1" applyBorder="1" applyAlignment="1">
      <alignment horizontal="center"/>
    </xf>
    <xf numFmtId="10" fontId="0" fillId="2" borderId="0" xfId="0" applyNumberFormat="1" applyFill="1" applyBorder="1"/>
    <xf numFmtId="1" fontId="0" fillId="2" borderId="0" xfId="0" applyNumberFormat="1" applyFill="1" applyAlignment="1">
      <alignment horizontal="center"/>
    </xf>
    <xf numFmtId="1" fontId="0" fillId="2" borderId="0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 applyBorder="1" applyAlignment="1">
      <alignment horizontal="center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0"/>
  <sheetViews>
    <sheetView tabSelected="1" zoomScale="125" zoomScaleNormal="125" zoomScalePageLayoutView="125" workbookViewId="0">
      <selection activeCell="H26" sqref="H26"/>
    </sheetView>
  </sheetViews>
  <sheetFormatPr baseColWidth="10" defaultRowHeight="15" x14ac:dyDescent="0"/>
  <cols>
    <col min="2" max="2" width="9" customWidth="1"/>
    <col min="3" max="3" width="6.6640625" customWidth="1"/>
    <col min="4" max="4" width="7.6640625" customWidth="1"/>
    <col min="5" max="5" width="5.33203125" style="4" customWidth="1"/>
    <col min="6" max="6" width="5.6640625" style="4" customWidth="1"/>
    <col min="7" max="7" width="12.5" style="2" customWidth="1"/>
    <col min="8" max="8" width="10.6640625" style="11" customWidth="1"/>
    <col min="9" max="9" width="12.5" style="4" customWidth="1"/>
    <col min="10" max="10" width="10.83203125" style="5"/>
    <col min="11" max="11" width="10.83203125" style="6"/>
    <col min="12" max="12" width="14.5" style="4" customWidth="1"/>
    <col min="13" max="13" width="19.33203125" customWidth="1"/>
  </cols>
  <sheetData>
    <row r="4" spans="1:13" s="1" customFormat="1">
      <c r="B4" s="1" t="s">
        <v>4</v>
      </c>
      <c r="E4" s="3"/>
      <c r="F4" s="3"/>
      <c r="G4" s="1" t="s">
        <v>2</v>
      </c>
      <c r="H4" s="3" t="s">
        <v>16</v>
      </c>
      <c r="I4" s="3" t="s">
        <v>17</v>
      </c>
      <c r="J4" s="1" t="s">
        <v>22</v>
      </c>
      <c r="K4" s="1" t="s">
        <v>15</v>
      </c>
      <c r="L4" s="3" t="s">
        <v>19</v>
      </c>
    </row>
    <row r="5" spans="1:13" s="1" customFormat="1">
      <c r="A5" s="1" t="s">
        <v>24</v>
      </c>
      <c r="B5" s="1" t="s">
        <v>3</v>
      </c>
      <c r="C5" s="1" t="s">
        <v>0</v>
      </c>
      <c r="D5" s="1" t="s">
        <v>1</v>
      </c>
      <c r="E5" s="3" t="s">
        <v>5</v>
      </c>
      <c r="F5" s="3" t="s">
        <v>6</v>
      </c>
      <c r="G5" s="1" t="s">
        <v>13</v>
      </c>
      <c r="H5" s="3" t="s">
        <v>21</v>
      </c>
      <c r="I5" s="3" t="s">
        <v>18</v>
      </c>
      <c r="J5" s="1" t="s">
        <v>23</v>
      </c>
      <c r="K5" s="1" t="s">
        <v>14</v>
      </c>
      <c r="L5" s="3" t="s">
        <v>20</v>
      </c>
    </row>
    <row r="7" spans="1:13">
      <c r="A7" s="7">
        <v>1</v>
      </c>
      <c r="B7" s="7">
        <v>1880</v>
      </c>
      <c r="C7" s="7">
        <v>0</v>
      </c>
      <c r="D7" s="7">
        <v>0</v>
      </c>
      <c r="E7" s="8">
        <v>0</v>
      </c>
      <c r="F7" s="8">
        <v>0</v>
      </c>
      <c r="G7" s="17">
        <v>1</v>
      </c>
      <c r="H7" s="15">
        <f t="shared" ref="H7:H20" si="0">G7*40</f>
        <v>40</v>
      </c>
      <c r="I7" s="15">
        <v>13</v>
      </c>
      <c r="J7" s="9"/>
      <c r="K7" s="10">
        <v>0.1333</v>
      </c>
      <c r="L7" s="15">
        <f t="shared" ref="L7:L20" si="1">K7*I7</f>
        <v>1.7329000000000001</v>
      </c>
    </row>
    <row r="8" spans="1:13">
      <c r="A8" s="7">
        <f>A7+1</f>
        <v>2</v>
      </c>
      <c r="B8" s="7">
        <f>B7+5</f>
        <v>1885</v>
      </c>
      <c r="C8" s="7">
        <f>C7+5</f>
        <v>5</v>
      </c>
      <c r="D8" s="7">
        <f>D7+40</f>
        <v>40</v>
      </c>
      <c r="E8" s="8">
        <f t="shared" ref="E8:E20" si="2">INT(D8/60)</f>
        <v>0</v>
      </c>
      <c r="F8" s="8">
        <f t="shared" ref="F8:F19" si="3">MOD(D8/60,1)*60</f>
        <v>40</v>
      </c>
      <c r="G8" s="9">
        <v>1.04</v>
      </c>
      <c r="H8" s="15">
        <f t="shared" si="0"/>
        <v>41.6</v>
      </c>
      <c r="I8" s="15">
        <v>39</v>
      </c>
      <c r="J8" s="9"/>
      <c r="K8" s="10">
        <f>(K7+K9)/2</f>
        <v>0.1419</v>
      </c>
      <c r="L8" s="15">
        <f t="shared" si="1"/>
        <v>5.5340999999999996</v>
      </c>
    </row>
    <row r="9" spans="1:13">
      <c r="A9" s="7">
        <f t="shared" ref="A9:A19" si="4">A8+1</f>
        <v>3</v>
      </c>
      <c r="B9" s="7">
        <f t="shared" ref="B9:B19" si="5">B8+5</f>
        <v>1890</v>
      </c>
      <c r="C9" s="7">
        <f t="shared" ref="C9:C20" si="6">C8+5</f>
        <v>10</v>
      </c>
      <c r="D9" s="7">
        <f t="shared" ref="D9:D20" si="7">D8+40</f>
        <v>80</v>
      </c>
      <c r="E9" s="8">
        <f t="shared" si="2"/>
        <v>1</v>
      </c>
      <c r="F9" s="8">
        <f t="shared" si="3"/>
        <v>19.999999999999996</v>
      </c>
      <c r="G9" s="9">
        <v>1.08</v>
      </c>
      <c r="H9" s="15">
        <f t="shared" si="0"/>
        <v>43.2</v>
      </c>
      <c r="I9" s="15">
        <v>40</v>
      </c>
      <c r="J9" s="9"/>
      <c r="K9" s="10">
        <v>0.15049999999999999</v>
      </c>
      <c r="L9" s="15">
        <f t="shared" si="1"/>
        <v>6.02</v>
      </c>
    </row>
    <row r="10" spans="1:13">
      <c r="A10" s="7">
        <f t="shared" si="4"/>
        <v>4</v>
      </c>
      <c r="B10" s="7">
        <f t="shared" si="5"/>
        <v>1895</v>
      </c>
      <c r="C10" s="7">
        <f t="shared" si="6"/>
        <v>15</v>
      </c>
      <c r="D10" s="7">
        <f t="shared" si="7"/>
        <v>120</v>
      </c>
      <c r="E10" s="8">
        <f t="shared" si="2"/>
        <v>2</v>
      </c>
      <c r="F10" s="8">
        <f t="shared" si="3"/>
        <v>0</v>
      </c>
      <c r="G10" s="9">
        <v>1.1299999999999999</v>
      </c>
      <c r="H10" s="15">
        <f t="shared" si="0"/>
        <v>45.199999999999996</v>
      </c>
      <c r="I10" s="15">
        <v>42</v>
      </c>
      <c r="J10" s="9"/>
      <c r="K10" s="10">
        <f>(K9+K11)/2</f>
        <v>0.15915000000000001</v>
      </c>
      <c r="L10" s="15">
        <f t="shared" si="1"/>
        <v>6.6843000000000004</v>
      </c>
    </row>
    <row r="11" spans="1:13">
      <c r="A11" s="7">
        <f t="shared" si="4"/>
        <v>5</v>
      </c>
      <c r="B11" s="7">
        <f t="shared" si="5"/>
        <v>1900</v>
      </c>
      <c r="C11" s="7">
        <f t="shared" si="6"/>
        <v>20</v>
      </c>
      <c r="D11" s="7">
        <f t="shared" si="7"/>
        <v>160</v>
      </c>
      <c r="E11" s="8">
        <f t="shared" si="2"/>
        <v>2</v>
      </c>
      <c r="F11" s="8">
        <f t="shared" si="3"/>
        <v>39.999999999999993</v>
      </c>
      <c r="G11" s="9">
        <v>1.17</v>
      </c>
      <c r="H11" s="15">
        <f t="shared" si="0"/>
        <v>46.8</v>
      </c>
      <c r="I11" s="15">
        <v>45</v>
      </c>
      <c r="J11" s="9" t="s">
        <v>8</v>
      </c>
      <c r="K11" s="10">
        <v>0.1678</v>
      </c>
      <c r="L11" s="15">
        <f t="shared" si="1"/>
        <v>7.5510000000000002</v>
      </c>
      <c r="M11" s="2"/>
    </row>
    <row r="12" spans="1:13">
      <c r="A12" s="7">
        <f t="shared" si="4"/>
        <v>6</v>
      </c>
      <c r="B12" s="7">
        <f t="shared" si="5"/>
        <v>1905</v>
      </c>
      <c r="C12" s="7">
        <f t="shared" si="6"/>
        <v>25</v>
      </c>
      <c r="D12" s="7">
        <f t="shared" si="7"/>
        <v>200</v>
      </c>
      <c r="E12" s="8">
        <f t="shared" si="2"/>
        <v>3</v>
      </c>
      <c r="F12" s="8">
        <f t="shared" si="3"/>
        <v>20.000000000000007</v>
      </c>
      <c r="G12" s="9">
        <v>1.21</v>
      </c>
      <c r="H12" s="15">
        <f t="shared" si="0"/>
        <v>48.4</v>
      </c>
      <c r="I12" s="15">
        <v>47</v>
      </c>
      <c r="J12" s="9"/>
      <c r="K12" s="10">
        <f>(K11+K13)/2</f>
        <v>0.1799</v>
      </c>
      <c r="L12" s="15">
        <f t="shared" si="1"/>
        <v>8.4552999999999994</v>
      </c>
    </row>
    <row r="13" spans="1:13">
      <c r="A13" s="7">
        <f t="shared" si="4"/>
        <v>7</v>
      </c>
      <c r="B13" s="7">
        <f t="shared" si="5"/>
        <v>1910</v>
      </c>
      <c r="C13" s="7">
        <f t="shared" si="6"/>
        <v>30</v>
      </c>
      <c r="D13" s="7">
        <f t="shared" si="7"/>
        <v>240</v>
      </c>
      <c r="E13" s="8">
        <f t="shared" si="2"/>
        <v>4</v>
      </c>
      <c r="F13" s="8">
        <f t="shared" si="3"/>
        <v>0</v>
      </c>
      <c r="G13" s="9">
        <v>1.26</v>
      </c>
      <c r="H13" s="15">
        <f t="shared" si="0"/>
        <v>50.4</v>
      </c>
      <c r="I13" s="15">
        <v>50</v>
      </c>
      <c r="J13" s="9" t="s">
        <v>9</v>
      </c>
      <c r="K13" s="10">
        <v>0.192</v>
      </c>
      <c r="L13" s="15">
        <f t="shared" si="1"/>
        <v>9.6</v>
      </c>
    </row>
    <row r="14" spans="1:13">
      <c r="A14" s="7">
        <f t="shared" si="4"/>
        <v>8</v>
      </c>
      <c r="B14" s="7">
        <f t="shared" si="5"/>
        <v>1915</v>
      </c>
      <c r="C14" s="7">
        <f t="shared" si="6"/>
        <v>35</v>
      </c>
      <c r="D14" s="7">
        <f t="shared" si="7"/>
        <v>280</v>
      </c>
      <c r="E14" s="8">
        <f t="shared" si="2"/>
        <v>4</v>
      </c>
      <c r="F14" s="8">
        <f t="shared" si="3"/>
        <v>40.000000000000014</v>
      </c>
      <c r="G14" s="9">
        <v>1.29</v>
      </c>
      <c r="H14" s="15">
        <f t="shared" si="0"/>
        <v>51.6</v>
      </c>
      <c r="I14" s="15">
        <v>51</v>
      </c>
      <c r="J14" s="9"/>
      <c r="K14" s="10">
        <f>(K13+K15)/2</f>
        <v>0.20380000000000001</v>
      </c>
      <c r="L14" s="15">
        <f t="shared" si="1"/>
        <v>10.393800000000001</v>
      </c>
    </row>
    <row r="15" spans="1:13">
      <c r="A15" s="7">
        <f t="shared" si="4"/>
        <v>9</v>
      </c>
      <c r="B15" s="7">
        <f t="shared" si="5"/>
        <v>1920</v>
      </c>
      <c r="C15" s="7">
        <f t="shared" si="6"/>
        <v>40</v>
      </c>
      <c r="D15" s="7">
        <f t="shared" si="7"/>
        <v>320</v>
      </c>
      <c r="E15" s="8">
        <f t="shared" si="2"/>
        <v>5</v>
      </c>
      <c r="F15" s="8">
        <f t="shared" si="3"/>
        <v>19.999999999999982</v>
      </c>
      <c r="G15" s="9">
        <v>1.35</v>
      </c>
      <c r="H15" s="15">
        <f t="shared" si="0"/>
        <v>54</v>
      </c>
      <c r="I15" s="15">
        <v>53</v>
      </c>
      <c r="J15" s="9" t="s">
        <v>10</v>
      </c>
      <c r="K15" s="10">
        <v>0.21560000000000001</v>
      </c>
      <c r="L15" s="15">
        <f t="shared" si="1"/>
        <v>11.4268</v>
      </c>
    </row>
    <row r="16" spans="1:13">
      <c r="A16" s="7">
        <f t="shared" si="4"/>
        <v>10</v>
      </c>
      <c r="B16" s="7">
        <f t="shared" si="5"/>
        <v>1925</v>
      </c>
      <c r="C16" s="7">
        <f t="shared" si="6"/>
        <v>45</v>
      </c>
      <c r="D16" s="7">
        <f t="shared" si="7"/>
        <v>360</v>
      </c>
      <c r="E16" s="8">
        <f t="shared" si="2"/>
        <v>6</v>
      </c>
      <c r="F16" s="8">
        <f t="shared" si="3"/>
        <v>0</v>
      </c>
      <c r="G16" s="9">
        <v>1.39</v>
      </c>
      <c r="H16" s="15">
        <f t="shared" si="0"/>
        <v>55.599999999999994</v>
      </c>
      <c r="I16" s="15">
        <v>57</v>
      </c>
      <c r="J16" s="9"/>
      <c r="K16" s="10">
        <f>(K15+K17)/2</f>
        <v>0.22589999999999999</v>
      </c>
      <c r="L16" s="15">
        <f t="shared" si="1"/>
        <v>12.876299999999999</v>
      </c>
    </row>
    <row r="17" spans="1:12">
      <c r="A17" s="7">
        <f t="shared" si="4"/>
        <v>11</v>
      </c>
      <c r="B17" s="7">
        <f t="shared" si="5"/>
        <v>1930</v>
      </c>
      <c r="C17" s="7">
        <f t="shared" si="6"/>
        <v>50</v>
      </c>
      <c r="D17" s="7">
        <f t="shared" si="7"/>
        <v>400</v>
      </c>
      <c r="E17" s="8">
        <f t="shared" si="2"/>
        <v>6</v>
      </c>
      <c r="F17" s="8">
        <f t="shared" si="3"/>
        <v>40.000000000000014</v>
      </c>
      <c r="G17" s="9">
        <v>1.48</v>
      </c>
      <c r="H17" s="15">
        <f t="shared" si="0"/>
        <v>59.2</v>
      </c>
      <c r="I17" s="15">
        <v>60</v>
      </c>
      <c r="J17" s="9" t="s">
        <v>11</v>
      </c>
      <c r="K17" s="10">
        <v>0.23619999999999999</v>
      </c>
      <c r="L17" s="15">
        <f t="shared" si="1"/>
        <v>14.171999999999999</v>
      </c>
    </row>
    <row r="18" spans="1:12">
      <c r="A18" s="7">
        <f t="shared" si="4"/>
        <v>12</v>
      </c>
      <c r="B18" s="7">
        <f t="shared" si="5"/>
        <v>1935</v>
      </c>
      <c r="C18" s="7">
        <f t="shared" si="6"/>
        <v>55</v>
      </c>
      <c r="D18" s="7">
        <f t="shared" si="7"/>
        <v>440</v>
      </c>
      <c r="E18" s="8">
        <f t="shared" si="2"/>
        <v>7</v>
      </c>
      <c r="F18" s="8">
        <f t="shared" si="3"/>
        <v>19.999999999999982</v>
      </c>
      <c r="G18" s="9">
        <v>1.54</v>
      </c>
      <c r="H18" s="15">
        <f t="shared" si="0"/>
        <v>61.6</v>
      </c>
      <c r="I18" s="15">
        <v>64</v>
      </c>
      <c r="J18" s="9"/>
      <c r="K18" s="10">
        <f>(K17+K19)/2</f>
        <v>0.24954999999999999</v>
      </c>
      <c r="L18" s="15">
        <f t="shared" si="1"/>
        <v>15.9712</v>
      </c>
    </row>
    <row r="19" spans="1:12">
      <c r="A19" s="7">
        <f t="shared" si="4"/>
        <v>13</v>
      </c>
      <c r="B19" s="7">
        <f t="shared" si="5"/>
        <v>1940</v>
      </c>
      <c r="C19" s="7">
        <f t="shared" si="6"/>
        <v>60</v>
      </c>
      <c r="D19" s="7">
        <f t="shared" si="7"/>
        <v>480</v>
      </c>
      <c r="E19" s="8">
        <f t="shared" si="2"/>
        <v>8</v>
      </c>
      <c r="F19" s="8">
        <f t="shared" si="3"/>
        <v>0</v>
      </c>
      <c r="G19" s="9">
        <v>1.63</v>
      </c>
      <c r="H19" s="15">
        <f t="shared" si="0"/>
        <v>65.199999999999989</v>
      </c>
      <c r="I19" s="15">
        <v>67</v>
      </c>
      <c r="J19" s="9" t="s">
        <v>12</v>
      </c>
      <c r="K19" s="10">
        <v>0.26290000000000002</v>
      </c>
      <c r="L19" s="15">
        <f t="shared" si="1"/>
        <v>17.6143</v>
      </c>
    </row>
    <row r="20" spans="1:12">
      <c r="A20" s="7"/>
      <c r="B20" s="7">
        <f>B19+5</f>
        <v>1945</v>
      </c>
      <c r="C20" s="7">
        <f t="shared" si="6"/>
        <v>65</v>
      </c>
      <c r="D20" s="7">
        <f t="shared" si="7"/>
        <v>520</v>
      </c>
      <c r="E20" s="12">
        <f t="shared" si="2"/>
        <v>8</v>
      </c>
      <c r="F20" s="12">
        <f>MOD(D20/60,1)*60</f>
        <v>39.999999999999964</v>
      </c>
      <c r="G20" s="18">
        <v>1.7</v>
      </c>
      <c r="H20" s="16">
        <f t="shared" si="0"/>
        <v>68</v>
      </c>
      <c r="I20" s="16">
        <v>68</v>
      </c>
      <c r="J20" s="13" t="s">
        <v>7</v>
      </c>
      <c r="K20" s="14">
        <v>0.27350000000000002</v>
      </c>
      <c r="L20" s="16">
        <f t="shared" si="1"/>
        <v>18.598000000000003</v>
      </c>
    </row>
  </sheetData>
  <phoneticPr fontId="4" type="noConversion"/>
  <pageMargins left="0.75" right="0.75" top="1" bottom="1" header="0.5" footer="0.5"/>
  <pageSetup orientation="landscape" horizontalDpi="4294967292" verticalDpi="4294967292"/>
  <rowBreaks count="1" manualBreakCount="1">
    <brk id="5" max="16383" man="1"/>
  </rowBreaks>
  <colBreaks count="1" manualBreakCount="1">
    <brk id="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SFSU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A. Festinger</dc:creator>
  <cp:lastModifiedBy>Richard A. Festinger</cp:lastModifiedBy>
  <cp:lastPrinted>2017-08-16T19:50:32Z</cp:lastPrinted>
  <dcterms:created xsi:type="dcterms:W3CDTF">2017-04-02T19:51:00Z</dcterms:created>
  <dcterms:modified xsi:type="dcterms:W3CDTF">2018-03-12T00:30:32Z</dcterms:modified>
</cp:coreProperties>
</file>